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11.xml" ContentType="application/vnd.openxmlformats-officedocument.drawingml.char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snu1-my.sharepoint.com/personal/laura_asnu_com/Documents/Web/Injector DNA/"/>
    </mc:Choice>
  </mc:AlternateContent>
  <xr:revisionPtr revIDLastSave="0" documentId="11_470A2DFAA0E44D3FCE922F19CFE5AFD2AE49535D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elp" sheetId="1" r:id="rId1"/>
    <sheet name="Generic ECU" sheetId="2" r:id="rId2"/>
    <sheet name="LINK" sheetId="3" r:id="rId3"/>
    <sheet name="Nissan GTR EcuTek" sheetId="4" r:id="rId4"/>
    <sheet name="Nissan GTR COBB" sheetId="5" r:id="rId5"/>
    <sheet name="Subaru COBB" sheetId="6" r:id="rId6"/>
    <sheet name="Mitsubishi EVO X COBB" sheetId="7" r:id="rId7"/>
  </sheets>
  <externalReferences>
    <externalReference r:id="rId8"/>
  </externalReferences>
  <definedNames>
    <definedName name="PressureFactors">Help!$AA$11:$AB$13</definedName>
    <definedName name="PressureUnits">Help!$AA$11:$AA$13</definedName>
    <definedName name="_xlnm.Print_Area" localSheetId="0">Help!$A$1:$Z$38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59" i="7" l="1"/>
  <c r="CA59" i="7"/>
  <c r="CB58" i="7"/>
  <c r="CA58" i="7"/>
  <c r="CB57" i="7"/>
  <c r="CA57" i="7"/>
  <c r="CB56" i="7"/>
  <c r="CA56" i="7"/>
  <c r="CB55" i="7"/>
  <c r="CA55" i="7"/>
  <c r="CB54" i="7"/>
  <c r="CA54" i="7"/>
  <c r="CB53" i="7"/>
  <c r="CA53" i="7"/>
  <c r="CB52" i="7"/>
  <c r="CA52" i="7"/>
  <c r="CD51" i="7"/>
  <c r="CD59" i="7" s="1"/>
  <c r="CC51" i="7"/>
  <c r="CC58" i="7" s="1"/>
  <c r="H51" i="7"/>
  <c r="I51" i="7" s="1"/>
  <c r="F51" i="7"/>
  <c r="F40" i="7"/>
  <c r="F29" i="7"/>
  <c r="G28" i="7"/>
  <c r="G22" i="7"/>
  <c r="F22" i="7"/>
  <c r="F37" i="7" s="1"/>
  <c r="G21" i="7"/>
  <c r="F21" i="7"/>
  <c r="F47" i="7" s="1"/>
  <c r="G20" i="7"/>
  <c r="F20" i="7"/>
  <c r="F57" i="7" s="1"/>
  <c r="G19" i="7"/>
  <c r="F19" i="7"/>
  <c r="F34" i="7" s="1"/>
  <c r="G18" i="7"/>
  <c r="F18" i="7"/>
  <c r="F33" i="7" s="1"/>
  <c r="G17" i="7"/>
  <c r="F17" i="7"/>
  <c r="F43" i="7" s="1"/>
  <c r="G16" i="7"/>
  <c r="F16" i="7"/>
  <c r="F53" i="7" s="1"/>
  <c r="G15" i="7"/>
  <c r="F15" i="7"/>
  <c r="F30" i="7" s="1"/>
  <c r="F14" i="7"/>
  <c r="B3" i="7"/>
  <c r="S2" i="7"/>
  <c r="S1" i="7"/>
  <c r="A1" i="7"/>
  <c r="AO70" i="6"/>
  <c r="AQ69" i="6"/>
  <c r="AK68" i="6"/>
  <c r="AO66" i="6"/>
  <c r="AQ65" i="6"/>
  <c r="AK64" i="6"/>
  <c r="AM63" i="6"/>
  <c r="AO62" i="6"/>
  <c r="N62" i="6"/>
  <c r="AQ62" i="6" s="1"/>
  <c r="M62" i="6"/>
  <c r="AP62" i="6" s="1"/>
  <c r="L62" i="6"/>
  <c r="K62" i="6"/>
  <c r="AN62" i="6" s="1"/>
  <c r="J62" i="6"/>
  <c r="AM62" i="6" s="1"/>
  <c r="AM67" i="6" s="1"/>
  <c r="I62" i="6"/>
  <c r="AL62" i="6" s="1"/>
  <c r="H62" i="6"/>
  <c r="AK62" i="6" s="1"/>
  <c r="G62" i="6"/>
  <c r="AJ62" i="6" s="1"/>
  <c r="F62" i="6"/>
  <c r="AM59" i="6"/>
  <c r="AM51" i="6"/>
  <c r="AM55" i="6" s="1"/>
  <c r="K51" i="6"/>
  <c r="AN51" i="6" s="1"/>
  <c r="J51" i="6"/>
  <c r="I51" i="6"/>
  <c r="AL51" i="6" s="1"/>
  <c r="AL59" i="6" s="1"/>
  <c r="H51" i="6"/>
  <c r="AK51" i="6" s="1"/>
  <c r="G51" i="6"/>
  <c r="AJ51" i="6" s="1"/>
  <c r="F51" i="6"/>
  <c r="W48" i="6"/>
  <c r="V48" i="6"/>
  <c r="U48" i="6"/>
  <c r="T48" i="6"/>
  <c r="S48" i="6"/>
  <c r="K48" i="6"/>
  <c r="W47" i="6"/>
  <c r="V47" i="6"/>
  <c r="U47" i="6"/>
  <c r="T47" i="6"/>
  <c r="S47" i="6"/>
  <c r="G47" i="6"/>
  <c r="W46" i="6"/>
  <c r="V46" i="6"/>
  <c r="U46" i="6"/>
  <c r="T46" i="6"/>
  <c r="S46" i="6"/>
  <c r="K46" i="6"/>
  <c r="W45" i="6"/>
  <c r="V45" i="6"/>
  <c r="U45" i="6"/>
  <c r="T45" i="6"/>
  <c r="S45" i="6"/>
  <c r="G45" i="6"/>
  <c r="W44" i="6"/>
  <c r="V44" i="6"/>
  <c r="U44" i="6"/>
  <c r="T44" i="6"/>
  <c r="S44" i="6"/>
  <c r="K44" i="6"/>
  <c r="W43" i="6"/>
  <c r="V43" i="6"/>
  <c r="U43" i="6"/>
  <c r="T43" i="6"/>
  <c r="S43" i="6"/>
  <c r="G43" i="6"/>
  <c r="W42" i="6"/>
  <c r="V42" i="6"/>
  <c r="U42" i="6"/>
  <c r="T42" i="6"/>
  <c r="S42" i="6"/>
  <c r="K42" i="6"/>
  <c r="J42" i="6"/>
  <c r="W41" i="6"/>
  <c r="V41" i="6"/>
  <c r="U41" i="6"/>
  <c r="T41" i="6"/>
  <c r="S41" i="6"/>
  <c r="G41" i="6"/>
  <c r="R40" i="6"/>
  <c r="K40" i="6"/>
  <c r="K47" i="6" s="1"/>
  <c r="J40" i="6"/>
  <c r="J48" i="6" s="1"/>
  <c r="I40" i="6"/>
  <c r="I47" i="6" s="1"/>
  <c r="H40" i="6"/>
  <c r="H48" i="6" s="1"/>
  <c r="G40" i="6"/>
  <c r="G48" i="6" s="1"/>
  <c r="F40" i="6"/>
  <c r="F29" i="6"/>
  <c r="G28" i="6"/>
  <c r="N26" i="6"/>
  <c r="M26" i="6"/>
  <c r="L26" i="6"/>
  <c r="J26" i="6"/>
  <c r="I26" i="6"/>
  <c r="H26" i="6"/>
  <c r="G26" i="6"/>
  <c r="K25" i="6"/>
  <c r="K26" i="6" s="1"/>
  <c r="G22" i="6"/>
  <c r="F22" i="6"/>
  <c r="F70" i="6" s="1"/>
  <c r="AI70" i="6" s="1"/>
  <c r="G21" i="6"/>
  <c r="F21" i="6"/>
  <c r="F58" i="6" s="1"/>
  <c r="AI58" i="6" s="1"/>
  <c r="G20" i="6"/>
  <c r="F20" i="6"/>
  <c r="R46" i="6" s="1"/>
  <c r="G19" i="6"/>
  <c r="F19" i="6"/>
  <c r="F56" i="6" s="1"/>
  <c r="AI56" i="6" s="1"/>
  <c r="G18" i="6"/>
  <c r="F18" i="6"/>
  <c r="F66" i="6" s="1"/>
  <c r="AI66" i="6" s="1"/>
  <c r="G17" i="6"/>
  <c r="F17" i="6"/>
  <c r="F54" i="6" s="1"/>
  <c r="AI54" i="6" s="1"/>
  <c r="G16" i="6"/>
  <c r="F16" i="6"/>
  <c r="R42" i="6" s="1"/>
  <c r="G15" i="6"/>
  <c r="F15" i="6"/>
  <c r="F52" i="6" s="1"/>
  <c r="AI52" i="6" s="1"/>
  <c r="F14" i="6"/>
  <c r="B3" i="6"/>
  <c r="S2" i="6"/>
  <c r="S1" i="6"/>
  <c r="A1" i="6"/>
  <c r="CN68" i="5"/>
  <c r="CJ64" i="5"/>
  <c r="CL62" i="5"/>
  <c r="CL70" i="5" s="1"/>
  <c r="CI62" i="5"/>
  <c r="CI66" i="5" s="1"/>
  <c r="CG62" i="5"/>
  <c r="CG68" i="5" s="1"/>
  <c r="V62" i="5"/>
  <c r="CQ62" i="5" s="1"/>
  <c r="U62" i="5"/>
  <c r="CP62" i="5" s="1"/>
  <c r="T62" i="5"/>
  <c r="CO62" i="5" s="1"/>
  <c r="S62" i="5"/>
  <c r="CN62" i="5" s="1"/>
  <c r="R62" i="5"/>
  <c r="CM62" i="5" s="1"/>
  <c r="CM69" i="5" s="1"/>
  <c r="Q62" i="5"/>
  <c r="P62" i="5"/>
  <c r="CK62" i="5" s="1"/>
  <c r="O62" i="5"/>
  <c r="CJ62" i="5" s="1"/>
  <c r="N62" i="5"/>
  <c r="M62" i="5"/>
  <c r="CH62" i="5" s="1"/>
  <c r="CH66" i="5" s="1"/>
  <c r="L62" i="5"/>
  <c r="K62" i="5"/>
  <c r="CF62" i="5" s="1"/>
  <c r="J62" i="5"/>
  <c r="CE62" i="5" s="1"/>
  <c r="CE69" i="5" s="1"/>
  <c r="I62" i="5"/>
  <c r="CD62" i="5" s="1"/>
  <c r="H62" i="5"/>
  <c r="CC62" i="5" s="1"/>
  <c r="G62" i="5"/>
  <c r="CB62" i="5" s="1"/>
  <c r="F62" i="5"/>
  <c r="CA62" i="5" s="1"/>
  <c r="N48" i="5"/>
  <c r="M48" i="5"/>
  <c r="L48" i="5"/>
  <c r="K48" i="5"/>
  <c r="J48" i="5"/>
  <c r="I48" i="5"/>
  <c r="H48" i="5"/>
  <c r="G48" i="5"/>
  <c r="N47" i="5"/>
  <c r="M47" i="5"/>
  <c r="L47" i="5"/>
  <c r="K47" i="5"/>
  <c r="J47" i="5"/>
  <c r="I47" i="5"/>
  <c r="H47" i="5"/>
  <c r="G47" i="5"/>
  <c r="N46" i="5"/>
  <c r="M46" i="5"/>
  <c r="L46" i="5"/>
  <c r="K46" i="5"/>
  <c r="J46" i="5"/>
  <c r="I46" i="5"/>
  <c r="H46" i="5"/>
  <c r="G46" i="5"/>
  <c r="N45" i="5"/>
  <c r="M45" i="5"/>
  <c r="L45" i="5"/>
  <c r="K45" i="5"/>
  <c r="J45" i="5"/>
  <c r="I45" i="5"/>
  <c r="H45" i="5"/>
  <c r="G45" i="5"/>
  <c r="N44" i="5"/>
  <c r="M44" i="5"/>
  <c r="L44" i="5"/>
  <c r="K44" i="5"/>
  <c r="J44" i="5"/>
  <c r="I44" i="5"/>
  <c r="H44" i="5"/>
  <c r="G44" i="5"/>
  <c r="N43" i="5"/>
  <c r="M43" i="5"/>
  <c r="L43" i="5"/>
  <c r="K43" i="5"/>
  <c r="J43" i="5"/>
  <c r="I43" i="5"/>
  <c r="H43" i="5"/>
  <c r="G43" i="5"/>
  <c r="N42" i="5"/>
  <c r="M42" i="5"/>
  <c r="L42" i="5"/>
  <c r="K42" i="5"/>
  <c r="J42" i="5"/>
  <c r="I42" i="5"/>
  <c r="H42" i="5"/>
  <c r="G42" i="5"/>
  <c r="N41" i="5"/>
  <c r="M41" i="5"/>
  <c r="L41" i="5"/>
  <c r="K41" i="5"/>
  <c r="J41" i="5"/>
  <c r="I41" i="5"/>
  <c r="H41" i="5"/>
  <c r="G41" i="5"/>
  <c r="F40" i="5"/>
  <c r="N26" i="5"/>
  <c r="M26" i="5"/>
  <c r="L26" i="5"/>
  <c r="J26" i="5"/>
  <c r="I26" i="5"/>
  <c r="H26" i="5"/>
  <c r="G26" i="5"/>
  <c r="K25" i="5"/>
  <c r="K26" i="5" s="1"/>
  <c r="G22" i="5"/>
  <c r="F22" i="5"/>
  <c r="G21" i="5"/>
  <c r="F21" i="5"/>
  <c r="F47" i="5" s="1"/>
  <c r="G20" i="5"/>
  <c r="F20" i="5"/>
  <c r="F46" i="5" s="1"/>
  <c r="G19" i="5"/>
  <c r="F19" i="5"/>
  <c r="F67" i="5" s="1"/>
  <c r="CA67" i="5" s="1"/>
  <c r="G18" i="5"/>
  <c r="F18" i="5"/>
  <c r="F66" i="5" s="1"/>
  <c r="CA66" i="5" s="1"/>
  <c r="G17" i="5"/>
  <c r="F17" i="5"/>
  <c r="F43" i="5" s="1"/>
  <c r="G16" i="5"/>
  <c r="F16" i="5"/>
  <c r="F42" i="5" s="1"/>
  <c r="G15" i="5"/>
  <c r="F15" i="5"/>
  <c r="F41" i="5" s="1"/>
  <c r="F14" i="5"/>
  <c r="B11" i="5"/>
  <c r="B3" i="5"/>
  <c r="S2" i="5"/>
  <c r="S1" i="5"/>
  <c r="A1" i="5"/>
  <c r="CI67" i="4"/>
  <c r="CL65" i="4"/>
  <c r="CK65" i="4"/>
  <c r="CE64" i="4"/>
  <c r="CL62" i="4"/>
  <c r="CL66" i="4" s="1"/>
  <c r="CF62" i="4"/>
  <c r="CF66" i="4" s="1"/>
  <c r="V62" i="4"/>
  <c r="CQ62" i="4" s="1"/>
  <c r="CQ63" i="4" s="1"/>
  <c r="U62" i="4"/>
  <c r="CP62" i="4" s="1"/>
  <c r="CP68" i="4" s="1"/>
  <c r="U68" i="4" s="1"/>
  <c r="T62" i="4"/>
  <c r="CO62" i="4" s="1"/>
  <c r="S62" i="4"/>
  <c r="CN62" i="4" s="1"/>
  <c r="R62" i="4"/>
  <c r="CM62" i="4" s="1"/>
  <c r="CM63" i="4" s="1"/>
  <c r="Q62" i="4"/>
  <c r="P62" i="4"/>
  <c r="CK62" i="4" s="1"/>
  <c r="CK69" i="4" s="1"/>
  <c r="O62" i="4"/>
  <c r="CJ62" i="4" s="1"/>
  <c r="CJ70" i="4" s="1"/>
  <c r="N62" i="4"/>
  <c r="CI62" i="4" s="1"/>
  <c r="CI63" i="4" s="1"/>
  <c r="M62" i="4"/>
  <c r="CH62" i="4" s="1"/>
  <c r="CH69" i="4" s="1"/>
  <c r="L62" i="4"/>
  <c r="CG62" i="4" s="1"/>
  <c r="CG69" i="4" s="1"/>
  <c r="K62" i="4"/>
  <c r="J62" i="4"/>
  <c r="CE62" i="4" s="1"/>
  <c r="I62" i="4"/>
  <c r="CD62" i="4" s="1"/>
  <c r="H62" i="4"/>
  <c r="G62" i="4"/>
  <c r="CB62" i="4" s="1"/>
  <c r="CB66" i="4" s="1"/>
  <c r="F62" i="4"/>
  <c r="CA62" i="4" s="1"/>
  <c r="N48" i="4"/>
  <c r="M48" i="4"/>
  <c r="L48" i="4"/>
  <c r="K48" i="4"/>
  <c r="J48" i="4"/>
  <c r="I48" i="4"/>
  <c r="H48" i="4"/>
  <c r="G48" i="4"/>
  <c r="N47" i="4"/>
  <c r="M47" i="4"/>
  <c r="L47" i="4"/>
  <c r="K47" i="4"/>
  <c r="J47" i="4"/>
  <c r="I47" i="4"/>
  <c r="H47" i="4"/>
  <c r="G47" i="4"/>
  <c r="N46" i="4"/>
  <c r="M46" i="4"/>
  <c r="L46" i="4"/>
  <c r="K46" i="4"/>
  <c r="J46" i="4"/>
  <c r="I46" i="4"/>
  <c r="H46" i="4"/>
  <c r="G46" i="4"/>
  <c r="N45" i="4"/>
  <c r="M45" i="4"/>
  <c r="L45" i="4"/>
  <c r="K45" i="4"/>
  <c r="J45" i="4"/>
  <c r="I45" i="4"/>
  <c r="H45" i="4"/>
  <c r="G45" i="4"/>
  <c r="N44" i="4"/>
  <c r="M44" i="4"/>
  <c r="L44" i="4"/>
  <c r="K44" i="4"/>
  <c r="J44" i="4"/>
  <c r="I44" i="4"/>
  <c r="H44" i="4"/>
  <c r="G44" i="4"/>
  <c r="N43" i="4"/>
  <c r="M43" i="4"/>
  <c r="L43" i="4"/>
  <c r="K43" i="4"/>
  <c r="J43" i="4"/>
  <c r="I43" i="4"/>
  <c r="H43" i="4"/>
  <c r="G43" i="4"/>
  <c r="N42" i="4"/>
  <c r="M42" i="4"/>
  <c r="L42" i="4"/>
  <c r="K42" i="4"/>
  <c r="J42" i="4"/>
  <c r="I42" i="4"/>
  <c r="H42" i="4"/>
  <c r="G42" i="4"/>
  <c r="N41" i="4"/>
  <c r="M41" i="4"/>
  <c r="L41" i="4"/>
  <c r="K41" i="4"/>
  <c r="J41" i="4"/>
  <c r="I41" i="4"/>
  <c r="H41" i="4"/>
  <c r="G41" i="4"/>
  <c r="F40" i="4"/>
  <c r="F29" i="4"/>
  <c r="G28" i="4"/>
  <c r="N26" i="4"/>
  <c r="M26" i="4"/>
  <c r="L26" i="4"/>
  <c r="J26" i="4"/>
  <c r="I26" i="4"/>
  <c r="H26" i="4"/>
  <c r="G26" i="4"/>
  <c r="K25" i="4"/>
  <c r="K26" i="4" s="1"/>
  <c r="G22" i="4"/>
  <c r="F22" i="4"/>
  <c r="F48" i="4" s="1"/>
  <c r="G21" i="4"/>
  <c r="F21" i="4"/>
  <c r="F69" i="4" s="1"/>
  <c r="CA69" i="4" s="1"/>
  <c r="G20" i="4"/>
  <c r="F20" i="4"/>
  <c r="F68" i="4" s="1"/>
  <c r="CA68" i="4" s="1"/>
  <c r="G19" i="4"/>
  <c r="F19" i="4"/>
  <c r="F45" i="4" s="1"/>
  <c r="G18" i="4"/>
  <c r="F18" i="4"/>
  <c r="G17" i="4"/>
  <c r="F17" i="4"/>
  <c r="F32" i="4" s="1"/>
  <c r="G16" i="4"/>
  <c r="F16" i="4"/>
  <c r="G15" i="4"/>
  <c r="F15" i="4"/>
  <c r="F41" i="4" s="1"/>
  <c r="F14" i="4"/>
  <c r="B3" i="4"/>
  <c r="S2" i="4"/>
  <c r="S1" i="4"/>
  <c r="A1" i="4"/>
  <c r="CB59" i="3"/>
  <c r="CB58" i="3"/>
  <c r="CB57" i="3"/>
  <c r="CB56" i="3"/>
  <c r="CB55" i="3"/>
  <c r="CB54" i="3"/>
  <c r="CB53" i="3"/>
  <c r="CB52" i="3"/>
  <c r="CC51" i="3"/>
  <c r="CC59" i="3" s="1"/>
  <c r="H51" i="3"/>
  <c r="I51" i="3" s="1"/>
  <c r="F51" i="3"/>
  <c r="P48" i="3"/>
  <c r="O48" i="3"/>
  <c r="N48" i="3"/>
  <c r="M48" i="3"/>
  <c r="L48" i="3"/>
  <c r="K48" i="3"/>
  <c r="J48" i="3"/>
  <c r="I48" i="3"/>
  <c r="H48" i="3"/>
  <c r="G48" i="3"/>
  <c r="P47" i="3"/>
  <c r="O47" i="3"/>
  <c r="N47" i="3"/>
  <c r="M47" i="3"/>
  <c r="L47" i="3"/>
  <c r="K47" i="3"/>
  <c r="J47" i="3"/>
  <c r="I47" i="3"/>
  <c r="H47" i="3"/>
  <c r="G47" i="3"/>
  <c r="P46" i="3"/>
  <c r="O46" i="3"/>
  <c r="N46" i="3"/>
  <c r="M46" i="3"/>
  <c r="L46" i="3"/>
  <c r="K46" i="3"/>
  <c r="J46" i="3"/>
  <c r="I46" i="3"/>
  <c r="H46" i="3"/>
  <c r="G46" i="3"/>
  <c r="P45" i="3"/>
  <c r="O45" i="3"/>
  <c r="N45" i="3"/>
  <c r="M45" i="3"/>
  <c r="L45" i="3"/>
  <c r="K45" i="3"/>
  <c r="J45" i="3"/>
  <c r="I45" i="3"/>
  <c r="H45" i="3"/>
  <c r="G45" i="3"/>
  <c r="P44" i="3"/>
  <c r="O44" i="3"/>
  <c r="N44" i="3"/>
  <c r="M44" i="3"/>
  <c r="L44" i="3"/>
  <c r="K44" i="3"/>
  <c r="J44" i="3"/>
  <c r="I44" i="3"/>
  <c r="H44" i="3"/>
  <c r="G44" i="3"/>
  <c r="F44" i="3"/>
  <c r="P43" i="3"/>
  <c r="O43" i="3"/>
  <c r="N43" i="3"/>
  <c r="M43" i="3"/>
  <c r="L43" i="3"/>
  <c r="K43" i="3"/>
  <c r="J43" i="3"/>
  <c r="I43" i="3"/>
  <c r="H43" i="3"/>
  <c r="G43" i="3"/>
  <c r="P42" i="3"/>
  <c r="O42" i="3"/>
  <c r="N42" i="3"/>
  <c r="M42" i="3"/>
  <c r="L42" i="3"/>
  <c r="K42" i="3"/>
  <c r="J42" i="3"/>
  <c r="I42" i="3"/>
  <c r="H42" i="3"/>
  <c r="G42" i="3"/>
  <c r="P41" i="3"/>
  <c r="O41" i="3"/>
  <c r="N41" i="3"/>
  <c r="M41" i="3"/>
  <c r="L41" i="3"/>
  <c r="K41" i="3"/>
  <c r="J41" i="3"/>
  <c r="I41" i="3"/>
  <c r="H41" i="3"/>
  <c r="G41" i="3"/>
  <c r="F40" i="3"/>
  <c r="F32" i="3"/>
  <c r="F30" i="3"/>
  <c r="F29" i="3"/>
  <c r="G28" i="3"/>
  <c r="N26" i="3"/>
  <c r="M26" i="3"/>
  <c r="L26" i="3"/>
  <c r="J26" i="3"/>
  <c r="I26" i="3"/>
  <c r="H26" i="3"/>
  <c r="G26" i="3"/>
  <c r="K25" i="3"/>
  <c r="K26" i="3" s="1"/>
  <c r="G22" i="3"/>
  <c r="F22" i="3"/>
  <c r="F48" i="3" s="1"/>
  <c r="G21" i="3"/>
  <c r="F21" i="3"/>
  <c r="F58" i="3" s="1"/>
  <c r="CA58" i="3" s="1"/>
  <c r="G20" i="3"/>
  <c r="F20" i="3"/>
  <c r="F46" i="3" s="1"/>
  <c r="G19" i="3"/>
  <c r="F19" i="3"/>
  <c r="F56" i="3" s="1"/>
  <c r="CA56" i="3" s="1"/>
  <c r="G18" i="3"/>
  <c r="F18" i="3"/>
  <c r="F55" i="3" s="1"/>
  <c r="CA55" i="3" s="1"/>
  <c r="G17" i="3"/>
  <c r="F17" i="3"/>
  <c r="F54" i="3" s="1"/>
  <c r="CA54" i="3" s="1"/>
  <c r="G16" i="3"/>
  <c r="F16" i="3"/>
  <c r="F31" i="3" s="1"/>
  <c r="G15" i="3"/>
  <c r="F15" i="3"/>
  <c r="F52" i="3" s="1"/>
  <c r="CA52" i="3" s="1"/>
  <c r="F14" i="3"/>
  <c r="B3" i="3"/>
  <c r="S2" i="3"/>
  <c r="S1" i="3"/>
  <c r="A1" i="3"/>
  <c r="CP62" i="2"/>
  <c r="CP65" i="2" s="1"/>
  <c r="U65" i="2" s="1"/>
  <c r="CN62" i="2"/>
  <c r="CN66" i="2" s="1"/>
  <c r="CL62" i="2"/>
  <c r="CL68" i="2" s="1"/>
  <c r="CF62" i="2"/>
  <c r="CF66" i="2" s="1"/>
  <c r="V62" i="2"/>
  <c r="CQ62" i="2" s="1"/>
  <c r="U62" i="2"/>
  <c r="T62" i="2"/>
  <c r="CO62" i="2" s="1"/>
  <c r="S62" i="2"/>
  <c r="R62" i="2"/>
  <c r="CM62" i="2" s="1"/>
  <c r="Q62" i="2"/>
  <c r="P62" i="2"/>
  <c r="CK62" i="2" s="1"/>
  <c r="O62" i="2"/>
  <c r="CJ62" i="2" s="1"/>
  <c r="N62" i="2"/>
  <c r="CI62" i="2" s="1"/>
  <c r="M62" i="2"/>
  <c r="CH62" i="2" s="1"/>
  <c r="L62" i="2"/>
  <c r="CG62" i="2" s="1"/>
  <c r="K62" i="2"/>
  <c r="J62" i="2"/>
  <c r="CE62" i="2" s="1"/>
  <c r="I62" i="2"/>
  <c r="CD62" i="2" s="1"/>
  <c r="CD68" i="2" s="1"/>
  <c r="H62" i="2"/>
  <c r="CC62" i="2" s="1"/>
  <c r="G62" i="2"/>
  <c r="CB62" i="2" s="1"/>
  <c r="F62" i="2"/>
  <c r="CA62" i="2" s="1"/>
  <c r="CD53" i="2"/>
  <c r="CP51" i="2"/>
  <c r="CP55" i="2" s="1"/>
  <c r="U55" i="2" s="1"/>
  <c r="CH51" i="2"/>
  <c r="CH55" i="2" s="1"/>
  <c r="CF51" i="2"/>
  <c r="CF57" i="2" s="1"/>
  <c r="CD51" i="2"/>
  <c r="CD59" i="2" s="1"/>
  <c r="V51" i="2"/>
  <c r="CQ51" i="2" s="1"/>
  <c r="U51" i="2"/>
  <c r="T51" i="2"/>
  <c r="CO51" i="2" s="1"/>
  <c r="S51" i="2"/>
  <c r="CN51" i="2" s="1"/>
  <c r="CN57" i="2" s="1"/>
  <c r="R51" i="2"/>
  <c r="CM51" i="2" s="1"/>
  <c r="Q51" i="2"/>
  <c r="CL51" i="2" s="1"/>
  <c r="P51" i="2"/>
  <c r="CK51" i="2" s="1"/>
  <c r="O51" i="2"/>
  <c r="B8" i="2" s="1"/>
  <c r="N51" i="2"/>
  <c r="CI51" i="2" s="1"/>
  <c r="M51" i="2"/>
  <c r="L51" i="2"/>
  <c r="CG51" i="2" s="1"/>
  <c r="K51" i="2"/>
  <c r="J51" i="2"/>
  <c r="CE51" i="2" s="1"/>
  <c r="I51" i="2"/>
  <c r="H51" i="2"/>
  <c r="CC51" i="2" s="1"/>
  <c r="G51" i="2"/>
  <c r="CB51" i="2" s="1"/>
  <c r="F51" i="2"/>
  <c r="CA51" i="2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N48" i="2"/>
  <c r="M48" i="2"/>
  <c r="L48" i="2"/>
  <c r="K48" i="2"/>
  <c r="J48" i="2"/>
  <c r="I48" i="2"/>
  <c r="J48" i="7" s="1"/>
  <c r="H48" i="2"/>
  <c r="G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N47" i="2"/>
  <c r="M47" i="2"/>
  <c r="L47" i="2"/>
  <c r="K47" i="7" s="1"/>
  <c r="K47" i="2"/>
  <c r="J47" i="2"/>
  <c r="I47" i="2"/>
  <c r="J47" i="7" s="1"/>
  <c r="H47" i="2"/>
  <c r="G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N46" i="2"/>
  <c r="M46" i="2"/>
  <c r="L46" i="2"/>
  <c r="K46" i="2"/>
  <c r="J46" i="2"/>
  <c r="I46" i="2"/>
  <c r="J46" i="7" s="1"/>
  <c r="H46" i="2"/>
  <c r="G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N45" i="2"/>
  <c r="M45" i="2"/>
  <c r="L45" i="2"/>
  <c r="K45" i="2"/>
  <c r="J45" i="2"/>
  <c r="I45" i="2"/>
  <c r="J45" i="7" s="1"/>
  <c r="H45" i="2"/>
  <c r="G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N44" i="2"/>
  <c r="M44" i="2"/>
  <c r="L44" i="2"/>
  <c r="K44" i="2"/>
  <c r="J44" i="2"/>
  <c r="I44" i="2"/>
  <c r="H44" i="2"/>
  <c r="G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N43" i="2"/>
  <c r="M43" i="2"/>
  <c r="L43" i="2"/>
  <c r="K43" i="2"/>
  <c r="J43" i="2"/>
  <c r="I43" i="2"/>
  <c r="H43" i="2"/>
  <c r="G43" i="2"/>
  <c r="F43" i="2"/>
  <c r="U43" i="2" s="1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N42" i="2"/>
  <c r="M42" i="2"/>
  <c r="L42" i="2"/>
  <c r="K42" i="2"/>
  <c r="J42" i="2"/>
  <c r="I42" i="2"/>
  <c r="H42" i="2"/>
  <c r="G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N41" i="2"/>
  <c r="M41" i="2"/>
  <c r="L41" i="2"/>
  <c r="K41" i="7" s="1"/>
  <c r="K41" i="2"/>
  <c r="J41" i="2"/>
  <c r="I41" i="2"/>
  <c r="J41" i="7" s="1"/>
  <c r="H41" i="2"/>
  <c r="G41" i="2"/>
  <c r="U40" i="2"/>
  <c r="F40" i="2"/>
  <c r="F29" i="2"/>
  <c r="G28" i="2"/>
  <c r="N26" i="2"/>
  <c r="M26" i="2"/>
  <c r="L26" i="2"/>
  <c r="J26" i="2"/>
  <c r="I26" i="2"/>
  <c r="H26" i="2"/>
  <c r="G26" i="2"/>
  <c r="K25" i="2"/>
  <c r="K26" i="2" s="1"/>
  <c r="G22" i="2"/>
  <c r="F22" i="2"/>
  <c r="F48" i="2" s="1"/>
  <c r="U48" i="2" s="1"/>
  <c r="G21" i="2"/>
  <c r="F21" i="2"/>
  <c r="F58" i="2" s="1"/>
  <c r="CA58" i="2" s="1"/>
  <c r="G20" i="2"/>
  <c r="F20" i="2"/>
  <c r="F57" i="2" s="1"/>
  <c r="CA57" i="2" s="1"/>
  <c r="G19" i="2"/>
  <c r="F19" i="2"/>
  <c r="F45" i="2" s="1"/>
  <c r="U45" i="2" s="1"/>
  <c r="G18" i="2"/>
  <c r="F18" i="2"/>
  <c r="F55" i="2" s="1"/>
  <c r="CA55" i="2" s="1"/>
  <c r="G17" i="2"/>
  <c r="F17" i="2"/>
  <c r="F54" i="2" s="1"/>
  <c r="CA54" i="2" s="1"/>
  <c r="G16" i="2"/>
  <c r="F16" i="2"/>
  <c r="F64" i="2" s="1"/>
  <c r="CA64" i="2" s="1"/>
  <c r="G15" i="2"/>
  <c r="F15" i="2"/>
  <c r="F63" i="2" s="1"/>
  <c r="CA63" i="2" s="1"/>
  <c r="F14" i="2"/>
  <c r="B3" i="2"/>
  <c r="S2" i="2"/>
  <c r="A1" i="2"/>
  <c r="N34" i="1"/>
  <c r="K34" i="1"/>
  <c r="K32" i="1"/>
  <c r="N32" i="1" s="1"/>
  <c r="B3" i="1"/>
  <c r="A1" i="1"/>
  <c r="CB54" i="2" l="1"/>
  <c r="CB57" i="2"/>
  <c r="CB55" i="2"/>
  <c r="CB53" i="2"/>
  <c r="CC70" i="5"/>
  <c r="CC63" i="5"/>
  <c r="AN59" i="6"/>
  <c r="AN54" i="6"/>
  <c r="AN52" i="6"/>
  <c r="CN70" i="4"/>
  <c r="CN66" i="4"/>
  <c r="CK70" i="5"/>
  <c r="CK63" i="5"/>
  <c r="CL59" i="2"/>
  <c r="CL55" i="2"/>
  <c r="CL53" i="2"/>
  <c r="CB70" i="2"/>
  <c r="CB66" i="2"/>
  <c r="CB64" i="2"/>
  <c r="CD66" i="4"/>
  <c r="CD68" i="4"/>
  <c r="CD65" i="4"/>
  <c r="CD64" i="4"/>
  <c r="CH65" i="2"/>
  <c r="CH66" i="2"/>
  <c r="CH64" i="2"/>
  <c r="CH68" i="2"/>
  <c r="CO68" i="5"/>
  <c r="CO67" i="5"/>
  <c r="CO66" i="5"/>
  <c r="CJ70" i="2"/>
  <c r="CJ66" i="2"/>
  <c r="CJ64" i="2"/>
  <c r="CQ66" i="5"/>
  <c r="CQ68" i="5"/>
  <c r="CQ65" i="5"/>
  <c r="CQ64" i="5"/>
  <c r="J44" i="7"/>
  <c r="CJ51" i="2"/>
  <c r="CP66" i="2"/>
  <c r="U66" i="2" s="1"/>
  <c r="CI65" i="5"/>
  <c r="CL64" i="4"/>
  <c r="CP68" i="2"/>
  <c r="U68" i="2" s="1"/>
  <c r="CP64" i="4"/>
  <c r="U64" i="4" s="1"/>
  <c r="CG66" i="5"/>
  <c r="H41" i="6"/>
  <c r="H43" i="6"/>
  <c r="H45" i="6"/>
  <c r="H47" i="6"/>
  <c r="F47" i="4"/>
  <c r="J41" i="6"/>
  <c r="J43" i="6"/>
  <c r="J45" i="6"/>
  <c r="J47" i="6"/>
  <c r="CG67" i="5"/>
  <c r="B11" i="6"/>
  <c r="J43" i="7"/>
  <c r="CI68" i="5"/>
  <c r="G37" i="7"/>
  <c r="CD55" i="2"/>
  <c r="CM67" i="4"/>
  <c r="K43" i="7"/>
  <c r="CQ67" i="4"/>
  <c r="F34" i="6"/>
  <c r="G34" i="6" s="1"/>
  <c r="H42" i="6"/>
  <c r="H44" i="6"/>
  <c r="H46" i="6"/>
  <c r="CP64" i="2"/>
  <c r="U64" i="2" s="1"/>
  <c r="B11" i="4"/>
  <c r="J44" i="6"/>
  <c r="J46" i="6"/>
  <c r="K45" i="7"/>
  <c r="F53" i="3"/>
  <c r="CA53" i="3" s="1"/>
  <c r="CL68" i="4"/>
  <c r="AM53" i="6"/>
  <c r="J42" i="7"/>
  <c r="G32" i="4"/>
  <c r="CF63" i="4"/>
  <c r="CQ68" i="4"/>
  <c r="F64" i="5"/>
  <c r="CA64" i="5" s="1"/>
  <c r="CI64" i="5"/>
  <c r="CE51" i="7"/>
  <c r="CE53" i="7" s="1"/>
  <c r="F35" i="2"/>
  <c r="F34" i="2"/>
  <c r="G34" i="2" s="1"/>
  <c r="F37" i="3"/>
  <c r="G37" i="3" s="1"/>
  <c r="F69" i="6"/>
  <c r="AI69" i="6" s="1"/>
  <c r="F56" i="7"/>
  <c r="F33" i="2"/>
  <c r="F36" i="3"/>
  <c r="F57" i="3"/>
  <c r="CA57" i="3" s="1"/>
  <c r="F63" i="4"/>
  <c r="CA63" i="4" s="1"/>
  <c r="F65" i="5"/>
  <c r="CA65" i="5" s="1"/>
  <c r="F32" i="2"/>
  <c r="G32" i="2" s="1"/>
  <c r="F41" i="2"/>
  <c r="U41" i="2" s="1"/>
  <c r="F35" i="3"/>
  <c r="G35" i="3" s="1"/>
  <c r="F45" i="5"/>
  <c r="F68" i="5"/>
  <c r="CA68" i="5" s="1"/>
  <c r="F47" i="6"/>
  <c r="F31" i="2"/>
  <c r="F34" i="3"/>
  <c r="F45" i="6"/>
  <c r="F36" i="7"/>
  <c r="G36" i="7" s="1"/>
  <c r="F52" i="7"/>
  <c r="F58" i="7"/>
  <c r="F30" i="2"/>
  <c r="F33" i="3"/>
  <c r="G33" i="3" s="1"/>
  <c r="F42" i="3"/>
  <c r="F43" i="4"/>
  <c r="F43" i="6"/>
  <c r="G32" i="7"/>
  <c r="F37" i="2"/>
  <c r="G37" i="2" s="1"/>
  <c r="F41" i="6"/>
  <c r="F32" i="7"/>
  <c r="F54" i="7"/>
  <c r="F36" i="2"/>
  <c r="F30" i="4"/>
  <c r="F30" i="6"/>
  <c r="G30" i="6" s="1"/>
  <c r="F65" i="6"/>
  <c r="AI65" i="6" s="1"/>
  <c r="CC52" i="2"/>
  <c r="CC53" i="2"/>
  <c r="CC54" i="2"/>
  <c r="CC55" i="2"/>
  <c r="CC56" i="2"/>
  <c r="CC57" i="2"/>
  <c r="CC58" i="2"/>
  <c r="CC59" i="2"/>
  <c r="CK52" i="2"/>
  <c r="CK53" i="2"/>
  <c r="CK54" i="2"/>
  <c r="CK55" i="2"/>
  <c r="CK56" i="2"/>
  <c r="CK57" i="2"/>
  <c r="CK58" i="2"/>
  <c r="CK59" i="2"/>
  <c r="CG65" i="2"/>
  <c r="CG66" i="2"/>
  <c r="CG67" i="2"/>
  <c r="CG68" i="2"/>
  <c r="CG69" i="2"/>
  <c r="CG70" i="2"/>
  <c r="CG63" i="2"/>
  <c r="CG64" i="2"/>
  <c r="CO65" i="2"/>
  <c r="T65" i="2" s="1"/>
  <c r="CO66" i="2"/>
  <c r="T66" i="2" s="1"/>
  <c r="S66" i="2" s="1"/>
  <c r="CO67" i="2"/>
  <c r="CO68" i="2"/>
  <c r="T68" i="2" s="1"/>
  <c r="CO69" i="2"/>
  <c r="CO70" i="2"/>
  <c r="CO63" i="2"/>
  <c r="CO64" i="2"/>
  <c r="T64" i="2" s="1"/>
  <c r="CI54" i="2"/>
  <c r="CI55" i="2"/>
  <c r="CI56" i="2"/>
  <c r="CI57" i="2"/>
  <c r="CI58" i="2"/>
  <c r="CI59" i="2"/>
  <c r="CI52" i="2"/>
  <c r="CI53" i="2"/>
  <c r="CQ54" i="2"/>
  <c r="CQ55" i="2"/>
  <c r="CQ56" i="2"/>
  <c r="CQ57" i="2"/>
  <c r="CQ58" i="2"/>
  <c r="CQ59" i="2"/>
  <c r="CQ52" i="2"/>
  <c r="CQ53" i="2"/>
  <c r="CE67" i="2"/>
  <c r="CE68" i="2"/>
  <c r="CE69" i="2"/>
  <c r="CE70" i="2"/>
  <c r="CE63" i="2"/>
  <c r="CE64" i="2"/>
  <c r="CE65" i="2"/>
  <c r="CE66" i="2"/>
  <c r="CM67" i="2"/>
  <c r="CM68" i="2"/>
  <c r="CM69" i="2"/>
  <c r="CM70" i="2"/>
  <c r="CM63" i="2"/>
  <c r="CM64" i="2"/>
  <c r="CM65" i="2"/>
  <c r="CM66" i="2"/>
  <c r="CG56" i="2"/>
  <c r="CG57" i="2"/>
  <c r="CG58" i="2"/>
  <c r="CG59" i="2"/>
  <c r="CG52" i="2"/>
  <c r="CG53" i="2"/>
  <c r="CG54" i="2"/>
  <c r="CG55" i="2"/>
  <c r="CO56" i="2"/>
  <c r="CO57" i="2"/>
  <c r="CO58" i="2"/>
  <c r="CO59" i="2"/>
  <c r="CO52" i="2"/>
  <c r="CO53" i="2"/>
  <c r="CO54" i="2"/>
  <c r="CO55" i="2"/>
  <c r="T55" i="2" s="1"/>
  <c r="B8" i="3"/>
  <c r="J51" i="3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CC69" i="2"/>
  <c r="CC70" i="2"/>
  <c r="CC63" i="2"/>
  <c r="CC64" i="2"/>
  <c r="CC65" i="2"/>
  <c r="CC66" i="2"/>
  <c r="CC67" i="2"/>
  <c r="CC68" i="2"/>
  <c r="CK69" i="2"/>
  <c r="CK70" i="2"/>
  <c r="CK63" i="2"/>
  <c r="CK64" i="2"/>
  <c r="CK65" i="2"/>
  <c r="CK66" i="2"/>
  <c r="CK67" i="2"/>
  <c r="CK68" i="2"/>
  <c r="CO63" i="4"/>
  <c r="CO64" i="4"/>
  <c r="T64" i="4" s="1"/>
  <c r="CO66" i="4"/>
  <c r="CO67" i="4"/>
  <c r="CO68" i="4"/>
  <c r="T68" i="4" s="1"/>
  <c r="CO70" i="4"/>
  <c r="CO65" i="4"/>
  <c r="CO69" i="4"/>
  <c r="CE58" i="2"/>
  <c r="CE59" i="2"/>
  <c r="CE52" i="2"/>
  <c r="CE53" i="2"/>
  <c r="CE54" i="2"/>
  <c r="CE55" i="2"/>
  <c r="CE56" i="2"/>
  <c r="CE57" i="2"/>
  <c r="CM58" i="2"/>
  <c r="CM59" i="2"/>
  <c r="CM52" i="2"/>
  <c r="CM53" i="2"/>
  <c r="CM54" i="2"/>
  <c r="CM55" i="2"/>
  <c r="CM56" i="2"/>
  <c r="CM57" i="2"/>
  <c r="CI63" i="2"/>
  <c r="CI64" i="2"/>
  <c r="CI65" i="2"/>
  <c r="CI66" i="2"/>
  <c r="CI67" i="2"/>
  <c r="CI68" i="2"/>
  <c r="CI69" i="2"/>
  <c r="CI70" i="2"/>
  <c r="CQ63" i="2"/>
  <c r="CQ64" i="2"/>
  <c r="CQ65" i="2"/>
  <c r="CQ66" i="2"/>
  <c r="CQ67" i="2"/>
  <c r="CQ68" i="2"/>
  <c r="CQ69" i="2"/>
  <c r="CQ70" i="2"/>
  <c r="L45" i="7"/>
  <c r="M45" i="7"/>
  <c r="I47" i="7"/>
  <c r="G47" i="7"/>
  <c r="H47" i="7"/>
  <c r="AM58" i="6"/>
  <c r="AM56" i="6"/>
  <c r="AM54" i="6"/>
  <c r="AM52" i="6"/>
  <c r="AQ70" i="6"/>
  <c r="AQ66" i="6"/>
  <c r="AQ67" i="6"/>
  <c r="AQ63" i="6"/>
  <c r="AQ68" i="6"/>
  <c r="AQ64" i="6"/>
  <c r="G36" i="2"/>
  <c r="F42" i="2"/>
  <c r="U42" i="2" s="1"/>
  <c r="K48" i="7"/>
  <c r="CB52" i="2"/>
  <c r="CJ52" i="2"/>
  <c r="F53" i="2"/>
  <c r="CA53" i="2" s="1"/>
  <c r="CH54" i="2"/>
  <c r="CP54" i="2"/>
  <c r="U54" i="2" s="1"/>
  <c r="CF56" i="2"/>
  <c r="CN56" i="2"/>
  <c r="CD58" i="2"/>
  <c r="CL58" i="2"/>
  <c r="CH63" i="2"/>
  <c r="CP63" i="2"/>
  <c r="U63" i="2" s="1"/>
  <c r="CF65" i="2"/>
  <c r="CN65" i="2"/>
  <c r="S65" i="2" s="1"/>
  <c r="CD67" i="2"/>
  <c r="CL67" i="2"/>
  <c r="CB69" i="2"/>
  <c r="CJ69" i="2"/>
  <c r="F70" i="2"/>
  <c r="CA70" i="2" s="1"/>
  <c r="G32" i="3"/>
  <c r="G36" i="3"/>
  <c r="F45" i="3"/>
  <c r="CC52" i="3"/>
  <c r="CH64" i="4"/>
  <c r="CB70" i="4"/>
  <c r="F44" i="5"/>
  <c r="L42" i="7"/>
  <c r="M42" i="7"/>
  <c r="I44" i="7"/>
  <c r="G44" i="7"/>
  <c r="H44" i="7"/>
  <c r="CJ68" i="4"/>
  <c r="CJ69" i="4"/>
  <c r="CJ63" i="4"/>
  <c r="CJ64" i="4"/>
  <c r="CJ65" i="4"/>
  <c r="CF67" i="5"/>
  <c r="CF69" i="5"/>
  <c r="CF70" i="5"/>
  <c r="CF63" i="5"/>
  <c r="CF64" i="5"/>
  <c r="CF65" i="5"/>
  <c r="CF66" i="5"/>
  <c r="CN67" i="5"/>
  <c r="CN69" i="5"/>
  <c r="CN70" i="5"/>
  <c r="CN63" i="5"/>
  <c r="CN64" i="5"/>
  <c r="CN65" i="5"/>
  <c r="CN66" i="5"/>
  <c r="AP69" i="6"/>
  <c r="AP65" i="6"/>
  <c r="AP70" i="6"/>
  <c r="AP66" i="6"/>
  <c r="AP67" i="6"/>
  <c r="AP63" i="6"/>
  <c r="AP68" i="6"/>
  <c r="AP64" i="6"/>
  <c r="F47" i="2"/>
  <c r="U47" i="2" s="1"/>
  <c r="F52" i="2"/>
  <c r="CA52" i="2" s="1"/>
  <c r="CH53" i="2"/>
  <c r="CP53" i="2"/>
  <c r="U53" i="2" s="1"/>
  <c r="CF55" i="2"/>
  <c r="CN55" i="2"/>
  <c r="S55" i="2" s="1"/>
  <c r="CD57" i="2"/>
  <c r="CL57" i="2"/>
  <c r="CB59" i="2"/>
  <c r="CJ59" i="2"/>
  <c r="CF64" i="2"/>
  <c r="CN64" i="2"/>
  <c r="S64" i="2" s="1"/>
  <c r="CD66" i="2"/>
  <c r="CL66" i="2"/>
  <c r="CB68" i="2"/>
  <c r="CJ68" i="2"/>
  <c r="F69" i="2"/>
  <c r="CA69" i="2" s="1"/>
  <c r="CH70" i="2"/>
  <c r="CP70" i="2"/>
  <c r="U70" i="2" s="1"/>
  <c r="F59" i="3"/>
  <c r="CA59" i="3" s="1"/>
  <c r="I41" i="7"/>
  <c r="G41" i="7"/>
  <c r="H41" i="7"/>
  <c r="L47" i="7"/>
  <c r="M47" i="7"/>
  <c r="F42" i="4"/>
  <c r="F31" i="4"/>
  <c r="G31" i="4" s="1"/>
  <c r="F64" i="4"/>
  <c r="CA64" i="4" s="1"/>
  <c r="F35" i="4"/>
  <c r="G35" i="4" s="1"/>
  <c r="F46" i="4"/>
  <c r="CE65" i="4"/>
  <c r="CE66" i="4"/>
  <c r="CE68" i="4"/>
  <c r="CE69" i="4"/>
  <c r="CE70" i="4"/>
  <c r="CM65" i="4"/>
  <c r="CM66" i="4"/>
  <c r="CM68" i="4"/>
  <c r="CM69" i="4"/>
  <c r="CM70" i="4"/>
  <c r="CG63" i="4"/>
  <c r="CG64" i="4"/>
  <c r="CG66" i="4"/>
  <c r="CG67" i="4"/>
  <c r="CG68" i="4"/>
  <c r="CE68" i="5"/>
  <c r="CE70" i="5"/>
  <c r="CE63" i="5"/>
  <c r="CE64" i="5"/>
  <c r="CE65" i="5"/>
  <c r="CE66" i="5"/>
  <c r="CE67" i="5"/>
  <c r="CM68" i="5"/>
  <c r="CM70" i="5"/>
  <c r="CM63" i="5"/>
  <c r="CM64" i="5"/>
  <c r="CM65" i="5"/>
  <c r="CM66" i="5"/>
  <c r="CM67" i="5"/>
  <c r="CE59" i="7"/>
  <c r="CE57" i="7"/>
  <c r="CE55" i="7"/>
  <c r="CF51" i="7"/>
  <c r="CE58" i="7"/>
  <c r="CE56" i="7"/>
  <c r="CE54" i="7"/>
  <c r="CE52" i="7"/>
  <c r="B11" i="2"/>
  <c r="G31" i="2"/>
  <c r="G35" i="2"/>
  <c r="K42" i="7"/>
  <c r="F44" i="2"/>
  <c r="U44" i="2" s="1"/>
  <c r="CH52" i="2"/>
  <c r="CP52" i="2"/>
  <c r="U52" i="2" s="1"/>
  <c r="CF54" i="2"/>
  <c r="CN54" i="2"/>
  <c r="CD56" i="2"/>
  <c r="CL56" i="2"/>
  <c r="CB58" i="2"/>
  <c r="CJ58" i="2"/>
  <c r="F59" i="2"/>
  <c r="CA59" i="2" s="1"/>
  <c r="CF63" i="2"/>
  <c r="CN63" i="2"/>
  <c r="CD65" i="2"/>
  <c r="CL65" i="2"/>
  <c r="CB67" i="2"/>
  <c r="CJ67" i="2"/>
  <c r="F68" i="2"/>
  <c r="CA68" i="2" s="1"/>
  <c r="CH69" i="2"/>
  <c r="CP69" i="2"/>
  <c r="U69" i="2" s="1"/>
  <c r="B11" i="3"/>
  <c r="G31" i="3"/>
  <c r="F47" i="3"/>
  <c r="CD51" i="3"/>
  <c r="CC54" i="3"/>
  <c r="CN63" i="4"/>
  <c r="CJ67" i="4"/>
  <c r="L44" i="7"/>
  <c r="M44" i="7"/>
  <c r="I46" i="7"/>
  <c r="G46" i="7"/>
  <c r="H46" i="7"/>
  <c r="CC57" i="3"/>
  <c r="CC58" i="3"/>
  <c r="CF64" i="4"/>
  <c r="CF65" i="4"/>
  <c r="CF67" i="4"/>
  <c r="CF68" i="4"/>
  <c r="CF69" i="4"/>
  <c r="CD69" i="5"/>
  <c r="CD63" i="5"/>
  <c r="CD64" i="5"/>
  <c r="CD65" i="5"/>
  <c r="CD66" i="5"/>
  <c r="CD67" i="5"/>
  <c r="CD68" i="5"/>
  <c r="AN70" i="6"/>
  <c r="AN66" i="6"/>
  <c r="AN67" i="6"/>
  <c r="AN63" i="6"/>
  <c r="AN68" i="6"/>
  <c r="AN64" i="6"/>
  <c r="AN69" i="6"/>
  <c r="AN65" i="6"/>
  <c r="CF53" i="2"/>
  <c r="CN53" i="2"/>
  <c r="CH59" i="2"/>
  <c r="CP59" i="2"/>
  <c r="U59" i="2" s="1"/>
  <c r="CD64" i="2"/>
  <c r="CL64" i="2"/>
  <c r="F67" i="2"/>
  <c r="CA67" i="2" s="1"/>
  <c r="CF70" i="2"/>
  <c r="CN70" i="2"/>
  <c r="L41" i="7"/>
  <c r="M41" i="7"/>
  <c r="I43" i="7"/>
  <c r="G43" i="7"/>
  <c r="H43" i="7"/>
  <c r="B8" i="4"/>
  <c r="CC62" i="4"/>
  <c r="CK67" i="4"/>
  <c r="CK68" i="4"/>
  <c r="CK70" i="4"/>
  <c r="CK63" i="4"/>
  <c r="CK64" i="4"/>
  <c r="AM68" i="6"/>
  <c r="AM64" i="6"/>
  <c r="AM69" i="6"/>
  <c r="AM65" i="6"/>
  <c r="AM70" i="6"/>
  <c r="AM66" i="6"/>
  <c r="G30" i="2"/>
  <c r="K44" i="7"/>
  <c r="F46" i="2"/>
  <c r="U46" i="2" s="1"/>
  <c r="CF52" i="2"/>
  <c r="CN52" i="2"/>
  <c r="CD54" i="2"/>
  <c r="CL54" i="2"/>
  <c r="CB56" i="2"/>
  <c r="CJ56" i="2"/>
  <c r="CH58" i="2"/>
  <c r="CP58" i="2"/>
  <c r="U58" i="2" s="1"/>
  <c r="CD63" i="2"/>
  <c r="CL63" i="2"/>
  <c r="CB65" i="2"/>
  <c r="CJ65" i="2"/>
  <c r="F66" i="2"/>
  <c r="CA66" i="2" s="1"/>
  <c r="CH67" i="2"/>
  <c r="CP67" i="2"/>
  <c r="U67" i="2" s="1"/>
  <c r="CF69" i="2"/>
  <c r="CN69" i="2"/>
  <c r="G30" i="3"/>
  <c r="G34" i="3"/>
  <c r="F41" i="3"/>
  <c r="CC56" i="3"/>
  <c r="CG65" i="4"/>
  <c r="F67" i="4"/>
  <c r="CA67" i="4" s="1"/>
  <c r="CE67" i="4"/>
  <c r="AM57" i="6"/>
  <c r="L46" i="7"/>
  <c r="M46" i="7"/>
  <c r="I48" i="7"/>
  <c r="G48" i="7"/>
  <c r="H48" i="7"/>
  <c r="CB68" i="4"/>
  <c r="CB69" i="4"/>
  <c r="CB63" i="4"/>
  <c r="CB64" i="4"/>
  <c r="CB65" i="4"/>
  <c r="F48" i="5"/>
  <c r="F70" i="5"/>
  <c r="CA70" i="5" s="1"/>
  <c r="CB63" i="5"/>
  <c r="CB65" i="5"/>
  <c r="CB66" i="5"/>
  <c r="CB67" i="5"/>
  <c r="CB68" i="5"/>
  <c r="CB69" i="5"/>
  <c r="CB70" i="5"/>
  <c r="CJ63" i="5"/>
  <c r="CJ65" i="5"/>
  <c r="CJ66" i="5"/>
  <c r="CJ67" i="5"/>
  <c r="CJ68" i="5"/>
  <c r="CJ69" i="5"/>
  <c r="CJ70" i="5"/>
  <c r="AK58" i="6"/>
  <c r="AK56" i="6"/>
  <c r="H56" i="6" s="1"/>
  <c r="AK54" i="6"/>
  <c r="AK52" i="6"/>
  <c r="AK59" i="6"/>
  <c r="H59" i="6" s="1"/>
  <c r="I59" i="6" s="1"/>
  <c r="J59" i="6" s="1"/>
  <c r="K59" i="6" s="1"/>
  <c r="AK57" i="6"/>
  <c r="AK55" i="6"/>
  <c r="AK53" i="6"/>
  <c r="AL67" i="6"/>
  <c r="AL63" i="6"/>
  <c r="AL68" i="6"/>
  <c r="AL64" i="6"/>
  <c r="AL69" i="6"/>
  <c r="AL65" i="6"/>
  <c r="AL70" i="6"/>
  <c r="AL66" i="6"/>
  <c r="J51" i="7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AB51" i="7" s="1"/>
  <c r="AC51" i="7" s="1"/>
  <c r="AD51" i="7" s="1"/>
  <c r="AE51" i="7" s="1"/>
  <c r="AF51" i="7" s="1"/>
  <c r="AG51" i="7" s="1"/>
  <c r="AH51" i="7" s="1"/>
  <c r="AI51" i="7" s="1"/>
  <c r="AJ51" i="7" s="1"/>
  <c r="AK51" i="7" s="1"/>
  <c r="AL51" i="7" s="1"/>
  <c r="AM51" i="7" s="1"/>
  <c r="AN51" i="7" s="1"/>
  <c r="AO51" i="7" s="1"/>
  <c r="AP51" i="7" s="1"/>
  <c r="AQ51" i="7" s="1"/>
  <c r="AR51" i="7" s="1"/>
  <c r="AS51" i="7" s="1"/>
  <c r="AT51" i="7" s="1"/>
  <c r="AU51" i="7" s="1"/>
  <c r="AV51" i="7" s="1"/>
  <c r="AW51" i="7" s="1"/>
  <c r="AX51" i="7" s="1"/>
  <c r="AY51" i="7" s="1"/>
  <c r="AZ51" i="7" s="1"/>
  <c r="BA51" i="7" s="1"/>
  <c r="BB51" i="7" s="1"/>
  <c r="BC51" i="7" s="1"/>
  <c r="BD51" i="7" s="1"/>
  <c r="BE51" i="7" s="1"/>
  <c r="BF51" i="7" s="1"/>
  <c r="BG51" i="7" s="1"/>
  <c r="BH51" i="7" s="1"/>
  <c r="BI51" i="7" s="1"/>
  <c r="BJ51" i="7" s="1"/>
  <c r="BK51" i="7" s="1"/>
  <c r="BL51" i="7" s="1"/>
  <c r="BM51" i="7" s="1"/>
  <c r="BN51" i="7" s="1"/>
  <c r="BO51" i="7" s="1"/>
  <c r="BP51" i="7" s="1"/>
  <c r="BQ51" i="7" s="1"/>
  <c r="BR51" i="7" s="1"/>
  <c r="BS51" i="7" s="1"/>
  <c r="BT51" i="7" s="1"/>
  <c r="F56" i="2"/>
  <c r="CA56" i="2" s="1"/>
  <c r="CH57" i="2"/>
  <c r="CP57" i="2"/>
  <c r="U57" i="2" s="1"/>
  <c r="CF59" i="2"/>
  <c r="CN59" i="2"/>
  <c r="F65" i="2"/>
  <c r="CA65" i="2" s="1"/>
  <c r="CF68" i="2"/>
  <c r="CN68" i="2"/>
  <c r="S68" i="2" s="1"/>
  <c r="CD70" i="2"/>
  <c r="CL70" i="2"/>
  <c r="CC53" i="3"/>
  <c r="CB67" i="4"/>
  <c r="CB64" i="5"/>
  <c r="CD70" i="5"/>
  <c r="L43" i="7"/>
  <c r="M43" i="7"/>
  <c r="I45" i="7"/>
  <c r="G45" i="7"/>
  <c r="H45" i="7"/>
  <c r="F44" i="4"/>
  <c r="F66" i="4"/>
  <c r="CA66" i="4" s="1"/>
  <c r="F33" i="4"/>
  <c r="G33" i="4" s="1"/>
  <c r="F70" i="4"/>
  <c r="CA70" i="4" s="1"/>
  <c r="F37" i="4"/>
  <c r="G37" i="4" s="1"/>
  <c r="CI69" i="4"/>
  <c r="CI70" i="4"/>
  <c r="CI64" i="4"/>
  <c r="CI65" i="4"/>
  <c r="CI66" i="4"/>
  <c r="CQ69" i="4"/>
  <c r="CQ70" i="4"/>
  <c r="CQ64" i="4"/>
  <c r="CQ65" i="4"/>
  <c r="CQ66" i="4"/>
  <c r="AJ58" i="6"/>
  <c r="G58" i="6" s="1"/>
  <c r="AJ56" i="6"/>
  <c r="G56" i="6" s="1"/>
  <c r="AJ54" i="6"/>
  <c r="G54" i="6" s="1"/>
  <c r="AJ52" i="6"/>
  <c r="G52" i="6" s="1"/>
  <c r="AJ59" i="6"/>
  <c r="G59" i="6" s="1"/>
  <c r="AJ57" i="6"/>
  <c r="G57" i="6" s="1"/>
  <c r="AJ55" i="6"/>
  <c r="G55" i="6" s="1"/>
  <c r="AJ53" i="6"/>
  <c r="G53" i="6" s="1"/>
  <c r="AK69" i="6"/>
  <c r="AK65" i="6"/>
  <c r="AK70" i="6"/>
  <c r="AK66" i="6"/>
  <c r="AK67" i="6"/>
  <c r="AK63" i="6"/>
  <c r="G33" i="2"/>
  <c r="K46" i="7"/>
  <c r="CD52" i="2"/>
  <c r="CL52" i="2"/>
  <c r="CH56" i="2"/>
  <c r="CP56" i="2"/>
  <c r="U56" i="2" s="1"/>
  <c r="CF58" i="2"/>
  <c r="CN58" i="2"/>
  <c r="CB63" i="2"/>
  <c r="CJ63" i="2"/>
  <c r="CF67" i="2"/>
  <c r="CN67" i="2"/>
  <c r="CD69" i="2"/>
  <c r="CL69" i="2"/>
  <c r="F43" i="3"/>
  <c r="F34" i="4"/>
  <c r="G34" i="4" s="1"/>
  <c r="CE63" i="4"/>
  <c r="CM64" i="4"/>
  <c r="CK66" i="4"/>
  <c r="CI68" i="4"/>
  <c r="CG70" i="4"/>
  <c r="B8" i="5"/>
  <c r="I42" i="7"/>
  <c r="G42" i="7"/>
  <c r="H42" i="7"/>
  <c r="L48" i="7"/>
  <c r="M48" i="7"/>
  <c r="CH70" i="4"/>
  <c r="CH63" i="4"/>
  <c r="CH65" i="4"/>
  <c r="CH66" i="4"/>
  <c r="CH67" i="4"/>
  <c r="CP70" i="4"/>
  <c r="U70" i="4" s="1"/>
  <c r="CP63" i="4"/>
  <c r="U63" i="4" s="1"/>
  <c r="CP65" i="4"/>
  <c r="U65" i="4" s="1"/>
  <c r="CP66" i="4"/>
  <c r="U66" i="4" s="1"/>
  <c r="CP67" i="4"/>
  <c r="U67" i="4" s="1"/>
  <c r="CN64" i="4"/>
  <c r="S64" i="4" s="1"/>
  <c r="CN65" i="4"/>
  <c r="CN67" i="4"/>
  <c r="CN68" i="4"/>
  <c r="CN69" i="4"/>
  <c r="CH65" i="5"/>
  <c r="CH67" i="5"/>
  <c r="CH68" i="5"/>
  <c r="CH69" i="5"/>
  <c r="CH70" i="5"/>
  <c r="CH63" i="5"/>
  <c r="CH64" i="5"/>
  <c r="CP65" i="5"/>
  <c r="U65" i="5" s="1"/>
  <c r="CP67" i="5"/>
  <c r="U67" i="5" s="1"/>
  <c r="T67" i="5" s="1"/>
  <c r="CP68" i="5"/>
  <c r="U68" i="5" s="1"/>
  <c r="T68" i="5" s="1"/>
  <c r="S68" i="5" s="1"/>
  <c r="CP69" i="5"/>
  <c r="U69" i="5" s="1"/>
  <c r="CP70" i="5"/>
  <c r="U70" i="5" s="1"/>
  <c r="CP63" i="5"/>
  <c r="U63" i="5" s="1"/>
  <c r="CP64" i="5"/>
  <c r="U64" i="5" s="1"/>
  <c r="CL69" i="5"/>
  <c r="CL63" i="5"/>
  <c r="CL64" i="5"/>
  <c r="CL65" i="5"/>
  <c r="CL66" i="5"/>
  <c r="CL67" i="5"/>
  <c r="CL68" i="5"/>
  <c r="AJ68" i="6"/>
  <c r="G68" i="6" s="1"/>
  <c r="H68" i="6" s="1"/>
  <c r="AJ64" i="6"/>
  <c r="G64" i="6" s="1"/>
  <c r="H64" i="6" s="1"/>
  <c r="AJ69" i="6"/>
  <c r="G69" i="6" s="1"/>
  <c r="AJ65" i="6"/>
  <c r="G65" i="6" s="1"/>
  <c r="AJ70" i="6"/>
  <c r="G70" i="6" s="1"/>
  <c r="AJ66" i="6"/>
  <c r="G66" i="6" s="1"/>
  <c r="AJ67" i="6"/>
  <c r="G67" i="6" s="1"/>
  <c r="AJ63" i="6"/>
  <c r="G63" i="6" s="1"/>
  <c r="AO67" i="6"/>
  <c r="AO63" i="6"/>
  <c r="AO68" i="6"/>
  <c r="AO64" i="6"/>
  <c r="AO69" i="6"/>
  <c r="AO65" i="6"/>
  <c r="CC55" i="3"/>
  <c r="CJ66" i="4"/>
  <c r="CH68" i="4"/>
  <c r="CP69" i="4"/>
  <c r="U69" i="4" s="1"/>
  <c r="CF70" i="4"/>
  <c r="CP66" i="5"/>
  <c r="U66" i="5" s="1"/>
  <c r="T66" i="5" s="1"/>
  <c r="CF68" i="5"/>
  <c r="CD63" i="4"/>
  <c r="CL63" i="4"/>
  <c r="F63" i="5"/>
  <c r="CA63" i="5" s="1"/>
  <c r="CI63" i="5"/>
  <c r="CQ63" i="5"/>
  <c r="CG65" i="5"/>
  <c r="CO65" i="5"/>
  <c r="T65" i="5" s="1"/>
  <c r="CC69" i="5"/>
  <c r="CK69" i="5"/>
  <c r="F33" i="6"/>
  <c r="G33" i="6" s="1"/>
  <c r="F37" i="6"/>
  <c r="G37" i="6" s="1"/>
  <c r="I42" i="6"/>
  <c r="I44" i="6"/>
  <c r="I46" i="6"/>
  <c r="I48" i="6"/>
  <c r="F53" i="6"/>
  <c r="AI53" i="6" s="1"/>
  <c r="F55" i="6"/>
  <c r="AI55" i="6" s="1"/>
  <c r="F57" i="6"/>
  <c r="AI57" i="6" s="1"/>
  <c r="F59" i="6"/>
  <c r="AI59" i="6" s="1"/>
  <c r="CC53" i="7"/>
  <c r="CC55" i="7"/>
  <c r="CC57" i="7"/>
  <c r="CC59" i="7"/>
  <c r="F65" i="4"/>
  <c r="CA65" i="4" s="1"/>
  <c r="CD70" i="4"/>
  <c r="CL70" i="4"/>
  <c r="CG64" i="5"/>
  <c r="CO64" i="5"/>
  <c r="T64" i="5" s="1"/>
  <c r="CC68" i="5"/>
  <c r="CK68" i="5"/>
  <c r="CI70" i="5"/>
  <c r="CQ70" i="5"/>
  <c r="R41" i="6"/>
  <c r="R43" i="6"/>
  <c r="R45" i="6"/>
  <c r="R47" i="6"/>
  <c r="AN56" i="6"/>
  <c r="AN58" i="6"/>
  <c r="F64" i="6"/>
  <c r="AI64" i="6" s="1"/>
  <c r="F68" i="6"/>
  <c r="AI68" i="6" s="1"/>
  <c r="F31" i="7"/>
  <c r="G31" i="7" s="1"/>
  <c r="F35" i="7"/>
  <c r="G35" i="7" s="1"/>
  <c r="F36" i="4"/>
  <c r="G36" i="4" s="1"/>
  <c r="CD69" i="4"/>
  <c r="CL69" i="4"/>
  <c r="CG63" i="5"/>
  <c r="CO63" i="5"/>
  <c r="CC67" i="5"/>
  <c r="CK67" i="5"/>
  <c r="F69" i="5"/>
  <c r="CA69" i="5" s="1"/>
  <c r="CI69" i="5"/>
  <c r="CQ69" i="5"/>
  <c r="F32" i="6"/>
  <c r="G32" i="6" s="1"/>
  <c r="F36" i="6"/>
  <c r="G36" i="6" s="1"/>
  <c r="K41" i="6"/>
  <c r="G42" i="6"/>
  <c r="K43" i="6"/>
  <c r="G44" i="6"/>
  <c r="K45" i="6"/>
  <c r="G46" i="6"/>
  <c r="G30" i="7"/>
  <c r="G34" i="7"/>
  <c r="F41" i="7"/>
  <c r="F42" i="7"/>
  <c r="F44" i="7"/>
  <c r="F45" i="7"/>
  <c r="F46" i="7"/>
  <c r="F48" i="7"/>
  <c r="CC66" i="5"/>
  <c r="CK66" i="5"/>
  <c r="CG70" i="5"/>
  <c r="CO70" i="5"/>
  <c r="F42" i="6"/>
  <c r="F44" i="6"/>
  <c r="F46" i="6"/>
  <c r="F48" i="6"/>
  <c r="AL52" i="6"/>
  <c r="AL54" i="6"/>
  <c r="AL56" i="6"/>
  <c r="I56" i="6" s="1"/>
  <c r="AL58" i="6"/>
  <c r="F63" i="6"/>
  <c r="AI63" i="6" s="1"/>
  <c r="F67" i="6"/>
  <c r="AI67" i="6" s="1"/>
  <c r="CD52" i="7"/>
  <c r="CD54" i="7"/>
  <c r="F55" i="7"/>
  <c r="CD56" i="7"/>
  <c r="CD58" i="7"/>
  <c r="F59" i="7"/>
  <c r="CD67" i="4"/>
  <c r="CL67" i="4"/>
  <c r="CC65" i="5"/>
  <c r="CK65" i="5"/>
  <c r="CI67" i="5"/>
  <c r="CQ67" i="5"/>
  <c r="CG69" i="5"/>
  <c r="CO69" i="5"/>
  <c r="T69" i="5" s="1"/>
  <c r="B8" i="6"/>
  <c r="F31" i="6"/>
  <c r="G31" i="6" s="1"/>
  <c r="F35" i="6"/>
  <c r="G35" i="6" s="1"/>
  <c r="I41" i="6"/>
  <c r="I43" i="6"/>
  <c r="I45" i="6"/>
  <c r="G33" i="7"/>
  <c r="CC52" i="7"/>
  <c r="CC54" i="7"/>
  <c r="CC56" i="7"/>
  <c r="G30" i="4"/>
  <c r="CC64" i="5"/>
  <c r="CK64" i="5"/>
  <c r="R44" i="6"/>
  <c r="R48" i="6"/>
  <c r="AN53" i="6"/>
  <c r="AN55" i="6"/>
  <c r="AN57" i="6"/>
  <c r="AL53" i="6"/>
  <c r="AL55" i="6"/>
  <c r="AL57" i="6"/>
  <c r="CD53" i="7"/>
  <c r="CD55" i="7"/>
  <c r="CD57" i="7"/>
  <c r="H58" i="6" l="1"/>
  <c r="I58" i="6" s="1"/>
  <c r="J58" i="6" s="1"/>
  <c r="K58" i="6" s="1"/>
  <c r="H66" i="6"/>
  <c r="T54" i="2"/>
  <c r="R65" i="2"/>
  <c r="CJ54" i="2"/>
  <c r="CJ57" i="2"/>
  <c r="CJ55" i="2"/>
  <c r="CJ53" i="2"/>
  <c r="S68" i="4"/>
  <c r="T59" i="2"/>
  <c r="R68" i="4"/>
  <c r="Q68" i="4" s="1"/>
  <c r="P68" i="4" s="1"/>
  <c r="O68" i="4" s="1"/>
  <c r="N68" i="4" s="1"/>
  <c r="M68" i="4" s="1"/>
  <c r="L68" i="4" s="1"/>
  <c r="K68" i="4" s="1"/>
  <c r="J68" i="4" s="1"/>
  <c r="I68" i="4" s="1"/>
  <c r="Q65" i="2"/>
  <c r="S59" i="2"/>
  <c r="R59" i="2" s="1"/>
  <c r="Q59" i="2" s="1"/>
  <c r="P59" i="2" s="1"/>
  <c r="O59" i="2" s="1"/>
  <c r="N59" i="2" s="1"/>
  <c r="M59" i="2" s="1"/>
  <c r="L59" i="2" s="1"/>
  <c r="K59" i="2" s="1"/>
  <c r="J59" i="2" s="1"/>
  <c r="I59" i="2" s="1"/>
  <c r="H59" i="2" s="1"/>
  <c r="G59" i="2" s="1"/>
  <c r="H57" i="6"/>
  <c r="I57" i="6" s="1"/>
  <c r="J57" i="6" s="1"/>
  <c r="K57" i="6" s="1"/>
  <c r="T63" i="5"/>
  <c r="S63" i="5" s="1"/>
  <c r="R63" i="5" s="1"/>
  <c r="Q63" i="5" s="1"/>
  <c r="P63" i="5" s="1"/>
  <c r="O63" i="5" s="1"/>
  <c r="N63" i="5" s="1"/>
  <c r="M63" i="5" s="1"/>
  <c r="L63" i="5" s="1"/>
  <c r="K63" i="5" s="1"/>
  <c r="J63" i="5" s="1"/>
  <c r="I63" i="5" s="1"/>
  <c r="H63" i="5" s="1"/>
  <c r="G63" i="5" s="1"/>
  <c r="H65" i="6"/>
  <c r="I65" i="6" s="1"/>
  <c r="J65" i="6" s="1"/>
  <c r="K65" i="6" s="1"/>
  <c r="L65" i="6" s="1"/>
  <c r="M65" i="6" s="1"/>
  <c r="N65" i="6" s="1"/>
  <c r="I68" i="6"/>
  <c r="J68" i="6" s="1"/>
  <c r="K68" i="6" s="1"/>
  <c r="L68" i="6" s="1"/>
  <c r="M68" i="6" s="1"/>
  <c r="N68" i="6" s="1"/>
  <c r="H54" i="6"/>
  <c r="R55" i="2"/>
  <c r="Q55" i="2" s="1"/>
  <c r="P55" i="2" s="1"/>
  <c r="O55" i="2" s="1"/>
  <c r="N55" i="2" s="1"/>
  <c r="M55" i="2" s="1"/>
  <c r="L55" i="2" s="1"/>
  <c r="K55" i="2" s="1"/>
  <c r="J55" i="2" s="1"/>
  <c r="I55" i="2" s="1"/>
  <c r="H55" i="2" s="1"/>
  <c r="G55" i="2" s="1"/>
  <c r="T69" i="4"/>
  <c r="S69" i="4" s="1"/>
  <c r="R69" i="4" s="1"/>
  <c r="Q69" i="4" s="1"/>
  <c r="P69" i="4" s="1"/>
  <c r="O69" i="4" s="1"/>
  <c r="N69" i="4" s="1"/>
  <c r="M69" i="4" s="1"/>
  <c r="L69" i="4" s="1"/>
  <c r="K69" i="4" s="1"/>
  <c r="J69" i="4" s="1"/>
  <c r="I69" i="4" s="1"/>
  <c r="T57" i="2"/>
  <c r="S57" i="2" s="1"/>
  <c r="T70" i="5"/>
  <c r="H70" i="6"/>
  <c r="I70" i="6" s="1"/>
  <c r="J70" i="6" s="1"/>
  <c r="K70" i="6" s="1"/>
  <c r="L70" i="6" s="1"/>
  <c r="M70" i="6" s="1"/>
  <c r="N70" i="6" s="1"/>
  <c r="I64" i="6"/>
  <c r="H52" i="6"/>
  <c r="I52" i="6" s="1"/>
  <c r="J52" i="6" s="1"/>
  <c r="K52" i="6" s="1"/>
  <c r="S64" i="5"/>
  <c r="R64" i="5" s="1"/>
  <c r="Q64" i="5" s="1"/>
  <c r="P64" i="5" s="1"/>
  <c r="O64" i="5" s="1"/>
  <c r="N64" i="5" s="1"/>
  <c r="M64" i="5" s="1"/>
  <c r="L64" i="5" s="1"/>
  <c r="K64" i="5" s="1"/>
  <c r="J64" i="5" s="1"/>
  <c r="I64" i="5" s="1"/>
  <c r="H64" i="5" s="1"/>
  <c r="G64" i="5" s="1"/>
  <c r="T63" i="4"/>
  <c r="S63" i="4" s="1"/>
  <c r="R63" i="4" s="1"/>
  <c r="Q63" i="4" s="1"/>
  <c r="P63" i="4" s="1"/>
  <c r="O63" i="4" s="1"/>
  <c r="N63" i="4" s="1"/>
  <c r="M63" i="4" s="1"/>
  <c r="L63" i="4" s="1"/>
  <c r="K63" i="4" s="1"/>
  <c r="J63" i="4" s="1"/>
  <c r="I63" i="4" s="1"/>
  <c r="T58" i="2"/>
  <c r="R68" i="2"/>
  <c r="Q68" i="2" s="1"/>
  <c r="P68" i="2" s="1"/>
  <c r="O68" i="2" s="1"/>
  <c r="N68" i="2" s="1"/>
  <c r="M68" i="2" s="1"/>
  <c r="L68" i="2" s="1"/>
  <c r="K68" i="2" s="1"/>
  <c r="J68" i="2" s="1"/>
  <c r="I68" i="2" s="1"/>
  <c r="H68" i="2" s="1"/>
  <c r="G68" i="2" s="1"/>
  <c r="S65" i="5"/>
  <c r="R65" i="5" s="1"/>
  <c r="Q65" i="5" s="1"/>
  <c r="P65" i="5" s="1"/>
  <c r="O65" i="5" s="1"/>
  <c r="N65" i="5" s="1"/>
  <c r="M65" i="5" s="1"/>
  <c r="L65" i="5" s="1"/>
  <c r="K65" i="5" s="1"/>
  <c r="J65" i="5" s="1"/>
  <c r="I65" i="5" s="1"/>
  <c r="H65" i="5" s="1"/>
  <c r="G65" i="5" s="1"/>
  <c r="R57" i="2"/>
  <c r="T67" i="2"/>
  <c r="S67" i="2" s="1"/>
  <c r="R67" i="2" s="1"/>
  <c r="Q67" i="2" s="1"/>
  <c r="P67" i="2" s="1"/>
  <c r="O67" i="2" s="1"/>
  <c r="N67" i="2" s="1"/>
  <c r="M67" i="2" s="1"/>
  <c r="L67" i="2" s="1"/>
  <c r="K67" i="2" s="1"/>
  <c r="J67" i="2" s="1"/>
  <c r="I67" i="2" s="1"/>
  <c r="H67" i="2" s="1"/>
  <c r="G67" i="2" s="1"/>
  <c r="H67" i="6"/>
  <c r="I67" i="6" s="1"/>
  <c r="J67" i="6" s="1"/>
  <c r="K67" i="6" s="1"/>
  <c r="L67" i="6" s="1"/>
  <c r="M67" i="6" s="1"/>
  <c r="N67" i="6" s="1"/>
  <c r="Q57" i="2"/>
  <c r="P57" i="2" s="1"/>
  <c r="O57" i="2" s="1"/>
  <c r="N57" i="2" s="1"/>
  <c r="M57" i="2" s="1"/>
  <c r="L57" i="2" s="1"/>
  <c r="K57" i="2" s="1"/>
  <c r="J57" i="2" s="1"/>
  <c r="I57" i="2" s="1"/>
  <c r="H57" i="2" s="1"/>
  <c r="G57" i="2" s="1"/>
  <c r="S66" i="5"/>
  <c r="R66" i="5" s="1"/>
  <c r="Q66" i="5" s="1"/>
  <c r="P66" i="5" s="1"/>
  <c r="O66" i="5" s="1"/>
  <c r="N66" i="5" s="1"/>
  <c r="M66" i="5" s="1"/>
  <c r="L66" i="5" s="1"/>
  <c r="K66" i="5" s="1"/>
  <c r="J66" i="5" s="1"/>
  <c r="I66" i="5" s="1"/>
  <c r="H66" i="5" s="1"/>
  <c r="G66" i="5" s="1"/>
  <c r="J56" i="6"/>
  <c r="K56" i="6" s="1"/>
  <c r="T66" i="4"/>
  <c r="S66" i="4" s="1"/>
  <c r="T52" i="2"/>
  <c r="S52" i="2" s="1"/>
  <c r="R52" i="2" s="1"/>
  <c r="Q52" i="2" s="1"/>
  <c r="P52" i="2" s="1"/>
  <c r="O52" i="2" s="1"/>
  <c r="N52" i="2" s="1"/>
  <c r="M52" i="2" s="1"/>
  <c r="L52" i="2" s="1"/>
  <c r="K52" i="2" s="1"/>
  <c r="J52" i="2" s="1"/>
  <c r="I52" i="2" s="1"/>
  <c r="H52" i="2" s="1"/>
  <c r="G52" i="2" s="1"/>
  <c r="S58" i="2"/>
  <c r="R58" i="2" s="1"/>
  <c r="Q58" i="2" s="1"/>
  <c r="P58" i="2" s="1"/>
  <c r="O58" i="2" s="1"/>
  <c r="N58" i="2" s="1"/>
  <c r="M58" i="2" s="1"/>
  <c r="L58" i="2" s="1"/>
  <c r="K58" i="2" s="1"/>
  <c r="J58" i="2" s="1"/>
  <c r="I58" i="2" s="1"/>
  <c r="H58" i="2" s="1"/>
  <c r="G58" i="2" s="1"/>
  <c r="H63" i="6"/>
  <c r="H55" i="6"/>
  <c r="I55" i="6" s="1"/>
  <c r="J55" i="6" s="1"/>
  <c r="K55" i="6" s="1"/>
  <c r="S54" i="2"/>
  <c r="T67" i="4"/>
  <c r="S67" i="4" s="1"/>
  <c r="R67" i="4" s="1"/>
  <c r="Q67" i="4" s="1"/>
  <c r="P67" i="4" s="1"/>
  <c r="O67" i="4" s="1"/>
  <c r="N67" i="4" s="1"/>
  <c r="M67" i="4" s="1"/>
  <c r="L67" i="4" s="1"/>
  <c r="K67" i="4" s="1"/>
  <c r="J67" i="4" s="1"/>
  <c r="I67" i="4" s="1"/>
  <c r="T53" i="2"/>
  <c r="S53" i="2" s="1"/>
  <c r="R53" i="2" s="1"/>
  <c r="Q53" i="2" s="1"/>
  <c r="P53" i="2" s="1"/>
  <c r="O53" i="2" s="1"/>
  <c r="N53" i="2" s="1"/>
  <c r="M53" i="2" s="1"/>
  <c r="L53" i="2" s="1"/>
  <c r="K53" i="2" s="1"/>
  <c r="J53" i="2" s="1"/>
  <c r="I53" i="2" s="1"/>
  <c r="H53" i="2" s="1"/>
  <c r="G53" i="2" s="1"/>
  <c r="T69" i="2"/>
  <c r="S69" i="2" s="1"/>
  <c r="R69" i="2" s="1"/>
  <c r="Q69" i="2" s="1"/>
  <c r="P69" i="2" s="1"/>
  <c r="O69" i="2" s="1"/>
  <c r="N69" i="2" s="1"/>
  <c r="M69" i="2" s="1"/>
  <c r="L69" i="2" s="1"/>
  <c r="K69" i="2" s="1"/>
  <c r="J69" i="2" s="1"/>
  <c r="I69" i="2" s="1"/>
  <c r="H69" i="2" s="1"/>
  <c r="G69" i="2" s="1"/>
  <c r="I66" i="6"/>
  <c r="J66" i="6" s="1"/>
  <c r="K66" i="6" s="1"/>
  <c r="L66" i="6" s="1"/>
  <c r="M66" i="6" s="1"/>
  <c r="N66" i="6" s="1"/>
  <c r="H53" i="6"/>
  <c r="I53" i="6" s="1"/>
  <c r="J53" i="6" s="1"/>
  <c r="K53" i="6" s="1"/>
  <c r="J64" i="6"/>
  <c r="R68" i="5"/>
  <c r="R66" i="4"/>
  <c r="Q66" i="4" s="1"/>
  <c r="P66" i="4" s="1"/>
  <c r="O66" i="4" s="1"/>
  <c r="N66" i="4" s="1"/>
  <c r="M66" i="4" s="1"/>
  <c r="L66" i="4" s="1"/>
  <c r="K66" i="4" s="1"/>
  <c r="J66" i="4" s="1"/>
  <c r="I66" i="4" s="1"/>
  <c r="S67" i="5"/>
  <c r="R67" i="5" s="1"/>
  <c r="Q67" i="5" s="1"/>
  <c r="P67" i="5" s="1"/>
  <c r="O67" i="5" s="1"/>
  <c r="N67" i="5" s="1"/>
  <c r="M67" i="5" s="1"/>
  <c r="L67" i="5" s="1"/>
  <c r="K67" i="5" s="1"/>
  <c r="J67" i="5" s="1"/>
  <c r="I67" i="5" s="1"/>
  <c r="H67" i="5" s="1"/>
  <c r="G67" i="5" s="1"/>
  <c r="P65" i="2"/>
  <c r="O65" i="2" s="1"/>
  <c r="N65" i="2" s="1"/>
  <c r="M65" i="2" s="1"/>
  <c r="L65" i="2" s="1"/>
  <c r="K65" i="2" s="1"/>
  <c r="J65" i="2" s="1"/>
  <c r="I65" i="2" s="1"/>
  <c r="H65" i="2" s="1"/>
  <c r="G65" i="2" s="1"/>
  <c r="R64" i="2"/>
  <c r="Q64" i="2" s="1"/>
  <c r="P64" i="2" s="1"/>
  <c r="O64" i="2" s="1"/>
  <c r="N64" i="2" s="1"/>
  <c r="M64" i="2" s="1"/>
  <c r="L64" i="2" s="1"/>
  <c r="K64" i="2" s="1"/>
  <c r="J64" i="2" s="1"/>
  <c r="I64" i="2" s="1"/>
  <c r="H64" i="2" s="1"/>
  <c r="G64" i="2" s="1"/>
  <c r="T70" i="2"/>
  <c r="S70" i="2" s="1"/>
  <c r="R70" i="2" s="1"/>
  <c r="Q70" i="2" s="1"/>
  <c r="P70" i="2" s="1"/>
  <c r="O70" i="2" s="1"/>
  <c r="N70" i="2" s="1"/>
  <c r="M70" i="2" s="1"/>
  <c r="L70" i="2" s="1"/>
  <c r="K70" i="2" s="1"/>
  <c r="J70" i="2" s="1"/>
  <c r="I70" i="2" s="1"/>
  <c r="H70" i="2" s="1"/>
  <c r="G70" i="2" s="1"/>
  <c r="CC67" i="4"/>
  <c r="CC68" i="4"/>
  <c r="CC70" i="4"/>
  <c r="CC63" i="4"/>
  <c r="CC64" i="4"/>
  <c r="CC65" i="4"/>
  <c r="CC69" i="4"/>
  <c r="CC66" i="4"/>
  <c r="Q68" i="5"/>
  <c r="P68" i="5" s="1"/>
  <c r="O68" i="5" s="1"/>
  <c r="N68" i="5" s="1"/>
  <c r="M68" i="5" s="1"/>
  <c r="L68" i="5" s="1"/>
  <c r="K68" i="5" s="1"/>
  <c r="J68" i="5" s="1"/>
  <c r="I68" i="5" s="1"/>
  <c r="H68" i="5" s="1"/>
  <c r="G68" i="5" s="1"/>
  <c r="K64" i="6"/>
  <c r="L64" i="6" s="1"/>
  <c r="M64" i="6" s="1"/>
  <c r="N64" i="6" s="1"/>
  <c r="S69" i="5"/>
  <c r="R69" i="5" s="1"/>
  <c r="Q69" i="5" s="1"/>
  <c r="P69" i="5" s="1"/>
  <c r="O69" i="5" s="1"/>
  <c r="N69" i="5" s="1"/>
  <c r="M69" i="5" s="1"/>
  <c r="L69" i="5" s="1"/>
  <c r="K69" i="5" s="1"/>
  <c r="J69" i="5" s="1"/>
  <c r="I69" i="5" s="1"/>
  <c r="H69" i="5" s="1"/>
  <c r="G69" i="5" s="1"/>
  <c r="T70" i="4"/>
  <c r="S70" i="4" s="1"/>
  <c r="R70" i="4" s="1"/>
  <c r="Q70" i="4" s="1"/>
  <c r="P70" i="4" s="1"/>
  <c r="O70" i="4" s="1"/>
  <c r="N70" i="4" s="1"/>
  <c r="M70" i="4" s="1"/>
  <c r="L70" i="4" s="1"/>
  <c r="K70" i="4" s="1"/>
  <c r="J70" i="4" s="1"/>
  <c r="I70" i="4" s="1"/>
  <c r="T63" i="2"/>
  <c r="S63" i="2" s="1"/>
  <c r="R63" i="2" s="1"/>
  <c r="Q63" i="2" s="1"/>
  <c r="P63" i="2" s="1"/>
  <c r="O63" i="2" s="1"/>
  <c r="N63" i="2" s="1"/>
  <c r="M63" i="2" s="1"/>
  <c r="L63" i="2" s="1"/>
  <c r="K63" i="2" s="1"/>
  <c r="J63" i="2" s="1"/>
  <c r="I63" i="2" s="1"/>
  <c r="H63" i="2" s="1"/>
  <c r="G63" i="2" s="1"/>
  <c r="CD52" i="3"/>
  <c r="CD55" i="3"/>
  <c r="CD53" i="3"/>
  <c r="CD56" i="3"/>
  <c r="CD59" i="3"/>
  <c r="CD57" i="3"/>
  <c r="CD54" i="3"/>
  <c r="CE51" i="3"/>
  <c r="CD58" i="3"/>
  <c r="CF59" i="7"/>
  <c r="CF57" i="7"/>
  <c r="CF55" i="7"/>
  <c r="CF53" i="7"/>
  <c r="CG51" i="7"/>
  <c r="CF58" i="7"/>
  <c r="CF56" i="7"/>
  <c r="CF54" i="7"/>
  <c r="CF52" i="7"/>
  <c r="I54" i="6"/>
  <c r="J54" i="6" s="1"/>
  <c r="K54" i="6" s="1"/>
  <c r="R64" i="4"/>
  <c r="Q64" i="4" s="1"/>
  <c r="P64" i="4" s="1"/>
  <c r="O64" i="4" s="1"/>
  <c r="N64" i="4" s="1"/>
  <c r="M64" i="4" s="1"/>
  <c r="L64" i="4" s="1"/>
  <c r="K64" i="4" s="1"/>
  <c r="J64" i="4" s="1"/>
  <c r="I64" i="4" s="1"/>
  <c r="H69" i="6"/>
  <c r="I69" i="6" s="1"/>
  <c r="J69" i="6" s="1"/>
  <c r="K69" i="6" s="1"/>
  <c r="L69" i="6" s="1"/>
  <c r="M69" i="6" s="1"/>
  <c r="N69" i="6" s="1"/>
  <c r="B8" i="7"/>
  <c r="I63" i="6"/>
  <c r="J63" i="6" s="1"/>
  <c r="K63" i="6" s="1"/>
  <c r="L63" i="6" s="1"/>
  <c r="M63" i="6" s="1"/>
  <c r="N63" i="6" s="1"/>
  <c r="S70" i="5"/>
  <c r="R70" i="5" s="1"/>
  <c r="Q70" i="5" s="1"/>
  <c r="P70" i="5" s="1"/>
  <c r="O70" i="5" s="1"/>
  <c r="N70" i="5" s="1"/>
  <c r="M70" i="5" s="1"/>
  <c r="L70" i="5" s="1"/>
  <c r="K70" i="5" s="1"/>
  <c r="J70" i="5" s="1"/>
  <c r="I70" i="5" s="1"/>
  <c r="H70" i="5" s="1"/>
  <c r="G70" i="5" s="1"/>
  <c r="R54" i="2"/>
  <c r="Q54" i="2" s="1"/>
  <c r="P54" i="2" s="1"/>
  <c r="O54" i="2" s="1"/>
  <c r="N54" i="2" s="1"/>
  <c r="M54" i="2" s="1"/>
  <c r="L54" i="2" s="1"/>
  <c r="K54" i="2" s="1"/>
  <c r="J54" i="2" s="1"/>
  <c r="I54" i="2" s="1"/>
  <c r="H54" i="2" s="1"/>
  <c r="G54" i="2" s="1"/>
  <c r="T65" i="4"/>
  <c r="S65" i="4" s="1"/>
  <c r="R65" i="4" s="1"/>
  <c r="Q65" i="4" s="1"/>
  <c r="P65" i="4" s="1"/>
  <c r="O65" i="4" s="1"/>
  <c r="N65" i="4" s="1"/>
  <c r="M65" i="4" s="1"/>
  <c r="L65" i="4" s="1"/>
  <c r="K65" i="4" s="1"/>
  <c r="J65" i="4" s="1"/>
  <c r="I65" i="4" s="1"/>
  <c r="T56" i="2"/>
  <c r="S56" i="2" s="1"/>
  <c r="R56" i="2" s="1"/>
  <c r="Q56" i="2" s="1"/>
  <c r="P56" i="2" s="1"/>
  <c r="O56" i="2" s="1"/>
  <c r="N56" i="2" s="1"/>
  <c r="M56" i="2" s="1"/>
  <c r="L56" i="2" s="1"/>
  <c r="K56" i="2" s="1"/>
  <c r="J56" i="2" s="1"/>
  <c r="I56" i="2" s="1"/>
  <c r="H56" i="2" s="1"/>
  <c r="G56" i="2" s="1"/>
  <c r="R66" i="2"/>
  <c r="Q66" i="2" s="1"/>
  <c r="P66" i="2" s="1"/>
  <c r="O66" i="2" s="1"/>
  <c r="N66" i="2" s="1"/>
  <c r="M66" i="2" s="1"/>
  <c r="L66" i="2" s="1"/>
  <c r="K66" i="2" s="1"/>
  <c r="J66" i="2" s="1"/>
  <c r="I66" i="2" s="1"/>
  <c r="H66" i="2" s="1"/>
  <c r="G66" i="2" s="1"/>
  <c r="CG59" i="7" l="1"/>
  <c r="CG57" i="7"/>
  <c r="CG55" i="7"/>
  <c r="CG53" i="7"/>
  <c r="CH51" i="7"/>
  <c r="CG58" i="7"/>
  <c r="CG56" i="7"/>
  <c r="CG54" i="7"/>
  <c r="CG52" i="7"/>
  <c r="H70" i="4"/>
  <c r="G70" i="4" s="1"/>
  <c r="CE59" i="3"/>
  <c r="CE58" i="3"/>
  <c r="CE52" i="3"/>
  <c r="CE55" i="3"/>
  <c r="CE53" i="3"/>
  <c r="CE56" i="3"/>
  <c r="CE57" i="3"/>
  <c r="CE54" i="3"/>
  <c r="CF51" i="3"/>
  <c r="H63" i="4"/>
  <c r="G63" i="4" s="1"/>
  <c r="H64" i="4"/>
  <c r="G64" i="4" s="1"/>
  <c r="H69" i="4"/>
  <c r="G69" i="4" s="1"/>
  <c r="H65" i="4"/>
  <c r="G65" i="4" s="1"/>
  <c r="H66" i="4"/>
  <c r="G66" i="4" s="1"/>
  <c r="H67" i="4"/>
  <c r="G67" i="4" s="1"/>
  <c r="H68" i="4"/>
  <c r="G68" i="4" s="1"/>
  <c r="CH58" i="7" l="1"/>
  <c r="CH56" i="7"/>
  <c r="CH54" i="7"/>
  <c r="CH52" i="7"/>
  <c r="CH59" i="7"/>
  <c r="CH57" i="7"/>
  <c r="CH55" i="7"/>
  <c r="CH53" i="7"/>
  <c r="CI51" i="7"/>
  <c r="CF59" i="3"/>
  <c r="CF57" i="3"/>
  <c r="CF58" i="3"/>
  <c r="CF54" i="3"/>
  <c r="CG51" i="3"/>
  <c r="CF52" i="3"/>
  <c r="CF55" i="3"/>
  <c r="CF53" i="3"/>
  <c r="CF56" i="3"/>
  <c r="CI58" i="7" l="1"/>
  <c r="CI56" i="7"/>
  <c r="CI54" i="7"/>
  <c r="CI59" i="7"/>
  <c r="CI57" i="7"/>
  <c r="CI55" i="7"/>
  <c r="CI53" i="7"/>
  <c r="CJ51" i="7"/>
  <c r="CI52" i="7"/>
  <c r="CG57" i="3"/>
  <c r="CG58" i="3"/>
  <c r="CG54" i="3"/>
  <c r="CH51" i="3"/>
  <c r="CG52" i="3"/>
  <c r="CG55" i="3"/>
  <c r="CG53" i="3"/>
  <c r="CG59" i="3"/>
  <c r="CG56" i="3"/>
  <c r="CH58" i="3" l="1"/>
  <c r="CH59" i="3"/>
  <c r="CH56" i="3"/>
  <c r="CH57" i="3"/>
  <c r="CH54" i="3"/>
  <c r="CI51" i="3"/>
  <c r="CH52" i="3"/>
  <c r="CH55" i="3"/>
  <c r="CH53" i="3"/>
  <c r="CJ58" i="7"/>
  <c r="CJ56" i="7"/>
  <c r="CJ54" i="7"/>
  <c r="CJ52" i="7"/>
  <c r="CJ59" i="7"/>
  <c r="CJ57" i="7"/>
  <c r="CJ55" i="7"/>
  <c r="CJ53" i="7"/>
  <c r="CK51" i="7"/>
  <c r="CL51" i="7" l="1"/>
  <c r="CK58" i="7"/>
  <c r="CK56" i="7"/>
  <c r="CK54" i="7"/>
  <c r="CK52" i="7"/>
  <c r="CK59" i="7"/>
  <c r="CK57" i="7"/>
  <c r="CK55" i="7"/>
  <c r="CK53" i="7"/>
  <c r="CI58" i="3"/>
  <c r="CI59" i="3"/>
  <c r="CI53" i="3"/>
  <c r="CI56" i="3"/>
  <c r="CI57" i="3"/>
  <c r="CI54" i="3"/>
  <c r="CJ51" i="3"/>
  <c r="CI52" i="3"/>
  <c r="CI55" i="3"/>
  <c r="CL59" i="7" l="1"/>
  <c r="CL57" i="7"/>
  <c r="CL55" i="7"/>
  <c r="CL53" i="7"/>
  <c r="CL58" i="7"/>
  <c r="CL56" i="7"/>
  <c r="CL54" i="7"/>
  <c r="CL52" i="7"/>
  <c r="CM51" i="7"/>
  <c r="N52" i="3"/>
  <c r="M52" i="3" s="1"/>
  <c r="L52" i="3" s="1"/>
  <c r="K52" i="3" s="1"/>
  <c r="J52" i="3" s="1"/>
  <c r="I52" i="3" s="1"/>
  <c r="H52" i="3" s="1"/>
  <c r="G52" i="3" s="1"/>
  <c r="CJ59" i="3"/>
  <c r="O59" i="3" s="1"/>
  <c r="N59" i="3" s="1"/>
  <c r="M59" i="3" s="1"/>
  <c r="L59" i="3" s="1"/>
  <c r="K59" i="3" s="1"/>
  <c r="J59" i="3" s="1"/>
  <c r="I59" i="3" s="1"/>
  <c r="H59" i="3" s="1"/>
  <c r="G59" i="3" s="1"/>
  <c r="CJ53" i="3"/>
  <c r="O53" i="3" s="1"/>
  <c r="N53" i="3" s="1"/>
  <c r="M53" i="3" s="1"/>
  <c r="L53" i="3" s="1"/>
  <c r="K53" i="3" s="1"/>
  <c r="J53" i="3" s="1"/>
  <c r="I53" i="3" s="1"/>
  <c r="H53" i="3" s="1"/>
  <c r="G53" i="3" s="1"/>
  <c r="CJ58" i="3"/>
  <c r="O58" i="3" s="1"/>
  <c r="N58" i="3" s="1"/>
  <c r="M58" i="3" s="1"/>
  <c r="L58" i="3" s="1"/>
  <c r="K58" i="3" s="1"/>
  <c r="J58" i="3" s="1"/>
  <c r="I58" i="3" s="1"/>
  <c r="H58" i="3" s="1"/>
  <c r="G58" i="3" s="1"/>
  <c r="CJ56" i="3"/>
  <c r="O56" i="3" s="1"/>
  <c r="N56" i="3" s="1"/>
  <c r="M56" i="3" s="1"/>
  <c r="L56" i="3" s="1"/>
  <c r="K56" i="3" s="1"/>
  <c r="J56" i="3" s="1"/>
  <c r="I56" i="3" s="1"/>
  <c r="H56" i="3" s="1"/>
  <c r="G56" i="3" s="1"/>
  <c r="CJ57" i="3"/>
  <c r="O57" i="3" s="1"/>
  <c r="N57" i="3" s="1"/>
  <c r="M57" i="3" s="1"/>
  <c r="L57" i="3" s="1"/>
  <c r="K57" i="3" s="1"/>
  <c r="J57" i="3" s="1"/>
  <c r="I57" i="3" s="1"/>
  <c r="H57" i="3" s="1"/>
  <c r="G57" i="3" s="1"/>
  <c r="CJ54" i="3"/>
  <c r="O54" i="3" s="1"/>
  <c r="N54" i="3" s="1"/>
  <c r="M54" i="3" s="1"/>
  <c r="L54" i="3" s="1"/>
  <c r="K54" i="3" s="1"/>
  <c r="J54" i="3" s="1"/>
  <c r="I54" i="3" s="1"/>
  <c r="H54" i="3" s="1"/>
  <c r="G54" i="3" s="1"/>
  <c r="CK51" i="3"/>
  <c r="CJ52" i="3"/>
  <c r="O52" i="3" s="1"/>
  <c r="CJ55" i="3"/>
  <c r="O55" i="3" s="1"/>
  <c r="N55" i="3" s="1"/>
  <c r="M55" i="3" s="1"/>
  <c r="L55" i="3" s="1"/>
  <c r="K55" i="3" s="1"/>
  <c r="J55" i="3" s="1"/>
  <c r="I55" i="3" s="1"/>
  <c r="H55" i="3" s="1"/>
  <c r="G55" i="3" s="1"/>
  <c r="CM59" i="7" l="1"/>
  <c r="CM57" i="7"/>
  <c r="CM55" i="7"/>
  <c r="CN51" i="7"/>
  <c r="CM58" i="7"/>
  <c r="CM56" i="7"/>
  <c r="CM54" i="7"/>
  <c r="CM52" i="7"/>
  <c r="CM53" i="7"/>
  <c r="CK57" i="3"/>
  <c r="CK58" i="3"/>
  <c r="CK55" i="3"/>
  <c r="CK59" i="3"/>
  <c r="CK53" i="3"/>
  <c r="CK56" i="3"/>
  <c r="CK54" i="3"/>
  <c r="CL51" i="3"/>
  <c r="CK52" i="3"/>
  <c r="CL57" i="3" l="1"/>
  <c r="CL52" i="3"/>
  <c r="CL55" i="3"/>
  <c r="CL59" i="3"/>
  <c r="CL58" i="3"/>
  <c r="CL53" i="3"/>
  <c r="CL56" i="3"/>
  <c r="CL54" i="3"/>
  <c r="CM51" i="3"/>
  <c r="CN59" i="7"/>
  <c r="CN57" i="7"/>
  <c r="CN55" i="7"/>
  <c r="CN53" i="7"/>
  <c r="CO51" i="7"/>
  <c r="CN58" i="7"/>
  <c r="CN56" i="7"/>
  <c r="CN54" i="7"/>
  <c r="CN52" i="7"/>
  <c r="CO59" i="7" l="1"/>
  <c r="CO57" i="7"/>
  <c r="CO55" i="7"/>
  <c r="CO53" i="7"/>
  <c r="CP51" i="7"/>
  <c r="CO58" i="7"/>
  <c r="CO56" i="7"/>
  <c r="CO54" i="7"/>
  <c r="CO52" i="7"/>
  <c r="CM59" i="3"/>
  <c r="CM58" i="3"/>
  <c r="CM52" i="3"/>
  <c r="CM55" i="3"/>
  <c r="CM57" i="3"/>
  <c r="CM53" i="3"/>
  <c r="CM56" i="3"/>
  <c r="CM54" i="3"/>
  <c r="CN51" i="3"/>
  <c r="CP58" i="7" l="1"/>
  <c r="CP56" i="7"/>
  <c r="CP54" i="7"/>
  <c r="CP52" i="7"/>
  <c r="CP59" i="7"/>
  <c r="CP57" i="7"/>
  <c r="CP55" i="7"/>
  <c r="CP53" i="7"/>
  <c r="CQ51" i="7"/>
  <c r="CN59" i="3"/>
  <c r="CN57" i="3"/>
  <c r="CN54" i="3"/>
  <c r="CO51" i="3"/>
  <c r="CN52" i="3"/>
  <c r="CN55" i="3"/>
  <c r="CN58" i="3"/>
  <c r="CN53" i="3"/>
  <c r="CN56" i="3"/>
  <c r="CQ58" i="7" l="1"/>
  <c r="CQ56" i="7"/>
  <c r="CQ54" i="7"/>
  <c r="CQ59" i="7"/>
  <c r="CQ57" i="7"/>
  <c r="CQ55" i="7"/>
  <c r="CQ53" i="7"/>
  <c r="CR51" i="7"/>
  <c r="CQ52" i="7"/>
  <c r="CO54" i="3"/>
  <c r="CP51" i="3"/>
  <c r="CO59" i="3"/>
  <c r="CO52" i="3"/>
  <c r="CO55" i="3"/>
  <c r="CO58" i="3"/>
  <c r="CO57" i="3"/>
  <c r="CO53" i="3"/>
  <c r="CO56" i="3"/>
  <c r="CR58" i="7" l="1"/>
  <c r="CR56" i="7"/>
  <c r="CR54" i="7"/>
  <c r="CR52" i="7"/>
  <c r="CR59" i="7"/>
  <c r="CR57" i="7"/>
  <c r="CR55" i="7"/>
  <c r="CR53" i="7"/>
  <c r="CS51" i="7"/>
  <c r="CP58" i="3"/>
  <c r="CP59" i="3"/>
  <c r="CP56" i="3"/>
  <c r="CP54" i="3"/>
  <c r="CQ51" i="3"/>
  <c r="CP52" i="3"/>
  <c r="CP55" i="3"/>
  <c r="CP57" i="3"/>
  <c r="CP53" i="3"/>
  <c r="CQ58" i="3" l="1"/>
  <c r="CQ53" i="3"/>
  <c r="CQ56" i="3"/>
  <c r="CQ54" i="3"/>
  <c r="CR51" i="3"/>
  <c r="CQ59" i="3"/>
  <c r="CQ52" i="3"/>
  <c r="CQ55" i="3"/>
  <c r="CQ57" i="3"/>
  <c r="CT51" i="7"/>
  <c r="CS58" i="7"/>
  <c r="CS56" i="7"/>
  <c r="CS54" i="7"/>
  <c r="CS52" i="7"/>
  <c r="CS59" i="7"/>
  <c r="CS57" i="7"/>
  <c r="CS55" i="7"/>
  <c r="CS53" i="7"/>
  <c r="CT59" i="7" l="1"/>
  <c r="CT57" i="7"/>
  <c r="CT55" i="7"/>
  <c r="CT53" i="7"/>
  <c r="CT58" i="7"/>
  <c r="CT56" i="7"/>
  <c r="CT54" i="7"/>
  <c r="CT52" i="7"/>
  <c r="CU51" i="7"/>
  <c r="CR59" i="3"/>
  <c r="CR57" i="3"/>
  <c r="CR53" i="3"/>
  <c r="CR56" i="3"/>
  <c r="CR54" i="3"/>
  <c r="CS51" i="3"/>
  <c r="CR58" i="3"/>
  <c r="CR52" i="3"/>
  <c r="CR55" i="3"/>
  <c r="CS57" i="3" l="1"/>
  <c r="CS58" i="3"/>
  <c r="CS55" i="3"/>
  <c r="CS53" i="3"/>
  <c r="CS56" i="3"/>
  <c r="CS59" i="3"/>
  <c r="CS54" i="3"/>
  <c r="CT51" i="3"/>
  <c r="CS52" i="3"/>
  <c r="CU59" i="7"/>
  <c r="CU57" i="7"/>
  <c r="CU55" i="7"/>
  <c r="CV51" i="7"/>
  <c r="CU58" i="7"/>
  <c r="CU56" i="7"/>
  <c r="CU54" i="7"/>
  <c r="CU52" i="7"/>
  <c r="CU53" i="7"/>
  <c r="CT57" i="3" l="1"/>
  <c r="CT52" i="3"/>
  <c r="CT55" i="3"/>
  <c r="CT53" i="3"/>
  <c r="CT56" i="3"/>
  <c r="CT59" i="3"/>
  <c r="CT54" i="3"/>
  <c r="CU51" i="3"/>
  <c r="CT58" i="3"/>
  <c r="CV59" i="7"/>
  <c r="CV57" i="7"/>
  <c r="CV55" i="7"/>
  <c r="CV53" i="7"/>
  <c r="CW51" i="7"/>
  <c r="CV58" i="7"/>
  <c r="CV56" i="7"/>
  <c r="CV54" i="7"/>
  <c r="CV52" i="7"/>
  <c r="CU59" i="3" l="1"/>
  <c r="CU58" i="3"/>
  <c r="CU57" i="3"/>
  <c r="CU52" i="3"/>
  <c r="CU55" i="3"/>
  <c r="CU53" i="3"/>
  <c r="CU56" i="3"/>
  <c r="CU54" i="3"/>
  <c r="CV51" i="3"/>
  <c r="CW59" i="7"/>
  <c r="CW57" i="7"/>
  <c r="CW55" i="7"/>
  <c r="CW53" i="7"/>
  <c r="CX51" i="7"/>
  <c r="CW58" i="7"/>
  <c r="CW56" i="7"/>
  <c r="CW54" i="7"/>
  <c r="CW52" i="7"/>
  <c r="CV59" i="3" l="1"/>
  <c r="CV57" i="3"/>
  <c r="CV58" i="3"/>
  <c r="CV54" i="3"/>
  <c r="CW51" i="3"/>
  <c r="CV52" i="3"/>
  <c r="CV55" i="3"/>
  <c r="CV53" i="3"/>
  <c r="CV56" i="3"/>
  <c r="CX58" i="7"/>
  <c r="CX56" i="7"/>
  <c r="CX54" i="7"/>
  <c r="CX52" i="7"/>
  <c r="CX59" i="7"/>
  <c r="CX57" i="7"/>
  <c r="CX55" i="7"/>
  <c r="CX53" i="7"/>
  <c r="CY51" i="7"/>
  <c r="CY58" i="7" l="1"/>
  <c r="CY56" i="7"/>
  <c r="CY54" i="7"/>
  <c r="CY59" i="7"/>
  <c r="CY57" i="7"/>
  <c r="CY55" i="7"/>
  <c r="CY53" i="7"/>
  <c r="CZ51" i="7"/>
  <c r="CY52" i="7"/>
  <c r="CW58" i="3"/>
  <c r="CW54" i="3"/>
  <c r="CX51" i="3"/>
  <c r="CW57" i="3"/>
  <c r="CW52" i="3"/>
  <c r="CW55" i="3"/>
  <c r="CW53" i="3"/>
  <c r="CW59" i="3"/>
  <c r="CW56" i="3"/>
  <c r="CX58" i="3" l="1"/>
  <c r="CX59" i="3"/>
  <c r="CX56" i="3"/>
  <c r="CX54" i="3"/>
  <c r="CY51" i="3"/>
  <c r="CX57" i="3"/>
  <c r="CX52" i="3"/>
  <c r="CX55" i="3"/>
  <c r="CX53" i="3"/>
  <c r="CZ58" i="7"/>
  <c r="CZ56" i="7"/>
  <c r="CZ54" i="7"/>
  <c r="CZ52" i="7"/>
  <c r="CZ59" i="7"/>
  <c r="CZ57" i="7"/>
  <c r="CZ55" i="7"/>
  <c r="CZ53" i="7"/>
  <c r="DA51" i="7"/>
  <c r="DB51" i="7" l="1"/>
  <c r="DA58" i="7"/>
  <c r="DA56" i="7"/>
  <c r="DA54" i="7"/>
  <c r="DA52" i="7"/>
  <c r="DA59" i="7"/>
  <c r="DA57" i="7"/>
  <c r="DA55" i="7"/>
  <c r="DA53" i="7"/>
  <c r="CY58" i="3"/>
  <c r="CY59" i="3"/>
  <c r="CY53" i="3"/>
  <c r="CY56" i="3"/>
  <c r="CY54" i="3"/>
  <c r="CZ51" i="3"/>
  <c r="CY57" i="3"/>
  <c r="CY52" i="3"/>
  <c r="CY55" i="3"/>
  <c r="CZ59" i="3" l="1"/>
  <c r="CZ53" i="3"/>
  <c r="CZ58" i="3"/>
  <c r="CZ56" i="3"/>
  <c r="CZ54" i="3"/>
  <c r="DA51" i="3"/>
  <c r="CZ57" i="3"/>
  <c r="CZ52" i="3"/>
  <c r="CZ55" i="3"/>
  <c r="DB59" i="7"/>
  <c r="DB57" i="7"/>
  <c r="DB55" i="7"/>
  <c r="DB53" i="7"/>
  <c r="DB58" i="7"/>
  <c r="DB56" i="7"/>
  <c r="DB54" i="7"/>
  <c r="DB52" i="7"/>
  <c r="DC51" i="7"/>
  <c r="DA57" i="3" l="1"/>
  <c r="DA58" i="3"/>
  <c r="DA55" i="3"/>
  <c r="DA59" i="3"/>
  <c r="DA53" i="3"/>
  <c r="DA56" i="3"/>
  <c r="DA54" i="3"/>
  <c r="DB51" i="3"/>
  <c r="DA52" i="3"/>
  <c r="DC59" i="7"/>
  <c r="DC57" i="7"/>
  <c r="DC55" i="7"/>
  <c r="DD51" i="7"/>
  <c r="DC58" i="7"/>
  <c r="DC56" i="7"/>
  <c r="DC54" i="7"/>
  <c r="DC52" i="7"/>
  <c r="DC53" i="7"/>
  <c r="DD59" i="7" l="1"/>
  <c r="DD57" i="7"/>
  <c r="DD55" i="7"/>
  <c r="DD53" i="7"/>
  <c r="DE51" i="7"/>
  <c r="DD58" i="7"/>
  <c r="DD56" i="7"/>
  <c r="DD54" i="7"/>
  <c r="DD52" i="7"/>
  <c r="DB57" i="3"/>
  <c r="DB52" i="3"/>
  <c r="DB55" i="3"/>
  <c r="DB59" i="3"/>
  <c r="DB58" i="3"/>
  <c r="DB53" i="3"/>
  <c r="DB56" i="3"/>
  <c r="DB54" i="3"/>
  <c r="DC51" i="3"/>
  <c r="DC59" i="3" l="1"/>
  <c r="DC58" i="3"/>
  <c r="DC52" i="3"/>
  <c r="DC55" i="3"/>
  <c r="DC53" i="3"/>
  <c r="DC56" i="3"/>
  <c r="DC57" i="3"/>
  <c r="DC54" i="3"/>
  <c r="DD51" i="3"/>
  <c r="DE59" i="7"/>
  <c r="DE57" i="7"/>
  <c r="DE55" i="7"/>
  <c r="DE53" i="7"/>
  <c r="DF51" i="7"/>
  <c r="DE58" i="7"/>
  <c r="DE56" i="7"/>
  <c r="DE54" i="7"/>
  <c r="DE52" i="7"/>
  <c r="DF58" i="7" l="1"/>
  <c r="DF56" i="7"/>
  <c r="DF54" i="7"/>
  <c r="DF52" i="7"/>
  <c r="DF59" i="7"/>
  <c r="DF57" i="7"/>
  <c r="DF55" i="7"/>
  <c r="DF53" i="7"/>
  <c r="DG51" i="7"/>
  <c r="DD59" i="3"/>
  <c r="DD57" i="3"/>
  <c r="DD54" i="3"/>
  <c r="DE51" i="3"/>
  <c r="DD52" i="3"/>
  <c r="DD55" i="3"/>
  <c r="DD58" i="3"/>
  <c r="DD53" i="3"/>
  <c r="DD56" i="3"/>
  <c r="DG58" i="7" l="1"/>
  <c r="AL58" i="7" s="1"/>
  <c r="AK58" i="7" s="1"/>
  <c r="AJ58" i="7" s="1"/>
  <c r="AI58" i="7" s="1"/>
  <c r="AH58" i="7" s="1"/>
  <c r="AG58" i="7" s="1"/>
  <c r="AF58" i="7" s="1"/>
  <c r="AE58" i="7" s="1"/>
  <c r="AD58" i="7" s="1"/>
  <c r="AC58" i="7" s="1"/>
  <c r="AB58" i="7" s="1"/>
  <c r="AA58" i="7" s="1"/>
  <c r="Z58" i="7" s="1"/>
  <c r="Y58" i="7" s="1"/>
  <c r="X58" i="7" s="1"/>
  <c r="W58" i="7" s="1"/>
  <c r="V58" i="7" s="1"/>
  <c r="U58" i="7" s="1"/>
  <c r="T58" i="7" s="1"/>
  <c r="S58" i="7" s="1"/>
  <c r="R58" i="7" s="1"/>
  <c r="Q58" i="7" s="1"/>
  <c r="P58" i="7" s="1"/>
  <c r="O58" i="7" s="1"/>
  <c r="N58" i="7" s="1"/>
  <c r="M58" i="7" s="1"/>
  <c r="L58" i="7" s="1"/>
  <c r="K58" i="7" s="1"/>
  <c r="J58" i="7" s="1"/>
  <c r="I58" i="7" s="1"/>
  <c r="H58" i="7" s="1"/>
  <c r="G58" i="7" s="1"/>
  <c r="DG56" i="7"/>
  <c r="AL56" i="7" s="1"/>
  <c r="AK56" i="7" s="1"/>
  <c r="AJ56" i="7" s="1"/>
  <c r="AI56" i="7" s="1"/>
  <c r="AH56" i="7" s="1"/>
  <c r="AG56" i="7" s="1"/>
  <c r="AF56" i="7" s="1"/>
  <c r="AE56" i="7" s="1"/>
  <c r="AD56" i="7" s="1"/>
  <c r="AC56" i="7" s="1"/>
  <c r="AB56" i="7" s="1"/>
  <c r="AA56" i="7" s="1"/>
  <c r="Z56" i="7" s="1"/>
  <c r="Y56" i="7" s="1"/>
  <c r="X56" i="7" s="1"/>
  <c r="W56" i="7" s="1"/>
  <c r="V56" i="7" s="1"/>
  <c r="U56" i="7" s="1"/>
  <c r="T56" i="7" s="1"/>
  <c r="S56" i="7" s="1"/>
  <c r="R56" i="7" s="1"/>
  <c r="Q56" i="7" s="1"/>
  <c r="P56" i="7" s="1"/>
  <c r="O56" i="7" s="1"/>
  <c r="N56" i="7" s="1"/>
  <c r="M56" i="7" s="1"/>
  <c r="L56" i="7" s="1"/>
  <c r="K56" i="7" s="1"/>
  <c r="J56" i="7" s="1"/>
  <c r="I56" i="7" s="1"/>
  <c r="H56" i="7" s="1"/>
  <c r="G56" i="7" s="1"/>
  <c r="DG54" i="7"/>
  <c r="AL54" i="7" s="1"/>
  <c r="DG59" i="7"/>
  <c r="AL59" i="7" s="1"/>
  <c r="AK59" i="7" s="1"/>
  <c r="AJ59" i="7" s="1"/>
  <c r="AI59" i="7" s="1"/>
  <c r="AH59" i="7" s="1"/>
  <c r="AG59" i="7" s="1"/>
  <c r="AF59" i="7" s="1"/>
  <c r="AE59" i="7" s="1"/>
  <c r="AD59" i="7" s="1"/>
  <c r="AC59" i="7" s="1"/>
  <c r="AB59" i="7" s="1"/>
  <c r="AA59" i="7" s="1"/>
  <c r="Z59" i="7" s="1"/>
  <c r="Y59" i="7" s="1"/>
  <c r="X59" i="7" s="1"/>
  <c r="W59" i="7" s="1"/>
  <c r="V59" i="7" s="1"/>
  <c r="U59" i="7" s="1"/>
  <c r="T59" i="7" s="1"/>
  <c r="S59" i="7" s="1"/>
  <c r="R59" i="7" s="1"/>
  <c r="Q59" i="7" s="1"/>
  <c r="P59" i="7" s="1"/>
  <c r="O59" i="7" s="1"/>
  <c r="N59" i="7" s="1"/>
  <c r="M59" i="7" s="1"/>
  <c r="L59" i="7" s="1"/>
  <c r="K59" i="7" s="1"/>
  <c r="J59" i="7" s="1"/>
  <c r="I59" i="7" s="1"/>
  <c r="H59" i="7" s="1"/>
  <c r="G59" i="7" s="1"/>
  <c r="DG57" i="7"/>
  <c r="AL57" i="7" s="1"/>
  <c r="AK57" i="7" s="1"/>
  <c r="AJ57" i="7" s="1"/>
  <c r="AI57" i="7" s="1"/>
  <c r="AH57" i="7" s="1"/>
  <c r="AG57" i="7" s="1"/>
  <c r="AF57" i="7" s="1"/>
  <c r="AE57" i="7" s="1"/>
  <c r="AD57" i="7" s="1"/>
  <c r="AC57" i="7" s="1"/>
  <c r="AB57" i="7" s="1"/>
  <c r="AA57" i="7" s="1"/>
  <c r="Z57" i="7" s="1"/>
  <c r="Y57" i="7" s="1"/>
  <c r="X57" i="7" s="1"/>
  <c r="W57" i="7" s="1"/>
  <c r="V57" i="7" s="1"/>
  <c r="U57" i="7" s="1"/>
  <c r="T57" i="7" s="1"/>
  <c r="S57" i="7" s="1"/>
  <c r="R57" i="7" s="1"/>
  <c r="Q57" i="7" s="1"/>
  <c r="P57" i="7" s="1"/>
  <c r="O57" i="7" s="1"/>
  <c r="N57" i="7" s="1"/>
  <c r="M57" i="7" s="1"/>
  <c r="L57" i="7" s="1"/>
  <c r="K57" i="7" s="1"/>
  <c r="J57" i="7" s="1"/>
  <c r="I57" i="7" s="1"/>
  <c r="H57" i="7" s="1"/>
  <c r="G57" i="7" s="1"/>
  <c r="DG55" i="7"/>
  <c r="AL55" i="7" s="1"/>
  <c r="DG53" i="7"/>
  <c r="AL53" i="7" s="1"/>
  <c r="DH51" i="7"/>
  <c r="DG52" i="7"/>
  <c r="AL52" i="7" s="1"/>
  <c r="AK52" i="7" s="1"/>
  <c r="AJ52" i="7" s="1"/>
  <c r="AI52" i="7" s="1"/>
  <c r="AH52" i="7" s="1"/>
  <c r="AG52" i="7" s="1"/>
  <c r="AF52" i="7" s="1"/>
  <c r="AE52" i="7" s="1"/>
  <c r="AD52" i="7" s="1"/>
  <c r="AC52" i="7" s="1"/>
  <c r="AB52" i="7" s="1"/>
  <c r="AA52" i="7" s="1"/>
  <c r="Z52" i="7" s="1"/>
  <c r="Y52" i="7" s="1"/>
  <c r="X52" i="7" s="1"/>
  <c r="W52" i="7" s="1"/>
  <c r="V52" i="7" s="1"/>
  <c r="U52" i="7" s="1"/>
  <c r="T52" i="7" s="1"/>
  <c r="S52" i="7" s="1"/>
  <c r="R52" i="7" s="1"/>
  <c r="Q52" i="7" s="1"/>
  <c r="P52" i="7" s="1"/>
  <c r="O52" i="7" s="1"/>
  <c r="N52" i="7" s="1"/>
  <c r="M52" i="7" s="1"/>
  <c r="L52" i="7" s="1"/>
  <c r="K52" i="7" s="1"/>
  <c r="J52" i="7" s="1"/>
  <c r="I52" i="7" s="1"/>
  <c r="H52" i="7" s="1"/>
  <c r="G52" i="7" s="1"/>
  <c r="AK54" i="7"/>
  <c r="AJ54" i="7" s="1"/>
  <c r="AI54" i="7" s="1"/>
  <c r="AH54" i="7" s="1"/>
  <c r="AG54" i="7" s="1"/>
  <c r="AF54" i="7" s="1"/>
  <c r="AE54" i="7" s="1"/>
  <c r="AD54" i="7" s="1"/>
  <c r="AC54" i="7" s="1"/>
  <c r="AB54" i="7" s="1"/>
  <c r="AA54" i="7" s="1"/>
  <c r="Z54" i="7" s="1"/>
  <c r="Y54" i="7" s="1"/>
  <c r="X54" i="7" s="1"/>
  <c r="W54" i="7" s="1"/>
  <c r="V54" i="7" s="1"/>
  <c r="U54" i="7" s="1"/>
  <c r="T54" i="7" s="1"/>
  <c r="S54" i="7" s="1"/>
  <c r="R54" i="7" s="1"/>
  <c r="Q54" i="7" s="1"/>
  <c r="P54" i="7" s="1"/>
  <c r="O54" i="7" s="1"/>
  <c r="N54" i="7" s="1"/>
  <c r="M54" i="7" s="1"/>
  <c r="L54" i="7" s="1"/>
  <c r="K54" i="7" s="1"/>
  <c r="J54" i="7" s="1"/>
  <c r="I54" i="7" s="1"/>
  <c r="H54" i="7" s="1"/>
  <c r="G54" i="7" s="1"/>
  <c r="DE54" i="3"/>
  <c r="DF51" i="3"/>
  <c r="DE59" i="3"/>
  <c r="DE52" i="3"/>
  <c r="DE55" i="3"/>
  <c r="DE58" i="3"/>
  <c r="DE53" i="3"/>
  <c r="DE57" i="3"/>
  <c r="DE56" i="3"/>
  <c r="AK55" i="7"/>
  <c r="AJ55" i="7" s="1"/>
  <c r="AI55" i="7" s="1"/>
  <c r="AH55" i="7" s="1"/>
  <c r="AG55" i="7" s="1"/>
  <c r="AF55" i="7" s="1"/>
  <c r="AE55" i="7" s="1"/>
  <c r="AD55" i="7" s="1"/>
  <c r="AC55" i="7" s="1"/>
  <c r="AB55" i="7" s="1"/>
  <c r="AA55" i="7" s="1"/>
  <c r="Z55" i="7" s="1"/>
  <c r="Y55" i="7" s="1"/>
  <c r="X55" i="7" s="1"/>
  <c r="W55" i="7" s="1"/>
  <c r="V55" i="7" s="1"/>
  <c r="U55" i="7" s="1"/>
  <c r="T55" i="7" s="1"/>
  <c r="S55" i="7" s="1"/>
  <c r="R55" i="7" s="1"/>
  <c r="Q55" i="7" s="1"/>
  <c r="P55" i="7" s="1"/>
  <c r="O55" i="7" s="1"/>
  <c r="N55" i="7" s="1"/>
  <c r="M55" i="7" s="1"/>
  <c r="L55" i="7" s="1"/>
  <c r="K55" i="7" s="1"/>
  <c r="J55" i="7" s="1"/>
  <c r="I55" i="7" s="1"/>
  <c r="H55" i="7" s="1"/>
  <c r="G55" i="7" s="1"/>
  <c r="AK53" i="7"/>
  <c r="AJ53" i="7" s="1"/>
  <c r="AI53" i="7" s="1"/>
  <c r="AH53" i="7" s="1"/>
  <c r="AG53" i="7" s="1"/>
  <c r="AF53" i="7" s="1"/>
  <c r="AE53" i="7" s="1"/>
  <c r="AD53" i="7" s="1"/>
  <c r="AC53" i="7" s="1"/>
  <c r="AB53" i="7" s="1"/>
  <c r="AA53" i="7" s="1"/>
  <c r="Z53" i="7" s="1"/>
  <c r="Y53" i="7" s="1"/>
  <c r="X53" i="7" s="1"/>
  <c r="W53" i="7" s="1"/>
  <c r="V53" i="7" s="1"/>
  <c r="U53" i="7" s="1"/>
  <c r="T53" i="7" s="1"/>
  <c r="S53" i="7" s="1"/>
  <c r="R53" i="7" s="1"/>
  <c r="Q53" i="7" s="1"/>
  <c r="P53" i="7" s="1"/>
  <c r="O53" i="7" s="1"/>
  <c r="N53" i="7" s="1"/>
  <c r="M53" i="7" s="1"/>
  <c r="L53" i="7" s="1"/>
  <c r="K53" i="7" s="1"/>
  <c r="J53" i="7" s="1"/>
  <c r="I53" i="7" s="1"/>
  <c r="H53" i="7" s="1"/>
  <c r="G53" i="7" s="1"/>
  <c r="DF58" i="3" l="1"/>
  <c r="DF59" i="3"/>
  <c r="DF57" i="3"/>
  <c r="DF56" i="3"/>
  <c r="DF54" i="3"/>
  <c r="DG51" i="3"/>
  <c r="DF52" i="3"/>
  <c r="DF55" i="3"/>
  <c r="DF53" i="3"/>
  <c r="DH58" i="7"/>
  <c r="DH56" i="7"/>
  <c r="DH54" i="7"/>
  <c r="DH52" i="7"/>
  <c r="DH59" i="7"/>
  <c r="DH57" i="7"/>
  <c r="DH55" i="7"/>
  <c r="DH53" i="7"/>
  <c r="DI51" i="7"/>
  <c r="DG58" i="3" l="1"/>
  <c r="DG57" i="3"/>
  <c r="DG53" i="3"/>
  <c r="DG56" i="3"/>
  <c r="DG54" i="3"/>
  <c r="DG59" i="3"/>
  <c r="DG52" i="3"/>
  <c r="DG55" i="3"/>
  <c r="DJ51" i="7"/>
  <c r="DI58" i="7"/>
  <c r="DI56" i="7"/>
  <c r="DI54" i="7"/>
  <c r="DI52" i="7"/>
  <c r="DI59" i="7"/>
  <c r="DI57" i="7"/>
  <c r="DI55" i="7"/>
  <c r="DI53" i="7"/>
  <c r="DJ59" i="7" l="1"/>
  <c r="DJ57" i="7"/>
  <c r="DJ55" i="7"/>
  <c r="DJ53" i="7"/>
  <c r="DJ58" i="7"/>
  <c r="DJ56" i="7"/>
  <c r="DJ54" i="7"/>
  <c r="DJ52" i="7"/>
  <c r="DK51" i="7"/>
  <c r="DK59" i="7" l="1"/>
  <c r="DK57" i="7"/>
  <c r="DK55" i="7"/>
  <c r="DL51" i="7"/>
  <c r="DK58" i="7"/>
  <c r="DK56" i="7"/>
  <c r="DK54" i="7"/>
  <c r="DK52" i="7"/>
  <c r="DK53" i="7"/>
  <c r="DL59" i="7" l="1"/>
  <c r="DL57" i="7"/>
  <c r="DL55" i="7"/>
  <c r="DL53" i="7"/>
  <c r="DM51" i="7"/>
  <c r="DL58" i="7"/>
  <c r="DL56" i="7"/>
  <c r="DL54" i="7"/>
  <c r="DL52" i="7"/>
  <c r="DM59" i="7" l="1"/>
  <c r="DM57" i="7"/>
  <c r="DM55" i="7"/>
  <c r="DM53" i="7"/>
  <c r="DN51" i="7"/>
  <c r="DM58" i="7"/>
  <c r="DM56" i="7"/>
  <c r="DM54" i="7"/>
  <c r="DM52" i="7"/>
  <c r="DN58" i="7" l="1"/>
  <c r="DN56" i="7"/>
  <c r="DN54" i="7"/>
  <c r="DN52" i="7"/>
  <c r="DN59" i="7"/>
  <c r="DN57" i="7"/>
  <c r="DN55" i="7"/>
  <c r="DN53" i="7"/>
  <c r="DO51" i="7"/>
  <c r="DO58" i="7" l="1"/>
  <c r="DO56" i="7"/>
  <c r="DO54" i="7"/>
  <c r="DO59" i="7"/>
  <c r="DO57" i="7"/>
  <c r="DO55" i="7"/>
  <c r="DO53" i="7"/>
  <c r="DP51" i="7"/>
  <c r="DO52" i="7"/>
  <c r="DP58" i="7" l="1"/>
  <c r="DP56" i="7"/>
  <c r="DP54" i="7"/>
  <c r="DP52" i="7"/>
  <c r="DP59" i="7"/>
  <c r="DP57" i="7"/>
  <c r="DP55" i="7"/>
  <c r="DP53" i="7"/>
  <c r="DQ51" i="7"/>
  <c r="DR51" i="7" l="1"/>
  <c r="DQ58" i="7"/>
  <c r="DQ56" i="7"/>
  <c r="DQ54" i="7"/>
  <c r="DQ52" i="7"/>
  <c r="DQ59" i="7"/>
  <c r="DQ57" i="7"/>
  <c r="DQ55" i="7"/>
  <c r="DQ53" i="7"/>
  <c r="DR59" i="7" l="1"/>
  <c r="DR57" i="7"/>
  <c r="DR55" i="7"/>
  <c r="DR53" i="7"/>
  <c r="DR58" i="7"/>
  <c r="DR56" i="7"/>
  <c r="DR54" i="7"/>
  <c r="DR52" i="7"/>
  <c r="DS51" i="7"/>
  <c r="DS59" i="7" l="1"/>
  <c r="DS57" i="7"/>
  <c r="DS55" i="7"/>
  <c r="DT51" i="7"/>
  <c r="DS58" i="7"/>
  <c r="DS56" i="7"/>
  <c r="DS54" i="7"/>
  <c r="DS52" i="7"/>
  <c r="DS53" i="7"/>
  <c r="DT59" i="7" l="1"/>
  <c r="DT57" i="7"/>
  <c r="DT55" i="7"/>
  <c r="DT53" i="7"/>
  <c r="DU51" i="7"/>
  <c r="DT58" i="7"/>
  <c r="DT56" i="7"/>
  <c r="DT54" i="7"/>
  <c r="DT52" i="7"/>
  <c r="DU59" i="7" l="1"/>
  <c r="DU57" i="7"/>
  <c r="DU55" i="7"/>
  <c r="DU53" i="7"/>
  <c r="DV51" i="7"/>
  <c r="DU58" i="7"/>
  <c r="DU56" i="7"/>
  <c r="DU54" i="7"/>
  <c r="DU52" i="7"/>
  <c r="DV58" i="7" l="1"/>
  <c r="DV56" i="7"/>
  <c r="DV54" i="7"/>
  <c r="DV52" i="7"/>
  <c r="DV59" i="7"/>
  <c r="DV57" i="7"/>
  <c r="DV55" i="7"/>
  <c r="DV53" i="7"/>
  <c r="DW51" i="7"/>
  <c r="DW58" i="7" l="1"/>
  <c r="DW56" i="7"/>
  <c r="DW54" i="7"/>
  <c r="DW59" i="7"/>
  <c r="DW57" i="7"/>
  <c r="DW55" i="7"/>
  <c r="DW53" i="7"/>
  <c r="DX51" i="7"/>
  <c r="DW52" i="7"/>
  <c r="DX58" i="7" l="1"/>
  <c r="DX56" i="7"/>
  <c r="DX54" i="7"/>
  <c r="DX52" i="7"/>
  <c r="DX59" i="7"/>
  <c r="DX57" i="7"/>
  <c r="DX55" i="7"/>
  <c r="DX53" i="7"/>
  <c r="DY51" i="7"/>
  <c r="DZ51" i="7" l="1"/>
  <c r="DY58" i="7"/>
  <c r="DY56" i="7"/>
  <c r="DY54" i="7"/>
  <c r="DY52" i="7"/>
  <c r="DY59" i="7"/>
  <c r="DY57" i="7"/>
  <c r="DY55" i="7"/>
  <c r="DY53" i="7"/>
  <c r="DZ59" i="7" l="1"/>
  <c r="DZ57" i="7"/>
  <c r="DZ55" i="7"/>
  <c r="DZ53" i="7"/>
  <c r="DZ58" i="7"/>
  <c r="DZ56" i="7"/>
  <c r="DZ54" i="7"/>
  <c r="DZ52" i="7"/>
  <c r="EA51" i="7"/>
  <c r="EA59" i="7" l="1"/>
  <c r="EA57" i="7"/>
  <c r="EA55" i="7"/>
  <c r="EB51" i="7"/>
  <c r="EA58" i="7"/>
  <c r="EA56" i="7"/>
  <c r="EA54" i="7"/>
  <c r="EA52" i="7"/>
  <c r="EA53" i="7"/>
  <c r="EB59" i="7" l="1"/>
  <c r="EB57" i="7"/>
  <c r="EB55" i="7"/>
  <c r="EB53" i="7"/>
  <c r="EC51" i="7"/>
  <c r="EB58" i="7"/>
  <c r="EB56" i="7"/>
  <c r="EB54" i="7"/>
  <c r="EB52" i="7"/>
  <c r="EC59" i="7" l="1"/>
  <c r="EC57" i="7"/>
  <c r="EC55" i="7"/>
  <c r="EC53" i="7"/>
  <c r="ED51" i="7"/>
  <c r="EC58" i="7"/>
  <c r="EC56" i="7"/>
  <c r="EC54" i="7"/>
  <c r="EC52" i="7"/>
  <c r="ED58" i="7" l="1"/>
  <c r="ED56" i="7"/>
  <c r="ED54" i="7"/>
  <c r="ED52" i="7"/>
  <c r="ED59" i="7"/>
  <c r="ED57" i="7"/>
  <c r="ED55" i="7"/>
  <c r="ED53" i="7"/>
  <c r="EE51" i="7"/>
  <c r="EE58" i="7" l="1"/>
  <c r="EE56" i="7"/>
  <c r="EE54" i="7"/>
  <c r="EE59" i="7"/>
  <c r="EE57" i="7"/>
  <c r="EE55" i="7"/>
  <c r="EE53" i="7"/>
  <c r="EF51" i="7"/>
  <c r="EE52" i="7"/>
  <c r="EF58" i="7" l="1"/>
  <c r="EF56" i="7"/>
  <c r="EF54" i="7"/>
  <c r="EF52" i="7"/>
  <c r="EF59" i="7"/>
  <c r="EF57" i="7"/>
  <c r="EF55" i="7"/>
  <c r="EF53" i="7"/>
  <c r="EG51" i="7"/>
  <c r="EH51" i="7" l="1"/>
  <c r="EG58" i="7"/>
  <c r="EG56" i="7"/>
  <c r="EG54" i="7"/>
  <c r="EG52" i="7"/>
  <c r="EG59" i="7"/>
  <c r="EG57" i="7"/>
  <c r="EG55" i="7"/>
  <c r="EG53" i="7"/>
  <c r="EH59" i="7" l="1"/>
  <c r="EH57" i="7"/>
  <c r="EH55" i="7"/>
  <c r="EH53" i="7"/>
  <c r="EH58" i="7"/>
  <c r="EH56" i="7"/>
  <c r="EH54" i="7"/>
  <c r="EH52" i="7"/>
  <c r="EI51" i="7"/>
  <c r="EI59" i="7" l="1"/>
  <c r="EI57" i="7"/>
  <c r="EI55" i="7"/>
  <c r="EI53" i="7"/>
  <c r="EJ51" i="7"/>
  <c r="EI58" i="7"/>
  <c r="EI56" i="7"/>
  <c r="EI54" i="7"/>
  <c r="EI52" i="7"/>
  <c r="EJ59" i="7" l="1"/>
  <c r="EJ57" i="7"/>
  <c r="EJ55" i="7"/>
  <c r="EJ53" i="7"/>
  <c r="EK51" i="7"/>
  <c r="EJ58" i="7"/>
  <c r="EJ56" i="7"/>
  <c r="EJ54" i="7"/>
  <c r="EJ52" i="7"/>
  <c r="EK59" i="7" l="1"/>
  <c r="EK57" i="7"/>
  <c r="EK55" i="7"/>
  <c r="EK53" i="7"/>
  <c r="EL51" i="7"/>
  <c r="EK58" i="7"/>
  <c r="EK56" i="7"/>
  <c r="EK54" i="7"/>
  <c r="EK52" i="7"/>
  <c r="EL58" i="7" l="1"/>
  <c r="EL56" i="7"/>
  <c r="EL54" i="7"/>
  <c r="EL52" i="7"/>
  <c r="EL59" i="7"/>
  <c r="EL57" i="7"/>
  <c r="EL55" i="7"/>
  <c r="EL53" i="7"/>
  <c r="EM51" i="7"/>
  <c r="EM58" i="7" l="1"/>
  <c r="EM56" i="7"/>
  <c r="EM54" i="7"/>
  <c r="EM59" i="7"/>
  <c r="EM57" i="7"/>
  <c r="EM55" i="7"/>
  <c r="EM53" i="7"/>
  <c r="EN51" i="7"/>
  <c r="EM52" i="7"/>
  <c r="EN58" i="7" l="1"/>
  <c r="EN56" i="7"/>
  <c r="EN54" i="7"/>
  <c r="EN52" i="7"/>
  <c r="EN59" i="7"/>
  <c r="EN57" i="7"/>
  <c r="EN55" i="7"/>
  <c r="EN53" i="7"/>
  <c r="EO51" i="7"/>
  <c r="EO58" i="7" l="1"/>
  <c r="EO56" i="7"/>
  <c r="EO54" i="7"/>
  <c r="EO52" i="7"/>
  <c r="EO59" i="7"/>
  <c r="EO57" i="7"/>
  <c r="EO55" i="7"/>
  <c r="EO53" i="7"/>
</calcChain>
</file>

<file path=xl/sharedStrings.xml><?xml version="1.0" encoding="utf-8"?>
<sst xmlns="http://schemas.openxmlformats.org/spreadsheetml/2006/main" count="311" uniqueCount="79">
  <si>
    <t>© Copyright : PHAB Design Ltd 2018</t>
  </si>
  <si>
    <t xml:space="preserve">Version : </t>
  </si>
  <si>
    <t>The constants are hidden on the 'Help' tab so they reside in the 'End User' Workbooks without links to this Workbook</t>
  </si>
  <si>
    <t>Fuels</t>
  </si>
  <si>
    <t>Asnu Flowrite</t>
  </si>
  <si>
    <r>
      <t>Gasoline 98 RON (</t>
    </r>
    <r>
      <rPr>
        <b/>
        <sz val="11"/>
        <color rgb="FFFF0000"/>
        <rFont val="Calibri"/>
        <family val="2"/>
        <scheme val="minor"/>
      </rPr>
      <t>E10</t>
    </r>
    <r>
      <rPr>
        <b/>
        <sz val="11"/>
        <color theme="1"/>
        <rFont val="Calibri"/>
        <family val="2"/>
        <scheme val="minor"/>
      </rPr>
      <t>)</t>
    </r>
  </si>
  <si>
    <t>* Thank you for using the Asnu Performance Injectors and the Asnu DNA Injector data</t>
  </si>
  <si>
    <t xml:space="preserve">Multiplier : </t>
  </si>
  <si>
    <t xml:space="preserve">Density : </t>
  </si>
  <si>
    <t>* Please select your vehicle / ECU type using one of the Tabs at the bottom of this Window.  This is where you will find the data tables.</t>
  </si>
  <si>
    <t xml:space="preserve">Stoichimetric ratio : </t>
  </si>
  <si>
    <t xml:space="preserve">   You may need to scroll down for some of the tables and graphs</t>
  </si>
  <si>
    <t xml:space="preserve">Offset Adjustment Factor : </t>
  </si>
  <si>
    <t>e.g.  To correct for +0.6V error on Elite Program (diode actually has no effect on the voltage)</t>
  </si>
  <si>
    <t>* Select the Pressure Units your ECU uses (bar, psi, etc)</t>
  </si>
  <si>
    <t>* Depending on the differential fuel pressure you are running, copy and paste the relevant table rows and columns into your ECU</t>
  </si>
  <si>
    <t>* If you are running at a differential pressure that is not listed, read the Scaling and Latency values from the graphs</t>
  </si>
  <si>
    <t>* If a specific vehicle / ECU is not listed please check the 'Generic' tab.  Alternatively you may find the tables you are looking for spread across several ECU specific tabs</t>
  </si>
  <si>
    <t>* If the data you need is not available in any of the tabs, please contact Asnu.  We are here to help.</t>
  </si>
  <si>
    <t xml:space="preserve">Contact details can be found at : </t>
  </si>
  <si>
    <t>www.asnu.com</t>
  </si>
  <si>
    <t>* All feedback is appreciated</t>
  </si>
  <si>
    <t>NOTES :</t>
  </si>
  <si>
    <t>* Differential Fuel Pressure = Fuel Rail Pressure - Inlet Manifold Pressure</t>
  </si>
  <si>
    <t>* Asnu 300 - 1100 cc injectors are specified at 85 % injector duty.  At 100 % injector duty they will flow 15% more.  This is important when comparing with competitor products</t>
  </si>
  <si>
    <t>* Asnu 1200 - 1500 cc injectors are specified at 100 % injector duty.</t>
  </si>
  <si>
    <r>
      <t xml:space="preserve">USEFUL CALCULATORS : </t>
    </r>
    <r>
      <rPr>
        <b/>
        <sz val="11"/>
        <color theme="1"/>
        <rFont val="Calibri"/>
        <family val="2"/>
        <scheme val="minor"/>
      </rPr>
      <t>Enter data into boxes</t>
    </r>
  </si>
  <si>
    <t xml:space="preserve">Fuel density : </t>
  </si>
  <si>
    <t>cc/min</t>
  </si>
  <si>
    <t>=</t>
  </si>
  <si>
    <t>g/s</t>
  </si>
  <si>
    <t>lbs/hr</t>
  </si>
  <si>
    <t>bar</t>
  </si>
  <si>
    <t>psi</t>
  </si>
  <si>
    <t>kPa</t>
  </si>
  <si>
    <t xml:space="preserve">Maximum flow on an Asnu machine using Flowrite fuel at 25°C and 3 bar diffential pressure </t>
  </si>
  <si>
    <t>Pressure Units</t>
  </si>
  <si>
    <r>
      <rPr>
        <b/>
        <sz val="11"/>
        <color rgb="FFFF0000"/>
        <rFont val="Wingdings"/>
        <charset val="2"/>
      </rPr>
      <t>ç</t>
    </r>
    <r>
      <rPr>
        <b/>
        <sz val="11"/>
        <color rgb="FFFF0000"/>
        <rFont val="Calibri"/>
        <family val="2"/>
        <scheme val="minor"/>
      </rPr>
      <t xml:space="preserve"> Select the ECU Pressure Units here</t>
    </r>
  </si>
  <si>
    <t xml:space="preserve">Application Specific Scaling Factor : </t>
  </si>
  <si>
    <t>Minimum Effective Pulse Width</t>
  </si>
  <si>
    <t>mS</t>
  </si>
  <si>
    <t>Maximum Non Linear Region / Short Pulse Width</t>
  </si>
  <si>
    <t>Injector Scaling @ 100 % injector duty (E10 Gasoline &amp; n-heptane)</t>
  </si>
  <si>
    <t>Differential Fuel Pressure</t>
  </si>
  <si>
    <t>Scale</t>
  </si>
  <si>
    <t>cc/min  at 25°C</t>
  </si>
  <si>
    <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</si>
  <si>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Differential Pressure Compensation (type A)</t>
  </si>
  <si>
    <t>Differential Pressure Error (%)</t>
  </si>
  <si>
    <r>
      <rPr>
        <b/>
        <sz val="11"/>
        <color rgb="FFFF0000"/>
        <rFont val="Calibri"/>
        <family val="2"/>
        <scheme val="minor"/>
      </rPr>
      <t xml:space="preserve">Edit the percentage values if required 
</t>
    </r>
    <r>
      <rPr>
        <b/>
        <sz val="11"/>
        <color theme="1"/>
        <rFont val="Calibri"/>
        <family val="2"/>
        <scheme val="minor"/>
      </rPr>
      <t xml:space="preserve">Multiplier </t>
    </r>
  </si>
  <si>
    <t>%</t>
  </si>
  <si>
    <t>é</t>
  </si>
  <si>
    <t>Differential Pressure Compensation (type B)</t>
  </si>
  <si>
    <r>
      <t xml:space="preserve">Differential Fuel Pressure
</t>
    </r>
    <r>
      <rPr>
        <b/>
        <sz val="11"/>
        <color rgb="FFFF0000"/>
        <rFont val="Calibri"/>
        <family val="2"/>
        <scheme val="minor"/>
      </rPr>
      <t>Edit the pressure values if required</t>
    </r>
  </si>
  <si>
    <t>Factor</t>
  </si>
  <si>
    <t>Latency / Offset / Deadtime Compensation</t>
  </si>
  <si>
    <t>Battery / Injector Voltage (V) - 8 point</t>
  </si>
  <si>
    <t>Battery / Injector Voltage (V) - 17 point</t>
  </si>
  <si>
    <r>
      <rPr>
        <b/>
        <sz val="11"/>
        <color rgb="FFFF0000"/>
        <rFont val="Calibri"/>
        <family val="2"/>
        <scheme val="minor"/>
      </rPr>
      <t>Edit the Voltage values if required</t>
    </r>
    <r>
      <rPr>
        <b/>
        <sz val="1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Differential Fuel Pressure</t>
    </r>
  </si>
  <si>
    <t>Hidden Calculations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</si>
  <si>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ADDER</t>
    </r>
  </si>
  <si>
    <t>Effective Pulse Width / Nozzle Open Time (mS)</t>
  </si>
  <si>
    <t>Injector Specification Pressure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</si>
  <si>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MULTIPLIER</t>
    </r>
  </si>
  <si>
    <t>Factor ECU applies to Effective Pulse Width (%)</t>
  </si>
  <si>
    <t>Maximum Non Linear Region / Short Pulse Width Engine Speed</t>
  </si>
  <si>
    <t>rpm</t>
  </si>
  <si>
    <t xml:space="preserve">Static Flow on an Asnu machine using Flowrite fuel at 25°C and 3 bar diffential pressure </t>
  </si>
  <si>
    <t>Battery / Injector Voltage (V)</t>
  </si>
  <si>
    <t>Injector specification Pressure</t>
  </si>
  <si>
    <t>Injector Pulse Width for 1 g of fuel (uS)</t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</si>
  <si>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32 bit ECU</t>
    </r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</si>
  <si>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</si>
  <si>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- 16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</si>
  <si>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</si>
  <si>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- 32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</si>
  <si>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32 bit ECU</t>
    </r>
  </si>
  <si>
    <r>
      <rPr>
        <sz val="11"/>
        <color rgb="FFFF0000"/>
        <rFont val="Wingdings"/>
        <charset val="2"/>
      </rP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</si>
  <si>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PressureFactors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</si>
</sst>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Wingdings"/>
      <charset val="2"/>
    </font>
    <font>
      <b/>
      <sz val="11"/>
      <name val="Calibri"/>
      <family val="2"/>
      <scheme val="minor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0" fillId="0" borderId="0" xfId="0" applyAlignment="1" applyProtection="1">
      <alignment vertical="center"/>
      <protection locked="0" hidden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1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top"/>
      <protection hidden="1"/>
    </xf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top"/>
    </xf>
    <xf numFmtId="0" fontId="0" fillId="0" borderId="0" xfId="0" applyAlignment="1"/>
    <xf numFmtId="0" fontId="7" fillId="0" borderId="0" xfId="0" applyFont="1" applyProtection="1">
      <protection hidden="1"/>
    </xf>
    <xf numFmtId="0" fontId="0" fillId="4" borderId="1" xfId="0" applyFill="1" applyBorder="1"/>
    <xf numFmtId="0" fontId="0" fillId="4" borderId="2" xfId="0" applyFill="1" applyBorder="1"/>
    <xf numFmtId="0" fontId="3" fillId="4" borderId="3" xfId="0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8" fillId="0" borderId="0" xfId="0" applyFont="1" applyProtection="1">
      <protection hidden="1"/>
    </xf>
    <xf numFmtId="0" fontId="10" fillId="0" borderId="0" xfId="2" applyFont="1" applyAlignment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0" fillId="0" borderId="0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11" fillId="0" borderId="0" xfId="0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164" fontId="0" fillId="0" borderId="4" xfId="0" applyNumberFormat="1" applyBorder="1" applyProtection="1">
      <protection locked="0" hidden="1"/>
    </xf>
    <xf numFmtId="1" fontId="0" fillId="0" borderId="4" xfId="0" applyNumberFormat="1" applyBorder="1" applyProtection="1">
      <protection locked="0"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2" fontId="0" fillId="0" borderId="4" xfId="0" applyNumberFormat="1" applyBorder="1" applyProtection="1">
      <protection locked="0" hidden="1"/>
    </xf>
    <xf numFmtId="1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right"/>
      <protection hidden="1"/>
    </xf>
    <xf numFmtId="1" fontId="6" fillId="5" borderId="4" xfId="0" applyNumberFormat="1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Protection="1">
      <protection hidden="1"/>
    </xf>
    <xf numFmtId="164" fontId="0" fillId="0" borderId="0" xfId="0" applyNumberFormat="1" applyBorder="1" applyAlignment="1" applyProtection="1">
      <alignment horizontal="center" vertical="center"/>
      <protection locked="0" hidden="1"/>
    </xf>
    <xf numFmtId="164" fontId="0" fillId="5" borderId="5" xfId="0" applyNumberFormat="1" applyFill="1" applyBorder="1" applyAlignment="1" applyProtection="1"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/>
      <protection hidden="1"/>
    </xf>
    <xf numFmtId="0" fontId="13" fillId="4" borderId="4" xfId="0" applyFont="1" applyFill="1" applyBorder="1" applyAlignment="1" applyProtection="1">
      <alignment horizontal="center" vertical="top" wrapText="1"/>
      <protection hidden="1"/>
    </xf>
    <xf numFmtId="165" fontId="0" fillId="6" borderId="0" xfId="0" applyNumberFormat="1" applyFill="1" applyBorder="1" applyAlignment="1" applyProtection="1">
      <alignment horizontal="center"/>
      <protection hidden="1"/>
    </xf>
    <xf numFmtId="1" fontId="0" fillId="5" borderId="11" xfId="0" applyNumberFormat="1" applyFill="1" applyBorder="1" applyAlignment="1" applyProtection="1">
      <alignment horizontal="center"/>
      <protection hidden="1"/>
    </xf>
    <xf numFmtId="165" fontId="6" fillId="6" borderId="2" xfId="0" applyNumberFormat="1" applyFont="1" applyFill="1" applyBorder="1" applyAlignment="1" applyProtection="1">
      <alignment horizontal="center"/>
      <protection hidden="1"/>
    </xf>
    <xf numFmtId="1" fontId="6" fillId="5" borderId="4" xfId="0" applyNumberFormat="1" applyFont="1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165" fontId="0" fillId="6" borderId="13" xfId="0" applyNumberFormat="1" applyFill="1" applyBorder="1" applyAlignment="1" applyProtection="1">
      <alignment horizontal="center"/>
      <protection hidden="1"/>
    </xf>
    <xf numFmtId="1" fontId="0" fillId="5" borderId="14" xfId="0" applyNumberFormat="1" applyFill="1" applyBorder="1" applyAlignment="1" applyProtection="1">
      <alignment horizontal="center"/>
      <protection hidden="1"/>
    </xf>
    <xf numFmtId="165" fontId="0" fillId="6" borderId="15" xfId="0" applyNumberFormat="1" applyFill="1" applyBorder="1" applyAlignment="1" applyProtection="1">
      <alignment horizontal="center"/>
      <protection hidden="1"/>
    </xf>
    <xf numFmtId="1" fontId="0" fillId="5" borderId="16" xfId="0" applyNumberFormat="1" applyFill="1" applyBorder="1" applyAlignment="1" applyProtection="1">
      <alignment horizontal="center"/>
      <protection hidden="1"/>
    </xf>
    <xf numFmtId="165" fontId="0" fillId="6" borderId="20" xfId="0" applyNumberFormat="1" applyFill="1" applyBorder="1" applyAlignment="1" applyProtection="1">
      <alignment horizontal="center"/>
      <protection hidden="1"/>
    </xf>
    <xf numFmtId="1" fontId="0" fillId="5" borderId="21" xfId="0" applyNumberFormat="1" applyFill="1" applyBorder="1" applyAlignment="1" applyProtection="1">
      <alignment horizontal="center"/>
      <protection hidden="1"/>
    </xf>
    <xf numFmtId="165" fontId="3" fillId="7" borderId="22" xfId="0" applyNumberFormat="1" applyFont="1" applyFill="1" applyBorder="1" applyAlignment="1" applyProtection="1">
      <alignment horizontal="center"/>
      <protection locked="0" hidden="1"/>
    </xf>
    <xf numFmtId="165" fontId="3" fillId="7" borderId="23" xfId="0" applyNumberFormat="1" applyFont="1" applyFill="1" applyBorder="1" applyAlignment="1" applyProtection="1">
      <alignment horizontal="center"/>
      <protection locked="0" hidden="1"/>
    </xf>
    <xf numFmtId="165" fontId="3" fillId="7" borderId="24" xfId="0" applyNumberFormat="1" applyFont="1" applyFill="1" applyBorder="1" applyAlignment="1" applyProtection="1">
      <alignment horizontal="center"/>
      <protection locked="0" hidden="1"/>
    </xf>
    <xf numFmtId="165" fontId="6" fillId="7" borderId="12" xfId="0" applyNumberFormat="1" applyFont="1" applyFill="1" applyBorder="1" applyAlignment="1" applyProtection="1">
      <alignment horizontal="center"/>
      <protection locked="0" hidden="1"/>
    </xf>
    <xf numFmtId="165" fontId="3" fillId="7" borderId="25" xfId="0" applyNumberFormat="1" applyFont="1" applyFill="1" applyBorder="1" applyAlignment="1" applyProtection="1">
      <alignment horizontal="center"/>
      <protection locked="0" hidden="1"/>
    </xf>
    <xf numFmtId="165" fontId="3" fillId="7" borderId="26" xfId="0" applyNumberFormat="1" applyFont="1" applyFill="1" applyBorder="1" applyAlignment="1" applyProtection="1">
      <alignment horizontal="center"/>
      <protection locked="0" hidden="1"/>
    </xf>
    <xf numFmtId="1" fontId="15" fillId="5" borderId="27" xfId="0" applyNumberFormat="1" applyFont="1" applyFill="1" applyBorder="1" applyAlignment="1" applyProtection="1">
      <alignment horizontal="center"/>
      <protection hidden="1"/>
    </xf>
    <xf numFmtId="1" fontId="15" fillId="5" borderId="28" xfId="0" applyNumberFormat="1" applyFont="1" applyFill="1" applyBorder="1" applyAlignment="1" applyProtection="1">
      <alignment horizontal="center"/>
      <protection hidden="1"/>
    </xf>
    <xf numFmtId="1" fontId="15" fillId="5" borderId="29" xfId="0" applyNumberFormat="1" applyFont="1" applyFill="1" applyBorder="1" applyAlignment="1" applyProtection="1">
      <alignment horizontal="center"/>
      <protection hidden="1"/>
    </xf>
    <xf numFmtId="1" fontId="2" fillId="5" borderId="21" xfId="0" applyNumberFormat="1" applyFont="1" applyFill="1" applyBorder="1" applyAlignment="1" applyProtection="1">
      <alignment horizontal="center"/>
      <protection hidden="1"/>
    </xf>
    <xf numFmtId="1" fontId="15" fillId="5" borderId="30" xfId="0" applyNumberFormat="1" applyFont="1" applyFill="1" applyBorder="1" applyAlignment="1" applyProtection="1">
      <alignment horizontal="center"/>
      <protection hidden="1"/>
    </xf>
    <xf numFmtId="1" fontId="15" fillId="5" borderId="31" xfId="0" applyNumberFormat="1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166" fontId="0" fillId="0" borderId="0" xfId="0" applyNumberFormat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2" fontId="6" fillId="3" borderId="4" xfId="0" applyNumberFormat="1" applyFont="1" applyFill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center" vertical="top" wrapText="1"/>
      <protection hidden="1"/>
    </xf>
    <xf numFmtId="165" fontId="0" fillId="7" borderId="0" xfId="0" applyNumberFormat="1" applyFill="1" applyBorder="1" applyAlignment="1" applyProtection="1">
      <alignment horizontal="center"/>
      <protection locked="0" hidden="1"/>
    </xf>
    <xf numFmtId="2" fontId="0" fillId="5" borderId="32" xfId="0" applyNumberFormat="1" applyFill="1" applyBorder="1" applyAlignment="1" applyProtection="1">
      <alignment horizontal="center"/>
      <protection hidden="1"/>
    </xf>
    <xf numFmtId="165" fontId="0" fillId="7" borderId="15" xfId="0" applyNumberFormat="1" applyFill="1" applyBorder="1" applyAlignment="1" applyProtection="1">
      <alignment horizontal="center"/>
      <protection locked="0" hidden="1"/>
    </xf>
    <xf numFmtId="2" fontId="0" fillId="5" borderId="16" xfId="0" applyNumberFormat="1" applyFill="1" applyBorder="1" applyAlignment="1" applyProtection="1">
      <alignment horizontal="center"/>
      <protection hidden="1"/>
    </xf>
    <xf numFmtId="165" fontId="0" fillId="7" borderId="13" xfId="0" applyNumberFormat="1" applyFill="1" applyBorder="1" applyAlignment="1" applyProtection="1">
      <alignment horizontal="center"/>
      <protection locked="0" hidden="1"/>
    </xf>
    <xf numFmtId="165" fontId="0" fillId="7" borderId="20" xfId="0" applyNumberFormat="1" applyFill="1" applyBorder="1" applyAlignment="1" applyProtection="1">
      <alignment horizontal="center"/>
      <protection locked="0" hidden="1"/>
    </xf>
    <xf numFmtId="2" fontId="0" fillId="5" borderId="21" xfId="0" applyNumberFormat="1" applyFill="1" applyBorder="1" applyAlignment="1" applyProtection="1">
      <alignment horizontal="center"/>
      <protection hidden="1"/>
    </xf>
    <xf numFmtId="165" fontId="3" fillId="7" borderId="33" xfId="0" applyNumberFormat="1" applyFont="1" applyFill="1" applyBorder="1" applyAlignment="1" applyProtection="1">
      <alignment horizontal="center"/>
      <protection locked="0" hidden="1"/>
    </xf>
    <xf numFmtId="165" fontId="3" fillId="7" borderId="34" xfId="0" applyNumberFormat="1" applyFont="1" applyFill="1" applyBorder="1" applyAlignment="1" applyProtection="1">
      <alignment horizontal="center"/>
      <protection locked="0" hidden="1"/>
    </xf>
    <xf numFmtId="165" fontId="3" fillId="7" borderId="35" xfId="0" applyNumberFormat="1" applyFont="1" applyFill="1" applyBorder="1" applyAlignment="1" applyProtection="1">
      <alignment horizontal="center"/>
      <protection locked="0" hidden="1"/>
    </xf>
    <xf numFmtId="164" fontId="0" fillId="5" borderId="22" xfId="0" applyNumberFormat="1" applyFill="1" applyBorder="1" applyAlignment="1" applyProtection="1">
      <alignment horizontal="center"/>
      <protection hidden="1"/>
    </xf>
    <xf numFmtId="164" fontId="0" fillId="5" borderId="23" xfId="0" applyNumberFormat="1" applyFill="1" applyBorder="1" applyAlignment="1" applyProtection="1">
      <alignment horizontal="center"/>
      <protection hidden="1"/>
    </xf>
    <xf numFmtId="164" fontId="0" fillId="5" borderId="26" xfId="0" applyNumberFormat="1" applyFill="1" applyBorder="1" applyAlignment="1" applyProtection="1">
      <alignment horizontal="center"/>
      <protection hidden="1"/>
    </xf>
    <xf numFmtId="164" fontId="0" fillId="5" borderId="25" xfId="0" applyNumberFormat="1" applyFill="1" applyBorder="1" applyAlignment="1" applyProtection="1">
      <alignment horizontal="center"/>
      <protection hidden="1"/>
    </xf>
    <xf numFmtId="164" fontId="0" fillId="5" borderId="8" xfId="0" applyNumberFormat="1" applyFill="1" applyBorder="1" applyAlignment="1" applyProtection="1">
      <alignment horizontal="center"/>
      <protection hidden="1"/>
    </xf>
    <xf numFmtId="164" fontId="6" fillId="5" borderId="33" xfId="0" applyNumberFormat="1" applyFont="1" applyFill="1" applyBorder="1" applyAlignment="1" applyProtection="1">
      <alignment horizontal="center"/>
      <protection hidden="1"/>
    </xf>
    <xf numFmtId="164" fontId="6" fillId="5" borderId="34" xfId="0" applyNumberFormat="1" applyFont="1" applyFill="1" applyBorder="1" applyAlignment="1" applyProtection="1">
      <alignment horizontal="center"/>
      <protection hidden="1"/>
    </xf>
    <xf numFmtId="164" fontId="6" fillId="5" borderId="35" xfId="0" applyNumberFormat="1" applyFont="1" applyFill="1" applyBorder="1" applyAlignment="1" applyProtection="1">
      <alignment horizontal="center"/>
      <protection hidden="1"/>
    </xf>
    <xf numFmtId="164" fontId="6" fillId="5" borderId="36" xfId="0" applyNumberFormat="1" applyFont="1" applyFill="1" applyBorder="1" applyAlignment="1" applyProtection="1">
      <alignment horizontal="center"/>
      <protection hidden="1"/>
    </xf>
    <xf numFmtId="164" fontId="6" fillId="5" borderId="3" xfId="0" applyNumberFormat="1" applyFont="1" applyFill="1" applyBorder="1" applyAlignment="1" applyProtection="1">
      <alignment horizontal="center"/>
      <protection hidden="1"/>
    </xf>
    <xf numFmtId="164" fontId="0" fillId="5" borderId="37" xfId="0" applyNumberFormat="1" applyFill="1" applyBorder="1" applyAlignment="1" applyProtection="1">
      <alignment horizontal="center"/>
      <protection hidden="1"/>
    </xf>
    <xf numFmtId="164" fontId="0" fillId="5" borderId="38" xfId="0" applyNumberFormat="1" applyFill="1" applyBorder="1" applyAlignment="1" applyProtection="1">
      <alignment horizontal="center"/>
      <protection hidden="1"/>
    </xf>
    <xf numFmtId="164" fontId="0" fillId="5" borderId="39" xfId="0" applyNumberFormat="1" applyFill="1" applyBorder="1" applyAlignment="1" applyProtection="1">
      <alignment horizontal="center"/>
      <protection hidden="1"/>
    </xf>
    <xf numFmtId="164" fontId="0" fillId="5" borderId="40" xfId="0" applyNumberFormat="1" applyFill="1" applyBorder="1" applyAlignment="1" applyProtection="1">
      <alignment horizontal="center"/>
      <protection hidden="1"/>
    </xf>
    <xf numFmtId="164" fontId="0" fillId="5" borderId="41" xfId="0" applyNumberFormat="1" applyFill="1" applyBorder="1" applyAlignment="1" applyProtection="1">
      <alignment horizontal="center"/>
      <protection hidden="1"/>
    </xf>
    <xf numFmtId="164" fontId="0" fillId="5" borderId="42" xfId="0" applyNumberFormat="1" applyFill="1" applyBorder="1" applyAlignment="1" applyProtection="1">
      <alignment horizontal="center"/>
      <protection hidden="1"/>
    </xf>
    <xf numFmtId="164" fontId="0" fillId="5" borderId="43" xfId="0" applyNumberFormat="1" applyFill="1" applyBorder="1" applyAlignment="1" applyProtection="1">
      <alignment horizontal="center"/>
      <protection hidden="1"/>
    </xf>
    <xf numFmtId="164" fontId="0" fillId="5" borderId="44" xfId="0" applyNumberFormat="1" applyFill="1" applyBorder="1" applyAlignment="1" applyProtection="1">
      <alignment horizontal="center"/>
      <protection hidden="1"/>
    </xf>
    <xf numFmtId="164" fontId="0" fillId="5" borderId="45" xfId="0" applyNumberFormat="1" applyFill="1" applyBorder="1" applyAlignment="1" applyProtection="1">
      <alignment horizontal="center"/>
      <protection hidden="1"/>
    </xf>
    <xf numFmtId="164" fontId="0" fillId="5" borderId="19" xfId="0" applyNumberForma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protection hidden="1"/>
    </xf>
    <xf numFmtId="164" fontId="3" fillId="4" borderId="22" xfId="0" applyNumberFormat="1" applyFont="1" applyFill="1" applyBorder="1" applyAlignment="1" applyProtection="1">
      <alignment horizontal="center"/>
      <protection hidden="1"/>
    </xf>
    <xf numFmtId="164" fontId="3" fillId="4" borderId="23" xfId="0" applyNumberFormat="1" applyFont="1" applyFill="1" applyBorder="1" applyAlignment="1" applyProtection="1">
      <alignment horizontal="center"/>
      <protection hidden="1"/>
    </xf>
    <xf numFmtId="164" fontId="3" fillId="4" borderId="26" xfId="0" applyNumberFormat="1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164" fontId="0" fillId="5" borderId="33" xfId="0" applyNumberFormat="1" applyFill="1" applyBorder="1" applyAlignment="1" applyProtection="1">
      <alignment horizontal="center"/>
      <protection hidden="1"/>
    </xf>
    <xf numFmtId="164" fontId="0" fillId="5" borderId="34" xfId="0" applyNumberFormat="1" applyFill="1" applyBorder="1" applyAlignment="1" applyProtection="1">
      <alignment horizontal="center"/>
      <protection hidden="1"/>
    </xf>
    <xf numFmtId="164" fontId="0" fillId="5" borderId="35" xfId="0" applyNumberFormat="1" applyFill="1" applyBorder="1" applyAlignment="1" applyProtection="1">
      <alignment horizontal="center"/>
      <protection hidden="1"/>
    </xf>
    <xf numFmtId="165" fontId="0" fillId="6" borderId="11" xfId="0" applyNumberFormat="1" applyFill="1" applyBorder="1" applyAlignment="1" applyProtection="1">
      <alignment horizontal="center"/>
      <protection hidden="1"/>
    </xf>
    <xf numFmtId="165" fontId="6" fillId="6" borderId="4" xfId="0" applyNumberFormat="1" applyFont="1" applyFill="1" applyBorder="1" applyAlignment="1" applyProtection="1">
      <alignment horizontal="center"/>
      <protection hidden="1"/>
    </xf>
    <xf numFmtId="165" fontId="0" fillId="6" borderId="14" xfId="0" applyNumberFormat="1" applyFill="1" applyBorder="1" applyAlignment="1" applyProtection="1">
      <alignment horizontal="center"/>
      <protection hidden="1"/>
    </xf>
    <xf numFmtId="165" fontId="0" fillId="6" borderId="16" xfId="0" applyNumberFormat="1" applyFill="1" applyBorder="1" applyAlignment="1" applyProtection="1">
      <alignment horizontal="center"/>
      <protection hidden="1"/>
    </xf>
    <xf numFmtId="165" fontId="0" fillId="6" borderId="21" xfId="0" applyNumberFormat="1" applyFill="1" applyBorder="1" applyAlignment="1" applyProtection="1">
      <alignment horizontal="center"/>
      <protection hidden="1"/>
    </xf>
    <xf numFmtId="164" fontId="3" fillId="4" borderId="33" xfId="0" applyNumberFormat="1" applyFont="1" applyFill="1" applyBorder="1" applyAlignment="1" applyProtection="1">
      <alignment horizontal="center"/>
      <protection hidden="1"/>
    </xf>
    <xf numFmtId="164" fontId="3" fillId="4" borderId="34" xfId="0" applyNumberFormat="1" applyFont="1" applyFill="1" applyBorder="1" applyAlignment="1" applyProtection="1">
      <alignment horizontal="center"/>
      <protection hidden="1"/>
    </xf>
    <xf numFmtId="164" fontId="3" fillId="4" borderId="35" xfId="0" applyNumberFormat="1" applyFont="1" applyFill="1" applyBorder="1" applyAlignment="1" applyProtection="1">
      <alignment horizontal="center"/>
      <protection hidden="1"/>
    </xf>
    <xf numFmtId="1" fontId="0" fillId="5" borderId="33" xfId="0" applyNumberFormat="1" applyFill="1" applyBorder="1" applyAlignment="1" applyProtection="1">
      <alignment horizontal="center"/>
      <protection hidden="1"/>
    </xf>
    <xf numFmtId="1" fontId="0" fillId="5" borderId="34" xfId="0" applyNumberFormat="1" applyFill="1" applyBorder="1" applyAlignment="1" applyProtection="1">
      <alignment horizontal="center"/>
      <protection hidden="1"/>
    </xf>
    <xf numFmtId="1" fontId="0" fillId="5" borderId="35" xfId="0" applyNumberFormat="1" applyFill="1" applyBorder="1" applyAlignment="1" applyProtection="1">
      <alignment horizontal="center"/>
      <protection hidden="1"/>
    </xf>
    <xf numFmtId="1" fontId="6" fillId="5" borderId="33" xfId="0" applyNumberFormat="1" applyFont="1" applyFill="1" applyBorder="1" applyAlignment="1" applyProtection="1">
      <alignment horizontal="center"/>
      <protection hidden="1"/>
    </xf>
    <xf numFmtId="1" fontId="6" fillId="5" borderId="34" xfId="0" applyNumberFormat="1" applyFont="1" applyFill="1" applyBorder="1" applyAlignment="1" applyProtection="1">
      <alignment horizontal="center"/>
      <protection hidden="1"/>
    </xf>
    <xf numFmtId="1" fontId="6" fillId="5" borderId="35" xfId="0" applyNumberFormat="1" applyFont="1" applyFill="1" applyBorder="1" applyAlignment="1" applyProtection="1">
      <alignment horizontal="center"/>
      <protection hidden="1"/>
    </xf>
    <xf numFmtId="1" fontId="0" fillId="5" borderId="37" xfId="0" applyNumberFormat="1" applyFill="1" applyBorder="1" applyAlignment="1" applyProtection="1">
      <alignment horizontal="center"/>
      <protection hidden="1"/>
    </xf>
    <xf numFmtId="1" fontId="0" fillId="5" borderId="38" xfId="0" applyNumberFormat="1" applyFill="1" applyBorder="1" applyAlignment="1" applyProtection="1">
      <alignment horizontal="center"/>
      <protection hidden="1"/>
    </xf>
    <xf numFmtId="1" fontId="0" fillId="5" borderId="39" xfId="0" applyNumberFormat="1" applyFill="1" applyBorder="1" applyAlignment="1" applyProtection="1">
      <alignment horizontal="center"/>
      <protection hidden="1"/>
    </xf>
    <xf numFmtId="1" fontId="0" fillId="5" borderId="42" xfId="0" applyNumberFormat="1" applyFill="1" applyBorder="1" applyAlignment="1" applyProtection="1">
      <alignment horizontal="center"/>
      <protection hidden="1"/>
    </xf>
    <xf numFmtId="1" fontId="0" fillId="5" borderId="43" xfId="0" applyNumberFormat="1" applyFill="1" applyBorder="1" applyAlignment="1" applyProtection="1">
      <alignment horizontal="center"/>
      <protection hidden="1"/>
    </xf>
    <xf numFmtId="1" fontId="0" fillId="5" borderId="44" xfId="0" applyNumberFormat="1" applyFill="1" applyBorder="1" applyAlignment="1" applyProtection="1">
      <alignment horizontal="center"/>
      <protection hidden="1"/>
    </xf>
    <xf numFmtId="1" fontId="0" fillId="5" borderId="5" xfId="0" applyNumberFormat="1" applyFill="1" applyBorder="1" applyAlignment="1" applyProtection="1">
      <protection hidden="1"/>
    </xf>
    <xf numFmtId="2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protection hidden="1"/>
    </xf>
    <xf numFmtId="164" fontId="3" fillId="4" borderId="36" xfId="0" applyNumberFormat="1" applyFont="1" applyFill="1" applyBorder="1" applyAlignment="1" applyProtection="1">
      <alignment horizontal="center"/>
      <protection hidden="1"/>
    </xf>
    <xf numFmtId="165" fontId="0" fillId="6" borderId="9" xfId="0" applyNumberFormat="1" applyFill="1" applyBorder="1" applyAlignment="1" applyProtection="1">
      <alignment horizontal="center"/>
      <protection hidden="1"/>
    </xf>
    <xf numFmtId="165" fontId="6" fillId="6" borderId="1" xfId="0" applyNumberFormat="1" applyFont="1" applyFill="1" applyBorder="1" applyAlignment="1" applyProtection="1">
      <alignment horizontal="center"/>
      <protection hidden="1"/>
    </xf>
    <xf numFmtId="165" fontId="0" fillId="6" borderId="46" xfId="0" applyNumberFormat="1" applyFill="1" applyBorder="1" applyAlignment="1" applyProtection="1">
      <alignment horizontal="center"/>
      <protection hidden="1"/>
    </xf>
    <xf numFmtId="165" fontId="0" fillId="6" borderId="47" xfId="0" applyNumberFormat="1" applyFill="1" applyBorder="1" applyAlignment="1" applyProtection="1">
      <alignment horizontal="center"/>
      <protection hidden="1"/>
    </xf>
    <xf numFmtId="165" fontId="0" fillId="6" borderId="48" xfId="0" applyNumberForma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locked="0" hidden="1"/>
    </xf>
    <xf numFmtId="0" fontId="2" fillId="0" borderId="0" xfId="0" applyFont="1" applyAlignment="1" applyProtection="1">
      <alignment horizontal="left" vertical="center"/>
      <protection hidden="1"/>
    </xf>
    <xf numFmtId="165" fontId="3" fillId="4" borderId="33" xfId="0" applyNumberFormat="1" applyFont="1" applyFill="1" applyBorder="1" applyAlignment="1" applyProtection="1">
      <alignment horizontal="center"/>
      <protection hidden="1"/>
    </xf>
    <xf numFmtId="165" fontId="3" fillId="4" borderId="34" xfId="0" applyNumberFormat="1" applyFont="1" applyFill="1" applyBorder="1" applyAlignment="1" applyProtection="1">
      <alignment horizontal="center"/>
      <protection hidden="1"/>
    </xf>
    <xf numFmtId="165" fontId="3" fillId="4" borderId="35" xfId="0" applyNumberFormat="1" applyFont="1" applyFill="1" applyBorder="1" applyAlignment="1" applyProtection="1">
      <alignment horizontal="center"/>
      <protection hidden="1"/>
    </xf>
    <xf numFmtId="2" fontId="3" fillId="4" borderId="33" xfId="0" applyNumberFormat="1" applyFont="1" applyFill="1" applyBorder="1" applyAlignment="1" applyProtection="1">
      <alignment horizontal="center"/>
      <protection hidden="1"/>
    </xf>
    <xf numFmtId="2" fontId="3" fillId="4" borderId="34" xfId="0" applyNumberFormat="1" applyFont="1" applyFill="1" applyBorder="1" applyAlignment="1" applyProtection="1">
      <alignment horizontal="center"/>
      <protection hidden="1"/>
    </xf>
    <xf numFmtId="2" fontId="3" fillId="4" borderId="35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3" fillId="3" borderId="1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4" xfId="0" applyFont="1" applyFill="1" applyBorder="1" applyAlignment="1">
      <alignment horizontal="right"/>
    </xf>
    <xf numFmtId="167" fontId="0" fillId="5" borderId="4" xfId="0" applyNumberFormat="1" applyFill="1" applyBorder="1" applyAlignment="1">
      <alignment horizontal="center"/>
    </xf>
    <xf numFmtId="0" fontId="4" fillId="2" borderId="1" xfId="0" applyNumberFormat="1" applyFont="1" applyFill="1" applyBorder="1" applyAlignment="1" applyProtection="1">
      <alignment horizontal="left" vertical="center"/>
      <protection hidden="1"/>
    </xf>
    <xf numFmtId="0" fontId="4" fillId="2" borderId="2" xfId="0" applyNumberFormat="1" applyFont="1" applyFill="1" applyBorder="1" applyAlignment="1" applyProtection="1">
      <alignment horizontal="left" vertical="center"/>
      <protection hidden="1"/>
    </xf>
    <xf numFmtId="0" fontId="4" fillId="2" borderId="3" xfId="0" applyNumberFormat="1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2" xfId="0" applyFont="1" applyFill="1" applyBorder="1" applyAlignment="1" applyProtection="1">
      <alignment horizontal="left" vertical="center"/>
      <protection hidden="1"/>
    </xf>
    <xf numFmtId="0" fontId="11" fillId="2" borderId="3" xfId="0" applyFont="1" applyFill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2" xfId="0" applyFont="1" applyFill="1" applyBorder="1" applyAlignment="1" applyProtection="1">
      <alignment horizontal="left"/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18" xfId="0" applyFont="1" applyFill="1" applyBorder="1" applyAlignment="1" applyProtection="1">
      <alignment horizontal="center" vertical="center" wrapText="1"/>
      <protection hidden="1"/>
    </xf>
    <xf numFmtId="0" fontId="3" fillId="4" borderId="19" xfId="0" applyFont="1" applyFill="1" applyBorder="1" applyAlignment="1" applyProtection="1">
      <alignment horizontal="center" vertical="center" wrapText="1"/>
      <protection hidden="1"/>
    </xf>
    <xf numFmtId="0" fontId="3" fillId="4" borderId="12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0" fontId="3" fillId="4" borderId="6" xfId="0" applyFont="1" applyFill="1" applyBorder="1" applyAlignment="1" applyProtection="1">
      <alignment horizontal="right" wrapText="1"/>
      <protection hidden="1"/>
    </xf>
    <xf numFmtId="0" fontId="3" fillId="4" borderId="7" xfId="0" applyFont="1" applyFill="1" applyBorder="1" applyAlignment="1" applyProtection="1">
      <alignment horizontal="right"/>
      <protection hidden="1"/>
    </xf>
    <xf numFmtId="0" fontId="3" fillId="4" borderId="8" xfId="0" applyFont="1" applyFill="1" applyBorder="1" applyAlignment="1" applyProtection="1">
      <alignment horizontal="right"/>
      <protection hidden="1"/>
    </xf>
    <xf numFmtId="0" fontId="3" fillId="4" borderId="17" xfId="0" applyFont="1" applyFill="1" applyBorder="1" applyAlignment="1" applyProtection="1">
      <alignment horizontal="right"/>
      <protection hidden="1"/>
    </xf>
    <xf numFmtId="0" fontId="3" fillId="4" borderId="18" xfId="0" applyFont="1" applyFill="1" applyBorder="1" applyAlignment="1" applyProtection="1">
      <alignment horizontal="right"/>
      <protection hidden="1"/>
    </xf>
    <xf numFmtId="0" fontId="3" fillId="4" borderId="6" xfId="0" applyFont="1" applyFill="1" applyBorder="1" applyAlignment="1" applyProtection="1">
      <alignment horizontal="center" vertical="top" wrapText="1"/>
      <protection hidden="1"/>
    </xf>
    <xf numFmtId="0" fontId="3" fillId="4" borderId="7" xfId="0" applyFont="1" applyFill="1" applyBorder="1" applyAlignment="1" applyProtection="1">
      <alignment horizontal="center" vertical="top" wrapText="1"/>
      <protection hidden="1"/>
    </xf>
    <xf numFmtId="0" fontId="3" fillId="4" borderId="8" xfId="0" applyFont="1" applyFill="1" applyBorder="1" applyAlignment="1" applyProtection="1">
      <alignment horizontal="center" vertical="top" wrapText="1"/>
      <protection hidden="1"/>
    </xf>
    <xf numFmtId="0" fontId="3" fillId="4" borderId="9" xfId="0" applyFont="1" applyFill="1" applyBorder="1" applyAlignment="1" applyProtection="1">
      <alignment horizontal="center" vertical="top" wrapText="1"/>
      <protection hidden="1"/>
    </xf>
    <xf numFmtId="0" fontId="3" fillId="4" borderId="0" xfId="0" applyFont="1" applyFill="1" applyBorder="1" applyAlignment="1" applyProtection="1">
      <alignment horizontal="center" vertical="top" wrapText="1"/>
      <protection hidden="1"/>
    </xf>
    <xf numFmtId="0" fontId="3" fillId="4" borderId="10" xfId="0" applyFont="1" applyFill="1" applyBorder="1" applyAlignment="1" applyProtection="1">
      <alignment horizontal="center" vertical="top" wrapText="1"/>
      <protection hidden="1"/>
    </xf>
    <xf numFmtId="0" fontId="3" fillId="4" borderId="17" xfId="0" applyFont="1" applyFill="1" applyBorder="1" applyAlignment="1" applyProtection="1">
      <alignment horizontal="center" vertical="top" wrapText="1"/>
      <protection hidden="1"/>
    </xf>
    <xf numFmtId="0" fontId="3" fillId="4" borderId="18" xfId="0" applyFont="1" applyFill="1" applyBorder="1" applyAlignment="1" applyProtection="1">
      <alignment horizontal="center" vertical="top" wrapText="1"/>
      <protection hidden="1"/>
    </xf>
    <xf numFmtId="0" fontId="3" fillId="4" borderId="19" xfId="0" applyFont="1" applyFill="1" applyBorder="1" applyAlignment="1" applyProtection="1">
      <alignment horizontal="center" vertical="top" wrapText="1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3" fillId="3" borderId="7" xfId="0" applyFont="1" applyFill="1" applyBorder="1" applyAlignment="1" applyProtection="1">
      <alignment horizontal="left"/>
      <protection hidden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'Generic ECU'!$G$14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'Generic ECU'!$F$15:$F$22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'Generic ECU'!$G$15:$G$22</c:f>
              <c:numCache>
                <c:formatCode>0</c:formatCode>
                <c:ptCount val="8"/>
                <c:pt idx="0">
                  <c:v>782.35534999999993</c:v>
                </c:pt>
                <c:pt idx="1">
                  <c:v>868.70539999999994</c:v>
                </c:pt>
                <c:pt idx="2">
                  <c:v>954.25734999999986</c:v>
                </c:pt>
                <c:pt idx="3">
                  <c:v>1007.8036499999999</c:v>
                </c:pt>
                <c:pt idx="4">
                  <c:v>1067.3000499999998</c:v>
                </c:pt>
                <c:pt idx="5">
                  <c:v>1133.9356499999999</c:v>
                </c:pt>
                <c:pt idx="6">
                  <c:v>1225.4572499999999</c:v>
                </c:pt>
                <c:pt idx="7">
                  <c:v>1291.7386499999998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77-447C-8218-E7FAAC08F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06880"/>
        <c:axId val="111708800"/>
      </c:scatterChart>
      <c:valAx>
        <c:axId val="111706880"/>
        <c:scaling>
          <c:orientation val="minMax"/>
        </c:scaling>
        <c:delete val="0"/>
        <c:axPos val="b"/>
        <c:majorGridlines/>
        <c:title>
          <c:tx>
            <c:strRef>
              <c:f>'Generic ECU'!$F$14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11708800"/>
        <c:crosses val="autoZero"/>
        <c:crossBetween val="midCat"/>
      </c:valAx>
      <c:valAx>
        <c:axId val="111708800"/>
        <c:scaling>
          <c:orientation val="minMax"/>
        </c:scaling>
        <c:delete val="0"/>
        <c:axPos val="l"/>
        <c:majorGridlines/>
        <c:title>
          <c:tx>
            <c:strRef>
              <c:f>'Generic ECU'!$H$15:$H$22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11706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69459865903997E-2"/>
          <c:y val="0.10729136307003689"/>
          <c:w val="0.77443625998363108"/>
          <c:h val="0.765179451142184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EcuTek'!$G$63:$V$63</c:f>
              <c:numCache>
                <c:formatCode>0</c:formatCode>
                <c:ptCount val="16"/>
                <c:pt idx="0">
                  <c:v>213.87777946368004</c:v>
                </c:pt>
                <c:pt idx="1">
                  <c:v>187.36657499784002</c:v>
                </c:pt>
                <c:pt idx="2">
                  <c:v>165.52984804416002</c:v>
                </c:pt>
                <c:pt idx="3">
                  <c:v>147.90065541432006</c:v>
                </c:pt>
                <c:pt idx="4">
                  <c:v>134.01205392000003</c:v>
                </c:pt>
                <c:pt idx="5">
                  <c:v>123.39710037288003</c:v>
                </c:pt>
                <c:pt idx="6">
                  <c:v>115.58885158464005</c:v>
                </c:pt>
                <c:pt idx="7">
                  <c:v>110.12036436696013</c:v>
                </c:pt>
                <c:pt idx="8">
                  <c:v>106.52469553152008</c:v>
                </c:pt>
                <c:pt idx="9">
                  <c:v>104.33490189000014</c:v>
                </c:pt>
                <c:pt idx="10">
                  <c:v>103.08404025408009</c:v>
                </c:pt>
                <c:pt idx="11">
                  <c:v>102.30516743544013</c:v>
                </c:pt>
                <c:pt idx="12">
                  <c:v>101.53134024576008</c:v>
                </c:pt>
                <c:pt idx="13">
                  <c:v>100.29561549672013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E-4567-8DCD-40E4F5CC4613}"/>
            </c:ext>
          </c:extLst>
        </c:ser>
        <c:ser>
          <c:idx val="1"/>
          <c:order val="1"/>
          <c:tx>
            <c:strRef>
              <c:f>'Nissan GTR EcuTek'!$F$64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EcuTek'!$G$64:$V$64</c:f>
              <c:numCache>
                <c:formatCode>0</c:formatCode>
                <c:ptCount val="16"/>
                <c:pt idx="0">
                  <c:v>244.15163680256001</c:v>
                </c:pt>
                <c:pt idx="1">
                  <c:v>212.24057224328001</c:v>
                </c:pt>
                <c:pt idx="2">
                  <c:v>185.87610323071999</c:v>
                </c:pt>
                <c:pt idx="3">
                  <c:v>164.49462996343999</c:v>
                </c:pt>
                <c:pt idx="4">
                  <c:v>147.53255264000001</c:v>
                </c:pt>
                <c:pt idx="5">
                  <c:v>134.42627145895997</c:v>
                </c:pt>
                <c:pt idx="6">
                  <c:v>124.61218661887997</c:v>
                </c:pt>
                <c:pt idx="7">
                  <c:v>117.52669831831992</c:v>
                </c:pt>
                <c:pt idx="8">
                  <c:v>112.60620675583999</c:v>
                </c:pt>
                <c:pt idx="9">
                  <c:v>109.28711212999985</c:v>
                </c:pt>
                <c:pt idx="10">
                  <c:v>107.00581463935993</c:v>
                </c:pt>
                <c:pt idx="11">
                  <c:v>105.19871448247983</c:v>
                </c:pt>
                <c:pt idx="12">
                  <c:v>103.30221185791999</c:v>
                </c:pt>
                <c:pt idx="13">
                  <c:v>100.75270696423996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8E-4567-8DCD-40E4F5CC4613}"/>
            </c:ext>
          </c:extLst>
        </c:ser>
        <c:ser>
          <c:idx val="2"/>
          <c:order val="2"/>
          <c:tx>
            <c:strRef>
              <c:f>'Nissan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EcuTek'!$G$65:$V$65</c:f>
              <c:numCache>
                <c:formatCode>0</c:formatCode>
                <c:ptCount val="16"/>
                <c:pt idx="0">
                  <c:v>230.35163662528004</c:v>
                </c:pt>
                <c:pt idx="1">
                  <c:v>200.18847111664002</c:v>
                </c:pt>
                <c:pt idx="2">
                  <c:v>175.44407311936001</c:v>
                </c:pt>
                <c:pt idx="3">
                  <c:v>155.55823649872002</c:v>
                </c:pt>
                <c:pt idx="4">
                  <c:v>139.97075512000004</c:v>
                </c:pt>
                <c:pt idx="5">
                  <c:v>128.12142284848005</c:v>
                </c:pt>
                <c:pt idx="6">
                  <c:v>119.45003354944006</c:v>
                </c:pt>
                <c:pt idx="7">
                  <c:v>113.39638108816007</c:v>
                </c:pt>
                <c:pt idx="8">
                  <c:v>109.40025932992006</c:v>
                </c:pt>
                <c:pt idx="9">
                  <c:v>106.90146214000009</c:v>
                </c:pt>
                <c:pt idx="10">
                  <c:v>105.33978338368001</c:v>
                </c:pt>
                <c:pt idx="11">
                  <c:v>104.15501692624019</c:v>
                </c:pt>
                <c:pt idx="12">
                  <c:v>102.78695663296008</c:v>
                </c:pt>
                <c:pt idx="13">
                  <c:v>100.67539636912005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8E-4567-8DCD-40E4F5CC4613}"/>
            </c:ext>
          </c:extLst>
        </c:ser>
        <c:ser>
          <c:idx val="3"/>
          <c:order val="3"/>
          <c:tx>
            <c:strRef>
              <c:f>'Nissan GTR EcuTek'!$F$66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EcuTek'!$G$66:$V$66</c:f>
              <c:numCache>
                <c:formatCode>0</c:formatCode>
                <c:ptCount val="16"/>
                <c:pt idx="0">
                  <c:v>247.15490513664</c:v>
                </c:pt>
                <c:pt idx="1">
                  <c:v>215.26414895831999</c:v>
                </c:pt>
                <c:pt idx="2">
                  <c:v>188.83541602367998</c:v>
                </c:pt>
                <c:pt idx="3">
                  <c:v>167.31704720136003</c:v>
                </c:pt>
                <c:pt idx="4">
                  <c:v>150.15738336000001</c:v>
                </c:pt>
                <c:pt idx="5">
                  <c:v>136.80476536824</c:v>
                </c:pt>
                <c:pt idx="6">
                  <c:v>126.70753409471999</c:v>
                </c:pt>
                <c:pt idx="7">
                  <c:v>119.31403040808004</c:v>
                </c:pt>
                <c:pt idx="8">
                  <c:v>114.07259517695996</c:v>
                </c:pt>
                <c:pt idx="9">
                  <c:v>110.43156927000007</c:v>
                </c:pt>
                <c:pt idx="10">
                  <c:v>107.8392935558399</c:v>
                </c:pt>
                <c:pt idx="11">
                  <c:v>105.74410890312004</c:v>
                </c:pt>
                <c:pt idx="12">
                  <c:v>103.59435618048002</c:v>
                </c:pt>
                <c:pt idx="13">
                  <c:v>100.83837625655991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8E-4567-8DCD-40E4F5CC4613}"/>
            </c:ext>
          </c:extLst>
        </c:ser>
        <c:ser>
          <c:idx val="4"/>
          <c:order val="4"/>
          <c:tx>
            <c:strRef>
              <c:f>'Nissan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EcuTek'!$G$67:$V$67</c:f>
              <c:numCache>
                <c:formatCode>0</c:formatCode>
                <c:ptCount val="16"/>
                <c:pt idx="0">
                  <c:v>254.18692684863998</c:v>
                </c:pt>
                <c:pt idx="1">
                  <c:v>221.18342540031995</c:v>
                </c:pt>
                <c:pt idx="2">
                  <c:v>193.83576323967998</c:v>
                </c:pt>
                <c:pt idx="3">
                  <c:v>171.56676591135997</c:v>
                </c:pt>
                <c:pt idx="4">
                  <c:v>153.79925895999997</c:v>
                </c:pt>
                <c:pt idx="5">
                  <c:v>139.95606793024001</c:v>
                </c:pt>
                <c:pt idx="6">
                  <c:v>129.46001836671999</c:v>
                </c:pt>
                <c:pt idx="7">
                  <c:v>121.73393581407993</c:v>
                </c:pt>
                <c:pt idx="8">
                  <c:v>116.20064581695999</c:v>
                </c:pt>
                <c:pt idx="9">
                  <c:v>112.28297392000002</c:v>
                </c:pt>
                <c:pt idx="10">
                  <c:v>109.40374566783998</c:v>
                </c:pt>
                <c:pt idx="11">
                  <c:v>106.98578660511993</c:v>
                </c:pt>
                <c:pt idx="12">
                  <c:v>104.45192227647999</c:v>
                </c:pt>
                <c:pt idx="13">
                  <c:v>101.22497822655998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8E-4567-8DCD-40E4F5CC4613}"/>
            </c:ext>
          </c:extLst>
        </c:ser>
        <c:ser>
          <c:idx val="5"/>
          <c:order val="5"/>
          <c:tx>
            <c:strRef>
              <c:f>'Nissan GTR EcuTek'!$F$68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EcuTek'!$G$68:$V$68</c:f>
              <c:numCache>
                <c:formatCode>0</c:formatCode>
                <c:ptCount val="16"/>
                <c:pt idx="0">
                  <c:v>265.04248607167995</c:v>
                </c:pt>
                <c:pt idx="1">
                  <c:v>230.10901256384</c:v>
                </c:pt>
                <c:pt idx="2">
                  <c:v>201.10971276415995</c:v>
                </c:pt>
                <c:pt idx="3">
                  <c:v>177.44189688032003</c:v>
                </c:pt>
                <c:pt idx="4">
                  <c:v>158.50287512000003</c:v>
                </c:pt>
                <c:pt idx="5">
                  <c:v>143.68995769087999</c:v>
                </c:pt>
                <c:pt idx="6">
                  <c:v>132.40045480064003</c:v>
                </c:pt>
                <c:pt idx="7">
                  <c:v>124.03167665696009</c:v>
                </c:pt>
                <c:pt idx="8">
                  <c:v>117.98093346752006</c:v>
                </c:pt>
                <c:pt idx="9">
                  <c:v>113.64553544000006</c:v>
                </c:pt>
                <c:pt idx="10">
                  <c:v>110.42279278207997</c:v>
                </c:pt>
                <c:pt idx="11">
                  <c:v>107.71001570143994</c:v>
                </c:pt>
                <c:pt idx="12">
                  <c:v>104.90451440576015</c:v>
                </c:pt>
                <c:pt idx="13">
                  <c:v>101.40359910272008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8E-4567-8DCD-40E4F5CC4613}"/>
            </c:ext>
          </c:extLst>
        </c:ser>
        <c:ser>
          <c:idx val="6"/>
          <c:order val="6"/>
          <c:tx>
            <c:strRef>
              <c:f>'Nissan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EcuTek'!$G$69:$V$69</c:f>
              <c:numCache>
                <c:formatCode>0</c:formatCode>
                <c:ptCount val="16"/>
                <c:pt idx="0">
                  <c:v>262.00620485055998</c:v>
                </c:pt>
                <c:pt idx="1">
                  <c:v>227.05592461527999</c:v>
                </c:pt>
                <c:pt idx="2">
                  <c:v>198.09250070271997</c:v>
                </c:pt>
                <c:pt idx="3">
                  <c:v>174.50909551143999</c:v>
                </c:pt>
                <c:pt idx="4">
                  <c:v>155.69887144</c:v>
                </c:pt>
                <c:pt idx="5">
                  <c:v>141.05499088696001</c:v>
                </c:pt>
                <c:pt idx="6">
                  <c:v>129.97061625088003</c:v>
                </c:pt>
                <c:pt idx="7">
                  <c:v>121.83890993031997</c:v>
                </c:pt>
                <c:pt idx="8">
                  <c:v>116.05303432384</c:v>
                </c:pt>
                <c:pt idx="9">
                  <c:v>112.00615182999991</c:v>
                </c:pt>
                <c:pt idx="10">
                  <c:v>109.09142484735997</c:v>
                </c:pt>
                <c:pt idx="11">
                  <c:v>106.70201577447989</c:v>
                </c:pt>
                <c:pt idx="12">
                  <c:v>104.23108700992003</c:v>
                </c:pt>
                <c:pt idx="13">
                  <c:v>101.07180095223993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8E-4567-8DCD-40E4F5CC4613}"/>
            </c:ext>
          </c:extLst>
        </c:ser>
        <c:ser>
          <c:idx val="8"/>
          <c:order val="7"/>
          <c:tx>
            <c:strRef>
              <c:f>'Nissan GTR EcuTek'!$F$70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EcuTek'!$G$70:$V$70</c:f>
              <c:numCache>
                <c:formatCode>0</c:formatCode>
                <c:ptCount val="16"/>
                <c:pt idx="0">
                  <c:v>275.05032765248001</c:v>
                </c:pt>
                <c:pt idx="1">
                  <c:v>235.69248448424003</c:v>
                </c:pt>
                <c:pt idx="2">
                  <c:v>203.34105157375998</c:v>
                </c:pt>
                <c:pt idx="3">
                  <c:v>177.26701936951997</c:v>
                </c:pt>
                <c:pt idx="4">
                  <c:v>156.74137832000002</c:v>
                </c:pt>
                <c:pt idx="5">
                  <c:v>141.03511887368001</c:v>
                </c:pt>
                <c:pt idx="6">
                  <c:v>129.41923147904004</c:v>
                </c:pt>
                <c:pt idx="7">
                  <c:v>121.16470658456001</c:v>
                </c:pt>
                <c:pt idx="8">
                  <c:v>115.54253463872004</c:v>
                </c:pt>
                <c:pt idx="9">
                  <c:v>111.82370608999997</c:v>
                </c:pt>
                <c:pt idx="10">
                  <c:v>109.27921138688004</c:v>
                </c:pt>
                <c:pt idx="11">
                  <c:v>107.18004097784006</c:v>
                </c:pt>
                <c:pt idx="12">
                  <c:v>104.79718531136012</c:v>
                </c:pt>
                <c:pt idx="13">
                  <c:v>101.40163483592011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8E-4567-8DCD-40E4F5CC4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56448"/>
        <c:axId val="174862720"/>
      </c:scatterChart>
      <c:valAx>
        <c:axId val="174856448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4862720"/>
        <c:crosses val="autoZero"/>
        <c:crossBetween val="midCat"/>
        <c:majorUnit val="0.2"/>
      </c:valAx>
      <c:valAx>
        <c:axId val="174862720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4856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'Nissan GTR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COBB'!$G$15:$G$22</c:f>
              <c:numCache>
                <c:formatCode>0</c:formatCode>
                <c:ptCount val="8"/>
                <c:pt idx="0">
                  <c:v>782.35534999999993</c:v>
                </c:pt>
                <c:pt idx="1">
                  <c:v>868.70539999999994</c:v>
                </c:pt>
                <c:pt idx="2">
                  <c:v>954.25734999999986</c:v>
                </c:pt>
                <c:pt idx="3">
                  <c:v>1007.8036499999999</c:v>
                </c:pt>
                <c:pt idx="4">
                  <c:v>1067.3000499999998</c:v>
                </c:pt>
                <c:pt idx="5">
                  <c:v>1133.9356499999999</c:v>
                </c:pt>
                <c:pt idx="6">
                  <c:v>1225.4572499999999</c:v>
                </c:pt>
                <c:pt idx="7">
                  <c:v>1291.7386499999998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8E-4225-A62B-623DAFB20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0000"/>
        <c:axId val="174962176"/>
      </c:scatterChart>
      <c:valAx>
        <c:axId val="174960000"/>
        <c:scaling>
          <c:orientation val="minMax"/>
        </c:scaling>
        <c:delete val="0"/>
        <c:axPos val="b"/>
        <c:majorGridlines/>
        <c:title>
          <c:tx>
            <c:strRef>
              <c:f>'Nissan GTR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4962176"/>
        <c:crosses val="autoZero"/>
        <c:crossBetween val="midCat"/>
      </c:valAx>
      <c:valAx>
        <c:axId val="174962176"/>
        <c:scaling>
          <c:orientation val="minMax"/>
        </c:scaling>
        <c:delete val="0"/>
        <c:axPos val="l"/>
        <c:majorGridlines/>
        <c:title>
          <c:tx>
            <c:strRef>
              <c:f>'Nissan GTR COBB'!$H$15:$H$22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4960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89E-2"/>
          <c:y val="0.10426697541759174"/>
          <c:w val="0.77062447839182191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EcuTek'!$G$41:$N$41</c:f>
              <c:numCache>
                <c:formatCode>General</c:formatCode>
                <c:ptCount val="8"/>
                <c:pt idx="0">
                  <c:v>2.1659999999999999</c:v>
                </c:pt>
                <c:pt idx="1">
                  <c:v>1.452</c:v>
                </c:pt>
                <c:pt idx="2">
                  <c:v>1.2090000000000001</c:v>
                </c:pt>
                <c:pt idx="3">
                  <c:v>1.0249999999999999</c:v>
                </c:pt>
                <c:pt idx="4">
                  <c:v>0.88400000000000001</c:v>
                </c:pt>
                <c:pt idx="5">
                  <c:v>0.77400000000000002</c:v>
                </c:pt>
                <c:pt idx="6">
                  <c:v>0.67900000000000005</c:v>
                </c:pt>
                <c:pt idx="7">
                  <c:v>0.58799999999999997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7-402D-B8DD-25A778B9A494}"/>
            </c:ext>
          </c:extLst>
        </c:ser>
        <c:ser>
          <c:idx val="1"/>
          <c:order val="1"/>
          <c:tx>
            <c:strRef>
              <c:f>'[1]Nissan GTR EcuTek'!$F$42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EcuTek'!$G$42:$N$42</c:f>
              <c:numCache>
                <c:formatCode>General</c:formatCode>
                <c:ptCount val="8"/>
                <c:pt idx="0">
                  <c:v>2.2370000000000001</c:v>
                </c:pt>
                <c:pt idx="1">
                  <c:v>1.452</c:v>
                </c:pt>
                <c:pt idx="2">
                  <c:v>1.212</c:v>
                </c:pt>
                <c:pt idx="3">
                  <c:v>1.044</c:v>
                </c:pt>
                <c:pt idx="4">
                  <c:v>0.92200000000000004</c:v>
                </c:pt>
                <c:pt idx="5">
                  <c:v>0.82399999999999995</c:v>
                </c:pt>
                <c:pt idx="6">
                  <c:v>0.72399999999999998</c:v>
                </c:pt>
                <c:pt idx="7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B7-402D-B8DD-25A778B9A494}"/>
            </c:ext>
          </c:extLst>
        </c:ser>
        <c:ser>
          <c:idx val="2"/>
          <c:order val="2"/>
          <c:tx>
            <c:strRef>
              <c:f>'[1]Nissan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EcuTek'!$G$43:$N$43</c:f>
              <c:numCache>
                <c:formatCode>General</c:formatCode>
                <c:ptCount val="8"/>
                <c:pt idx="0">
                  <c:v>2.3610000000000002</c:v>
                </c:pt>
                <c:pt idx="1">
                  <c:v>1.528</c:v>
                </c:pt>
                <c:pt idx="2">
                  <c:v>1.2549999999999999</c:v>
                </c:pt>
                <c:pt idx="3">
                  <c:v>1.0549999999999999</c:v>
                </c:pt>
                <c:pt idx="4">
                  <c:v>0.91100000000000003</c:v>
                </c:pt>
                <c:pt idx="5">
                  <c:v>0.80400000000000005</c:v>
                </c:pt>
                <c:pt idx="6">
                  <c:v>0.71699999999999997</c:v>
                </c:pt>
                <c:pt idx="7">
                  <c:v>0.63300000000000001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B7-402D-B8DD-25A778B9A494}"/>
            </c:ext>
          </c:extLst>
        </c:ser>
        <c:ser>
          <c:idx val="3"/>
          <c:order val="3"/>
          <c:tx>
            <c:strRef>
              <c:f>'[1]Nissan GTR EcuTek'!$F$44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EcuTek'!$G$44:$N$44</c:f>
              <c:numCache>
                <c:formatCode>General</c:formatCode>
                <c:ptCount val="8"/>
                <c:pt idx="0">
                  <c:v>2.5790000000000002</c:v>
                </c:pt>
                <c:pt idx="1">
                  <c:v>1.583</c:v>
                </c:pt>
                <c:pt idx="2">
                  <c:v>1.286</c:v>
                </c:pt>
                <c:pt idx="3">
                  <c:v>1.0840000000000001</c:v>
                </c:pt>
                <c:pt idx="4">
                  <c:v>0.94599999999999995</c:v>
                </c:pt>
                <c:pt idx="5">
                  <c:v>0.84199999999999997</c:v>
                </c:pt>
                <c:pt idx="6">
                  <c:v>0.74099999999999999</c:v>
                </c:pt>
                <c:pt idx="7">
                  <c:v>0.61399999999999999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B7-402D-B8DD-25A778B9A494}"/>
            </c:ext>
          </c:extLst>
        </c:ser>
        <c:ser>
          <c:idx val="4"/>
          <c:order val="4"/>
          <c:tx>
            <c:strRef>
              <c:f>'[1]Nissan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EcuTek'!$G$45:$N$45</c:f>
              <c:numCache>
                <c:formatCode>General</c:formatCode>
                <c:ptCount val="8"/>
                <c:pt idx="0">
                  <c:v>2.8090000000000002</c:v>
                </c:pt>
                <c:pt idx="1">
                  <c:v>1.645</c:v>
                </c:pt>
                <c:pt idx="2">
                  <c:v>1.32</c:v>
                </c:pt>
                <c:pt idx="3">
                  <c:v>1.1100000000000001</c:v>
                </c:pt>
                <c:pt idx="4">
                  <c:v>0.97399999999999998</c:v>
                </c:pt>
                <c:pt idx="5">
                  <c:v>0.86799999999999999</c:v>
                </c:pt>
                <c:pt idx="6">
                  <c:v>0.75</c:v>
                </c:pt>
                <c:pt idx="7">
                  <c:v>0.57899999999999996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B7-402D-B8DD-25A778B9A494}"/>
            </c:ext>
          </c:extLst>
        </c:ser>
        <c:ser>
          <c:idx val="5"/>
          <c:order val="5"/>
          <c:tx>
            <c:strRef>
              <c:f>'[1]Nissan GTR EcuTek'!$F$46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EcuTek'!$G$46:$N$46</c:f>
              <c:numCache>
                <c:formatCode>General</c:formatCode>
                <c:ptCount val="8"/>
                <c:pt idx="0">
                  <c:v>3.113</c:v>
                </c:pt>
                <c:pt idx="1">
                  <c:v>1.7989999999999999</c:v>
                </c:pt>
                <c:pt idx="2">
                  <c:v>1.4159999999999999</c:v>
                </c:pt>
                <c:pt idx="3">
                  <c:v>1.161</c:v>
                </c:pt>
                <c:pt idx="4">
                  <c:v>0.995</c:v>
                </c:pt>
                <c:pt idx="5">
                  <c:v>0.875</c:v>
                </c:pt>
                <c:pt idx="6">
                  <c:v>0.76200000000000001</c:v>
                </c:pt>
                <c:pt idx="7">
                  <c:v>0.61399999999999999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B7-402D-B8DD-25A778B9A494}"/>
            </c:ext>
          </c:extLst>
        </c:ser>
        <c:ser>
          <c:idx val="6"/>
          <c:order val="6"/>
          <c:tx>
            <c:strRef>
              <c:f>'[1]Nissan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EcuTek'!$G$47:$N$47</c:f>
              <c:numCache>
                <c:formatCode>General</c:formatCode>
                <c:ptCount val="8"/>
                <c:pt idx="0">
                  <c:v>3.5870000000000002</c:v>
                </c:pt>
                <c:pt idx="1">
                  <c:v>1.9610000000000001</c:v>
                </c:pt>
                <c:pt idx="2">
                  <c:v>1.514</c:v>
                </c:pt>
                <c:pt idx="3">
                  <c:v>1.2370000000000001</c:v>
                </c:pt>
                <c:pt idx="4">
                  <c:v>1.0720000000000001</c:v>
                </c:pt>
                <c:pt idx="5">
                  <c:v>0.96199999999999997</c:v>
                </c:pt>
                <c:pt idx="6">
                  <c:v>0.85099999999999998</c:v>
                </c:pt>
                <c:pt idx="7">
                  <c:v>0.68200000000000005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B7-402D-B8DD-25A778B9A494}"/>
            </c:ext>
          </c:extLst>
        </c:ser>
        <c:ser>
          <c:idx val="7"/>
          <c:order val="7"/>
          <c:tx>
            <c:strRef>
              <c:f>'[1]Nissan GTR EcuTek'!$F$48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EcuTek'!$G$48:$N$48</c:f>
              <c:numCache>
                <c:formatCode>General</c:formatCode>
                <c:ptCount val="8"/>
                <c:pt idx="0">
                  <c:v>4.1550000000000002</c:v>
                </c:pt>
                <c:pt idx="1">
                  <c:v>2.1309999999999998</c:v>
                </c:pt>
                <c:pt idx="2">
                  <c:v>1.61</c:v>
                </c:pt>
                <c:pt idx="3">
                  <c:v>1.3129999999999999</c:v>
                </c:pt>
                <c:pt idx="4">
                  <c:v>1.161</c:v>
                </c:pt>
                <c:pt idx="5">
                  <c:v>1.075</c:v>
                </c:pt>
                <c:pt idx="6">
                  <c:v>0.97699999999999998</c:v>
                </c:pt>
                <c:pt idx="7">
                  <c:v>0.78900000000000003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2B7-402D-B8DD-25A778B9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07616"/>
        <c:axId val="175017984"/>
      </c:scatterChart>
      <c:valAx>
        <c:axId val="175007616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17984"/>
        <c:crosses val="autoZero"/>
        <c:crossBetween val="midCat"/>
        <c:majorUnit val="1"/>
      </c:valAx>
      <c:valAx>
        <c:axId val="17501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07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694598659040067E-2"/>
          <c:y val="0.10729136307003694"/>
          <c:w val="0.77443625998363108"/>
          <c:h val="0.765179451142185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EcuTek'!$G$63:$V$63</c:f>
              <c:numCache>
                <c:formatCode>General</c:formatCode>
                <c:ptCount val="16"/>
                <c:pt idx="0">
                  <c:v>214</c:v>
                </c:pt>
                <c:pt idx="1">
                  <c:v>187</c:v>
                </c:pt>
                <c:pt idx="2">
                  <c:v>166</c:v>
                </c:pt>
                <c:pt idx="3">
                  <c:v>148</c:v>
                </c:pt>
                <c:pt idx="4">
                  <c:v>134</c:v>
                </c:pt>
                <c:pt idx="5">
                  <c:v>123</c:v>
                </c:pt>
                <c:pt idx="6">
                  <c:v>116</c:v>
                </c:pt>
                <c:pt idx="7">
                  <c:v>110</c:v>
                </c:pt>
                <c:pt idx="8">
                  <c:v>107</c:v>
                </c:pt>
                <c:pt idx="9">
                  <c:v>104</c:v>
                </c:pt>
                <c:pt idx="10">
                  <c:v>103</c:v>
                </c:pt>
                <c:pt idx="11">
                  <c:v>102</c:v>
                </c:pt>
                <c:pt idx="12">
                  <c:v>102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6-4826-B778-868ECE6EA707}"/>
            </c:ext>
          </c:extLst>
        </c:ser>
        <c:ser>
          <c:idx val="1"/>
          <c:order val="1"/>
          <c:tx>
            <c:strRef>
              <c:f>'[1]Nissan GTR EcuTek'!$F$64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EcuTek'!$G$64:$V$64</c:f>
              <c:numCache>
                <c:formatCode>General</c:formatCode>
                <c:ptCount val="16"/>
                <c:pt idx="0">
                  <c:v>244</c:v>
                </c:pt>
                <c:pt idx="1">
                  <c:v>212</c:v>
                </c:pt>
                <c:pt idx="2">
                  <c:v>186</c:v>
                </c:pt>
                <c:pt idx="3">
                  <c:v>164</c:v>
                </c:pt>
                <c:pt idx="4">
                  <c:v>148</c:v>
                </c:pt>
                <c:pt idx="5">
                  <c:v>134</c:v>
                </c:pt>
                <c:pt idx="6">
                  <c:v>125</c:v>
                </c:pt>
                <c:pt idx="7">
                  <c:v>118</c:v>
                </c:pt>
                <c:pt idx="8">
                  <c:v>113</c:v>
                </c:pt>
                <c:pt idx="9">
                  <c:v>109</c:v>
                </c:pt>
                <c:pt idx="10">
                  <c:v>107</c:v>
                </c:pt>
                <c:pt idx="11">
                  <c:v>105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46-4826-B778-868ECE6EA707}"/>
            </c:ext>
          </c:extLst>
        </c:ser>
        <c:ser>
          <c:idx val="2"/>
          <c:order val="2"/>
          <c:tx>
            <c:strRef>
              <c:f>'[1]Nissan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EcuTek'!$G$65:$V$65</c:f>
              <c:numCache>
                <c:formatCode>General</c:formatCode>
                <c:ptCount val="16"/>
                <c:pt idx="0">
                  <c:v>230</c:v>
                </c:pt>
                <c:pt idx="1">
                  <c:v>200</c:v>
                </c:pt>
                <c:pt idx="2">
                  <c:v>175</c:v>
                </c:pt>
                <c:pt idx="3">
                  <c:v>156</c:v>
                </c:pt>
                <c:pt idx="4">
                  <c:v>140</c:v>
                </c:pt>
                <c:pt idx="5">
                  <c:v>128</c:v>
                </c:pt>
                <c:pt idx="6">
                  <c:v>119</c:v>
                </c:pt>
                <c:pt idx="7">
                  <c:v>113</c:v>
                </c:pt>
                <c:pt idx="8">
                  <c:v>109</c:v>
                </c:pt>
                <c:pt idx="9">
                  <c:v>107</c:v>
                </c:pt>
                <c:pt idx="10">
                  <c:v>105</c:v>
                </c:pt>
                <c:pt idx="11">
                  <c:v>104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46-4826-B778-868ECE6EA707}"/>
            </c:ext>
          </c:extLst>
        </c:ser>
        <c:ser>
          <c:idx val="3"/>
          <c:order val="3"/>
          <c:tx>
            <c:strRef>
              <c:f>'[1]Nissan GTR EcuTek'!$F$66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EcuTek'!$G$66:$V$66</c:f>
              <c:numCache>
                <c:formatCode>General</c:formatCode>
                <c:ptCount val="16"/>
                <c:pt idx="0">
                  <c:v>247</c:v>
                </c:pt>
                <c:pt idx="1">
                  <c:v>215</c:v>
                </c:pt>
                <c:pt idx="2">
                  <c:v>189</c:v>
                </c:pt>
                <c:pt idx="3">
                  <c:v>167</c:v>
                </c:pt>
                <c:pt idx="4">
                  <c:v>150</c:v>
                </c:pt>
                <c:pt idx="5">
                  <c:v>137</c:v>
                </c:pt>
                <c:pt idx="6">
                  <c:v>127</c:v>
                </c:pt>
                <c:pt idx="7">
                  <c:v>119</c:v>
                </c:pt>
                <c:pt idx="8">
                  <c:v>114</c:v>
                </c:pt>
                <c:pt idx="9">
                  <c:v>110</c:v>
                </c:pt>
                <c:pt idx="10">
                  <c:v>108</c:v>
                </c:pt>
                <c:pt idx="11">
                  <c:v>106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46-4826-B778-868ECE6EA707}"/>
            </c:ext>
          </c:extLst>
        </c:ser>
        <c:ser>
          <c:idx val="4"/>
          <c:order val="4"/>
          <c:tx>
            <c:strRef>
              <c:f>'[1]Nissan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EcuTek'!$G$67:$V$67</c:f>
              <c:numCache>
                <c:formatCode>General</c:formatCode>
                <c:ptCount val="16"/>
                <c:pt idx="0">
                  <c:v>254</c:v>
                </c:pt>
                <c:pt idx="1">
                  <c:v>221</c:v>
                </c:pt>
                <c:pt idx="2">
                  <c:v>194</c:v>
                </c:pt>
                <c:pt idx="3">
                  <c:v>172</c:v>
                </c:pt>
                <c:pt idx="4">
                  <c:v>154</c:v>
                </c:pt>
                <c:pt idx="5">
                  <c:v>140</c:v>
                </c:pt>
                <c:pt idx="6">
                  <c:v>129</c:v>
                </c:pt>
                <c:pt idx="7">
                  <c:v>122</c:v>
                </c:pt>
                <c:pt idx="8">
                  <c:v>116</c:v>
                </c:pt>
                <c:pt idx="9">
                  <c:v>112</c:v>
                </c:pt>
                <c:pt idx="10">
                  <c:v>109</c:v>
                </c:pt>
                <c:pt idx="11">
                  <c:v>107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46-4826-B778-868ECE6EA707}"/>
            </c:ext>
          </c:extLst>
        </c:ser>
        <c:ser>
          <c:idx val="5"/>
          <c:order val="5"/>
          <c:tx>
            <c:strRef>
              <c:f>'[1]Nissan GTR EcuTek'!$F$68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EcuTek'!$G$68:$V$68</c:f>
              <c:numCache>
                <c:formatCode>General</c:formatCode>
                <c:ptCount val="16"/>
                <c:pt idx="0">
                  <c:v>265</c:v>
                </c:pt>
                <c:pt idx="1">
                  <c:v>230</c:v>
                </c:pt>
                <c:pt idx="2">
                  <c:v>201</c:v>
                </c:pt>
                <c:pt idx="3">
                  <c:v>177</c:v>
                </c:pt>
                <c:pt idx="4">
                  <c:v>159</c:v>
                </c:pt>
                <c:pt idx="5">
                  <c:v>144</c:v>
                </c:pt>
                <c:pt idx="6">
                  <c:v>132</c:v>
                </c:pt>
                <c:pt idx="7">
                  <c:v>124</c:v>
                </c:pt>
                <c:pt idx="8">
                  <c:v>118</c:v>
                </c:pt>
                <c:pt idx="9">
                  <c:v>114</c:v>
                </c:pt>
                <c:pt idx="10">
                  <c:v>110</c:v>
                </c:pt>
                <c:pt idx="11">
                  <c:v>108</c:v>
                </c:pt>
                <c:pt idx="12">
                  <c:v>105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46-4826-B778-868ECE6EA707}"/>
            </c:ext>
          </c:extLst>
        </c:ser>
        <c:ser>
          <c:idx val="6"/>
          <c:order val="6"/>
          <c:tx>
            <c:strRef>
              <c:f>'[1]Nissan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EcuTek'!$G$69:$V$69</c:f>
              <c:numCache>
                <c:formatCode>General</c:formatCode>
                <c:ptCount val="16"/>
                <c:pt idx="0">
                  <c:v>262</c:v>
                </c:pt>
                <c:pt idx="1">
                  <c:v>227</c:v>
                </c:pt>
                <c:pt idx="2">
                  <c:v>198</c:v>
                </c:pt>
                <c:pt idx="3">
                  <c:v>175</c:v>
                </c:pt>
                <c:pt idx="4">
                  <c:v>156</c:v>
                </c:pt>
                <c:pt idx="5">
                  <c:v>141</c:v>
                </c:pt>
                <c:pt idx="6">
                  <c:v>130</c:v>
                </c:pt>
                <c:pt idx="7">
                  <c:v>122</c:v>
                </c:pt>
                <c:pt idx="8">
                  <c:v>116</c:v>
                </c:pt>
                <c:pt idx="9">
                  <c:v>112</c:v>
                </c:pt>
                <c:pt idx="10">
                  <c:v>109</c:v>
                </c:pt>
                <c:pt idx="11">
                  <c:v>107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246-4826-B778-868ECE6EA707}"/>
            </c:ext>
          </c:extLst>
        </c:ser>
        <c:ser>
          <c:idx val="8"/>
          <c:order val="7"/>
          <c:tx>
            <c:strRef>
              <c:f>'[1]Nissan GTR EcuTek'!$F$70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EcuTek'!$G$70:$V$70</c:f>
              <c:numCache>
                <c:formatCode>General</c:formatCode>
                <c:ptCount val="16"/>
                <c:pt idx="0">
                  <c:v>275</c:v>
                </c:pt>
                <c:pt idx="1">
                  <c:v>236</c:v>
                </c:pt>
                <c:pt idx="2">
                  <c:v>203</c:v>
                </c:pt>
                <c:pt idx="3">
                  <c:v>177</c:v>
                </c:pt>
                <c:pt idx="4">
                  <c:v>157</c:v>
                </c:pt>
                <c:pt idx="5">
                  <c:v>141</c:v>
                </c:pt>
                <c:pt idx="6">
                  <c:v>129</c:v>
                </c:pt>
                <c:pt idx="7">
                  <c:v>121</c:v>
                </c:pt>
                <c:pt idx="8">
                  <c:v>116</c:v>
                </c:pt>
                <c:pt idx="9">
                  <c:v>112</c:v>
                </c:pt>
                <c:pt idx="10">
                  <c:v>109</c:v>
                </c:pt>
                <c:pt idx="11">
                  <c:v>107</c:v>
                </c:pt>
                <c:pt idx="12">
                  <c:v>105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246-4826-B778-868ECE6E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07936"/>
        <c:axId val="175209856"/>
      </c:scatterChart>
      <c:valAx>
        <c:axId val="17520793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5209856"/>
        <c:crosses val="autoZero"/>
        <c:crossBetween val="midCat"/>
        <c:majorUnit val="0.2"/>
      </c:valAx>
      <c:valAx>
        <c:axId val="175209856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207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'Subaru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'Subaru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'Subaru COBB'!$G$15:$G$22</c:f>
              <c:numCache>
                <c:formatCode>0</c:formatCode>
                <c:ptCount val="8"/>
                <c:pt idx="0">
                  <c:v>3860.6602016146585</c:v>
                </c:pt>
                <c:pt idx="1">
                  <c:v>3476.9073189430001</c:v>
                </c:pt>
                <c:pt idx="2">
                  <c:v>3165.1924538650992</c:v>
                </c:pt>
                <c:pt idx="3">
                  <c:v>2997.0204645173758</c:v>
                </c:pt>
                <c:pt idx="4">
                  <c:v>2829.9522362669304</c:v>
                </c:pt>
                <c:pt idx="5">
                  <c:v>2663.6504137296565</c:v>
                </c:pt>
                <c:pt idx="6">
                  <c:v>2464.7193227387629</c:v>
                </c:pt>
                <c:pt idx="7">
                  <c:v>2338.2502050746157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B7-4796-8775-EEBF7BE11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70528"/>
        <c:axId val="175276800"/>
      </c:scatterChart>
      <c:valAx>
        <c:axId val="175270528"/>
        <c:scaling>
          <c:orientation val="minMax"/>
        </c:scaling>
        <c:delete val="0"/>
        <c:axPos val="b"/>
        <c:majorGridlines/>
        <c:title>
          <c:tx>
            <c:strRef>
              <c:f>'Subaru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5276800"/>
        <c:crosses val="autoZero"/>
        <c:crossBetween val="midCat"/>
      </c:valAx>
      <c:valAx>
        <c:axId val="175276800"/>
        <c:scaling>
          <c:orientation val="minMax"/>
        </c:scaling>
        <c:delete val="0"/>
        <c:axPos val="l"/>
        <c:majorGridlines/>
        <c:title>
          <c:tx>
            <c:strRef>
              <c:f>'Subaru COBB'!$H$15:$H$22</c:f>
              <c:strCache>
                <c:ptCount val="8"/>
                <c:pt idx="0">
                  <c:v>Injector Pulse Width for 1 g of fuel (uS)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527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Latency- 32 bit ECU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2E-2"/>
          <c:y val="0.10426697541759174"/>
          <c:w val="0.76835263661149655"/>
          <c:h val="0.771102362204724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COBB'!$G$41:$K$41</c:f>
              <c:numCache>
                <c:formatCode>0.000</c:formatCode>
                <c:ptCount val="5"/>
                <c:pt idx="0">
                  <c:v>2.1659600000000001</c:v>
                </c:pt>
                <c:pt idx="1">
                  <c:v>1.4519199999999994</c:v>
                </c:pt>
                <c:pt idx="2">
                  <c:v>1.0247599999999988</c:v>
                </c:pt>
                <c:pt idx="3">
                  <c:v>0.77360000000000184</c:v>
                </c:pt>
                <c:pt idx="4">
                  <c:v>0.58756000000000164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CC-407F-9968-17E2F8AF8CF7}"/>
            </c:ext>
          </c:extLst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COBB'!$G$42:$K$42</c:f>
              <c:numCache>
                <c:formatCode>0.000</c:formatCode>
                <c:ptCount val="5"/>
                <c:pt idx="0">
                  <c:v>2.2374700000000001</c:v>
                </c:pt>
                <c:pt idx="1">
                  <c:v>1.4515700000000002</c:v>
                </c:pt>
                <c:pt idx="2">
                  <c:v>1.0439900000000009</c:v>
                </c:pt>
                <c:pt idx="3">
                  <c:v>0.82368999999999204</c:v>
                </c:pt>
                <c:pt idx="4">
                  <c:v>0.59963000000000122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CC-407F-9968-17E2F8AF8CF7}"/>
            </c:ext>
          </c:extLst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COBB'!$G$43:$K$43</c:f>
              <c:numCache>
                <c:formatCode>0.000</c:formatCode>
                <c:ptCount val="5"/>
                <c:pt idx="0">
                  <c:v>2.3611300000000011</c:v>
                </c:pt>
                <c:pt idx="1">
                  <c:v>1.5276700000000005</c:v>
                </c:pt>
                <c:pt idx="2">
                  <c:v>1.0552499999999991</c:v>
                </c:pt>
                <c:pt idx="3">
                  <c:v>0.80370999999999881</c:v>
                </c:pt>
                <c:pt idx="4">
                  <c:v>0.63288999999999973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CC-407F-9968-17E2F8AF8CF7}"/>
            </c:ext>
          </c:extLst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COBB'!$G$44:$K$44</c:f>
              <c:numCache>
                <c:formatCode>0.000</c:formatCode>
                <c:ptCount val="5"/>
                <c:pt idx="0">
                  <c:v>2.5793699999999991</c:v>
                </c:pt>
                <c:pt idx="1">
                  <c:v>1.5829099999999983</c:v>
                </c:pt>
                <c:pt idx="2">
                  <c:v>1.0841299999999983</c:v>
                </c:pt>
                <c:pt idx="3">
                  <c:v>0.84158999999999651</c:v>
                </c:pt>
                <c:pt idx="4">
                  <c:v>0.61384999999999934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CC-407F-9968-17E2F8AF8CF7}"/>
            </c:ext>
          </c:extLst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COBB'!$G$45:$K$45</c:f>
              <c:numCache>
                <c:formatCode>0.000</c:formatCode>
                <c:ptCount val="5"/>
                <c:pt idx="0">
                  <c:v>2.8085500000000039</c:v>
                </c:pt>
                <c:pt idx="1">
                  <c:v>1.6445100000000039</c:v>
                </c:pt>
                <c:pt idx="2">
                  <c:v>1.1104700000000065</c:v>
                </c:pt>
                <c:pt idx="3">
                  <c:v>0.86803000000001163</c:v>
                </c:pt>
                <c:pt idx="4">
                  <c:v>0.57879000000000502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CC-407F-9968-17E2F8AF8CF7}"/>
            </c:ext>
          </c:extLst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COBB'!$G$46:$K$46</c:f>
              <c:numCache>
                <c:formatCode>0.000</c:formatCode>
                <c:ptCount val="5"/>
                <c:pt idx="0">
                  <c:v>3.1129800000000003</c:v>
                </c:pt>
                <c:pt idx="1">
                  <c:v>1.798880000000004</c:v>
                </c:pt>
                <c:pt idx="2">
                  <c:v>1.1613400000000027</c:v>
                </c:pt>
                <c:pt idx="3">
                  <c:v>0.87492000000000303</c:v>
                </c:pt>
                <c:pt idx="4">
                  <c:v>0.61418000000000461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CC-407F-9968-17E2F8AF8CF7}"/>
            </c:ext>
          </c:extLst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COBB'!$G$47:$K$47</c:f>
              <c:numCache>
                <c:formatCode>0.000</c:formatCode>
                <c:ptCount val="5"/>
                <c:pt idx="0">
                  <c:v>3.5874099999999949</c:v>
                </c:pt>
                <c:pt idx="1">
                  <c:v>1.9605499999999942</c:v>
                </c:pt>
                <c:pt idx="2">
                  <c:v>1.2367299999999979</c:v>
                </c:pt>
                <c:pt idx="3">
                  <c:v>0.9618699999999869</c:v>
                </c:pt>
                <c:pt idx="4">
                  <c:v>0.68188999999999211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CCC-407F-9968-17E2F8AF8CF7}"/>
            </c:ext>
          </c:extLst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COBB'!$G$48:$K$48</c:f>
              <c:numCache>
                <c:formatCode>0.000</c:formatCode>
                <c:ptCount val="5"/>
                <c:pt idx="0">
                  <c:v>4.1552000000000007</c:v>
                </c:pt>
                <c:pt idx="1">
                  <c:v>2.1310000000000073</c:v>
                </c:pt>
                <c:pt idx="2">
                  <c:v>1.313200000000009</c:v>
                </c:pt>
                <c:pt idx="3">
                  <c:v>1.0749199999999917</c:v>
                </c:pt>
                <c:pt idx="4">
                  <c:v>0.78927999999999088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CCC-407F-9968-17E2F8AF8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6528"/>
        <c:axId val="175848448"/>
      </c:scatterChart>
      <c:valAx>
        <c:axId val="175846528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5848448"/>
        <c:crosses val="autoZero"/>
        <c:crossBetween val="midCat"/>
        <c:majorUnit val="1"/>
      </c:valAx>
      <c:valAx>
        <c:axId val="175848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5846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368870817824836"/>
          <c:y val="0.10729136307003694"/>
          <c:w val="0.76835259867087979"/>
          <c:h val="0.768078002528366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COBB'!$G$63:$N$63</c:f>
              <c:numCache>
                <c:formatCode>0</c:formatCode>
                <c:ptCount val="8"/>
                <c:pt idx="0">
                  <c:v>87.366574997840019</c:v>
                </c:pt>
                <c:pt idx="1">
                  <c:v>47.900655414320056</c:v>
                </c:pt>
                <c:pt idx="2">
                  <c:v>23.397100372880033</c:v>
                </c:pt>
                <c:pt idx="3">
                  <c:v>10.120364366960132</c:v>
                </c:pt>
                <c:pt idx="4">
                  <c:v>4.3349018900001397</c:v>
                </c:pt>
                <c:pt idx="5">
                  <c:v>2.3051674354401257</c:v>
                </c:pt>
                <c:pt idx="6">
                  <c:v>0.29561549672013143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A-4127-8223-7B24B545279B}"/>
            </c:ext>
          </c:extLst>
        </c:ser>
        <c:ser>
          <c:idx val="1"/>
          <c:order val="1"/>
          <c:tx>
            <c:strRef>
              <c:f>'Subaru COBB'!$F$64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COBB'!$G$64:$N$64</c:f>
              <c:numCache>
                <c:formatCode>0</c:formatCode>
                <c:ptCount val="8"/>
                <c:pt idx="0">
                  <c:v>112.24057224328001</c:v>
                </c:pt>
                <c:pt idx="1">
                  <c:v>64.494629963439991</c:v>
                </c:pt>
                <c:pt idx="2">
                  <c:v>34.426271458959974</c:v>
                </c:pt>
                <c:pt idx="3">
                  <c:v>17.526698318319916</c:v>
                </c:pt>
                <c:pt idx="4">
                  <c:v>9.2871121299998549</c:v>
                </c:pt>
                <c:pt idx="5">
                  <c:v>5.1987144824798293</c:v>
                </c:pt>
                <c:pt idx="6">
                  <c:v>0.75270696423996242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9A-4127-8223-7B24B545279B}"/>
            </c:ext>
          </c:extLst>
        </c:ser>
        <c:ser>
          <c:idx val="2"/>
          <c:order val="2"/>
          <c:tx>
            <c:strRef>
              <c:f>'Subaru COBB'!$F$65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COBB'!$G$65:$N$65</c:f>
              <c:numCache>
                <c:formatCode>0</c:formatCode>
                <c:ptCount val="8"/>
                <c:pt idx="0">
                  <c:v>100.18847111664002</c:v>
                </c:pt>
                <c:pt idx="1">
                  <c:v>55.558236498720021</c:v>
                </c:pt>
                <c:pt idx="2">
                  <c:v>28.121422848480051</c:v>
                </c:pt>
                <c:pt idx="3">
                  <c:v>13.396381088160069</c:v>
                </c:pt>
                <c:pt idx="4">
                  <c:v>6.9014621400000919</c:v>
                </c:pt>
                <c:pt idx="5">
                  <c:v>4.1550169262401937</c:v>
                </c:pt>
                <c:pt idx="6">
                  <c:v>0.67539636912005108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9A-4127-8223-7B24B545279B}"/>
            </c:ext>
          </c:extLst>
        </c:ser>
        <c:ser>
          <c:idx val="3"/>
          <c:order val="3"/>
          <c:tx>
            <c:strRef>
              <c:f>'Subaru COBB'!$F$66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COBB'!$G$66:$N$66</c:f>
              <c:numCache>
                <c:formatCode>0</c:formatCode>
                <c:ptCount val="8"/>
                <c:pt idx="0">
                  <c:v>115.26414895831999</c:v>
                </c:pt>
                <c:pt idx="1">
                  <c:v>67.317047201360026</c:v>
                </c:pt>
                <c:pt idx="2">
                  <c:v>36.804765368239998</c:v>
                </c:pt>
                <c:pt idx="3">
                  <c:v>19.314030408080043</c:v>
                </c:pt>
                <c:pt idx="4">
                  <c:v>10.431569270000068</c:v>
                </c:pt>
                <c:pt idx="5">
                  <c:v>5.7441089031200363</c:v>
                </c:pt>
                <c:pt idx="6">
                  <c:v>0.83837625655991133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9A-4127-8223-7B24B545279B}"/>
            </c:ext>
          </c:extLst>
        </c:ser>
        <c:ser>
          <c:idx val="4"/>
          <c:order val="4"/>
          <c:tx>
            <c:strRef>
              <c:f>'Subaru COBB'!$F$67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COBB'!$G$67:$N$67</c:f>
              <c:numCache>
                <c:formatCode>0</c:formatCode>
                <c:ptCount val="8"/>
                <c:pt idx="0">
                  <c:v>121.18342540031995</c:v>
                </c:pt>
                <c:pt idx="1">
                  <c:v>71.566765911359965</c:v>
                </c:pt>
                <c:pt idx="2">
                  <c:v>39.95606793024001</c:v>
                </c:pt>
                <c:pt idx="3">
                  <c:v>21.733935814079928</c:v>
                </c:pt>
                <c:pt idx="4">
                  <c:v>12.282973920000018</c:v>
                </c:pt>
                <c:pt idx="5">
                  <c:v>6.9857866051199267</c:v>
                </c:pt>
                <c:pt idx="6">
                  <c:v>1.2249782265599833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9A-4127-8223-7B24B545279B}"/>
            </c:ext>
          </c:extLst>
        </c:ser>
        <c:ser>
          <c:idx val="5"/>
          <c:order val="5"/>
          <c:tx>
            <c:strRef>
              <c:f>'Subaru COBB'!$F$68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COBB'!$G$68:$N$68</c:f>
              <c:numCache>
                <c:formatCode>0</c:formatCode>
                <c:ptCount val="8"/>
                <c:pt idx="0">
                  <c:v>130.10901256384</c:v>
                </c:pt>
                <c:pt idx="1">
                  <c:v>77.44189688032003</c:v>
                </c:pt>
                <c:pt idx="2">
                  <c:v>43.689957690879993</c:v>
                </c:pt>
                <c:pt idx="3">
                  <c:v>24.031676656960087</c:v>
                </c:pt>
                <c:pt idx="4">
                  <c:v>13.64553544000006</c:v>
                </c:pt>
                <c:pt idx="5">
                  <c:v>7.7100157014399429</c:v>
                </c:pt>
                <c:pt idx="6">
                  <c:v>1.4035991027200794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9A-4127-8223-7B24B545279B}"/>
            </c:ext>
          </c:extLst>
        </c:ser>
        <c:ser>
          <c:idx val="6"/>
          <c:order val="6"/>
          <c:tx>
            <c:strRef>
              <c:f>'Subaru COBB'!$F$69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COBB'!$G$69:$N$69</c:f>
              <c:numCache>
                <c:formatCode>0</c:formatCode>
                <c:ptCount val="8"/>
                <c:pt idx="0">
                  <c:v>127.05592461527999</c:v>
                </c:pt>
                <c:pt idx="1">
                  <c:v>74.509095511439995</c:v>
                </c:pt>
                <c:pt idx="2">
                  <c:v>41.054990886960013</c:v>
                </c:pt>
                <c:pt idx="3">
                  <c:v>21.838909930319971</c:v>
                </c:pt>
                <c:pt idx="4">
                  <c:v>12.006151829999908</c:v>
                </c:pt>
                <c:pt idx="5">
                  <c:v>6.7020157744798894</c:v>
                </c:pt>
                <c:pt idx="6">
                  <c:v>1.0718009522399257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9A-4127-8223-7B24B545279B}"/>
            </c:ext>
          </c:extLst>
        </c:ser>
        <c:ser>
          <c:idx val="8"/>
          <c:order val="7"/>
          <c:tx>
            <c:strRef>
              <c:f>'Subaru COBB'!$F$70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COBB'!$G$70:$N$70</c:f>
              <c:numCache>
                <c:formatCode>0</c:formatCode>
                <c:ptCount val="8"/>
                <c:pt idx="0">
                  <c:v>135.69248448424003</c:v>
                </c:pt>
                <c:pt idx="1">
                  <c:v>77.267019369519971</c:v>
                </c:pt>
                <c:pt idx="2">
                  <c:v>41.035118873680005</c:v>
                </c:pt>
                <c:pt idx="3">
                  <c:v>21.164706584560008</c:v>
                </c:pt>
                <c:pt idx="4">
                  <c:v>11.823706089999973</c:v>
                </c:pt>
                <c:pt idx="5">
                  <c:v>7.1800409778400649</c:v>
                </c:pt>
                <c:pt idx="6">
                  <c:v>1.4016348359201061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F9A-4127-8223-7B24B5452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91200"/>
        <c:axId val="175893120"/>
      </c:scatterChart>
      <c:valAx>
        <c:axId val="175891200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5893120"/>
        <c:crosses val="autoZero"/>
        <c:crossBetween val="midCat"/>
        <c:majorUnit val="0.2"/>
      </c:valAx>
      <c:valAx>
        <c:axId val="1758931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891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Latency- 16 bit ECU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78"/>
          <c:w val="0.76211238802357073"/>
          <c:h val="0.774000912929365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COBB'!$S$41:$W$41</c:f>
              <c:numCache>
                <c:formatCode>0.000</c:formatCode>
                <c:ptCount val="5"/>
                <c:pt idx="0">
                  <c:v>2.9564562499999987</c:v>
                </c:pt>
                <c:pt idx="1">
                  <c:v>1.7661499999999997</c:v>
                </c:pt>
                <c:pt idx="2">
                  <c:v>1.110718750000002</c:v>
                </c:pt>
                <c:pt idx="3">
                  <c:v>0.77360000000000184</c:v>
                </c:pt>
                <c:pt idx="4">
                  <c:v>0.53823125000000438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7D-42E6-BED2-7353FA27A59B}"/>
            </c:ext>
          </c:extLst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COBB'!$S$42:$W$42</c:f>
              <c:numCache>
                <c:formatCode>0.000</c:formatCode>
                <c:ptCount val="5"/>
                <c:pt idx="0">
                  <c:v>3.1900900000000014</c:v>
                </c:pt>
                <c:pt idx="1">
                  <c:v>1.7852900000000016</c:v>
                </c:pt>
                <c:pt idx="2">
                  <c:v>1.1208650000000002</c:v>
                </c:pt>
                <c:pt idx="3">
                  <c:v>0.82368999999999204</c:v>
                </c:pt>
                <c:pt idx="4">
                  <c:v>0.52063999999999666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7D-42E6-BED2-7353FA27A59B}"/>
            </c:ext>
          </c:extLst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COBB'!$S$43:$W$43</c:f>
              <c:numCache>
                <c:formatCode>0.000</c:formatCode>
                <c:ptCount val="5"/>
                <c:pt idx="0">
                  <c:v>3.3074724999999994</c:v>
                </c:pt>
                <c:pt idx="1">
                  <c:v>1.8905100000000008</c:v>
                </c:pt>
                <c:pt idx="2">
                  <c:v>1.1471725000000035</c:v>
                </c:pt>
                <c:pt idx="3">
                  <c:v>0.80370999999999881</c:v>
                </c:pt>
                <c:pt idx="4">
                  <c:v>0.58637250000000307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7D-42E6-BED2-7353FA27A59B}"/>
            </c:ext>
          </c:extLst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COBB'!$S$44:$W$44</c:f>
              <c:numCache>
                <c:formatCode>0.000</c:formatCode>
                <c:ptCount val="5"/>
                <c:pt idx="0">
                  <c:v>3.798558749999998</c:v>
                </c:pt>
                <c:pt idx="1">
                  <c:v>2.0038400000000003</c:v>
                </c:pt>
                <c:pt idx="2">
                  <c:v>1.1753712499999978</c:v>
                </c:pt>
                <c:pt idx="3">
                  <c:v>0.84158999999999651</c:v>
                </c:pt>
                <c:pt idx="4">
                  <c:v>0.53093375000000265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7D-42E6-BED2-7353FA27A59B}"/>
            </c:ext>
          </c:extLst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COBB'!$S$45:$W$45</c:f>
              <c:numCache>
                <c:formatCode>0.000</c:formatCode>
                <c:ptCount val="5"/>
                <c:pt idx="0">
                  <c:v>4.2985862500000067</c:v>
                </c:pt>
                <c:pt idx="1">
                  <c:v>2.1266300000000022</c:v>
                </c:pt>
                <c:pt idx="2">
                  <c:v>1.2034237499999989</c:v>
                </c:pt>
                <c:pt idx="3">
                  <c:v>0.86803000000001163</c:v>
                </c:pt>
                <c:pt idx="4">
                  <c:v>0.45951124999999848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7D-42E6-BED2-7353FA27A59B}"/>
            </c:ext>
          </c:extLst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COBB'!$S$46:$W$46</c:f>
              <c:numCache>
                <c:formatCode>0.000</c:formatCode>
                <c:ptCount val="5"/>
                <c:pt idx="0">
                  <c:v>4.7383200000000016</c:v>
                </c:pt>
                <c:pt idx="1">
                  <c:v>2.3510200000000054</c:v>
                </c:pt>
                <c:pt idx="2">
                  <c:v>1.2750950000000003</c:v>
                </c:pt>
                <c:pt idx="3">
                  <c:v>0.87492000000000303</c:v>
                </c:pt>
                <c:pt idx="4">
                  <c:v>0.51487000000000194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7D-42E6-BED2-7353FA27A59B}"/>
            </c:ext>
          </c:extLst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COBB'!$S$47:$W$47</c:f>
              <c:numCache>
                <c:formatCode>0.000</c:formatCode>
                <c:ptCount val="5"/>
                <c:pt idx="0">
                  <c:v>5.6733324999999972</c:v>
                </c:pt>
                <c:pt idx="1">
                  <c:v>2.6327199999999991</c:v>
                </c:pt>
                <c:pt idx="2">
                  <c:v>1.357857500000005</c:v>
                </c:pt>
                <c:pt idx="3">
                  <c:v>0.9618699999999869</c:v>
                </c:pt>
                <c:pt idx="4">
                  <c:v>0.5578824999999874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77D-42E6-BED2-7353FA27A59B}"/>
            </c:ext>
          </c:extLst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COBB'!$S$48:$W$48</c:f>
              <c:numCache>
                <c:formatCode>0.000</c:formatCode>
                <c:ptCount val="5"/>
                <c:pt idx="0">
                  <c:v>6.8421575000000026</c:v>
                </c:pt>
                <c:pt idx="1">
                  <c:v>2.9531199999999984</c:v>
                </c:pt>
                <c:pt idx="2">
                  <c:v>1.4388325000000037</c:v>
                </c:pt>
                <c:pt idx="3">
                  <c:v>1.0749199999999917</c:v>
                </c:pt>
                <c:pt idx="4">
                  <c:v>0.63700749999999573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77D-42E6-BED2-7353FA27A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56352"/>
        <c:axId val="175958272"/>
      </c:scatterChart>
      <c:valAx>
        <c:axId val="175956352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5958272"/>
        <c:crosses val="autoZero"/>
        <c:crossBetween val="midCat"/>
        <c:majorUnit val="1"/>
      </c:valAx>
      <c:valAx>
        <c:axId val="175958272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5956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65E-2"/>
          <c:y val="0.10729136307003684"/>
          <c:w val="0.7827637638109558"/>
          <c:h val="0.768078002528366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COBB'!$G$52:$V$52</c:f>
              <c:numCache>
                <c:formatCode>0.000</c:formatCode>
                <c:ptCount val="16"/>
                <c:pt idx="0">
                  <c:v>0.19660621591999999</c:v>
                </c:pt>
                <c:pt idx="1">
                  <c:v>0.15559696616000002</c:v>
                </c:pt>
                <c:pt idx="2">
                  <c:v>0.11161025144</c:v>
                </c:pt>
                <c:pt idx="3">
                  <c:v>6.9216182480000027E-2</c:v>
                </c:pt>
                <c:pt idx="4">
                  <c:v>3.2984870000000027E-2</c:v>
                </c:pt>
                <c:pt idx="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13-4A13-A59D-69B5F175DC7F}"/>
            </c:ext>
          </c:extLst>
        </c:ser>
        <c:ser>
          <c:idx val="1"/>
          <c:order val="1"/>
          <c:tx>
            <c:strRef>
              <c:f>'Subaru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COBB'!$G$53:$V$53</c:f>
              <c:numCache>
                <c:formatCode>0.000</c:formatCode>
                <c:ptCount val="16"/>
                <c:pt idx="0">
                  <c:v>0.25112315543999997</c:v>
                </c:pt>
                <c:pt idx="1">
                  <c:v>0.21135385511999999</c:v>
                </c:pt>
                <c:pt idx="2">
                  <c:v>0.16398482807999998</c:v>
                </c:pt>
                <c:pt idx="3">
                  <c:v>0.11410707335999998</c:v>
                </c:pt>
                <c:pt idx="4">
                  <c:v>6.6811589999999976E-2</c:v>
                </c:pt>
                <c:pt idx="6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13-4A13-A59D-69B5F175DC7F}"/>
            </c:ext>
          </c:extLst>
        </c:ser>
        <c:ser>
          <c:idx val="2"/>
          <c:order val="2"/>
          <c:tx>
            <c:strRef>
              <c:f>'Subaru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COBB'!$G$54:$V$54</c:f>
              <c:numCache>
                <c:formatCode>0.000</c:formatCode>
                <c:ptCount val="16"/>
                <c:pt idx="0">
                  <c:v>0.22443405472000003</c:v>
                </c:pt>
                <c:pt idx="1">
                  <c:v>0.18099607456</c:v>
                </c:pt>
                <c:pt idx="2">
                  <c:v>0.13503097504</c:v>
                </c:pt>
                <c:pt idx="3">
                  <c:v>9.0226031680000041E-2</c:v>
                </c:pt>
                <c:pt idx="4">
                  <c:v>5.0268520000000039E-2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13-4A13-A59D-69B5F175DC7F}"/>
            </c:ext>
          </c:extLst>
        </c:ser>
        <c:ser>
          <c:idx val="3"/>
          <c:order val="3"/>
          <c:tx>
            <c:strRef>
              <c:f>'Subaru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COBB'!$G$55:$V$55</c:f>
              <c:numCache>
                <c:formatCode>0.000</c:formatCode>
                <c:ptCount val="16"/>
                <c:pt idx="0">
                  <c:v>0.25915820952000002</c:v>
                </c:pt>
                <c:pt idx="1">
                  <c:v>0.22189117896000002</c:v>
                </c:pt>
                <c:pt idx="2">
                  <c:v>0.17529812664000005</c:v>
                </c:pt>
                <c:pt idx="3">
                  <c:v>0.12468218088000002</c:v>
                </c:pt>
                <c:pt idx="4">
                  <c:v>7.5346470000000054E-2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13-4A13-A59D-69B5F175DC7F}"/>
            </c:ext>
          </c:extLst>
        </c:ser>
        <c:ser>
          <c:idx val="4"/>
          <c:order val="4"/>
          <c:tx>
            <c:strRef>
              <c:f>'Subaru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COBB'!$G$56:$V$56</c:f>
              <c:numCache>
                <c:formatCode>0.000</c:formatCode>
                <c:ptCount val="16"/>
                <c:pt idx="0">
                  <c:v>0.27125304983999998</c:v>
                </c:pt>
                <c:pt idx="1">
                  <c:v>0.23566037831999997</c:v>
                </c:pt>
                <c:pt idx="2">
                  <c:v>0.18961263287999996</c:v>
                </c:pt>
                <c:pt idx="3">
                  <c:v>0.13826613095999998</c:v>
                </c:pt>
                <c:pt idx="4">
                  <c:v>8.677719000000006E-2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13-4A13-A59D-69B5F175DC7F}"/>
            </c:ext>
          </c:extLst>
        </c:ser>
        <c:ser>
          <c:idx val="5"/>
          <c:order val="5"/>
          <c:tx>
            <c:strRef>
              <c:f>'Subaru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COBB'!$G$57:$V$57</c:f>
              <c:numCache>
                <c:formatCode>0.000</c:formatCode>
                <c:ptCount val="16"/>
                <c:pt idx="0">
                  <c:v>0.29125336696000004</c:v>
                </c:pt>
                <c:pt idx="1">
                  <c:v>0.25363464808000002</c:v>
                </c:pt>
                <c:pt idx="2">
                  <c:v>0.20546376472000002</c:v>
                </c:pt>
                <c:pt idx="3">
                  <c:v>0.15168386823999999</c:v>
                </c:pt>
                <c:pt idx="4">
                  <c:v>9.72381100000001E-2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13-4A13-A59D-69B5F175DC7F}"/>
            </c:ext>
          </c:extLst>
        </c:ser>
        <c:ser>
          <c:idx val="6"/>
          <c:order val="6"/>
          <c:tx>
            <c:strRef>
              <c:f>'Subaru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COBB'!$G$58:$V$58</c:f>
              <c:numCache>
                <c:formatCode>0.000</c:formatCode>
                <c:ptCount val="16"/>
                <c:pt idx="0">
                  <c:v>0.28522305960000005</c:v>
                </c:pt>
                <c:pt idx="1">
                  <c:v>0.24378142680000001</c:v>
                </c:pt>
                <c:pt idx="2">
                  <c:v>0.19358254920000001</c:v>
                </c:pt>
                <c:pt idx="3">
                  <c:v>0.13954552440000006</c:v>
                </c:pt>
                <c:pt idx="4">
                  <c:v>8.658945000000004E-2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E13-4A13-A59D-69B5F175DC7F}"/>
            </c:ext>
          </c:extLst>
        </c:ser>
        <c:ser>
          <c:idx val="8"/>
          <c:order val="7"/>
          <c:tx>
            <c:strRef>
              <c:f>'Subaru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COBB'!$G$51:$K$51</c:f>
              <c:numCache>
                <c:formatCode>0.000</c:formatCode>
                <c:ptCount val="5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COBB'!$G$59:$K$59</c:f>
              <c:numCache>
                <c:formatCode>0.000</c:formatCode>
                <c:ptCount val="5"/>
                <c:pt idx="0">
                  <c:v>0.30468856447999998</c:v>
                </c:pt>
                <c:pt idx="1">
                  <c:v>0.25200274303999998</c:v>
                </c:pt>
                <c:pt idx="2">
                  <c:v>0.19528363135999999</c:v>
                </c:pt>
                <c:pt idx="3">
                  <c:v>0.13834416512</c:v>
                </c:pt>
                <c:pt idx="4">
                  <c:v>8.4997280000000008E-2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E13-4A13-A59D-69B5F175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84032"/>
        <c:axId val="176285952"/>
      </c:scatterChart>
      <c:valAx>
        <c:axId val="176284032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6285952"/>
        <c:crosses val="autoZero"/>
        <c:crossBetween val="midCat"/>
        <c:majorUnit val="0.2"/>
      </c:valAx>
      <c:valAx>
        <c:axId val="17628595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6284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'Mitsubishi EVO X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'Mitsubishi EVO X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'Mitsubishi EVO X COBB'!$G$15:$G$22</c:f>
              <c:numCache>
                <c:formatCode>0</c:formatCode>
                <c:ptCount val="8"/>
                <c:pt idx="0">
                  <c:v>782.35534999999993</c:v>
                </c:pt>
                <c:pt idx="1">
                  <c:v>868.70539999999994</c:v>
                </c:pt>
                <c:pt idx="2">
                  <c:v>954.25734999999986</c:v>
                </c:pt>
                <c:pt idx="3">
                  <c:v>1007.8036499999999</c:v>
                </c:pt>
                <c:pt idx="4">
                  <c:v>1067.3000499999998</c:v>
                </c:pt>
                <c:pt idx="5">
                  <c:v>1133.9356499999999</c:v>
                </c:pt>
                <c:pt idx="6">
                  <c:v>1225.4572499999999</c:v>
                </c:pt>
                <c:pt idx="7">
                  <c:v>1291.7386499999998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7-45C5-A22D-13BE48DD4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27104"/>
        <c:axId val="186129024"/>
      </c:scatterChart>
      <c:valAx>
        <c:axId val="186127104"/>
        <c:scaling>
          <c:orientation val="minMax"/>
        </c:scaling>
        <c:delete val="0"/>
        <c:axPos val="b"/>
        <c:majorGridlines/>
        <c:title>
          <c:tx>
            <c:strRef>
              <c:f>'Mitsubishi EVO X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86129024"/>
        <c:crosses val="autoZero"/>
        <c:crossBetween val="midCat"/>
      </c:valAx>
      <c:valAx>
        <c:axId val="186129024"/>
        <c:scaling>
          <c:orientation val="minMax"/>
        </c:scaling>
        <c:delete val="0"/>
        <c:axPos val="l"/>
        <c:majorGridlines/>
        <c:title>
          <c:tx>
            <c:strRef>
              <c:f>'Mitsubishi EVO X COBB'!$H$15:$H$22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86127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2E-2"/>
          <c:y val="0.10426697541759163"/>
          <c:w val="0.76835263661149655"/>
          <c:h val="0.771102186214267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'Generic ECU'!$F$41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ECU'!$G$41:$N$41</c:f>
              <c:numCache>
                <c:formatCode>0.000</c:formatCode>
                <c:ptCount val="8"/>
                <c:pt idx="0">
                  <c:v>2.1659600000000001</c:v>
                </c:pt>
                <c:pt idx="1">
                  <c:v>1.4519199999999994</c:v>
                </c:pt>
                <c:pt idx="2">
                  <c:v>1.2094100000000001</c:v>
                </c:pt>
                <c:pt idx="3">
                  <c:v>1.0247599999999988</c:v>
                </c:pt>
                <c:pt idx="4">
                  <c:v>0.88410999999999795</c:v>
                </c:pt>
                <c:pt idx="5">
                  <c:v>0.77360000000000184</c:v>
                </c:pt>
                <c:pt idx="6">
                  <c:v>0.67937000000000047</c:v>
                </c:pt>
                <c:pt idx="7">
                  <c:v>0.58756000000000164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C-418C-8092-B8C3E58F5D4A}"/>
            </c:ext>
          </c:extLst>
        </c:ser>
        <c:ser>
          <c:idx val="1"/>
          <c:order val="1"/>
          <c:tx>
            <c:strRef>
              <c:f>'Generic ECU'!$F$42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ECU'!$G$42:$N$42</c:f>
              <c:numCache>
                <c:formatCode>0.000</c:formatCode>
                <c:ptCount val="8"/>
                <c:pt idx="0">
                  <c:v>2.2374700000000001</c:v>
                </c:pt>
                <c:pt idx="1">
                  <c:v>1.4515700000000002</c:v>
                </c:pt>
                <c:pt idx="2">
                  <c:v>1.2124299999999977</c:v>
                </c:pt>
                <c:pt idx="3">
                  <c:v>1.0439900000000009</c:v>
                </c:pt>
                <c:pt idx="4">
                  <c:v>0.9223700000000008</c:v>
                </c:pt>
                <c:pt idx="5">
                  <c:v>0.82368999999999204</c:v>
                </c:pt>
                <c:pt idx="6">
                  <c:v>0.72407000000000465</c:v>
                </c:pt>
                <c:pt idx="7">
                  <c:v>0.59963000000000122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BC-418C-8092-B8C3E58F5D4A}"/>
            </c:ext>
          </c:extLst>
        </c:ser>
        <c:ser>
          <c:idx val="2"/>
          <c:order val="2"/>
          <c:tx>
            <c:strRef>
              <c:f>'Generic ECU'!$F$43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ECU'!$G$43:$N$43</c:f>
              <c:numCache>
                <c:formatCode>0.000</c:formatCode>
                <c:ptCount val="8"/>
                <c:pt idx="0">
                  <c:v>2.3611300000000011</c:v>
                </c:pt>
                <c:pt idx="1">
                  <c:v>1.5276700000000005</c:v>
                </c:pt>
                <c:pt idx="2">
                  <c:v>1.2550899999999992</c:v>
                </c:pt>
                <c:pt idx="3">
                  <c:v>1.0552499999999991</c:v>
                </c:pt>
                <c:pt idx="4">
                  <c:v>0.91062999999999761</c:v>
                </c:pt>
                <c:pt idx="5">
                  <c:v>0.80370999999999881</c:v>
                </c:pt>
                <c:pt idx="6">
                  <c:v>0.71697000000000344</c:v>
                </c:pt>
                <c:pt idx="7">
                  <c:v>0.63288999999999973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BC-418C-8092-B8C3E58F5D4A}"/>
            </c:ext>
          </c:extLst>
        </c:ser>
        <c:ser>
          <c:idx val="3"/>
          <c:order val="3"/>
          <c:tx>
            <c:strRef>
              <c:f>'Generic ECU'!$F$44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ECU'!$G$44:$N$44</c:f>
              <c:numCache>
                <c:formatCode>0.000</c:formatCode>
                <c:ptCount val="8"/>
                <c:pt idx="0">
                  <c:v>2.5793699999999991</c:v>
                </c:pt>
                <c:pt idx="1">
                  <c:v>1.5829099999999983</c:v>
                </c:pt>
                <c:pt idx="2">
                  <c:v>1.2864000000000004</c:v>
                </c:pt>
                <c:pt idx="3">
                  <c:v>1.0841299999999983</c:v>
                </c:pt>
                <c:pt idx="4">
                  <c:v>0.94591999999999388</c:v>
                </c:pt>
                <c:pt idx="5">
                  <c:v>0.84158999999999651</c:v>
                </c:pt>
                <c:pt idx="6">
                  <c:v>0.74096000000000117</c:v>
                </c:pt>
                <c:pt idx="7">
                  <c:v>0.61384999999999934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BC-418C-8092-B8C3E58F5D4A}"/>
            </c:ext>
          </c:extLst>
        </c:ser>
        <c:ser>
          <c:idx val="4"/>
          <c:order val="4"/>
          <c:tx>
            <c:strRef>
              <c:f>'Generic ECU'!$F$45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ECU'!$G$45:$N$45</c:f>
              <c:numCache>
                <c:formatCode>0.000</c:formatCode>
                <c:ptCount val="8"/>
                <c:pt idx="0">
                  <c:v>2.8085500000000039</c:v>
                </c:pt>
                <c:pt idx="1">
                  <c:v>1.6445100000000039</c:v>
                </c:pt>
                <c:pt idx="2">
                  <c:v>1.3198900000000009</c:v>
                </c:pt>
                <c:pt idx="3">
                  <c:v>1.1104700000000065</c:v>
                </c:pt>
                <c:pt idx="4">
                  <c:v>0.9739500000000092</c:v>
                </c:pt>
                <c:pt idx="5">
                  <c:v>0.86803000000001163</c:v>
                </c:pt>
                <c:pt idx="6">
                  <c:v>0.75041000000000935</c:v>
                </c:pt>
                <c:pt idx="7">
                  <c:v>0.57879000000000502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BC-418C-8092-B8C3E58F5D4A}"/>
            </c:ext>
          </c:extLst>
        </c:ser>
        <c:ser>
          <c:idx val="5"/>
          <c:order val="5"/>
          <c:tx>
            <c:strRef>
              <c:f>'Generic ECU'!$F$46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ECU'!$G$46:$N$46</c:f>
              <c:numCache>
                <c:formatCode>0.000</c:formatCode>
                <c:ptCount val="8"/>
                <c:pt idx="0">
                  <c:v>3.1129800000000003</c:v>
                </c:pt>
                <c:pt idx="1">
                  <c:v>1.798880000000004</c:v>
                </c:pt>
                <c:pt idx="2">
                  <c:v>1.4158799999999943</c:v>
                </c:pt>
                <c:pt idx="3">
                  <c:v>1.1613400000000027</c:v>
                </c:pt>
                <c:pt idx="4">
                  <c:v>0.99458000000000624</c:v>
                </c:pt>
                <c:pt idx="5">
                  <c:v>0.87492000000000303</c:v>
                </c:pt>
                <c:pt idx="6">
                  <c:v>0.76167999999999836</c:v>
                </c:pt>
                <c:pt idx="7">
                  <c:v>0.61418000000000461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BC-418C-8092-B8C3E58F5D4A}"/>
            </c:ext>
          </c:extLst>
        </c:ser>
        <c:ser>
          <c:idx val="6"/>
          <c:order val="6"/>
          <c:tx>
            <c:strRef>
              <c:f>'Generic ECU'!$F$47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ECU'!$G$47:$N$47</c:f>
              <c:numCache>
                <c:formatCode>0.000</c:formatCode>
                <c:ptCount val="8"/>
                <c:pt idx="0">
                  <c:v>3.5874099999999949</c:v>
                </c:pt>
                <c:pt idx="1">
                  <c:v>1.9605499999999942</c:v>
                </c:pt>
                <c:pt idx="2">
                  <c:v>1.514139999999994</c:v>
                </c:pt>
                <c:pt idx="3">
                  <c:v>1.2367299999999979</c:v>
                </c:pt>
                <c:pt idx="4">
                  <c:v>1.0715599999999874</c:v>
                </c:pt>
                <c:pt idx="5">
                  <c:v>0.9618699999999869</c:v>
                </c:pt>
                <c:pt idx="6">
                  <c:v>0.85090000000000643</c:v>
                </c:pt>
                <c:pt idx="7">
                  <c:v>0.68188999999999211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BC-418C-8092-B8C3E58F5D4A}"/>
            </c:ext>
          </c:extLst>
        </c:ser>
        <c:ser>
          <c:idx val="7"/>
          <c:order val="7"/>
          <c:tx>
            <c:strRef>
              <c:f>'Generic ECU'!$F$48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ECU'!$G$48:$N$48</c:f>
              <c:numCache>
                <c:formatCode>0.000</c:formatCode>
                <c:ptCount val="8"/>
                <c:pt idx="0">
                  <c:v>4.1552000000000007</c:v>
                </c:pt>
                <c:pt idx="1">
                  <c:v>2.1310000000000073</c:v>
                </c:pt>
                <c:pt idx="2">
                  <c:v>1.6104800000000026</c:v>
                </c:pt>
                <c:pt idx="3">
                  <c:v>1.313200000000009</c:v>
                </c:pt>
                <c:pt idx="4">
                  <c:v>1.1608000000000089</c:v>
                </c:pt>
                <c:pt idx="5">
                  <c:v>1.0749199999999917</c:v>
                </c:pt>
                <c:pt idx="6">
                  <c:v>0.97719999999999629</c:v>
                </c:pt>
                <c:pt idx="7">
                  <c:v>0.78927999999999088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BC-418C-8092-B8C3E58F5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4688"/>
        <c:axId val="187418112"/>
      </c:scatterChart>
      <c:valAx>
        <c:axId val="187394688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7418112"/>
        <c:crosses val="autoZero"/>
        <c:crossBetween val="midCat"/>
        <c:majorUnit val="1"/>
      </c:valAx>
      <c:valAx>
        <c:axId val="187418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7394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68"/>
          <c:w val="0.76003230516093057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'Mitsubishi EVO X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COBB'!$G$41:$N$41</c:f>
              <c:numCache>
                <c:formatCode>0.000</c:formatCode>
                <c:ptCount val="8"/>
                <c:pt idx="0">
                  <c:v>3.347696200000001</c:v>
                </c:pt>
                <c:pt idx="1">
                  <c:v>2.5122694000000005</c:v>
                </c:pt>
                <c:pt idx="2">
                  <c:v>1.6732723999999992</c:v>
                </c:pt>
                <c:pt idx="3">
                  <c:v>1.0764619999999989</c:v>
                </c:pt>
                <c:pt idx="4">
                  <c:v>0.76794620000000169</c:v>
                </c:pt>
                <c:pt idx="5">
                  <c:v>0.54991790000000207</c:v>
                </c:pt>
                <c:pt idx="6">
                  <c:v>0.34150920000000484</c:v>
                </c:pt>
                <c:pt idx="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70-445E-9874-9CA1E7762525}"/>
            </c:ext>
          </c:extLst>
        </c:ser>
        <c:ser>
          <c:idx val="1"/>
          <c:order val="1"/>
          <c:tx>
            <c:strRef>
              <c:f>'Mitsubishi EVO X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COBB'!$G$42:$N$42</c:f>
              <c:numCache>
                <c:formatCode>0.000</c:formatCode>
                <c:ptCount val="8"/>
                <c:pt idx="0">
                  <c:v>3.5381344999999995</c:v>
                </c:pt>
                <c:pt idx="1">
                  <c:v>2.6186314999999998</c:v>
                </c:pt>
                <c:pt idx="2">
                  <c:v>1.6951989999999997</c:v>
                </c:pt>
                <c:pt idx="3">
                  <c:v>1.0911531999999999</c:v>
                </c:pt>
                <c:pt idx="4">
                  <c:v>0.81771279999999269</c:v>
                </c:pt>
                <c:pt idx="5">
                  <c:v>0.54860959999999981</c:v>
                </c:pt>
                <c:pt idx="6">
                  <c:v>0.26613079999999201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70-445E-9874-9CA1E7762525}"/>
            </c:ext>
          </c:extLst>
        </c:ser>
        <c:ser>
          <c:idx val="2"/>
          <c:order val="2"/>
          <c:tx>
            <c:strRef>
              <c:f>'Mitsubishi EVO X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COBB'!$G$43:$N$43</c:f>
              <c:numCache>
                <c:formatCode>0.000</c:formatCode>
                <c:ptCount val="8"/>
                <c:pt idx="0">
                  <c:v>3.7405063000000016</c:v>
                </c:pt>
                <c:pt idx="1">
                  <c:v>2.7653581000000012</c:v>
                </c:pt>
                <c:pt idx="2">
                  <c:v>1.7860426000000005</c:v>
                </c:pt>
                <c:pt idx="3">
                  <c:v>1.1112051999999992</c:v>
                </c:pt>
                <c:pt idx="4">
                  <c:v>0.79850559999999904</c:v>
                </c:pt>
                <c:pt idx="5">
                  <c:v>0.5984171999999981</c:v>
                </c:pt>
                <c:pt idx="6">
                  <c:v>0.4075555999999898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70-445E-9874-9CA1E7762525}"/>
            </c:ext>
          </c:extLst>
        </c:ser>
        <c:ser>
          <c:idx val="3"/>
          <c:order val="3"/>
          <c:tx>
            <c:strRef>
              <c:f>'Mitsubishi EVO X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COBB'!$G$44:$N$44</c:f>
              <c:numCache>
                <c:formatCode>0.000</c:formatCode>
                <c:ptCount val="8"/>
                <c:pt idx="0">
                  <c:v>4.2285113000000001</c:v>
                </c:pt>
                <c:pt idx="1">
                  <c:v>3.0626530999999995</c:v>
                </c:pt>
                <c:pt idx="2">
                  <c:v>1.891812599999998</c:v>
                </c:pt>
                <c:pt idx="3">
                  <c:v>1.1407655999999986</c:v>
                </c:pt>
                <c:pt idx="4">
                  <c:v>0.83555219999999664</c:v>
                </c:pt>
                <c:pt idx="5">
                  <c:v>0.56173489999999848</c:v>
                </c:pt>
                <c:pt idx="6">
                  <c:v>0.27319519999999464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70-445E-9874-9CA1E7762525}"/>
            </c:ext>
          </c:extLst>
        </c:ser>
        <c:ser>
          <c:idx val="4"/>
          <c:order val="4"/>
          <c:tx>
            <c:strRef>
              <c:f>'Mitsubishi EVO X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COBB'!$G$45:$N$45</c:f>
              <c:numCache>
                <c:formatCode>0.000</c:formatCode>
                <c:ptCount val="8"/>
                <c:pt idx="0">
                  <c:v>4.7350362000000032</c:v>
                </c:pt>
                <c:pt idx="1">
                  <c:v>3.3731094000000041</c:v>
                </c:pt>
                <c:pt idx="2">
                  <c:v>2.0053624000000037</c:v>
                </c:pt>
                <c:pt idx="3">
                  <c:v>1.1691076000000047</c:v>
                </c:pt>
                <c:pt idx="4">
                  <c:v>0.86097280000001142</c:v>
                </c:pt>
                <c:pt idx="5">
                  <c:v>0.50842580000000304</c:v>
                </c:pt>
                <c:pt idx="6">
                  <c:v>0.11884839999999341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70-445E-9874-9CA1E7762525}"/>
            </c:ext>
          </c:extLst>
        </c:ser>
        <c:ser>
          <c:idx val="5"/>
          <c:order val="5"/>
          <c:tx>
            <c:strRef>
              <c:f>'Mitsubishi EVO X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COBB'!$G$46:$N$46</c:f>
              <c:numCache>
                <c:formatCode>0.000</c:formatCode>
                <c:ptCount val="8"/>
                <c:pt idx="0">
                  <c:v>5.2878154999999936</c:v>
                </c:pt>
                <c:pt idx="1">
                  <c:v>3.7503184999999979</c:v>
                </c:pt>
                <c:pt idx="2">
                  <c:v>2.2062510000000026</c:v>
                </c:pt>
                <c:pt idx="3">
                  <c:v>1.2326112</c:v>
                </c:pt>
                <c:pt idx="4">
                  <c:v>0.86812560000000261</c:v>
                </c:pt>
                <c:pt idx="5">
                  <c:v>0.553705000000007</c:v>
                </c:pt>
                <c:pt idx="6">
                  <c:v>0.21888000000002128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70-445E-9874-9CA1E7762525}"/>
            </c:ext>
          </c:extLst>
        </c:ser>
        <c:ser>
          <c:idx val="6"/>
          <c:order val="6"/>
          <c:tx>
            <c:strRef>
              <c:f>'Mitsubishi EVO X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COBB'!$G$47:$N$47</c:f>
              <c:numCache>
                <c:formatCode>0.000</c:formatCode>
                <c:ptCount val="8"/>
                <c:pt idx="0">
                  <c:v>6.2798632999999953</c:v>
                </c:pt>
                <c:pt idx="1">
                  <c:v>4.3764370999999951</c:v>
                </c:pt>
                <c:pt idx="2">
                  <c:v>2.464876599999994</c:v>
                </c:pt>
                <c:pt idx="3">
                  <c:v>1.3144047999999966</c:v>
                </c:pt>
                <c:pt idx="4">
                  <c:v>0.95521179999998806</c:v>
                </c:pt>
                <c:pt idx="5">
                  <c:v>0.61259589999998632</c:v>
                </c:pt>
                <c:pt idx="6">
                  <c:v>0.22894319999995361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70-445E-9874-9CA1E7762525}"/>
            </c:ext>
          </c:extLst>
        </c:ser>
        <c:ser>
          <c:idx val="7"/>
          <c:order val="7"/>
          <c:tx>
            <c:strRef>
              <c:f>'Mitsubishi EVO X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COBB'!$G$48:$N$48</c:f>
              <c:numCache>
                <c:formatCode>0.000</c:formatCode>
                <c:ptCount val="8"/>
                <c:pt idx="0">
                  <c:v>7.5052509999999897</c:v>
                </c:pt>
                <c:pt idx="1">
                  <c:v>5.136936999999997</c:v>
                </c:pt>
                <c:pt idx="2">
                  <c:v>2.7585020000000053</c:v>
                </c:pt>
                <c:pt idx="3">
                  <c:v>1.3964384000000072</c:v>
                </c:pt>
                <c:pt idx="4">
                  <c:v>1.0690567999999918</c:v>
                </c:pt>
                <c:pt idx="5">
                  <c:v>0.71223279999998867</c:v>
                </c:pt>
                <c:pt idx="6">
                  <c:v>0.28565439999997633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70-445E-9874-9CA1E77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74464"/>
        <c:axId val="186385536"/>
      </c:scatterChart>
      <c:valAx>
        <c:axId val="186174464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6385536"/>
        <c:crosses val="autoZero"/>
        <c:crossBetween val="midCat"/>
        <c:majorUnit val="1"/>
      </c:valAx>
      <c:valAx>
        <c:axId val="186385536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6174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65E-2"/>
          <c:y val="0.10729136307003684"/>
          <c:w val="0.7827637638109558"/>
          <c:h val="0.768078002528366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'Mitsubishi EVO X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COBB'!$G$52:$BT$52</c:f>
              <c:numCache>
                <c:formatCode>0.000</c:formatCode>
                <c:ptCount val="66"/>
                <c:pt idx="0">
                  <c:v>0.24889</c:v>
                </c:pt>
                <c:pt idx="1">
                  <c:v>0.24394362204671999</c:v>
                </c:pt>
                <c:pt idx="2">
                  <c:v>0.23795138341375999</c:v>
                </c:pt>
                <c:pt idx="3">
                  <c:v>0.23099994694143999</c:v>
                </c:pt>
                <c:pt idx="4">
                  <c:v>0.22317597547008</c:v>
                </c:pt>
                <c:pt idx="5">
                  <c:v>0.21456613184000001</c:v>
                </c:pt>
                <c:pt idx="6">
                  <c:v>0.20525707889152001</c:v>
                </c:pt>
                <c:pt idx="7">
                  <c:v>0.19533547946495999</c:v>
                </c:pt>
                <c:pt idx="8">
                  <c:v>0.18488799640063999</c:v>
                </c:pt>
                <c:pt idx="9">
                  <c:v>0.17400129253887997</c:v>
                </c:pt>
                <c:pt idx="10">
                  <c:v>0.16276203071999998</c:v>
                </c:pt>
                <c:pt idx="11">
                  <c:v>0.15125687378431996</c:v>
                </c:pt>
                <c:pt idx="12">
                  <c:v>0.13957248457215995</c:v>
                </c:pt>
                <c:pt idx="13">
                  <c:v>0.12779552592383994</c:v>
                </c:pt>
                <c:pt idx="14">
                  <c:v>0.11601266067967994</c:v>
                </c:pt>
                <c:pt idx="15">
                  <c:v>0.10431055167999992</c:v>
                </c:pt>
                <c:pt idx="16">
                  <c:v>9.2775861765119927E-2</c:v>
                </c:pt>
                <c:pt idx="17">
                  <c:v>8.1495253775359905E-2</c:v>
                </c:pt>
                <c:pt idx="18">
                  <c:v>7.0555390551039876E-2</c:v>
                </c:pt>
                <c:pt idx="19">
                  <c:v>6.0042934932479919E-2</c:v>
                </c:pt>
                <c:pt idx="20">
                  <c:v>5.004454975999989E-2</c:v>
                </c:pt>
                <c:pt idx="21">
                  <c:v>4.0646897873919924E-2</c:v>
                </c:pt>
                <c:pt idx="22">
                  <c:v>3.1936642114559877E-2</c:v>
                </c:pt>
                <c:pt idx="23">
                  <c:v>2.4000445322239911E-2</c:v>
                </c:pt>
                <c:pt idx="24">
                  <c:v>1.692497033727991E-2</c:v>
                </c:pt>
                <c:pt idx="25">
                  <c:v>1.0796879999999898E-2</c:v>
                </c:pt>
                <c:pt idx="26">
                  <c:v>5.7028371507199527E-3</c:v>
                </c:pt>
                <c:pt idx="27">
                  <c:v>1.729504629759987E-3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E-4C86-9E57-C257A2CF8440}"/>
            </c:ext>
          </c:extLst>
        </c:ser>
        <c:ser>
          <c:idx val="1"/>
          <c:order val="1"/>
          <c:tx>
            <c:strRef>
              <c:f>'Mitsubishi EVO X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COBB'!$G$53:$BT$53</c:f>
              <c:numCache>
                <c:formatCode>0.000</c:formatCode>
                <c:ptCount val="66"/>
                <c:pt idx="0">
                  <c:v>0.28739999999999999</c:v>
                </c:pt>
                <c:pt idx="1">
                  <c:v>0.28597956655104001</c:v>
                </c:pt>
                <c:pt idx="2">
                  <c:v>0.28308950648831999</c:v>
                </c:pt>
                <c:pt idx="3">
                  <c:v>0.27882636023808</c:v>
                </c:pt>
                <c:pt idx="4">
                  <c:v>0.27328666822656</c:v>
                </c:pt>
                <c:pt idx="5">
                  <c:v>0.26656697087999998</c:v>
                </c:pt>
                <c:pt idx="6">
                  <c:v>0.25876380862463999</c:v>
                </c:pt>
                <c:pt idx="7">
                  <c:v>0.24997372188671999</c:v>
                </c:pt>
                <c:pt idx="8">
                  <c:v>0.24029325109248001</c:v>
                </c:pt>
                <c:pt idx="9">
                  <c:v>0.22981893666816</c:v>
                </c:pt>
                <c:pt idx="10">
                  <c:v>0.21864731903999995</c:v>
                </c:pt>
                <c:pt idx="11">
                  <c:v>0.20687493863423995</c:v>
                </c:pt>
                <c:pt idx="12">
                  <c:v>0.19459833587711994</c:v>
                </c:pt>
                <c:pt idx="13">
                  <c:v>0.18191405119487991</c:v>
                </c:pt>
                <c:pt idx="14">
                  <c:v>0.16891862501375993</c:v>
                </c:pt>
                <c:pt idx="15">
                  <c:v>0.1557085977599999</c:v>
                </c:pt>
                <c:pt idx="16">
                  <c:v>0.14238050985983988</c:v>
                </c:pt>
                <c:pt idx="17">
                  <c:v>0.12903090173951989</c:v>
                </c:pt>
                <c:pt idx="18">
                  <c:v>0.11575631382527987</c:v>
                </c:pt>
                <c:pt idx="19">
                  <c:v>0.10265328654335987</c:v>
                </c:pt>
                <c:pt idx="20">
                  <c:v>8.9818360319999818E-2</c:v>
                </c:pt>
                <c:pt idx="21">
                  <c:v>7.7348075581439857E-2</c:v>
                </c:pt>
                <c:pt idx="22">
                  <c:v>6.5338972753919838E-2</c:v>
                </c:pt>
                <c:pt idx="23">
                  <c:v>5.3887592263679812E-2</c:v>
                </c:pt>
                <c:pt idx="24">
                  <c:v>4.3090474536959855E-2</c:v>
                </c:pt>
                <c:pt idx="25">
                  <c:v>3.3044159999999823E-2</c:v>
                </c:pt>
                <c:pt idx="26">
                  <c:v>2.3845189079039819E-2</c:v>
                </c:pt>
                <c:pt idx="27">
                  <c:v>1.5590102200319866E-2</c:v>
                </c:pt>
                <c:pt idx="28">
                  <c:v>8.3754397900798194E-3</c:v>
                </c:pt>
                <c:pt idx="29">
                  <c:v>2.2977422745599219E-3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0E-4C86-9E57-C257A2CF8440}"/>
            </c:ext>
          </c:extLst>
        </c:ser>
        <c:ser>
          <c:idx val="2"/>
          <c:order val="2"/>
          <c:tx>
            <c:strRef>
              <c:f>'Mitsubishi EVO X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COBB'!$G$54:$BT$54</c:f>
              <c:numCache>
                <c:formatCode>0.000</c:formatCode>
                <c:ptCount val="66"/>
                <c:pt idx="0">
                  <c:v>0.28527000000000002</c:v>
                </c:pt>
                <c:pt idx="1">
                  <c:v>0.27859218161152</c:v>
                </c:pt>
                <c:pt idx="2">
                  <c:v>0.27106166089216005</c:v>
                </c:pt>
                <c:pt idx="3">
                  <c:v>0.26274835951104003</c:v>
                </c:pt>
                <c:pt idx="4">
                  <c:v>0.25372219913728</c:v>
                </c:pt>
                <c:pt idx="5">
                  <c:v>0.24405310144000003</c:v>
                </c:pt>
                <c:pt idx="6">
                  <c:v>0.23381098808832002</c:v>
                </c:pt>
                <c:pt idx="7">
                  <c:v>0.22306578075136002</c:v>
                </c:pt>
                <c:pt idx="8">
                  <c:v>0.21188740109824003</c:v>
                </c:pt>
                <c:pt idx="9">
                  <c:v>0.20034577079808003</c:v>
                </c:pt>
                <c:pt idx="10">
                  <c:v>0.18851081151999999</c:v>
                </c:pt>
                <c:pt idx="11">
                  <c:v>0.17645244493311998</c:v>
                </c:pt>
                <c:pt idx="12">
                  <c:v>0.16424059270655997</c:v>
                </c:pt>
                <c:pt idx="13">
                  <c:v>0.15194517650943995</c:v>
                </c:pt>
                <c:pt idx="14">
                  <c:v>0.13963611801087997</c:v>
                </c:pt>
                <c:pt idx="15">
                  <c:v>0.12738333887999995</c:v>
                </c:pt>
                <c:pt idx="16">
                  <c:v>0.11525676078591993</c:v>
                </c:pt>
                <c:pt idx="17">
                  <c:v>0.10332630539775989</c:v>
                </c:pt>
                <c:pt idx="18">
                  <c:v>9.1661894384639897E-2</c:v>
                </c:pt>
                <c:pt idx="19">
                  <c:v>8.0333449415679908E-2</c:v>
                </c:pt>
                <c:pt idx="20">
                  <c:v>6.9410892159999904E-2</c:v>
                </c:pt>
                <c:pt idx="21">
                  <c:v>5.8964144286719922E-2</c:v>
                </c:pt>
                <c:pt idx="22">
                  <c:v>4.9063127464959888E-2</c:v>
                </c:pt>
                <c:pt idx="23">
                  <c:v>3.9777763363839924E-2</c:v>
                </c:pt>
                <c:pt idx="24">
                  <c:v>3.1177973652479873E-2</c:v>
                </c:pt>
                <c:pt idx="25">
                  <c:v>2.3333679999999912E-2</c:v>
                </c:pt>
                <c:pt idx="26">
                  <c:v>1.631480407551994E-2</c:v>
                </c:pt>
                <c:pt idx="27">
                  <c:v>1.019126754815991E-2</c:v>
                </c:pt>
                <c:pt idx="28">
                  <c:v>5.0329920870400002E-3</c:v>
                </c:pt>
                <c:pt idx="29">
                  <c:v>9.0989936127999771E-4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0E-4C86-9E57-C257A2CF8440}"/>
            </c:ext>
          </c:extLst>
        </c:ser>
        <c:ser>
          <c:idx val="3"/>
          <c:order val="3"/>
          <c:tx>
            <c:strRef>
              <c:f>'Mitsubishi EVO X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COBB'!$G$55:$BT$55</c:f>
              <c:numCache>
                <c:formatCode>0.000</c:formatCode>
                <c:ptCount val="66"/>
                <c:pt idx="0">
                  <c:v>0.28611652754432004</c:v>
                </c:pt>
                <c:pt idx="1">
                  <c:v>0.28611652754432004</c:v>
                </c:pt>
                <c:pt idx="2">
                  <c:v>0.28494195219456003</c:v>
                </c:pt>
                <c:pt idx="3">
                  <c:v>0.28223683697664004</c:v>
                </c:pt>
                <c:pt idx="4">
                  <c:v>0.27810174491648004</c:v>
                </c:pt>
                <c:pt idx="5">
                  <c:v>0.27263723904000003</c:v>
                </c:pt>
                <c:pt idx="6">
                  <c:v>0.26594388237312006</c:v>
                </c:pt>
                <c:pt idx="7">
                  <c:v>0.25812223794176004</c:v>
                </c:pt>
                <c:pt idx="8">
                  <c:v>0.24927286877184002</c:v>
                </c:pt>
                <c:pt idx="9">
                  <c:v>0.23949633788928001</c:v>
                </c:pt>
                <c:pt idx="10">
                  <c:v>0.22889320832000001</c:v>
                </c:pt>
                <c:pt idx="11">
                  <c:v>0.21756404308992</c:v>
                </c:pt>
                <c:pt idx="12">
                  <c:v>0.20560940522495999</c:v>
                </c:pt>
                <c:pt idx="13">
                  <c:v>0.19312985775103997</c:v>
                </c:pt>
                <c:pt idx="14">
                  <c:v>0.18022596369407998</c:v>
                </c:pt>
                <c:pt idx="15">
                  <c:v>0.16699828607999995</c:v>
                </c:pt>
                <c:pt idx="16">
                  <c:v>0.15354738793471995</c:v>
                </c:pt>
                <c:pt idx="17">
                  <c:v>0.13997383228415988</c:v>
                </c:pt>
                <c:pt idx="18">
                  <c:v>0.12637818215423993</c:v>
                </c:pt>
                <c:pt idx="19">
                  <c:v>0.11286100057087989</c:v>
                </c:pt>
                <c:pt idx="20">
                  <c:v>9.9522850559999931E-2</c:v>
                </c:pt>
                <c:pt idx="21">
                  <c:v>8.646429514751991E-2</c:v>
                </c:pt>
                <c:pt idx="22">
                  <c:v>7.378589735935992E-2</c:v>
                </c:pt>
                <c:pt idx="23">
                  <c:v>6.1588220221439893E-2</c:v>
                </c:pt>
                <c:pt idx="24">
                  <c:v>4.9971826759679844E-2</c:v>
                </c:pt>
                <c:pt idx="25">
                  <c:v>3.9037279999999869E-2</c:v>
                </c:pt>
                <c:pt idx="26">
                  <c:v>2.8885142968319899E-2</c:v>
                </c:pt>
                <c:pt idx="27">
                  <c:v>1.9615978690559976E-2</c:v>
                </c:pt>
                <c:pt idx="28">
                  <c:v>1.1330350192639949E-2</c:v>
                </c:pt>
                <c:pt idx="29">
                  <c:v>4.1288205004799128E-3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0E-4C86-9E57-C257A2CF8440}"/>
            </c:ext>
          </c:extLst>
        </c:ser>
        <c:ser>
          <c:idx val="4"/>
          <c:order val="4"/>
          <c:tx>
            <c:strRef>
              <c:f>'Mitsubishi EVO X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COBB'!$G$56:$BT$56</c:f>
              <c:numCache>
                <c:formatCode>0.000</c:formatCode>
                <c:ptCount val="66"/>
                <c:pt idx="0">
                  <c:v>0.29366910930944001</c:v>
                </c:pt>
                <c:pt idx="1">
                  <c:v>0.29366910930944001</c:v>
                </c:pt>
                <c:pt idx="2">
                  <c:v>0.29341362327552001</c:v>
                </c:pt>
                <c:pt idx="3">
                  <c:v>0.29157132095487998</c:v>
                </c:pt>
                <c:pt idx="4">
                  <c:v>0.28823998140416002</c:v>
                </c:pt>
                <c:pt idx="5">
                  <c:v>0.28351738368000001</c:v>
                </c:pt>
                <c:pt idx="6">
                  <c:v>0.27750130683904001</c:v>
                </c:pt>
                <c:pt idx="7">
                  <c:v>0.27028952993791999</c:v>
                </c:pt>
                <c:pt idx="8">
                  <c:v>0.26197983203328001</c:v>
                </c:pt>
                <c:pt idx="9">
                  <c:v>0.25266999218176001</c:v>
                </c:pt>
                <c:pt idx="10">
                  <c:v>0.24245778943999996</c:v>
                </c:pt>
                <c:pt idx="11">
                  <c:v>0.23144100286463998</c:v>
                </c:pt>
                <c:pt idx="12">
                  <c:v>0.21971741151231997</c:v>
                </c:pt>
                <c:pt idx="13">
                  <c:v>0.20738479443967994</c:v>
                </c:pt>
                <c:pt idx="14">
                  <c:v>0.19454093070335993</c:v>
                </c:pt>
                <c:pt idx="15">
                  <c:v>0.18128359935999991</c:v>
                </c:pt>
                <c:pt idx="16">
                  <c:v>0.16771057946623991</c:v>
                </c:pt>
                <c:pt idx="17">
                  <c:v>0.15391965007871986</c:v>
                </c:pt>
                <c:pt idx="18">
                  <c:v>0.14000859025407986</c:v>
                </c:pt>
                <c:pt idx="19">
                  <c:v>0.1260751790489599</c:v>
                </c:pt>
                <c:pt idx="20">
                  <c:v>0.11221719551999987</c:v>
                </c:pt>
                <c:pt idx="21">
                  <c:v>9.8532418723839832E-2</c:v>
                </c:pt>
                <c:pt idx="22">
                  <c:v>8.5118627717119866E-2</c:v>
                </c:pt>
                <c:pt idx="23">
                  <c:v>7.2073601556479849E-2</c:v>
                </c:pt>
                <c:pt idx="24">
                  <c:v>5.9495119298559829E-2</c:v>
                </c:pt>
                <c:pt idx="25">
                  <c:v>4.7480959999999794E-2</c:v>
                </c:pt>
                <c:pt idx="26">
                  <c:v>3.6128902717439848E-2</c:v>
                </c:pt>
                <c:pt idx="27">
                  <c:v>2.5536726507519814E-2</c:v>
                </c:pt>
                <c:pt idx="28">
                  <c:v>1.5802210426879848E-2</c:v>
                </c:pt>
                <c:pt idx="29">
                  <c:v>7.0231335321598864E-3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0E-4C86-9E57-C257A2CF8440}"/>
            </c:ext>
          </c:extLst>
        </c:ser>
        <c:ser>
          <c:idx val="5"/>
          <c:order val="5"/>
          <c:tx>
            <c:strRef>
              <c:f>'Mitsubishi EVO X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COBB'!$G$57:$BT$57</c:f>
              <c:numCache>
                <c:formatCode>0.000</c:formatCode>
                <c:ptCount val="66"/>
                <c:pt idx="0">
                  <c:v>0.31715789799936001</c:v>
                </c:pt>
                <c:pt idx="1">
                  <c:v>0.31715789799936001</c:v>
                </c:pt>
                <c:pt idx="2">
                  <c:v>0.31625320319488004</c:v>
                </c:pt>
                <c:pt idx="3">
                  <c:v>0.31378965238272</c:v>
                </c:pt>
                <c:pt idx="4">
                  <c:v>0.30986098235904003</c:v>
                </c:pt>
                <c:pt idx="5">
                  <c:v>0.30456092992</c:v>
                </c:pt>
                <c:pt idx="6">
                  <c:v>0.29798323186176001</c:v>
                </c:pt>
                <c:pt idx="7">
                  <c:v>0.29022162498047999</c:v>
                </c:pt>
                <c:pt idx="8">
                  <c:v>0.28136984607232002</c:v>
                </c:pt>
                <c:pt idx="9">
                  <c:v>0.27152163193344003</c:v>
                </c:pt>
                <c:pt idx="10">
                  <c:v>0.26077071936000001</c:v>
                </c:pt>
                <c:pt idx="11">
                  <c:v>0.24921084514815997</c:v>
                </c:pt>
                <c:pt idx="12">
                  <c:v>0.23693574609407997</c:v>
                </c:pt>
                <c:pt idx="13">
                  <c:v>0.22403915899391996</c:v>
                </c:pt>
                <c:pt idx="14">
                  <c:v>0.21061482064383996</c:v>
                </c:pt>
                <c:pt idx="15">
                  <c:v>0.19675646783999995</c:v>
                </c:pt>
                <c:pt idx="16">
                  <c:v>0.18255783737855993</c:v>
                </c:pt>
                <c:pt idx="17">
                  <c:v>0.16811266605567987</c:v>
                </c:pt>
                <c:pt idx="18">
                  <c:v>0.15351469066751988</c:v>
                </c:pt>
                <c:pt idx="19">
                  <c:v>0.13885764801023984</c:v>
                </c:pt>
                <c:pt idx="20">
                  <c:v>0.12423527487999986</c:v>
                </c:pt>
                <c:pt idx="21">
                  <c:v>0.10974130807295984</c:v>
                </c:pt>
                <c:pt idx="22">
                  <c:v>9.5469484385279801E-2</c:v>
                </c:pt>
                <c:pt idx="23">
                  <c:v>8.1513540613119828E-2</c:v>
                </c:pt>
                <c:pt idx="24">
                  <c:v>6.7967213552639877E-2</c:v>
                </c:pt>
                <c:pt idx="25">
                  <c:v>5.4924239999999847E-2</c:v>
                </c:pt>
                <c:pt idx="26">
                  <c:v>4.2478356751359858E-2</c:v>
                </c:pt>
                <c:pt idx="27">
                  <c:v>3.0723300602879922E-2</c:v>
                </c:pt>
                <c:pt idx="28">
                  <c:v>1.9752808350719908E-2</c:v>
                </c:pt>
                <c:pt idx="29">
                  <c:v>9.6606167910398555E-3</c:v>
                </c:pt>
                <c:pt idx="30">
                  <c:v>5.4046271999985684E-4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0E-4C86-9E57-C257A2CF8440}"/>
            </c:ext>
          </c:extLst>
        </c:ser>
        <c:ser>
          <c:idx val="6"/>
          <c:order val="6"/>
          <c:tx>
            <c:strRef>
              <c:f>'Mitsubishi EVO X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COBB'!$G$58:$BT$58</c:f>
              <c:numCache>
                <c:formatCode>0.000</c:formatCode>
                <c:ptCount val="66"/>
                <c:pt idx="0">
                  <c:v>0.32213000000000003</c:v>
                </c:pt>
                <c:pt idx="1">
                  <c:v>0.32078310453760001</c:v>
                </c:pt>
                <c:pt idx="2">
                  <c:v>0.31791564526080002</c:v>
                </c:pt>
                <c:pt idx="3">
                  <c:v>0.31362090283520005</c:v>
                </c:pt>
                <c:pt idx="4">
                  <c:v>0.3079921579264</c:v>
                </c:pt>
                <c:pt idx="5">
                  <c:v>0.30112269120000001</c:v>
                </c:pt>
                <c:pt idx="6">
                  <c:v>0.29310578332160003</c:v>
                </c:pt>
                <c:pt idx="7">
                  <c:v>0.28403471495680005</c:v>
                </c:pt>
                <c:pt idx="8">
                  <c:v>0.27400276677120006</c:v>
                </c:pt>
                <c:pt idx="9">
                  <c:v>0.26310321943039999</c:v>
                </c:pt>
                <c:pt idx="10">
                  <c:v>0.25142935360000002</c:v>
                </c:pt>
                <c:pt idx="11">
                  <c:v>0.23907444994560001</c:v>
                </c:pt>
                <c:pt idx="12">
                  <c:v>0.22613178913279997</c:v>
                </c:pt>
                <c:pt idx="13">
                  <c:v>0.21269465182719999</c:v>
                </c:pt>
                <c:pt idx="14">
                  <c:v>0.19885631869439996</c:v>
                </c:pt>
                <c:pt idx="15">
                  <c:v>0.18471007039999995</c:v>
                </c:pt>
                <c:pt idx="16">
                  <c:v>0.17034918760959988</c:v>
                </c:pt>
                <c:pt idx="17">
                  <c:v>0.15586695098879991</c:v>
                </c:pt>
                <c:pt idx="18">
                  <c:v>0.14135664120319985</c:v>
                </c:pt>
                <c:pt idx="19">
                  <c:v>0.12691153891839987</c:v>
                </c:pt>
                <c:pt idx="20">
                  <c:v>0.11262492479999986</c:v>
                </c:pt>
                <c:pt idx="21">
                  <c:v>9.8590079513599882E-2</c:v>
                </c:pt>
                <c:pt idx="22">
                  <c:v>8.4900283724799852E-2</c:v>
                </c:pt>
                <c:pt idx="23">
                  <c:v>7.1648818099199818E-2</c:v>
                </c:pt>
                <c:pt idx="24">
                  <c:v>5.8928963302399828E-2</c:v>
                </c:pt>
                <c:pt idx="25">
                  <c:v>4.683399999999982E-2</c:v>
                </c:pt>
                <c:pt idx="26">
                  <c:v>3.5457208857599898E-2</c:v>
                </c:pt>
                <c:pt idx="27">
                  <c:v>2.4891870540799832E-2</c:v>
                </c:pt>
                <c:pt idx="28">
                  <c:v>1.5231265715199949E-2</c:v>
                </c:pt>
                <c:pt idx="29">
                  <c:v>6.5686750463998522E-3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0E-4C86-9E57-C257A2CF8440}"/>
            </c:ext>
          </c:extLst>
        </c:ser>
        <c:ser>
          <c:idx val="8"/>
          <c:order val="7"/>
          <c:tx>
            <c:strRef>
              <c:f>'Mitsubishi EVO X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COBB'!$G$59:$BT$59</c:f>
              <c:numCache>
                <c:formatCode>0.000</c:formatCode>
                <c:ptCount val="66"/>
                <c:pt idx="0">
                  <c:v>0.37814999999999999</c:v>
                </c:pt>
                <c:pt idx="1">
                  <c:v>0.37000636691967997</c:v>
                </c:pt>
                <c:pt idx="2">
                  <c:v>0.36087999071743998</c:v>
                </c:pt>
                <c:pt idx="3">
                  <c:v>0.35084317595136</c:v>
                </c:pt>
                <c:pt idx="4">
                  <c:v>0.33996822717951997</c:v>
                </c:pt>
                <c:pt idx="5">
                  <c:v>0.32832744895999999</c:v>
                </c:pt>
                <c:pt idx="6">
                  <c:v>0.31599314585088001</c:v>
                </c:pt>
                <c:pt idx="7">
                  <c:v>0.30303762241024002</c:v>
                </c:pt>
                <c:pt idx="8">
                  <c:v>0.28953318319616</c:v>
                </c:pt>
                <c:pt idx="9">
                  <c:v>0.27555213276671997</c:v>
                </c:pt>
                <c:pt idx="10">
                  <c:v>0.26116677567999996</c:v>
                </c:pt>
                <c:pt idx="11">
                  <c:v>0.24644941649407995</c:v>
                </c:pt>
                <c:pt idx="12">
                  <c:v>0.23147235976703995</c:v>
                </c:pt>
                <c:pt idx="13">
                  <c:v>0.2163079100569599</c:v>
                </c:pt>
                <c:pt idx="14">
                  <c:v>0.20102837192191991</c:v>
                </c:pt>
                <c:pt idx="15">
                  <c:v>0.18570604991999989</c:v>
                </c:pt>
                <c:pt idx="16">
                  <c:v>0.17041324860927989</c:v>
                </c:pt>
                <c:pt idx="17">
                  <c:v>0.15522227254783985</c:v>
                </c:pt>
                <c:pt idx="18">
                  <c:v>0.14020542629375984</c:v>
                </c:pt>
                <c:pt idx="19">
                  <c:v>0.12543501440511984</c:v>
                </c:pt>
                <c:pt idx="20">
                  <c:v>0.11098334143999983</c:v>
                </c:pt>
                <c:pt idx="21">
                  <c:v>9.6922711956479835E-2</c:v>
                </c:pt>
                <c:pt idx="22">
                  <c:v>8.3325430512639798E-2</c:v>
                </c:pt>
                <c:pt idx="23">
                  <c:v>7.0263801666559822E-2</c:v>
                </c:pt>
                <c:pt idx="24">
                  <c:v>5.7810129976319846E-2</c:v>
                </c:pt>
                <c:pt idx="25">
                  <c:v>4.6036719999999809E-2</c:v>
                </c:pt>
                <c:pt idx="26">
                  <c:v>3.5015876295679815E-2</c:v>
                </c:pt>
                <c:pt idx="27">
                  <c:v>2.481990342143986E-2</c:v>
                </c:pt>
                <c:pt idx="28">
                  <c:v>1.5521105935359825E-2</c:v>
                </c:pt>
                <c:pt idx="29">
                  <c:v>7.1917883955198159E-3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0E-4C86-9E57-C257A2CF8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12064"/>
        <c:axId val="187155200"/>
      </c:scatterChart>
      <c:valAx>
        <c:axId val="187112064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87155200"/>
        <c:crosses val="autoZero"/>
        <c:crossBetween val="midCat"/>
        <c:majorUnit val="0.2"/>
      </c:valAx>
      <c:valAx>
        <c:axId val="1871552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7112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65E-2"/>
          <c:y val="0.1072913630700368"/>
          <c:w val="0.7827637638109558"/>
          <c:h val="0.765179451142184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'Generic ECU'!$F$52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ECU'!$G$52:$V$52</c:f>
              <c:numCache>
                <c:formatCode>0.000</c:formatCode>
                <c:ptCount val="16"/>
                <c:pt idx="0">
                  <c:v>0.21456613184000001</c:v>
                </c:pt>
                <c:pt idx="1">
                  <c:v>0.19660621591999999</c:v>
                </c:pt>
                <c:pt idx="2">
                  <c:v>0.17675940607999999</c:v>
                </c:pt>
                <c:pt idx="3">
                  <c:v>0.15559696616000002</c:v>
                </c:pt>
                <c:pt idx="4">
                  <c:v>0.13369016</c:v>
                </c:pt>
                <c:pt idx="5">
                  <c:v>0.11161025144</c:v>
                </c:pt>
                <c:pt idx="6">
                  <c:v>8.9928504319999991E-2</c:v>
                </c:pt>
                <c:pt idx="7">
                  <c:v>6.9216182480000027E-2</c:v>
                </c:pt>
                <c:pt idx="8">
                  <c:v>5.0044549760000001E-2</c:v>
                </c:pt>
                <c:pt idx="9">
                  <c:v>3.2984870000000027E-2</c:v>
                </c:pt>
                <c:pt idx="10">
                  <c:v>1.8608407040000025E-2</c:v>
                </c:pt>
                <c:pt idx="11">
                  <c:v>7.4864247200000233E-3</c:v>
                </c:pt>
                <c:pt idx="12">
                  <c:v>1.9018687999999839E-4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C-4D80-A808-186442FD4FA8}"/>
            </c:ext>
          </c:extLst>
        </c:ser>
        <c:ser>
          <c:idx val="1"/>
          <c:order val="1"/>
          <c:tx>
            <c:strRef>
              <c:f>'Generic ECU'!$F$53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ECU'!$G$53:$V$53</c:f>
              <c:numCache>
                <c:formatCode>0.000</c:formatCode>
                <c:ptCount val="16"/>
                <c:pt idx="0">
                  <c:v>0.26656697087999998</c:v>
                </c:pt>
                <c:pt idx="1">
                  <c:v>0.25112315543999997</c:v>
                </c:pt>
                <c:pt idx="2">
                  <c:v>0.23250665855999997</c:v>
                </c:pt>
                <c:pt idx="3">
                  <c:v>0.21135385511999999</c:v>
                </c:pt>
                <c:pt idx="4">
                  <c:v>0.18830111999999999</c:v>
                </c:pt>
                <c:pt idx="5">
                  <c:v>0.16398482807999998</c:v>
                </c:pt>
                <c:pt idx="6">
                  <c:v>0.13904135423999997</c:v>
                </c:pt>
                <c:pt idx="7">
                  <c:v>0.11410707335999998</c:v>
                </c:pt>
                <c:pt idx="8">
                  <c:v>8.9818360319999985E-2</c:v>
                </c:pt>
                <c:pt idx="9">
                  <c:v>6.6811589999999976E-2</c:v>
                </c:pt>
                <c:pt idx="10">
                  <c:v>4.5723137279999992E-2</c:v>
                </c:pt>
                <c:pt idx="11">
                  <c:v>2.7189377039999962E-2</c:v>
                </c:pt>
                <c:pt idx="12">
                  <c:v>1.1846684160000009E-2</c:v>
                </c:pt>
                <c:pt idx="13">
                  <c:v>3.3143351999997961E-4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C-4D80-A808-186442FD4FA8}"/>
            </c:ext>
          </c:extLst>
        </c:ser>
        <c:ser>
          <c:idx val="2"/>
          <c:order val="2"/>
          <c:tx>
            <c:strRef>
              <c:f>'Generic ECU'!$F$54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ECU'!$G$54:$V$54</c:f>
              <c:numCache>
                <c:formatCode>0.000</c:formatCode>
                <c:ptCount val="16"/>
                <c:pt idx="0">
                  <c:v>0.24405310144000003</c:v>
                </c:pt>
                <c:pt idx="1">
                  <c:v>0.22443405472000003</c:v>
                </c:pt>
                <c:pt idx="2">
                  <c:v>0.20326140928000003</c:v>
                </c:pt>
                <c:pt idx="3">
                  <c:v>0.18099607456</c:v>
                </c:pt>
                <c:pt idx="4">
                  <c:v>0.15809896000000001</c:v>
                </c:pt>
                <c:pt idx="5">
                  <c:v>0.13503097504</c:v>
                </c:pt>
                <c:pt idx="6">
                  <c:v>0.11225302912000001</c:v>
                </c:pt>
                <c:pt idx="7">
                  <c:v>9.0226031680000041E-2</c:v>
                </c:pt>
                <c:pt idx="8">
                  <c:v>6.9410892160000015E-2</c:v>
                </c:pt>
                <c:pt idx="9">
                  <c:v>5.0268520000000039E-2</c:v>
                </c:pt>
                <c:pt idx="10">
                  <c:v>3.3259824640000046E-2</c:v>
                </c:pt>
                <c:pt idx="11">
                  <c:v>1.8845715520000028E-2</c:v>
                </c:pt>
                <c:pt idx="12">
                  <c:v>7.4871020800000299E-3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3C-4D80-A808-186442FD4FA8}"/>
            </c:ext>
          </c:extLst>
        </c:ser>
        <c:ser>
          <c:idx val="3"/>
          <c:order val="3"/>
          <c:tx>
            <c:strRef>
              <c:f>'Generic ECU'!$F$55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ECU'!$G$55:$V$55</c:f>
              <c:numCache>
                <c:formatCode>0.000</c:formatCode>
                <c:ptCount val="16"/>
                <c:pt idx="0">
                  <c:v>0.27263723904000003</c:v>
                </c:pt>
                <c:pt idx="1">
                  <c:v>0.25915820952000002</c:v>
                </c:pt>
                <c:pt idx="2">
                  <c:v>0.24202189248000003</c:v>
                </c:pt>
                <c:pt idx="3">
                  <c:v>0.22189117896000002</c:v>
                </c:pt>
                <c:pt idx="4">
                  <c:v>0.19942895999999999</c:v>
                </c:pt>
                <c:pt idx="5">
                  <c:v>0.17529812664000005</c:v>
                </c:pt>
                <c:pt idx="6">
                  <c:v>0.15016156992000002</c:v>
                </c:pt>
                <c:pt idx="7">
                  <c:v>0.12468218088000002</c:v>
                </c:pt>
                <c:pt idx="8">
                  <c:v>9.9522850560000015E-2</c:v>
                </c:pt>
                <c:pt idx="9">
                  <c:v>7.5346470000000054E-2</c:v>
                </c:pt>
                <c:pt idx="10">
                  <c:v>5.2815930240000059E-2</c:v>
                </c:pt>
                <c:pt idx="11">
                  <c:v>3.259412232000003E-2</c:v>
                </c:pt>
                <c:pt idx="12">
                  <c:v>1.5343937279999997E-2</c:v>
                </c:pt>
                <c:pt idx="13">
                  <c:v>1.7282661600000471E-3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3C-4D80-A808-186442FD4FA8}"/>
            </c:ext>
          </c:extLst>
        </c:ser>
        <c:ser>
          <c:idx val="4"/>
          <c:order val="4"/>
          <c:tx>
            <c:strRef>
              <c:f>'Generic ECU'!$F$56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ECU'!$G$56:$V$56</c:f>
              <c:numCache>
                <c:formatCode>0.000</c:formatCode>
                <c:ptCount val="16"/>
                <c:pt idx="0">
                  <c:v>0.28351738368000001</c:v>
                </c:pt>
                <c:pt idx="1">
                  <c:v>0.27125304983999998</c:v>
                </c:pt>
                <c:pt idx="2">
                  <c:v>0.25508586816000001</c:v>
                </c:pt>
                <c:pt idx="3">
                  <c:v>0.23566037831999997</c:v>
                </c:pt>
                <c:pt idx="4">
                  <c:v>0.21362112</c:v>
                </c:pt>
                <c:pt idx="5">
                  <c:v>0.18961263287999996</c:v>
                </c:pt>
                <c:pt idx="6">
                  <c:v>0.16427945664000002</c:v>
                </c:pt>
                <c:pt idx="7">
                  <c:v>0.13826613095999998</c:v>
                </c:pt>
                <c:pt idx="8">
                  <c:v>0.11221719552000003</c:v>
                </c:pt>
                <c:pt idx="9">
                  <c:v>8.677719000000006E-2</c:v>
                </c:pt>
                <c:pt idx="10">
                  <c:v>6.259065408000003E-2</c:v>
                </c:pt>
                <c:pt idx="11">
                  <c:v>4.0302127440000002E-2</c:v>
                </c:pt>
                <c:pt idx="12">
                  <c:v>2.0556149760000031E-2</c:v>
                </c:pt>
                <c:pt idx="13">
                  <c:v>3.9972607200000065E-3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3C-4D80-A808-186442FD4FA8}"/>
            </c:ext>
          </c:extLst>
        </c:ser>
        <c:ser>
          <c:idx val="5"/>
          <c:order val="5"/>
          <c:tx>
            <c:strRef>
              <c:f>'Generic ECU'!$F$57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ECU'!$G$57:$V$57</c:f>
              <c:numCache>
                <c:formatCode>0.000</c:formatCode>
                <c:ptCount val="16"/>
                <c:pt idx="0">
                  <c:v>0.30456092992</c:v>
                </c:pt>
                <c:pt idx="1">
                  <c:v>0.29125336696000004</c:v>
                </c:pt>
                <c:pt idx="2">
                  <c:v>0.27407197504000003</c:v>
                </c:pt>
                <c:pt idx="3">
                  <c:v>0.25363464808000002</c:v>
                </c:pt>
                <c:pt idx="4">
                  <c:v>0.23055928000000001</c:v>
                </c:pt>
                <c:pt idx="5">
                  <c:v>0.20546376472000002</c:v>
                </c:pt>
                <c:pt idx="6">
                  <c:v>0.17896599616</c:v>
                </c:pt>
                <c:pt idx="7">
                  <c:v>0.15168386823999999</c:v>
                </c:pt>
                <c:pt idx="8">
                  <c:v>0.12423527488000002</c:v>
                </c:pt>
                <c:pt idx="9">
                  <c:v>9.72381100000001E-2</c:v>
                </c:pt>
                <c:pt idx="10">
                  <c:v>7.1310267520000054E-2</c:v>
                </c:pt>
                <c:pt idx="11">
                  <c:v>4.7069641360000025E-2</c:v>
                </c:pt>
                <c:pt idx="12">
                  <c:v>2.5134125440000099E-2</c:v>
                </c:pt>
                <c:pt idx="13">
                  <c:v>6.121613679999971E-3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3C-4D80-A808-186442FD4FA8}"/>
            </c:ext>
          </c:extLst>
        </c:ser>
        <c:ser>
          <c:idx val="6"/>
          <c:order val="6"/>
          <c:tx>
            <c:strRef>
              <c:f>'Generic ECU'!$F$58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ECU'!$G$58:$V$58</c:f>
              <c:numCache>
                <c:formatCode>0.000</c:formatCode>
                <c:ptCount val="16"/>
                <c:pt idx="0">
                  <c:v>0.30112269120000001</c:v>
                </c:pt>
                <c:pt idx="1">
                  <c:v>0.28522305960000005</c:v>
                </c:pt>
                <c:pt idx="2">
                  <c:v>0.26590434240000005</c:v>
                </c:pt>
                <c:pt idx="3">
                  <c:v>0.24378142680000001</c:v>
                </c:pt>
                <c:pt idx="4">
                  <c:v>0.21946920000000003</c:v>
                </c:pt>
                <c:pt idx="5">
                  <c:v>0.19358254920000001</c:v>
                </c:pt>
                <c:pt idx="6">
                  <c:v>0.16673636159999999</c:v>
                </c:pt>
                <c:pt idx="7">
                  <c:v>0.13954552440000006</c:v>
                </c:pt>
                <c:pt idx="8">
                  <c:v>0.11262492480000003</c:v>
                </c:pt>
                <c:pt idx="9">
                  <c:v>8.658945000000004E-2</c:v>
                </c:pt>
                <c:pt idx="10">
                  <c:v>6.2053987200000049E-2</c:v>
                </c:pt>
                <c:pt idx="11">
                  <c:v>3.9633423600000051E-2</c:v>
                </c:pt>
                <c:pt idx="12">
                  <c:v>1.9942646400000041E-2</c:v>
                </c:pt>
                <c:pt idx="13">
                  <c:v>3.596542799999991E-3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3C-4D80-A808-186442FD4FA8}"/>
            </c:ext>
          </c:extLst>
        </c:ser>
        <c:ser>
          <c:idx val="8"/>
          <c:order val="7"/>
          <c:tx>
            <c:strRef>
              <c:f>'Generic ECU'!$F$59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ECU'!$G$59:$V$59</c:f>
              <c:numCache>
                <c:formatCode>0.000</c:formatCode>
                <c:ptCount val="16"/>
                <c:pt idx="0">
                  <c:v>0.32832744895999999</c:v>
                </c:pt>
                <c:pt idx="1">
                  <c:v>0.30468856447999998</c:v>
                </c:pt>
                <c:pt idx="2">
                  <c:v>0.27908812351999995</c:v>
                </c:pt>
                <c:pt idx="3">
                  <c:v>0.25200274303999998</c:v>
                </c:pt>
                <c:pt idx="4">
                  <c:v>0.22390903999999998</c:v>
                </c:pt>
                <c:pt idx="5">
                  <c:v>0.19528363135999999</c:v>
                </c:pt>
                <c:pt idx="6">
                  <c:v>0.16660313407999996</c:v>
                </c:pt>
                <c:pt idx="7">
                  <c:v>0.13834416512</c:v>
                </c:pt>
                <c:pt idx="8">
                  <c:v>0.11098334143999999</c:v>
                </c:pt>
                <c:pt idx="9">
                  <c:v>8.4997280000000008E-2</c:v>
                </c:pt>
                <c:pt idx="10">
                  <c:v>6.086259775999997E-2</c:v>
                </c:pt>
                <c:pt idx="11">
                  <c:v>3.9055911679999999E-2</c:v>
                </c:pt>
                <c:pt idx="12">
                  <c:v>2.0053838719999995E-2</c:v>
                </c:pt>
                <c:pt idx="13">
                  <c:v>4.3329958400000201E-3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3C-4D80-A808-186442FD4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99008"/>
        <c:axId val="188701696"/>
      </c:scatterChart>
      <c:valAx>
        <c:axId val="188699008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88701696"/>
        <c:crosses val="autoZero"/>
        <c:crossBetween val="midCat"/>
        <c:majorUnit val="0.2"/>
      </c:valAx>
      <c:valAx>
        <c:axId val="18870169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8699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448458568264007E-2"/>
          <c:y val="0.10729136307003684"/>
          <c:w val="0.77251276507752842"/>
          <c:h val="0.768078002528366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'Generic ECU'!$F$63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ECU'!$G$63:$V$63</c:f>
              <c:numCache>
                <c:formatCode>0</c:formatCode>
                <c:ptCount val="16"/>
                <c:pt idx="0">
                  <c:v>213.87777946368004</c:v>
                </c:pt>
                <c:pt idx="1">
                  <c:v>187.36657499784002</c:v>
                </c:pt>
                <c:pt idx="2">
                  <c:v>165.52984804416002</c:v>
                </c:pt>
                <c:pt idx="3">
                  <c:v>147.90065541432006</c:v>
                </c:pt>
                <c:pt idx="4">
                  <c:v>134.01205392000003</c:v>
                </c:pt>
                <c:pt idx="5">
                  <c:v>123.39710037288003</c:v>
                </c:pt>
                <c:pt idx="6">
                  <c:v>115.58885158464005</c:v>
                </c:pt>
                <c:pt idx="7">
                  <c:v>110.12036436696013</c:v>
                </c:pt>
                <c:pt idx="8">
                  <c:v>106.52469553152008</c:v>
                </c:pt>
                <c:pt idx="9">
                  <c:v>104.33490189000014</c:v>
                </c:pt>
                <c:pt idx="10">
                  <c:v>103.08404025408009</c:v>
                </c:pt>
                <c:pt idx="11">
                  <c:v>102.30516743544013</c:v>
                </c:pt>
                <c:pt idx="12">
                  <c:v>101.53134024576008</c:v>
                </c:pt>
                <c:pt idx="13">
                  <c:v>100.29561549672013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1-418C-A91D-E1715DE62F79}"/>
            </c:ext>
          </c:extLst>
        </c:ser>
        <c:ser>
          <c:idx val="1"/>
          <c:order val="1"/>
          <c:tx>
            <c:strRef>
              <c:f>'Generic ECU'!$F$64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ECU'!$G$64:$V$64</c:f>
              <c:numCache>
                <c:formatCode>0</c:formatCode>
                <c:ptCount val="16"/>
                <c:pt idx="0">
                  <c:v>244.15163680256001</c:v>
                </c:pt>
                <c:pt idx="1">
                  <c:v>212.24057224328001</c:v>
                </c:pt>
                <c:pt idx="2">
                  <c:v>185.87610323071999</c:v>
                </c:pt>
                <c:pt idx="3">
                  <c:v>164.49462996343999</c:v>
                </c:pt>
                <c:pt idx="4">
                  <c:v>147.53255264000001</c:v>
                </c:pt>
                <c:pt idx="5">
                  <c:v>134.42627145895997</c:v>
                </c:pt>
                <c:pt idx="6">
                  <c:v>124.61218661887997</c:v>
                </c:pt>
                <c:pt idx="7">
                  <c:v>117.52669831831992</c:v>
                </c:pt>
                <c:pt idx="8">
                  <c:v>112.60620675583999</c:v>
                </c:pt>
                <c:pt idx="9">
                  <c:v>109.28711212999985</c:v>
                </c:pt>
                <c:pt idx="10">
                  <c:v>107.00581463935993</c:v>
                </c:pt>
                <c:pt idx="11">
                  <c:v>105.19871448247983</c:v>
                </c:pt>
                <c:pt idx="12">
                  <c:v>103.30221185791999</c:v>
                </c:pt>
                <c:pt idx="13">
                  <c:v>100.75270696423996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1-418C-A91D-E1715DE62F79}"/>
            </c:ext>
          </c:extLst>
        </c:ser>
        <c:ser>
          <c:idx val="2"/>
          <c:order val="2"/>
          <c:tx>
            <c:strRef>
              <c:f>'Generic ECU'!$F$65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ECU'!$G$65:$V$65</c:f>
              <c:numCache>
                <c:formatCode>0</c:formatCode>
                <c:ptCount val="16"/>
                <c:pt idx="0">
                  <c:v>230.35163662528004</c:v>
                </c:pt>
                <c:pt idx="1">
                  <c:v>200.18847111664002</c:v>
                </c:pt>
                <c:pt idx="2">
                  <c:v>175.44407311936001</c:v>
                </c:pt>
                <c:pt idx="3">
                  <c:v>155.55823649872002</c:v>
                </c:pt>
                <c:pt idx="4">
                  <c:v>139.97075512000004</c:v>
                </c:pt>
                <c:pt idx="5">
                  <c:v>128.12142284848005</c:v>
                </c:pt>
                <c:pt idx="6">
                  <c:v>119.45003354944006</c:v>
                </c:pt>
                <c:pt idx="7">
                  <c:v>113.39638108816007</c:v>
                </c:pt>
                <c:pt idx="8">
                  <c:v>109.40025932992006</c:v>
                </c:pt>
                <c:pt idx="9">
                  <c:v>106.90146214000009</c:v>
                </c:pt>
                <c:pt idx="10">
                  <c:v>105.33978338368001</c:v>
                </c:pt>
                <c:pt idx="11">
                  <c:v>104.15501692624019</c:v>
                </c:pt>
                <c:pt idx="12">
                  <c:v>102.78695663296008</c:v>
                </c:pt>
                <c:pt idx="13">
                  <c:v>100.67539636912005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E1-418C-A91D-E1715DE62F79}"/>
            </c:ext>
          </c:extLst>
        </c:ser>
        <c:ser>
          <c:idx val="3"/>
          <c:order val="3"/>
          <c:tx>
            <c:strRef>
              <c:f>'Generic ECU'!$F$66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ECU'!$G$66:$V$66</c:f>
              <c:numCache>
                <c:formatCode>0</c:formatCode>
                <c:ptCount val="16"/>
                <c:pt idx="0">
                  <c:v>247.15490513664</c:v>
                </c:pt>
                <c:pt idx="1">
                  <c:v>215.26414895831999</c:v>
                </c:pt>
                <c:pt idx="2">
                  <c:v>188.83541602367998</c:v>
                </c:pt>
                <c:pt idx="3">
                  <c:v>167.31704720136003</c:v>
                </c:pt>
                <c:pt idx="4">
                  <c:v>150.15738336000001</c:v>
                </c:pt>
                <c:pt idx="5">
                  <c:v>136.80476536824</c:v>
                </c:pt>
                <c:pt idx="6">
                  <c:v>126.70753409471999</c:v>
                </c:pt>
                <c:pt idx="7">
                  <c:v>119.31403040808004</c:v>
                </c:pt>
                <c:pt idx="8">
                  <c:v>114.07259517695996</c:v>
                </c:pt>
                <c:pt idx="9">
                  <c:v>110.43156927000007</c:v>
                </c:pt>
                <c:pt idx="10">
                  <c:v>107.8392935558399</c:v>
                </c:pt>
                <c:pt idx="11">
                  <c:v>105.74410890312004</c:v>
                </c:pt>
                <c:pt idx="12">
                  <c:v>103.59435618048002</c:v>
                </c:pt>
                <c:pt idx="13">
                  <c:v>100.83837625655991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E1-418C-A91D-E1715DE62F79}"/>
            </c:ext>
          </c:extLst>
        </c:ser>
        <c:ser>
          <c:idx val="4"/>
          <c:order val="4"/>
          <c:tx>
            <c:strRef>
              <c:f>'Generic ECU'!$F$67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ECU'!$G$67:$V$67</c:f>
              <c:numCache>
                <c:formatCode>0</c:formatCode>
                <c:ptCount val="16"/>
                <c:pt idx="0">
                  <c:v>254.18692684863998</c:v>
                </c:pt>
                <c:pt idx="1">
                  <c:v>221.18342540031995</c:v>
                </c:pt>
                <c:pt idx="2">
                  <c:v>193.83576323967998</c:v>
                </c:pt>
                <c:pt idx="3">
                  <c:v>171.56676591135997</c:v>
                </c:pt>
                <c:pt idx="4">
                  <c:v>153.79925895999997</c:v>
                </c:pt>
                <c:pt idx="5">
                  <c:v>139.95606793024001</c:v>
                </c:pt>
                <c:pt idx="6">
                  <c:v>129.46001836671999</c:v>
                </c:pt>
                <c:pt idx="7">
                  <c:v>121.73393581407993</c:v>
                </c:pt>
                <c:pt idx="8">
                  <c:v>116.20064581695999</c:v>
                </c:pt>
                <c:pt idx="9">
                  <c:v>112.28297392000002</c:v>
                </c:pt>
                <c:pt idx="10">
                  <c:v>109.40374566783998</c:v>
                </c:pt>
                <c:pt idx="11">
                  <c:v>106.98578660511993</c:v>
                </c:pt>
                <c:pt idx="12">
                  <c:v>104.45192227647999</c:v>
                </c:pt>
                <c:pt idx="13">
                  <c:v>101.22497822655998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E1-418C-A91D-E1715DE62F79}"/>
            </c:ext>
          </c:extLst>
        </c:ser>
        <c:ser>
          <c:idx val="5"/>
          <c:order val="5"/>
          <c:tx>
            <c:strRef>
              <c:f>'Generic ECU'!$F$68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ECU'!$G$68:$V$68</c:f>
              <c:numCache>
                <c:formatCode>0</c:formatCode>
                <c:ptCount val="16"/>
                <c:pt idx="0">
                  <c:v>265.04248607167995</c:v>
                </c:pt>
                <c:pt idx="1">
                  <c:v>230.10901256384</c:v>
                </c:pt>
                <c:pt idx="2">
                  <c:v>201.10971276415995</c:v>
                </c:pt>
                <c:pt idx="3">
                  <c:v>177.44189688032003</c:v>
                </c:pt>
                <c:pt idx="4">
                  <c:v>158.50287512000003</c:v>
                </c:pt>
                <c:pt idx="5">
                  <c:v>143.68995769087999</c:v>
                </c:pt>
                <c:pt idx="6">
                  <c:v>132.40045480064003</c:v>
                </c:pt>
                <c:pt idx="7">
                  <c:v>124.03167665696009</c:v>
                </c:pt>
                <c:pt idx="8">
                  <c:v>117.98093346752006</c:v>
                </c:pt>
                <c:pt idx="9">
                  <c:v>113.64553544000006</c:v>
                </c:pt>
                <c:pt idx="10">
                  <c:v>110.42279278207997</c:v>
                </c:pt>
                <c:pt idx="11">
                  <c:v>107.71001570143994</c:v>
                </c:pt>
                <c:pt idx="12">
                  <c:v>104.90451440576015</c:v>
                </c:pt>
                <c:pt idx="13">
                  <c:v>101.40359910272008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E1-418C-A91D-E1715DE62F79}"/>
            </c:ext>
          </c:extLst>
        </c:ser>
        <c:ser>
          <c:idx val="6"/>
          <c:order val="6"/>
          <c:tx>
            <c:strRef>
              <c:f>'Generic ECU'!$F$69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ECU'!$G$69:$V$69</c:f>
              <c:numCache>
                <c:formatCode>0</c:formatCode>
                <c:ptCount val="16"/>
                <c:pt idx="0">
                  <c:v>262.00620485055998</c:v>
                </c:pt>
                <c:pt idx="1">
                  <c:v>227.05592461527999</c:v>
                </c:pt>
                <c:pt idx="2">
                  <c:v>198.09250070271997</c:v>
                </c:pt>
                <c:pt idx="3">
                  <c:v>174.50909551143999</c:v>
                </c:pt>
                <c:pt idx="4">
                  <c:v>155.69887144</c:v>
                </c:pt>
                <c:pt idx="5">
                  <c:v>141.05499088696001</c:v>
                </c:pt>
                <c:pt idx="6">
                  <c:v>129.97061625088003</c:v>
                </c:pt>
                <c:pt idx="7">
                  <c:v>121.83890993031997</c:v>
                </c:pt>
                <c:pt idx="8">
                  <c:v>116.05303432384</c:v>
                </c:pt>
                <c:pt idx="9">
                  <c:v>112.00615182999991</c:v>
                </c:pt>
                <c:pt idx="10">
                  <c:v>109.09142484735997</c:v>
                </c:pt>
                <c:pt idx="11">
                  <c:v>106.70201577447989</c:v>
                </c:pt>
                <c:pt idx="12">
                  <c:v>104.23108700992003</c:v>
                </c:pt>
                <c:pt idx="13">
                  <c:v>101.07180095223993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E1-418C-A91D-E1715DE62F79}"/>
            </c:ext>
          </c:extLst>
        </c:ser>
        <c:ser>
          <c:idx val="8"/>
          <c:order val="7"/>
          <c:tx>
            <c:strRef>
              <c:f>'Generic ECU'!$F$70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ECU'!$G$70:$V$70</c:f>
              <c:numCache>
                <c:formatCode>0</c:formatCode>
                <c:ptCount val="16"/>
                <c:pt idx="0">
                  <c:v>275.05032765248001</c:v>
                </c:pt>
                <c:pt idx="1">
                  <c:v>235.69248448424003</c:v>
                </c:pt>
                <c:pt idx="2">
                  <c:v>203.34105157375998</c:v>
                </c:pt>
                <c:pt idx="3">
                  <c:v>177.26701936951997</c:v>
                </c:pt>
                <c:pt idx="4">
                  <c:v>156.74137832000002</c:v>
                </c:pt>
                <c:pt idx="5">
                  <c:v>141.03511887368001</c:v>
                </c:pt>
                <c:pt idx="6">
                  <c:v>129.41923147904004</c:v>
                </c:pt>
                <c:pt idx="7">
                  <c:v>121.16470658456001</c:v>
                </c:pt>
                <c:pt idx="8">
                  <c:v>115.54253463872004</c:v>
                </c:pt>
                <c:pt idx="9">
                  <c:v>111.82370608999997</c:v>
                </c:pt>
                <c:pt idx="10">
                  <c:v>109.27921138688004</c:v>
                </c:pt>
                <c:pt idx="11">
                  <c:v>107.18004097784006</c:v>
                </c:pt>
                <c:pt idx="12">
                  <c:v>104.79718531136012</c:v>
                </c:pt>
                <c:pt idx="13">
                  <c:v>101.40163483592011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E1-418C-A91D-E1715DE6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9168"/>
        <c:axId val="192106880"/>
      </c:scatterChart>
      <c:valAx>
        <c:axId val="192039168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92106880"/>
        <c:crosses val="autoZero"/>
        <c:crossBetween val="midCat"/>
        <c:majorUnit val="0.2"/>
      </c:valAx>
      <c:valAx>
        <c:axId val="192106880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2039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LINK!$G$14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LINK!$F$15:$F$22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LINK!$G$15:$G$22</c:f>
              <c:numCache>
                <c:formatCode>0</c:formatCode>
                <c:ptCount val="8"/>
                <c:pt idx="0">
                  <c:v>782.35534999999993</c:v>
                </c:pt>
                <c:pt idx="1">
                  <c:v>868.70539999999994</c:v>
                </c:pt>
                <c:pt idx="2">
                  <c:v>954.25734999999986</c:v>
                </c:pt>
                <c:pt idx="3">
                  <c:v>1007.8036499999999</c:v>
                </c:pt>
                <c:pt idx="4">
                  <c:v>1067.3000499999998</c:v>
                </c:pt>
                <c:pt idx="5">
                  <c:v>1133.9356499999999</c:v>
                </c:pt>
                <c:pt idx="6">
                  <c:v>1225.4572499999999</c:v>
                </c:pt>
                <c:pt idx="7">
                  <c:v>1291.7386499999998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0-47FA-9B1C-6C9ED54D7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77312"/>
        <c:axId val="192879616"/>
      </c:scatterChart>
      <c:valAx>
        <c:axId val="192877312"/>
        <c:scaling>
          <c:orientation val="minMax"/>
        </c:scaling>
        <c:delete val="0"/>
        <c:axPos val="b"/>
        <c:majorGridlines/>
        <c:title>
          <c:tx>
            <c:strRef>
              <c:f>LINK!$F$14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92879616"/>
        <c:crosses val="autoZero"/>
        <c:crossBetween val="midCat"/>
      </c:valAx>
      <c:valAx>
        <c:axId val="192879616"/>
        <c:scaling>
          <c:orientation val="minMax"/>
        </c:scaling>
        <c:delete val="0"/>
        <c:axPos val="l"/>
        <c:majorGridlines/>
        <c:title>
          <c:tx>
            <c:strRef>
              <c:f>LINK!$H$15</c:f>
              <c:strCache>
                <c:ptCount val="1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92877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68"/>
          <c:w val="0.76627255374884984"/>
          <c:h val="0.774000912929365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LINK!$F$41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LINK!$G$41:$N$41</c:f>
              <c:numCache>
                <c:formatCode>0.000</c:formatCode>
                <c:ptCount val="8"/>
                <c:pt idx="0">
                  <c:v>3.2777599999999998</c:v>
                </c:pt>
                <c:pt idx="1">
                  <c:v>2.665210000000001</c:v>
                </c:pt>
                <c:pt idx="2">
                  <c:v>2.1659600000000001</c:v>
                </c:pt>
                <c:pt idx="3">
                  <c:v>1.7661499999999997</c:v>
                </c:pt>
                <c:pt idx="4">
                  <c:v>1.4519199999999994</c:v>
                </c:pt>
                <c:pt idx="5">
                  <c:v>1.2094100000000001</c:v>
                </c:pt>
                <c:pt idx="6">
                  <c:v>1.0247599999999988</c:v>
                </c:pt>
                <c:pt idx="7">
                  <c:v>0.88410999999999795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51-47CB-BAAB-3D3484F791C5}"/>
            </c:ext>
          </c:extLst>
        </c:ser>
        <c:ser>
          <c:idx val="1"/>
          <c:order val="1"/>
          <c:tx>
            <c:strRef>
              <c:f>LINK!$F$42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LINK!$G$42:$N$42</c:f>
              <c:numCache>
                <c:formatCode>0.000</c:formatCode>
                <c:ptCount val="8"/>
                <c:pt idx="0">
                  <c:v>3.5927299999999995</c:v>
                </c:pt>
                <c:pt idx="1">
                  <c:v>2.8319899999999976</c:v>
                </c:pt>
                <c:pt idx="2">
                  <c:v>2.2374700000000001</c:v>
                </c:pt>
                <c:pt idx="3">
                  <c:v>1.7852900000000016</c:v>
                </c:pt>
                <c:pt idx="4">
                  <c:v>1.4515700000000002</c:v>
                </c:pt>
                <c:pt idx="5">
                  <c:v>1.2124299999999977</c:v>
                </c:pt>
                <c:pt idx="6">
                  <c:v>1.0439900000000009</c:v>
                </c:pt>
                <c:pt idx="7">
                  <c:v>0.9223700000000008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51-47CB-BAAB-3D3484F791C5}"/>
            </c:ext>
          </c:extLst>
        </c:ser>
        <c:ser>
          <c:idx val="2"/>
          <c:order val="2"/>
          <c:tx>
            <c:strRef>
              <c:f>LINK!$F$43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LINK!$G$43:$N$43</c:f>
              <c:numCache>
                <c:formatCode>0.000</c:formatCode>
                <c:ptCount val="8"/>
                <c:pt idx="0">
                  <c:v>3.6957899999999988</c:v>
                </c:pt>
                <c:pt idx="1">
                  <c:v>2.9570500000000006</c:v>
                </c:pt>
                <c:pt idx="2">
                  <c:v>2.3611300000000011</c:v>
                </c:pt>
                <c:pt idx="3">
                  <c:v>1.8905100000000008</c:v>
                </c:pt>
                <c:pt idx="4">
                  <c:v>1.5276700000000005</c:v>
                </c:pt>
                <c:pt idx="5">
                  <c:v>1.2550899999999992</c:v>
                </c:pt>
                <c:pt idx="6">
                  <c:v>1.0552499999999991</c:v>
                </c:pt>
                <c:pt idx="7">
                  <c:v>0.91062999999999761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51-47CB-BAAB-3D3484F791C5}"/>
            </c:ext>
          </c:extLst>
        </c:ser>
        <c:ser>
          <c:idx val="3"/>
          <c:order val="3"/>
          <c:tx>
            <c:strRef>
              <c:f>LINK!$F$44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LINK!$G$44:$N$44</c:f>
              <c:numCache>
                <c:formatCode>0.000</c:formatCode>
                <c:ptCount val="8"/>
                <c:pt idx="0">
                  <c:v>4.3149499999999996</c:v>
                </c:pt>
                <c:pt idx="1">
                  <c:v>3.3396799999999995</c:v>
                </c:pt>
                <c:pt idx="2">
                  <c:v>2.5793699999999991</c:v>
                </c:pt>
                <c:pt idx="3">
                  <c:v>2.0038400000000003</c:v>
                </c:pt>
                <c:pt idx="4">
                  <c:v>1.5829099999999983</c:v>
                </c:pt>
                <c:pt idx="5">
                  <c:v>1.2864000000000004</c:v>
                </c:pt>
                <c:pt idx="6">
                  <c:v>1.0841299999999983</c:v>
                </c:pt>
                <c:pt idx="7">
                  <c:v>0.94591999999999388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51-47CB-BAAB-3D3484F791C5}"/>
            </c:ext>
          </c:extLst>
        </c:ser>
        <c:ser>
          <c:idx val="4"/>
          <c:order val="4"/>
          <c:tx>
            <c:strRef>
              <c:f>LINK!$F$45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LINK!$G$45:$N$45</c:f>
              <c:numCache>
                <c:formatCode>0.000</c:formatCode>
                <c:ptCount val="8"/>
                <c:pt idx="0">
                  <c:v>4.9409900000000047</c:v>
                </c:pt>
                <c:pt idx="1">
                  <c:v>3.7325700000000062</c:v>
                </c:pt>
                <c:pt idx="2">
                  <c:v>2.8085500000000039</c:v>
                </c:pt>
                <c:pt idx="3">
                  <c:v>2.1266300000000022</c:v>
                </c:pt>
                <c:pt idx="4">
                  <c:v>1.6445100000000039</c:v>
                </c:pt>
                <c:pt idx="5">
                  <c:v>1.3198900000000009</c:v>
                </c:pt>
                <c:pt idx="6">
                  <c:v>1.1104700000000065</c:v>
                </c:pt>
                <c:pt idx="7">
                  <c:v>0.9739500000000092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51-47CB-BAAB-3D3484F791C5}"/>
            </c:ext>
          </c:extLst>
        </c:ser>
        <c:ser>
          <c:idx val="5"/>
          <c:order val="5"/>
          <c:tx>
            <c:strRef>
              <c:f>LINK!$F$46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LINK!$G$46:$N$46</c:f>
              <c:numCache>
                <c:formatCode>0.000</c:formatCode>
                <c:ptCount val="8"/>
                <c:pt idx="0">
                  <c:v>5.429079999999999</c:v>
                </c:pt>
                <c:pt idx="1">
                  <c:v>4.1254400000000011</c:v>
                </c:pt>
                <c:pt idx="2">
                  <c:v>3.1129800000000003</c:v>
                </c:pt>
                <c:pt idx="3">
                  <c:v>2.3510200000000054</c:v>
                </c:pt>
                <c:pt idx="4">
                  <c:v>1.798880000000004</c:v>
                </c:pt>
                <c:pt idx="5">
                  <c:v>1.4158799999999943</c:v>
                </c:pt>
                <c:pt idx="6">
                  <c:v>1.1613400000000027</c:v>
                </c:pt>
                <c:pt idx="7">
                  <c:v>0.99458000000000624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51-47CB-BAAB-3D3484F791C5}"/>
            </c:ext>
          </c:extLst>
        </c:ser>
        <c:ser>
          <c:idx val="6"/>
          <c:order val="6"/>
          <c:tx>
            <c:strRef>
              <c:f>LINK!$F$47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LINK!$G$47:$N$47</c:f>
              <c:numCache>
                <c:formatCode>0.000</c:formatCode>
                <c:ptCount val="8"/>
                <c:pt idx="0">
                  <c:v>6.5713899999999974</c:v>
                </c:pt>
                <c:pt idx="1">
                  <c:v>4.8813799999999965</c:v>
                </c:pt>
                <c:pt idx="2">
                  <c:v>3.5874099999999949</c:v>
                </c:pt>
                <c:pt idx="3">
                  <c:v>2.6327199999999991</c:v>
                </c:pt>
                <c:pt idx="4">
                  <c:v>1.9605499999999942</c:v>
                </c:pt>
                <c:pt idx="5">
                  <c:v>1.514139999999994</c:v>
                </c:pt>
                <c:pt idx="6">
                  <c:v>1.2367299999999979</c:v>
                </c:pt>
                <c:pt idx="7">
                  <c:v>1.0715599999999874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51-47CB-BAAB-3D3484F791C5}"/>
            </c:ext>
          </c:extLst>
        </c:ser>
        <c:ser>
          <c:idx val="7"/>
          <c:order val="7"/>
          <c:tx>
            <c:strRef>
              <c:f>LINK!$F$48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LINK!$G$48:$N$48</c:f>
              <c:numCache>
                <c:formatCode>0.000</c:formatCode>
                <c:ptCount val="8"/>
                <c:pt idx="0">
                  <c:v>8.0126800000000031</c:v>
                </c:pt>
                <c:pt idx="1">
                  <c:v>5.8155999999999963</c:v>
                </c:pt>
                <c:pt idx="2">
                  <c:v>4.1552000000000007</c:v>
                </c:pt>
                <c:pt idx="3">
                  <c:v>2.9531199999999984</c:v>
                </c:pt>
                <c:pt idx="4">
                  <c:v>2.1310000000000073</c:v>
                </c:pt>
                <c:pt idx="5">
                  <c:v>1.6104800000000026</c:v>
                </c:pt>
                <c:pt idx="6">
                  <c:v>1.313200000000009</c:v>
                </c:pt>
                <c:pt idx="7">
                  <c:v>1.1608000000000089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51-47CB-BAAB-3D3484F79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66368"/>
        <c:axId val="174360064"/>
      </c:scatterChart>
      <c:valAx>
        <c:axId val="173866368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4360064"/>
        <c:crosses val="autoZero"/>
        <c:crossBetween val="midCat"/>
        <c:majorUnit val="1"/>
      </c:valAx>
      <c:valAx>
        <c:axId val="174360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3866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65E-2"/>
          <c:y val="0.10729136307003684"/>
          <c:w val="0.7827637638109558"/>
          <c:h val="0.773875105300724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LINK!$F$52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LINK!$G$52:$AL$52</c:f>
              <c:numCache>
                <c:formatCode>0.000</c:formatCode>
                <c:ptCount val="32"/>
                <c:pt idx="0">
                  <c:v>0.24889</c:v>
                </c:pt>
                <c:pt idx="1">
                  <c:v>0.22394419921875</c:v>
                </c:pt>
                <c:pt idx="2">
                  <c:v>0.18688296874999999</c:v>
                </c:pt>
                <c:pt idx="3">
                  <c:v>0.14287181640624999</c:v>
                </c:pt>
                <c:pt idx="4">
                  <c:v>9.7076250000000003E-2</c:v>
                </c:pt>
                <c:pt idx="5">
                  <c:v>5.4661777343749995E-2</c:v>
                </c:pt>
                <c:pt idx="6">
                  <c:v>2.0793906249999994E-2</c:v>
                </c:pt>
                <c:pt idx="7">
                  <c:v>6.3814453124999559E-4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42-42C9-8248-9E87892BF677}"/>
            </c:ext>
          </c:extLst>
        </c:ser>
        <c:ser>
          <c:idx val="1"/>
          <c:order val="1"/>
          <c:tx>
            <c:strRef>
              <c:f>LINK!$F$53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LINK!$G$53:$AL$53</c:f>
              <c:numCache>
                <c:formatCode>0.000</c:formatCode>
                <c:ptCount val="32"/>
                <c:pt idx="0">
                  <c:v>0.28739999999999999</c:v>
                </c:pt>
                <c:pt idx="1">
                  <c:v>0.27385763671874996</c:v>
                </c:pt>
                <c:pt idx="2">
                  <c:v>0.24217171874999999</c:v>
                </c:pt>
                <c:pt idx="3">
                  <c:v>0.19809650390625</c:v>
                </c:pt>
                <c:pt idx="4">
                  <c:v>0.14738625</c:v>
                </c:pt>
                <c:pt idx="5">
                  <c:v>9.5795214843749976E-2</c:v>
                </c:pt>
                <c:pt idx="6">
                  <c:v>4.907765624999999E-2</c:v>
                </c:pt>
                <c:pt idx="7">
                  <c:v>1.2987832031250035E-2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42-42C9-8248-9E87892BF677}"/>
            </c:ext>
          </c:extLst>
        </c:ser>
        <c:ser>
          <c:idx val="2"/>
          <c:order val="2"/>
          <c:tx>
            <c:strRef>
              <c:f>LINK!$F$54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LINK!$G$54:$AL$54</c:f>
              <c:numCache>
                <c:formatCode>0.000</c:formatCode>
                <c:ptCount val="32"/>
                <c:pt idx="0">
                  <c:v>0.28527000000000002</c:v>
                </c:pt>
                <c:pt idx="1">
                  <c:v>0.25459679687500003</c:v>
                </c:pt>
                <c:pt idx="2">
                  <c:v>0.21401312500000003</c:v>
                </c:pt>
                <c:pt idx="3">
                  <c:v>0.16768664062500002</c:v>
                </c:pt>
                <c:pt idx="4">
                  <c:v>0.11978500000000003</c:v>
                </c:pt>
                <c:pt idx="5">
                  <c:v>7.4475859375000009E-2</c:v>
                </c:pt>
                <c:pt idx="6">
                  <c:v>3.5926875000000025E-2</c:v>
                </c:pt>
                <c:pt idx="7">
                  <c:v>8.305703125000008E-3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42-42C9-8248-9E87892BF677}"/>
            </c:ext>
          </c:extLst>
        </c:ser>
        <c:ser>
          <c:idx val="3"/>
          <c:order val="3"/>
          <c:tx>
            <c:strRef>
              <c:f>LINK!$F$55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LINK!$G$55:$AL$55</c:f>
              <c:numCache>
                <c:formatCode>0.000</c:formatCode>
                <c:ptCount val="32"/>
                <c:pt idx="0">
                  <c:v>0.28566000000000003</c:v>
                </c:pt>
                <c:pt idx="1">
                  <c:v>0.27854744140625004</c:v>
                </c:pt>
                <c:pt idx="2">
                  <c:v>0.25100578125000006</c:v>
                </c:pt>
                <c:pt idx="3">
                  <c:v>0.20902904296875005</c:v>
                </c:pt>
                <c:pt idx="4">
                  <c:v>0.15861125000000004</c:v>
                </c:pt>
                <c:pt idx="5">
                  <c:v>0.10574642578125001</c:v>
                </c:pt>
                <c:pt idx="6">
                  <c:v>5.6428593750000089E-2</c:v>
                </c:pt>
                <c:pt idx="7">
                  <c:v>1.6651777343750007E-2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42-42C9-8248-9E87892BF677}"/>
            </c:ext>
          </c:extLst>
        </c:ser>
        <c:ser>
          <c:idx val="4"/>
          <c:order val="4"/>
          <c:tx>
            <c:strRef>
              <c:f>LINK!$F$56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LINK!$G$56:$AL$56</c:f>
              <c:numCache>
                <c:formatCode>0.000</c:formatCode>
                <c:ptCount val="32"/>
                <c:pt idx="0">
                  <c:v>0.29224</c:v>
                </c:pt>
                <c:pt idx="1">
                  <c:v>0.28861291015625001</c:v>
                </c:pt>
                <c:pt idx="2">
                  <c:v>0.26361703125000002</c:v>
                </c:pt>
                <c:pt idx="3">
                  <c:v>0.22308044921875</c:v>
                </c:pt>
                <c:pt idx="4">
                  <c:v>0.17283125000000002</c:v>
                </c:pt>
                <c:pt idx="5">
                  <c:v>0.11869751953124996</c:v>
                </c:pt>
                <c:pt idx="6">
                  <c:v>6.6507343750000003E-2</c:v>
                </c:pt>
                <c:pt idx="7">
                  <c:v>2.2088808593750009E-2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42-42C9-8248-9E87892BF677}"/>
            </c:ext>
          </c:extLst>
        </c:ser>
        <c:ser>
          <c:idx val="5"/>
          <c:order val="5"/>
          <c:tx>
            <c:strRef>
              <c:f>LINK!$F$57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LINK!$G$57:$AL$57</c:f>
              <c:numCache>
                <c:formatCode>0.000</c:formatCode>
                <c:ptCount val="32"/>
                <c:pt idx="0">
                  <c:v>0.31641000000000002</c:v>
                </c:pt>
                <c:pt idx="1">
                  <c:v>0.31028900390625003</c:v>
                </c:pt>
                <c:pt idx="2">
                  <c:v>0.28310828125000004</c:v>
                </c:pt>
                <c:pt idx="3">
                  <c:v>0.24045498046875002</c:v>
                </c:pt>
                <c:pt idx="4">
                  <c:v>0.18791625000000003</c:v>
                </c:pt>
                <c:pt idx="5">
                  <c:v>0.13107923828125004</c:v>
                </c:pt>
                <c:pt idx="6">
                  <c:v>7.5531093750000028E-2</c:v>
                </c:pt>
                <c:pt idx="7">
                  <c:v>2.6858964843750055E-2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42-42C9-8248-9E87892BF677}"/>
            </c:ext>
          </c:extLst>
        </c:ser>
        <c:ser>
          <c:idx val="6"/>
          <c:order val="6"/>
          <c:tx>
            <c:strRef>
              <c:f>LINK!$F$58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LINK!$G$58:$AL$58</c:f>
              <c:numCache>
                <c:formatCode>0.000</c:formatCode>
                <c:ptCount val="32"/>
                <c:pt idx="0">
                  <c:v>0.32213000000000003</c:v>
                </c:pt>
                <c:pt idx="1">
                  <c:v>0.30857400390625001</c:v>
                </c:pt>
                <c:pt idx="2">
                  <c:v>0.27595265625000004</c:v>
                </c:pt>
                <c:pt idx="3">
                  <c:v>0.22982591796875002</c:v>
                </c:pt>
                <c:pt idx="4">
                  <c:v>0.17575375000000004</c:v>
                </c:pt>
                <c:pt idx="5">
                  <c:v>0.11929611328125003</c:v>
                </c:pt>
                <c:pt idx="6">
                  <c:v>6.6012968750000067E-2</c:v>
                </c:pt>
                <c:pt idx="7">
                  <c:v>2.1464277343750005E-2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42-42C9-8248-9E87892BF677}"/>
            </c:ext>
          </c:extLst>
        </c:ser>
        <c:ser>
          <c:idx val="8"/>
          <c:order val="7"/>
          <c:tx>
            <c:strRef>
              <c:f>LINK!$F$59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LINK!$G$59:$AL$59</c:f>
              <c:numCache>
                <c:formatCode>0.000</c:formatCode>
                <c:ptCount val="32"/>
                <c:pt idx="0">
                  <c:v>0.37814999999999999</c:v>
                </c:pt>
                <c:pt idx="1">
                  <c:v>0.34102140624999999</c:v>
                </c:pt>
                <c:pt idx="2">
                  <c:v>0.29210375</c:v>
                </c:pt>
                <c:pt idx="3">
                  <c:v>0.23570671874999999</c:v>
                </c:pt>
                <c:pt idx="4">
                  <c:v>0.17613999999999999</c:v>
                </c:pt>
                <c:pt idx="5">
                  <c:v>0.11771328125000002</c:v>
                </c:pt>
                <c:pt idx="6">
                  <c:v>6.4736250000000051E-2</c:v>
                </c:pt>
                <c:pt idx="7">
                  <c:v>2.1518593749999981E-2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342-42C9-8248-9E87892BF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9536"/>
        <c:axId val="174548096"/>
      </c:scatterChart>
      <c:valAx>
        <c:axId val="17452953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4548096"/>
        <c:crosses val="autoZero"/>
        <c:crossBetween val="midCat"/>
        <c:majorUnit val="0.2"/>
      </c:valAx>
      <c:valAx>
        <c:axId val="17454809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4529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'Nissan GTR EcuTek'!$G$14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EcuTek'!$F$15:$F$22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EcuTek'!$G$15:$G$22</c:f>
              <c:numCache>
                <c:formatCode>0</c:formatCode>
                <c:ptCount val="8"/>
                <c:pt idx="0">
                  <c:v>680.6491544999999</c:v>
                </c:pt>
                <c:pt idx="1">
                  <c:v>755.77369799999997</c:v>
                </c:pt>
                <c:pt idx="2">
                  <c:v>830.20389449999982</c:v>
                </c:pt>
                <c:pt idx="3">
                  <c:v>876.78917549999994</c:v>
                </c:pt>
                <c:pt idx="4">
                  <c:v>928.55104349999988</c:v>
                </c:pt>
                <c:pt idx="5">
                  <c:v>986.5240154999999</c:v>
                </c:pt>
                <c:pt idx="6">
                  <c:v>1066.1478075</c:v>
                </c:pt>
                <c:pt idx="7">
                  <c:v>1123.8126254999997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55-45A9-8F4D-5CC796202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62016"/>
        <c:axId val="174663936"/>
      </c:scatterChart>
      <c:valAx>
        <c:axId val="174662016"/>
        <c:scaling>
          <c:orientation val="minMax"/>
        </c:scaling>
        <c:delete val="0"/>
        <c:axPos val="b"/>
        <c:majorGridlines/>
        <c:title>
          <c:tx>
            <c:strRef>
              <c:f>'Nissan GTR EcuTek'!$F$14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4663936"/>
        <c:crosses val="autoZero"/>
        <c:crossBetween val="midCat"/>
      </c:valAx>
      <c:valAx>
        <c:axId val="174663936"/>
        <c:scaling>
          <c:orientation val="minMax"/>
        </c:scaling>
        <c:delete val="0"/>
        <c:axPos val="l"/>
        <c:majorGridlines/>
        <c:title>
          <c:tx>
            <c:strRef>
              <c:f>'Nissan GTR EcuTek'!$H$15:$H$22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4662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2E-2"/>
          <c:y val="0.10426697541759168"/>
          <c:w val="0.77062447839182135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EcuTek'!$G$41:$N$41</c:f>
              <c:numCache>
                <c:formatCode>0.000</c:formatCode>
                <c:ptCount val="8"/>
                <c:pt idx="0">
                  <c:v>2.1659600000000001</c:v>
                </c:pt>
                <c:pt idx="1">
                  <c:v>1.4519199999999994</c:v>
                </c:pt>
                <c:pt idx="2">
                  <c:v>1.2094100000000001</c:v>
                </c:pt>
                <c:pt idx="3">
                  <c:v>1.0247599999999988</c:v>
                </c:pt>
                <c:pt idx="4">
                  <c:v>0.88410999999999795</c:v>
                </c:pt>
                <c:pt idx="5">
                  <c:v>0.77360000000000184</c:v>
                </c:pt>
                <c:pt idx="6">
                  <c:v>0.67937000000000047</c:v>
                </c:pt>
                <c:pt idx="7">
                  <c:v>0.58756000000000164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0B-44F3-B8DE-DDE244F678C3}"/>
            </c:ext>
          </c:extLst>
        </c:ser>
        <c:ser>
          <c:idx val="1"/>
          <c:order val="1"/>
          <c:tx>
            <c:strRef>
              <c:f>'Nissan GTR EcuTek'!$F$42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EcuTek'!$G$42:$N$42</c:f>
              <c:numCache>
                <c:formatCode>0.000</c:formatCode>
                <c:ptCount val="8"/>
                <c:pt idx="0">
                  <c:v>2.2374700000000001</c:v>
                </c:pt>
                <c:pt idx="1">
                  <c:v>1.4515700000000002</c:v>
                </c:pt>
                <c:pt idx="2">
                  <c:v>1.2124299999999977</c:v>
                </c:pt>
                <c:pt idx="3">
                  <c:v>1.0439900000000009</c:v>
                </c:pt>
                <c:pt idx="4">
                  <c:v>0.9223700000000008</c:v>
                </c:pt>
                <c:pt idx="5">
                  <c:v>0.82368999999999204</c:v>
                </c:pt>
                <c:pt idx="6">
                  <c:v>0.72407000000000465</c:v>
                </c:pt>
                <c:pt idx="7">
                  <c:v>0.59963000000000122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0B-44F3-B8DE-DDE244F678C3}"/>
            </c:ext>
          </c:extLst>
        </c:ser>
        <c:ser>
          <c:idx val="2"/>
          <c:order val="2"/>
          <c:tx>
            <c:strRef>
              <c:f>'Nissan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EcuTek'!$G$43:$N$43</c:f>
              <c:numCache>
                <c:formatCode>0.000</c:formatCode>
                <c:ptCount val="8"/>
                <c:pt idx="0">
                  <c:v>2.3611300000000011</c:v>
                </c:pt>
                <c:pt idx="1">
                  <c:v>1.5276700000000005</c:v>
                </c:pt>
                <c:pt idx="2">
                  <c:v>1.2550899999999992</c:v>
                </c:pt>
                <c:pt idx="3">
                  <c:v>1.0552499999999991</c:v>
                </c:pt>
                <c:pt idx="4">
                  <c:v>0.91062999999999761</c:v>
                </c:pt>
                <c:pt idx="5">
                  <c:v>0.80370999999999881</c:v>
                </c:pt>
                <c:pt idx="6">
                  <c:v>0.71697000000000344</c:v>
                </c:pt>
                <c:pt idx="7">
                  <c:v>0.63288999999999973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0B-44F3-B8DE-DDE244F678C3}"/>
            </c:ext>
          </c:extLst>
        </c:ser>
        <c:ser>
          <c:idx val="3"/>
          <c:order val="3"/>
          <c:tx>
            <c:strRef>
              <c:f>'Nissan GTR EcuTek'!$F$44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EcuTek'!$G$44:$N$44</c:f>
              <c:numCache>
                <c:formatCode>0.000</c:formatCode>
                <c:ptCount val="8"/>
                <c:pt idx="0">
                  <c:v>2.5793699999999991</c:v>
                </c:pt>
                <c:pt idx="1">
                  <c:v>1.5829099999999983</c:v>
                </c:pt>
                <c:pt idx="2">
                  <c:v>1.2864000000000004</c:v>
                </c:pt>
                <c:pt idx="3">
                  <c:v>1.0841299999999983</c:v>
                </c:pt>
                <c:pt idx="4">
                  <c:v>0.94591999999999388</c:v>
                </c:pt>
                <c:pt idx="5">
                  <c:v>0.84158999999999651</c:v>
                </c:pt>
                <c:pt idx="6">
                  <c:v>0.74096000000000117</c:v>
                </c:pt>
                <c:pt idx="7">
                  <c:v>0.61384999999999934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0B-44F3-B8DE-DDE244F678C3}"/>
            </c:ext>
          </c:extLst>
        </c:ser>
        <c:ser>
          <c:idx val="4"/>
          <c:order val="4"/>
          <c:tx>
            <c:strRef>
              <c:f>'Nissan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EcuTek'!$G$45:$N$45</c:f>
              <c:numCache>
                <c:formatCode>0.000</c:formatCode>
                <c:ptCount val="8"/>
                <c:pt idx="0">
                  <c:v>2.8085500000000039</c:v>
                </c:pt>
                <c:pt idx="1">
                  <c:v>1.6445100000000039</c:v>
                </c:pt>
                <c:pt idx="2">
                  <c:v>1.3198900000000009</c:v>
                </c:pt>
                <c:pt idx="3">
                  <c:v>1.1104700000000065</c:v>
                </c:pt>
                <c:pt idx="4">
                  <c:v>0.9739500000000092</c:v>
                </c:pt>
                <c:pt idx="5">
                  <c:v>0.86803000000001163</c:v>
                </c:pt>
                <c:pt idx="6">
                  <c:v>0.75041000000000935</c:v>
                </c:pt>
                <c:pt idx="7">
                  <c:v>0.57879000000000502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0B-44F3-B8DE-DDE244F678C3}"/>
            </c:ext>
          </c:extLst>
        </c:ser>
        <c:ser>
          <c:idx val="5"/>
          <c:order val="5"/>
          <c:tx>
            <c:strRef>
              <c:f>'Nissan GTR EcuTek'!$F$46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EcuTek'!$G$46:$N$46</c:f>
              <c:numCache>
                <c:formatCode>0.000</c:formatCode>
                <c:ptCount val="8"/>
                <c:pt idx="0">
                  <c:v>3.1129800000000003</c:v>
                </c:pt>
                <c:pt idx="1">
                  <c:v>1.798880000000004</c:v>
                </c:pt>
                <c:pt idx="2">
                  <c:v>1.4158799999999943</c:v>
                </c:pt>
                <c:pt idx="3">
                  <c:v>1.1613400000000027</c:v>
                </c:pt>
                <c:pt idx="4">
                  <c:v>0.99458000000000624</c:v>
                </c:pt>
                <c:pt idx="5">
                  <c:v>0.87492000000000303</c:v>
                </c:pt>
                <c:pt idx="6">
                  <c:v>0.76167999999999836</c:v>
                </c:pt>
                <c:pt idx="7">
                  <c:v>0.61418000000000461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0B-44F3-B8DE-DDE244F678C3}"/>
            </c:ext>
          </c:extLst>
        </c:ser>
        <c:ser>
          <c:idx val="6"/>
          <c:order val="6"/>
          <c:tx>
            <c:strRef>
              <c:f>'Nissan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EcuTek'!$G$47:$N$47</c:f>
              <c:numCache>
                <c:formatCode>0.000</c:formatCode>
                <c:ptCount val="8"/>
                <c:pt idx="0">
                  <c:v>3.5874099999999949</c:v>
                </c:pt>
                <c:pt idx="1">
                  <c:v>1.9605499999999942</c:v>
                </c:pt>
                <c:pt idx="2">
                  <c:v>1.514139999999994</c:v>
                </c:pt>
                <c:pt idx="3">
                  <c:v>1.2367299999999979</c:v>
                </c:pt>
                <c:pt idx="4">
                  <c:v>1.0715599999999874</c:v>
                </c:pt>
                <c:pt idx="5">
                  <c:v>0.9618699999999869</c:v>
                </c:pt>
                <c:pt idx="6">
                  <c:v>0.85090000000000643</c:v>
                </c:pt>
                <c:pt idx="7">
                  <c:v>0.68188999999999211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A0B-44F3-B8DE-DDE244F678C3}"/>
            </c:ext>
          </c:extLst>
        </c:ser>
        <c:ser>
          <c:idx val="7"/>
          <c:order val="7"/>
          <c:tx>
            <c:strRef>
              <c:f>'Nissan GTR EcuTek'!$F$48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EcuTek'!$G$48:$N$48</c:f>
              <c:numCache>
                <c:formatCode>0.000</c:formatCode>
                <c:ptCount val="8"/>
                <c:pt idx="0">
                  <c:v>4.1552000000000007</c:v>
                </c:pt>
                <c:pt idx="1">
                  <c:v>2.1310000000000073</c:v>
                </c:pt>
                <c:pt idx="2">
                  <c:v>1.6104800000000026</c:v>
                </c:pt>
                <c:pt idx="3">
                  <c:v>1.313200000000009</c:v>
                </c:pt>
                <c:pt idx="4">
                  <c:v>1.1608000000000089</c:v>
                </c:pt>
                <c:pt idx="5">
                  <c:v>1.0749199999999917</c:v>
                </c:pt>
                <c:pt idx="6">
                  <c:v>0.97719999999999629</c:v>
                </c:pt>
                <c:pt idx="7">
                  <c:v>0.78927999999999088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A0B-44F3-B8DE-DDE244F67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80704"/>
        <c:axId val="174703360"/>
      </c:scatterChart>
      <c:valAx>
        <c:axId val="174680704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4703360"/>
        <c:crosses val="autoZero"/>
        <c:crossBetween val="midCat"/>
        <c:majorUnit val="1"/>
      </c:valAx>
      <c:valAx>
        <c:axId val="174703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4680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1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6.xml"/><Relationship Id="rId7" Type="http://schemas.openxmlformats.org/officeDocument/2006/relationships/image" Target="../media/image2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1.jpeg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2" name="Picture 1" descr="ASNU Diamond Logo Medium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9875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10</xdr:row>
      <xdr:rowOff>100650</xdr:rowOff>
    </xdr:to>
    <xdr:pic>
      <xdr:nvPicPr>
        <xdr:cNvPr id="3" name="Picture 2" descr="dna logo final without text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32</xdr:col>
      <xdr:colOff>557645</xdr:colOff>
      <xdr:row>15</xdr:row>
      <xdr:rowOff>237675</xdr:rowOff>
    </xdr:to>
    <xdr:pic>
      <xdr:nvPicPr>
        <xdr:cNvPr id="4" name="Picture 3" descr="dna lettering on its own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9699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11</xdr:col>
      <xdr:colOff>0</xdr:colOff>
      <xdr:row>97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73</xdr:row>
      <xdr:rowOff>190499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6" name="Picture 5" descr="ASNU Diamond Logo Medium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7" name="Picture 6" descr="dna logo final without text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8" name="Picture 7" descr="dna lettering on its own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74</xdr:row>
      <xdr:rowOff>0</xdr:rowOff>
    </xdr:from>
    <xdr:to>
      <xdr:col>21</xdr:col>
      <xdr:colOff>609599</xdr:colOff>
      <xdr:row>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3" name="Picture 2" descr="ASNU Diamond Logo Medium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4" name="Picture 3" descr="dna logo final without text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5" name="Picture 4" descr="dna lettering on its own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0</xdr:colOff>
      <xdr:row>97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98</xdr:row>
      <xdr:rowOff>0</xdr:rowOff>
    </xdr:from>
    <xdr:to>
      <xdr:col>22</xdr:col>
      <xdr:colOff>1</xdr:colOff>
      <xdr:row>120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9526</xdr:colOff>
      <xdr:row>97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7" name="Picture 6" descr="ASNU Diamond Logo Medium.jp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8" name="Picture 7" descr="dna logo final without text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9" name="Picture 8" descr="dna lettering on its own.pn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12</xdr:row>
      <xdr:rowOff>14925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190050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nu/Design/Injector%20Data/Processed/Asnu%20750%20Injector%20Data%20-%20Proce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s"/>
      <sheetName val="Injectors - ECU's"/>
      <sheetName val="Instructions"/>
      <sheetName val="Test Info"/>
      <sheetName val="Latency (offset) Data"/>
      <sheetName val="Short Pulse Data"/>
      <sheetName val="Latency (offset) Data XL"/>
      <sheetName val="Short Pulse Data XL"/>
      <sheetName val="Summary Data"/>
      <sheetName val="Constants"/>
      <sheetName val="Help"/>
      <sheetName val="Generic ECU"/>
      <sheetName val="LINK"/>
      <sheetName val="Nissan GTR EcuTek"/>
      <sheetName val="Nissan GTR COBB"/>
      <sheetName val="Subaru COBB"/>
      <sheetName val="Mitsubishi EVO X COBB"/>
    </sheetNames>
    <sheetDataSet>
      <sheetData sheetId="0">
        <row r="4">
          <cell r="C4" t="str">
            <v>19.02.28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>
            <v>6</v>
          </cell>
        </row>
        <row r="10">
          <cell r="C10">
            <v>5.5</v>
          </cell>
        </row>
        <row r="11">
          <cell r="C11">
            <v>5</v>
          </cell>
        </row>
        <row r="12">
          <cell r="C12">
            <v>4.5</v>
          </cell>
        </row>
        <row r="13">
          <cell r="C13">
            <v>4</v>
          </cell>
        </row>
        <row r="14">
          <cell r="C14">
            <v>3.5</v>
          </cell>
        </row>
        <row r="15">
          <cell r="C15">
            <v>3</v>
          </cell>
        </row>
        <row r="16">
          <cell r="C16">
            <v>2.5</v>
          </cell>
        </row>
        <row r="35">
          <cell r="D35">
            <v>16</v>
          </cell>
          <cell r="F35">
            <v>14</v>
          </cell>
          <cell r="H35">
            <v>12</v>
          </cell>
          <cell r="J35">
            <v>10</v>
          </cell>
          <cell r="K35">
            <v>8</v>
          </cell>
        </row>
        <row r="36">
          <cell r="V36">
            <v>-1.306E-2</v>
          </cell>
          <cell r="W36">
            <v>0.54259999999999997</v>
          </cell>
          <cell r="X36">
            <v>-7.5922599999999996</v>
          </cell>
          <cell r="Y36">
            <v>36.8536</v>
          </cell>
        </row>
        <row r="37">
          <cell r="V37">
            <v>-9.4599999999999997E-3</v>
          </cell>
          <cell r="W37">
            <v>0.39667999999999998</v>
          </cell>
          <cell r="X37">
            <v>-5.6454300000000002</v>
          </cell>
          <cell r="Y37">
            <v>28.206849999999999</v>
          </cell>
        </row>
        <row r="38">
          <cell r="V38">
            <v>-6.7799999999999996E-3</v>
          </cell>
          <cell r="W38">
            <v>0.28797</v>
          </cell>
          <cell r="X38">
            <v>-4.1861899999999999</v>
          </cell>
          <cell r="Y38">
            <v>21.64378</v>
          </cell>
        </row>
        <row r="39">
          <cell r="V39">
            <v>-7.0499999999999998E-3</v>
          </cell>
          <cell r="W39">
            <v>0.29025000000000001</v>
          </cell>
          <cell r="X39">
            <v>-4.0863199999999997</v>
          </cell>
          <cell r="Y39">
            <v>20.532710000000002</v>
          </cell>
        </row>
        <row r="40">
          <cell r="V40">
            <v>-5.0299999999999997E-3</v>
          </cell>
          <cell r="W40">
            <v>0.21310999999999999</v>
          </cell>
          <cell r="X40">
            <v>-3.1068899999999999</v>
          </cell>
          <cell r="Y40">
            <v>16.370809999999999</v>
          </cell>
        </row>
        <row r="41">
          <cell r="V41">
            <v>-2.9199999999999999E-3</v>
          </cell>
          <cell r="W41">
            <v>0.13272999999999999</v>
          </cell>
          <cell r="X41">
            <v>-2.0933899999999999</v>
          </cell>
          <cell r="Y41">
            <v>12.10857</v>
          </cell>
        </row>
        <row r="42">
          <cell r="V42">
            <v>-3.98E-3</v>
          </cell>
          <cell r="W42">
            <v>0.16669</v>
          </cell>
          <cell r="X42">
            <v>-2.42225</v>
          </cell>
          <cell r="Y42">
            <v>12.98507</v>
          </cell>
        </row>
        <row r="43">
          <cell r="V43">
            <v>-2.31E-3</v>
          </cell>
          <cell r="W43">
            <v>0.10516</v>
          </cell>
          <cell r="X43">
            <v>-1.6862600000000001</v>
          </cell>
          <cell r="Y43">
            <v>10.10852</v>
          </cell>
        </row>
        <row r="63">
          <cell r="D63">
            <v>1123.251</v>
          </cell>
        </row>
        <row r="64">
          <cell r="D64">
            <v>1065.615</v>
          </cell>
        </row>
        <row r="65">
          <cell r="D65">
            <v>986.03099999999995</v>
          </cell>
        </row>
        <row r="66">
          <cell r="D66">
            <v>928.08699999999999</v>
          </cell>
        </row>
        <row r="67">
          <cell r="D67">
            <v>876.351</v>
          </cell>
        </row>
        <row r="68">
          <cell r="D68">
            <v>829.78899999999999</v>
          </cell>
        </row>
        <row r="69">
          <cell r="D69">
            <v>755.39599999999996</v>
          </cell>
        </row>
        <row r="70">
          <cell r="D70">
            <v>680.30899999999997</v>
          </cell>
        </row>
        <row r="112">
          <cell r="V112">
            <v>0.36775999999999998</v>
          </cell>
          <cell r="W112">
            <v>-0.51515999999999995</v>
          </cell>
          <cell r="X112">
            <v>-0.23838000000000001</v>
          </cell>
          <cell r="Y112">
            <v>0.37814999999999999</v>
          </cell>
        </row>
        <row r="113">
          <cell r="V113">
            <v>0.47444999999999998</v>
          </cell>
          <cell r="W113">
            <v>-0.78800999999999999</v>
          </cell>
          <cell r="X113">
            <v>-1.736E-2</v>
          </cell>
          <cell r="Y113">
            <v>0.32213000000000003</v>
          </cell>
        </row>
        <row r="114">
          <cell r="V114">
            <v>0.47677000000000003</v>
          </cell>
          <cell r="W114">
            <v>-0.85270000000000001</v>
          </cell>
          <cell r="X114">
            <v>5.0169999999999999E-2</v>
          </cell>
          <cell r="Y114">
            <v>0.31641000000000002</v>
          </cell>
        </row>
        <row r="115">
          <cell r="V115">
            <v>0.49732999999999999</v>
          </cell>
          <cell r="W115">
            <v>-0.87029999999999996</v>
          </cell>
          <cell r="X115">
            <v>7.1999999999999995E-2</v>
          </cell>
          <cell r="Y115">
            <v>0.29224</v>
          </cell>
        </row>
        <row r="116">
          <cell r="V116">
            <v>0.51149</v>
          </cell>
          <cell r="W116">
            <v>-0.84553999999999996</v>
          </cell>
          <cell r="X116">
            <v>4.0800000000000003E-2</v>
          </cell>
          <cell r="Y116">
            <v>0.28566000000000003</v>
          </cell>
        </row>
        <row r="117">
          <cell r="V117">
            <v>0.35564000000000001</v>
          </cell>
          <cell r="W117">
            <v>-0.45050000000000001</v>
          </cell>
          <cell r="X117">
            <v>-0.19463</v>
          </cell>
          <cell r="Y117">
            <v>0.28527000000000002</v>
          </cell>
        </row>
        <row r="118">
          <cell r="V118">
            <v>0.49103000000000002</v>
          </cell>
          <cell r="W118">
            <v>-0.76473000000000002</v>
          </cell>
          <cell r="X118">
            <v>-2.0420000000000001E-2</v>
          </cell>
          <cell r="Y118">
            <v>0.28739999999999999</v>
          </cell>
        </row>
        <row r="119">
          <cell r="V119">
            <v>0.44079000000000002</v>
          </cell>
          <cell r="W119">
            <v>-0.55298999999999998</v>
          </cell>
          <cell r="X119">
            <v>-0.13733000000000001</v>
          </cell>
          <cell r="Y119">
            <v>0.24889</v>
          </cell>
        </row>
        <row r="134">
          <cell r="C134">
            <v>2</v>
          </cell>
        </row>
        <row r="135">
          <cell r="C135">
            <v>1</v>
          </cell>
        </row>
        <row r="136">
          <cell r="C136">
            <v>0.94</v>
          </cell>
        </row>
        <row r="137">
          <cell r="C137">
            <v>0.88</v>
          </cell>
        </row>
        <row r="138">
          <cell r="C138">
            <v>0.82</v>
          </cell>
        </row>
        <row r="139">
          <cell r="C139">
            <v>0.76</v>
          </cell>
        </row>
        <row r="140">
          <cell r="C140">
            <v>0.7</v>
          </cell>
        </row>
        <row r="141">
          <cell r="C141">
            <v>0.64</v>
          </cell>
        </row>
        <row r="142">
          <cell r="C142">
            <v>0.57999999999999996</v>
          </cell>
        </row>
        <row r="143">
          <cell r="C143">
            <v>0.52</v>
          </cell>
        </row>
        <row r="144">
          <cell r="C144">
            <v>0.46</v>
          </cell>
        </row>
        <row r="145">
          <cell r="C145">
            <v>0.4</v>
          </cell>
        </row>
        <row r="146">
          <cell r="C146">
            <v>0.34</v>
          </cell>
        </row>
        <row r="147">
          <cell r="C147">
            <v>0.28000000000000003</v>
          </cell>
        </row>
        <row r="148">
          <cell r="C148">
            <v>0.22</v>
          </cell>
        </row>
        <row r="149">
          <cell r="C149">
            <v>0.16</v>
          </cell>
        </row>
        <row r="156">
          <cell r="V156">
            <v>-562.50737000000004</v>
          </cell>
          <cell r="W156">
            <v>1344.3674000000001</v>
          </cell>
          <cell r="X156">
            <v>-1105.39786</v>
          </cell>
          <cell r="Y156">
            <v>419.80221</v>
          </cell>
        </row>
        <row r="157">
          <cell r="V157">
            <v>-468.23889000000003</v>
          </cell>
          <cell r="W157">
            <v>1140.54549</v>
          </cell>
          <cell r="X157">
            <v>-964.78026999999997</v>
          </cell>
          <cell r="Y157">
            <v>389.09098999999998</v>
          </cell>
        </row>
        <row r="158">
          <cell r="V158">
            <v>-465.03841999999997</v>
          </cell>
          <cell r="W158">
            <v>1131.1161500000001</v>
          </cell>
          <cell r="X158">
            <v>-961.26649999999995</v>
          </cell>
          <cell r="Y158">
            <v>391.79334999999998</v>
          </cell>
        </row>
        <row r="159">
          <cell r="V159">
            <v>-445.35066</v>
          </cell>
          <cell r="W159">
            <v>1079.4646700000001</v>
          </cell>
          <cell r="X159">
            <v>-911.62264000000005</v>
          </cell>
          <cell r="Y159">
            <v>374.23640999999998</v>
          </cell>
        </row>
        <row r="160">
          <cell r="V160">
            <v>-425.66291000000001</v>
          </cell>
          <cell r="W160">
            <v>1039.55186</v>
          </cell>
          <cell r="X160">
            <v>-880.05992000000003</v>
          </cell>
          <cell r="Y160">
            <v>363.09548000000001</v>
          </cell>
        </row>
        <row r="161">
          <cell r="V161">
            <v>-432.25781999999998</v>
          </cell>
          <cell r="W161">
            <v>1037.8967600000001</v>
          </cell>
          <cell r="X161">
            <v>-849.91764000000001</v>
          </cell>
          <cell r="Y161">
            <v>341.53883000000002</v>
          </cell>
        </row>
        <row r="162">
          <cell r="V162">
            <v>-434.87639000000001</v>
          </cell>
          <cell r="W162">
            <v>1057.3789099999999</v>
          </cell>
          <cell r="X162">
            <v>-886.16656</v>
          </cell>
          <cell r="Y162">
            <v>360.65064000000001</v>
          </cell>
        </row>
        <row r="163">
          <cell r="V163">
            <v>-360.29566999999997</v>
          </cell>
          <cell r="W163">
            <v>887.02813000000003</v>
          </cell>
          <cell r="X163">
            <v>-739.57980999999995</v>
          </cell>
          <cell r="Y163">
            <v>310.97840000000002</v>
          </cell>
        </row>
      </sheetData>
      <sheetData sheetId="9">
        <row r="6">
          <cell r="B6" t="str">
            <v>bar</v>
          </cell>
        </row>
      </sheetData>
      <sheetData sheetId="10"/>
      <sheetData sheetId="11"/>
      <sheetData sheetId="12"/>
      <sheetData sheetId="13">
        <row r="40">
          <cell r="G40">
            <v>8</v>
          </cell>
          <cell r="H40">
            <v>10</v>
          </cell>
          <cell r="I40">
            <v>11</v>
          </cell>
          <cell r="J40">
            <v>12</v>
          </cell>
          <cell r="K40">
            <v>13</v>
          </cell>
          <cell r="L40">
            <v>14</v>
          </cell>
          <cell r="M40">
            <v>15</v>
          </cell>
          <cell r="N40">
            <v>16</v>
          </cell>
        </row>
        <row r="41">
          <cell r="F41">
            <v>2.5</v>
          </cell>
          <cell r="G41">
            <v>2.1659999999999999</v>
          </cell>
          <cell r="H41">
            <v>1.452</v>
          </cell>
          <cell r="I41">
            <v>1.2090000000000001</v>
          </cell>
          <cell r="J41">
            <v>1.0249999999999999</v>
          </cell>
          <cell r="K41">
            <v>0.88400000000000001</v>
          </cell>
          <cell r="L41">
            <v>0.77400000000000002</v>
          </cell>
          <cell r="M41">
            <v>0.67900000000000005</v>
          </cell>
          <cell r="N41">
            <v>0.58799999999999997</v>
          </cell>
        </row>
        <row r="42">
          <cell r="F42">
            <v>3</v>
          </cell>
          <cell r="G42">
            <v>2.2370000000000001</v>
          </cell>
          <cell r="H42">
            <v>1.452</v>
          </cell>
          <cell r="I42">
            <v>1.212</v>
          </cell>
          <cell r="J42">
            <v>1.044</v>
          </cell>
          <cell r="K42">
            <v>0.92200000000000004</v>
          </cell>
          <cell r="L42">
            <v>0.82399999999999995</v>
          </cell>
          <cell r="M42">
            <v>0.72399999999999998</v>
          </cell>
          <cell r="N42">
            <v>0.6</v>
          </cell>
        </row>
        <row r="43">
          <cell r="F43">
            <v>3.5</v>
          </cell>
          <cell r="G43">
            <v>2.3610000000000002</v>
          </cell>
          <cell r="H43">
            <v>1.528</v>
          </cell>
          <cell r="I43">
            <v>1.2549999999999999</v>
          </cell>
          <cell r="J43">
            <v>1.0549999999999999</v>
          </cell>
          <cell r="K43">
            <v>0.91100000000000003</v>
          </cell>
          <cell r="L43">
            <v>0.80400000000000005</v>
          </cell>
          <cell r="M43">
            <v>0.71699999999999997</v>
          </cell>
          <cell r="N43">
            <v>0.63300000000000001</v>
          </cell>
        </row>
        <row r="44">
          <cell r="F44">
            <v>4</v>
          </cell>
          <cell r="G44">
            <v>2.5790000000000002</v>
          </cell>
          <cell r="H44">
            <v>1.583</v>
          </cell>
          <cell r="I44">
            <v>1.286</v>
          </cell>
          <cell r="J44">
            <v>1.0840000000000001</v>
          </cell>
          <cell r="K44">
            <v>0.94599999999999995</v>
          </cell>
          <cell r="L44">
            <v>0.84199999999999997</v>
          </cell>
          <cell r="M44">
            <v>0.74099999999999999</v>
          </cell>
          <cell r="N44">
            <v>0.61399999999999999</v>
          </cell>
        </row>
        <row r="45">
          <cell r="F45">
            <v>4.5</v>
          </cell>
          <cell r="G45">
            <v>2.8090000000000002</v>
          </cell>
          <cell r="H45">
            <v>1.645</v>
          </cell>
          <cell r="I45">
            <v>1.32</v>
          </cell>
          <cell r="J45">
            <v>1.1100000000000001</v>
          </cell>
          <cell r="K45">
            <v>0.97399999999999998</v>
          </cell>
          <cell r="L45">
            <v>0.86799999999999999</v>
          </cell>
          <cell r="M45">
            <v>0.75</v>
          </cell>
          <cell r="N45">
            <v>0.57899999999999996</v>
          </cell>
        </row>
        <row r="46">
          <cell r="F46">
            <v>5</v>
          </cell>
          <cell r="G46">
            <v>3.113</v>
          </cell>
          <cell r="H46">
            <v>1.7989999999999999</v>
          </cell>
          <cell r="I46">
            <v>1.4159999999999999</v>
          </cell>
          <cell r="J46">
            <v>1.161</v>
          </cell>
          <cell r="K46">
            <v>0.995</v>
          </cell>
          <cell r="L46">
            <v>0.875</v>
          </cell>
          <cell r="M46">
            <v>0.76200000000000001</v>
          </cell>
          <cell r="N46">
            <v>0.61399999999999999</v>
          </cell>
        </row>
        <row r="47">
          <cell r="F47">
            <v>5.5</v>
          </cell>
          <cell r="G47">
            <v>3.5870000000000002</v>
          </cell>
          <cell r="H47">
            <v>1.9610000000000001</v>
          </cell>
          <cell r="I47">
            <v>1.514</v>
          </cell>
          <cell r="J47">
            <v>1.2370000000000001</v>
          </cell>
          <cell r="K47">
            <v>1.0720000000000001</v>
          </cell>
          <cell r="L47">
            <v>0.96199999999999997</v>
          </cell>
          <cell r="M47">
            <v>0.85099999999999998</v>
          </cell>
          <cell r="N47">
            <v>0.68200000000000005</v>
          </cell>
        </row>
        <row r="48">
          <cell r="F48">
            <v>6</v>
          </cell>
          <cell r="G48">
            <v>4.1550000000000002</v>
          </cell>
          <cell r="H48">
            <v>2.1309999999999998</v>
          </cell>
          <cell r="I48">
            <v>1.61</v>
          </cell>
          <cell r="J48">
            <v>1.3129999999999999</v>
          </cell>
          <cell r="K48">
            <v>1.161</v>
          </cell>
          <cell r="L48">
            <v>1.075</v>
          </cell>
          <cell r="M48">
            <v>0.97699999999999998</v>
          </cell>
          <cell r="N48">
            <v>0.78900000000000003</v>
          </cell>
        </row>
        <row r="62">
          <cell r="G62">
            <v>0.16</v>
          </cell>
          <cell r="H62">
            <v>0.22</v>
          </cell>
          <cell r="I62">
            <v>0.28000000000000003</v>
          </cell>
          <cell r="J62">
            <v>0.34</v>
          </cell>
          <cell r="K62">
            <v>0.4</v>
          </cell>
          <cell r="L62">
            <v>0.46</v>
          </cell>
          <cell r="M62">
            <v>0.52</v>
          </cell>
          <cell r="N62">
            <v>0.57999999999999996</v>
          </cell>
          <cell r="O62">
            <v>0.64</v>
          </cell>
          <cell r="P62">
            <v>0.7</v>
          </cell>
          <cell r="Q62">
            <v>0.76</v>
          </cell>
          <cell r="R62">
            <v>0.82</v>
          </cell>
          <cell r="S62">
            <v>0.88</v>
          </cell>
          <cell r="T62">
            <v>0.94</v>
          </cell>
          <cell r="U62">
            <v>1</v>
          </cell>
          <cell r="V62">
            <v>2</v>
          </cell>
        </row>
        <row r="63">
          <cell r="F63">
            <v>2.5</v>
          </cell>
          <cell r="G63">
            <v>214</v>
          </cell>
          <cell r="H63">
            <v>187</v>
          </cell>
          <cell r="I63">
            <v>166</v>
          </cell>
          <cell r="J63">
            <v>148</v>
          </cell>
          <cell r="K63">
            <v>134</v>
          </cell>
          <cell r="L63">
            <v>123</v>
          </cell>
          <cell r="M63">
            <v>116</v>
          </cell>
          <cell r="N63">
            <v>110</v>
          </cell>
          <cell r="O63">
            <v>107</v>
          </cell>
          <cell r="P63">
            <v>104</v>
          </cell>
          <cell r="Q63">
            <v>103</v>
          </cell>
          <cell r="R63">
            <v>102</v>
          </cell>
          <cell r="S63">
            <v>102</v>
          </cell>
          <cell r="T63">
            <v>100</v>
          </cell>
          <cell r="U63">
            <v>100</v>
          </cell>
          <cell r="V63">
            <v>100</v>
          </cell>
        </row>
        <row r="64">
          <cell r="F64">
            <v>3</v>
          </cell>
          <cell r="G64">
            <v>244</v>
          </cell>
          <cell r="H64">
            <v>212</v>
          </cell>
          <cell r="I64">
            <v>186</v>
          </cell>
          <cell r="J64">
            <v>164</v>
          </cell>
          <cell r="K64">
            <v>148</v>
          </cell>
          <cell r="L64">
            <v>134</v>
          </cell>
          <cell r="M64">
            <v>125</v>
          </cell>
          <cell r="N64">
            <v>118</v>
          </cell>
          <cell r="O64">
            <v>113</v>
          </cell>
          <cell r="P64">
            <v>109</v>
          </cell>
          <cell r="Q64">
            <v>107</v>
          </cell>
          <cell r="R64">
            <v>105</v>
          </cell>
          <cell r="S64">
            <v>103</v>
          </cell>
          <cell r="T64">
            <v>101</v>
          </cell>
          <cell r="U64">
            <v>100</v>
          </cell>
          <cell r="V64">
            <v>100</v>
          </cell>
        </row>
        <row r="65">
          <cell r="F65">
            <v>3.5</v>
          </cell>
          <cell r="G65">
            <v>230</v>
          </cell>
          <cell r="H65">
            <v>200</v>
          </cell>
          <cell r="I65">
            <v>175</v>
          </cell>
          <cell r="J65">
            <v>156</v>
          </cell>
          <cell r="K65">
            <v>140</v>
          </cell>
          <cell r="L65">
            <v>128</v>
          </cell>
          <cell r="M65">
            <v>119</v>
          </cell>
          <cell r="N65">
            <v>113</v>
          </cell>
          <cell r="O65">
            <v>109</v>
          </cell>
          <cell r="P65">
            <v>107</v>
          </cell>
          <cell r="Q65">
            <v>105</v>
          </cell>
          <cell r="R65">
            <v>104</v>
          </cell>
          <cell r="S65">
            <v>103</v>
          </cell>
          <cell r="T65">
            <v>101</v>
          </cell>
          <cell r="U65">
            <v>100</v>
          </cell>
          <cell r="V65">
            <v>100</v>
          </cell>
        </row>
        <row r="66">
          <cell r="F66">
            <v>4</v>
          </cell>
          <cell r="G66">
            <v>247</v>
          </cell>
          <cell r="H66">
            <v>215</v>
          </cell>
          <cell r="I66">
            <v>189</v>
          </cell>
          <cell r="J66">
            <v>167</v>
          </cell>
          <cell r="K66">
            <v>150</v>
          </cell>
          <cell r="L66">
            <v>137</v>
          </cell>
          <cell r="M66">
            <v>127</v>
          </cell>
          <cell r="N66">
            <v>119</v>
          </cell>
          <cell r="O66">
            <v>114</v>
          </cell>
          <cell r="P66">
            <v>110</v>
          </cell>
          <cell r="Q66">
            <v>108</v>
          </cell>
          <cell r="R66">
            <v>106</v>
          </cell>
          <cell r="S66">
            <v>104</v>
          </cell>
          <cell r="T66">
            <v>101</v>
          </cell>
          <cell r="U66">
            <v>100</v>
          </cell>
          <cell r="V66">
            <v>100</v>
          </cell>
        </row>
        <row r="67">
          <cell r="F67">
            <v>4.5</v>
          </cell>
          <cell r="G67">
            <v>254</v>
          </cell>
          <cell r="H67">
            <v>221</v>
          </cell>
          <cell r="I67">
            <v>194</v>
          </cell>
          <cell r="J67">
            <v>172</v>
          </cell>
          <cell r="K67">
            <v>154</v>
          </cell>
          <cell r="L67">
            <v>140</v>
          </cell>
          <cell r="M67">
            <v>129</v>
          </cell>
          <cell r="N67">
            <v>122</v>
          </cell>
          <cell r="O67">
            <v>116</v>
          </cell>
          <cell r="P67">
            <v>112</v>
          </cell>
          <cell r="Q67">
            <v>109</v>
          </cell>
          <cell r="R67">
            <v>107</v>
          </cell>
          <cell r="S67">
            <v>104</v>
          </cell>
          <cell r="T67">
            <v>101</v>
          </cell>
          <cell r="U67">
            <v>100</v>
          </cell>
          <cell r="V67">
            <v>100</v>
          </cell>
        </row>
        <row r="68">
          <cell r="F68">
            <v>5</v>
          </cell>
          <cell r="G68">
            <v>265</v>
          </cell>
          <cell r="H68">
            <v>230</v>
          </cell>
          <cell r="I68">
            <v>201</v>
          </cell>
          <cell r="J68">
            <v>177</v>
          </cell>
          <cell r="K68">
            <v>159</v>
          </cell>
          <cell r="L68">
            <v>144</v>
          </cell>
          <cell r="M68">
            <v>132</v>
          </cell>
          <cell r="N68">
            <v>124</v>
          </cell>
          <cell r="O68">
            <v>118</v>
          </cell>
          <cell r="P68">
            <v>114</v>
          </cell>
          <cell r="Q68">
            <v>110</v>
          </cell>
          <cell r="R68">
            <v>108</v>
          </cell>
          <cell r="S68">
            <v>105</v>
          </cell>
          <cell r="T68">
            <v>101</v>
          </cell>
          <cell r="U68">
            <v>100</v>
          </cell>
          <cell r="V68">
            <v>100</v>
          </cell>
        </row>
        <row r="69">
          <cell r="F69">
            <v>5.5</v>
          </cell>
          <cell r="G69">
            <v>262</v>
          </cell>
          <cell r="H69">
            <v>227</v>
          </cell>
          <cell r="I69">
            <v>198</v>
          </cell>
          <cell r="J69">
            <v>175</v>
          </cell>
          <cell r="K69">
            <v>156</v>
          </cell>
          <cell r="L69">
            <v>141</v>
          </cell>
          <cell r="M69">
            <v>130</v>
          </cell>
          <cell r="N69">
            <v>122</v>
          </cell>
          <cell r="O69">
            <v>116</v>
          </cell>
          <cell r="P69">
            <v>112</v>
          </cell>
          <cell r="Q69">
            <v>109</v>
          </cell>
          <cell r="R69">
            <v>107</v>
          </cell>
          <cell r="S69">
            <v>104</v>
          </cell>
          <cell r="T69">
            <v>101</v>
          </cell>
          <cell r="U69">
            <v>100</v>
          </cell>
          <cell r="V69">
            <v>100</v>
          </cell>
        </row>
        <row r="70">
          <cell r="F70">
            <v>6</v>
          </cell>
          <cell r="G70">
            <v>275</v>
          </cell>
          <cell r="H70">
            <v>236</v>
          </cell>
          <cell r="I70">
            <v>203</v>
          </cell>
          <cell r="J70">
            <v>177</v>
          </cell>
          <cell r="K70">
            <v>157</v>
          </cell>
          <cell r="L70">
            <v>141</v>
          </cell>
          <cell r="M70">
            <v>129</v>
          </cell>
          <cell r="N70">
            <v>121</v>
          </cell>
          <cell r="O70">
            <v>116</v>
          </cell>
          <cell r="P70">
            <v>112</v>
          </cell>
          <cell r="Q70">
            <v>109</v>
          </cell>
          <cell r="R70">
            <v>107</v>
          </cell>
          <cell r="S70">
            <v>105</v>
          </cell>
          <cell r="T70">
            <v>101</v>
          </cell>
          <cell r="U70">
            <v>100</v>
          </cell>
          <cell r="V70">
            <v>100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nu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39"/>
  <sheetViews>
    <sheetView showGridLines="0" topLeftCell="A13" workbookViewId="0">
      <selection activeCell="P31" sqref="P31"/>
    </sheetView>
  </sheetViews>
  <sheetFormatPr defaultRowHeight="15" x14ac:dyDescent="0.25"/>
  <cols>
    <col min="1" max="2" width="9.140625" style="7" customWidth="1"/>
    <col min="3" max="3" width="13.140625" style="7" customWidth="1"/>
    <col min="4" max="26" width="9.140625" style="7"/>
    <col min="27" max="29" width="9.140625" hidden="1" customWidth="1"/>
    <col min="30" max="30" width="13.42578125" hidden="1" customWidth="1"/>
    <col min="31" max="31" width="20.85546875" hidden="1" customWidth="1"/>
    <col min="32" max="32" width="9.140625" hidden="1" customWidth="1"/>
    <col min="33" max="34" width="9.140625" customWidth="1"/>
    <col min="35" max="36" width="9.140625" style="7" customWidth="1"/>
    <col min="37" max="16384" width="9.140625" style="7"/>
  </cols>
  <sheetData>
    <row r="1" spans="1:36" s="5" customFormat="1" ht="27" thickBot="1" x14ac:dyDescent="0.3">
      <c r="A1" s="161" t="str">
        <f ca="1">MID(CELL("filename",A1),FIND("]",CELL("filename",A1))+1,255)</f>
        <v>Help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"/>
      <c r="V1" s="1"/>
      <c r="W1" s="1"/>
      <c r="X1" s="1"/>
      <c r="Y1" s="1"/>
      <c r="Z1" s="1"/>
      <c r="AA1" s="2"/>
      <c r="AB1" s="2"/>
      <c r="AC1" s="3"/>
      <c r="AD1" s="2"/>
      <c r="AE1" s="2"/>
      <c r="AF1" s="2"/>
      <c r="AG1" s="2"/>
      <c r="AH1" s="2"/>
      <c r="AI1" s="1"/>
      <c r="AJ1" s="4"/>
    </row>
    <row r="2" spans="1:36" x14ac:dyDescent="0.25">
      <c r="A2" s="6" t="s">
        <v>0</v>
      </c>
    </row>
    <row r="3" spans="1:36" ht="15.75" thickBot="1" x14ac:dyDescent="0.3">
      <c r="A3" s="8" t="s">
        <v>1</v>
      </c>
      <c r="B3" s="7" t="str">
        <f>[1]Versions!C4</f>
        <v>19.02.28</v>
      </c>
      <c r="AA3" s="9" t="s">
        <v>2</v>
      </c>
    </row>
    <row r="4" spans="1:36" ht="15.75" thickBot="1" x14ac:dyDescent="0.3">
      <c r="AA4" s="10" t="s">
        <v>3</v>
      </c>
      <c r="AB4" s="11"/>
      <c r="AC4" s="12"/>
      <c r="AD4" s="13" t="s">
        <v>4</v>
      </c>
      <c r="AE4" s="13" t="s">
        <v>5</v>
      </c>
      <c r="AF4" s="14"/>
      <c r="AG4" s="7"/>
      <c r="AH4" s="7"/>
    </row>
    <row r="5" spans="1:36" ht="19.5" thickBot="1" x14ac:dyDescent="0.35">
      <c r="B5" s="15" t="s">
        <v>6</v>
      </c>
      <c r="AA5" s="16"/>
      <c r="AB5" s="17"/>
      <c r="AC5" s="18" t="s">
        <v>7</v>
      </c>
      <c r="AD5" s="19">
        <v>1</v>
      </c>
      <c r="AE5" s="19">
        <v>1.1499999999999999</v>
      </c>
      <c r="AG5" s="7"/>
      <c r="AH5" s="7"/>
    </row>
    <row r="6" spans="1:36" ht="19.5" thickBot="1" x14ac:dyDescent="0.35">
      <c r="B6" s="15"/>
      <c r="AA6" s="16"/>
      <c r="AB6" s="17"/>
      <c r="AC6" s="18" t="s">
        <v>8</v>
      </c>
      <c r="AD6" s="20">
        <v>0.78400000000000003</v>
      </c>
      <c r="AE6" s="20">
        <v>0.74</v>
      </c>
      <c r="AG6" s="7"/>
      <c r="AH6" s="7"/>
    </row>
    <row r="7" spans="1:36" ht="19.5" thickBot="1" x14ac:dyDescent="0.35">
      <c r="B7" s="15" t="s">
        <v>9</v>
      </c>
      <c r="AA7" s="16"/>
      <c r="AB7" s="17"/>
      <c r="AC7" s="18" t="s">
        <v>10</v>
      </c>
      <c r="AD7" s="20"/>
      <c r="AE7" s="20">
        <v>14.7</v>
      </c>
      <c r="AG7" s="7"/>
      <c r="AH7" s="7"/>
    </row>
    <row r="8" spans="1:36" ht="19.5" thickBot="1" x14ac:dyDescent="0.35">
      <c r="B8" s="21" t="s">
        <v>11</v>
      </c>
      <c r="AA8" s="16"/>
      <c r="AB8" s="17"/>
      <c r="AC8" s="18" t="s">
        <v>12</v>
      </c>
      <c r="AD8" s="20"/>
      <c r="AE8" s="20">
        <v>1.1000000000000001</v>
      </c>
      <c r="AF8" t="s">
        <v>13</v>
      </c>
    </row>
    <row r="9" spans="1:36" ht="19.5" thickBot="1" x14ac:dyDescent="0.35">
      <c r="B9" s="15"/>
    </row>
    <row r="10" spans="1:36" ht="19.5" thickBot="1" x14ac:dyDescent="0.35">
      <c r="B10" s="15" t="s">
        <v>14</v>
      </c>
      <c r="AA10" s="157" t="s">
        <v>78</v>
      </c>
      <c r="AB10" s="158"/>
    </row>
    <row r="11" spans="1:36" ht="19.5" thickBot="1" x14ac:dyDescent="0.35">
      <c r="B11" s="15"/>
      <c r="AA11" s="159" t="s">
        <v>32</v>
      </c>
      <c r="AB11" s="160">
        <v>1</v>
      </c>
    </row>
    <row r="12" spans="1:36" ht="19.5" thickBot="1" x14ac:dyDescent="0.35">
      <c r="B12" s="15" t="s">
        <v>15</v>
      </c>
      <c r="AA12" s="159" t="s">
        <v>33</v>
      </c>
      <c r="AB12" s="160">
        <v>14.5038</v>
      </c>
    </row>
    <row r="13" spans="1:36" ht="19.5" thickBot="1" x14ac:dyDescent="0.35">
      <c r="B13" s="15"/>
      <c r="C13" s="7" t="s">
        <v>16</v>
      </c>
      <c r="AA13" s="159" t="s">
        <v>34</v>
      </c>
      <c r="AB13" s="160">
        <v>100</v>
      </c>
    </row>
    <row r="14" spans="1:36" ht="18.75" x14ac:dyDescent="0.3">
      <c r="B14" s="15"/>
    </row>
    <row r="15" spans="1:36" ht="18.75" x14ac:dyDescent="0.3">
      <c r="B15" s="15"/>
    </row>
    <row r="16" spans="1:36" ht="18.75" x14ac:dyDescent="0.3">
      <c r="B16" s="15" t="s">
        <v>17</v>
      </c>
    </row>
    <row r="17" spans="1:34" ht="18.75" x14ac:dyDescent="0.3">
      <c r="B17" s="15"/>
    </row>
    <row r="18" spans="1:34" ht="18.75" x14ac:dyDescent="0.3">
      <c r="B18" s="15" t="s">
        <v>18</v>
      </c>
      <c r="N18" s="15" t="s">
        <v>19</v>
      </c>
      <c r="R18" s="22" t="s">
        <v>20</v>
      </c>
    </row>
    <row r="19" spans="1:34" s="23" customFormat="1" x14ac:dyDescent="0.25">
      <c r="B19" s="24"/>
      <c r="C19" s="23" t="s">
        <v>21</v>
      </c>
      <c r="AA19" s="25"/>
      <c r="AB19" s="25"/>
      <c r="AC19" s="25"/>
      <c r="AD19" s="25"/>
      <c r="AE19" s="25"/>
      <c r="AF19" s="25"/>
      <c r="AG19" s="25"/>
      <c r="AH19" s="25"/>
    </row>
    <row r="20" spans="1:34" s="23" customFormat="1" ht="15.75" thickBot="1" x14ac:dyDescent="0.3">
      <c r="B20" s="24"/>
      <c r="AA20" s="25"/>
      <c r="AB20" s="25"/>
      <c r="AC20" s="25"/>
      <c r="AD20" s="25"/>
      <c r="AE20" s="25"/>
      <c r="AF20" s="25"/>
      <c r="AG20" s="25"/>
      <c r="AH20" s="25"/>
    </row>
    <row r="21" spans="1:34" s="26" customFormat="1" ht="15" customHeight="1" thickBot="1" x14ac:dyDescent="0.3">
      <c r="A21" s="164" t="s">
        <v>22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6"/>
      <c r="AA21" s="27"/>
      <c r="AB21" s="27"/>
      <c r="AC21" s="27"/>
      <c r="AD21" s="27"/>
      <c r="AE21" s="27"/>
      <c r="AF21" s="27"/>
      <c r="AG21" s="27"/>
      <c r="AH21" s="27"/>
    </row>
    <row r="22" spans="1:34" ht="18.75" x14ac:dyDescent="0.3">
      <c r="B22" s="15"/>
    </row>
    <row r="23" spans="1:34" ht="18.75" x14ac:dyDescent="0.3">
      <c r="B23" s="15" t="s">
        <v>23</v>
      </c>
    </row>
    <row r="24" spans="1:34" ht="18.75" x14ac:dyDescent="0.3">
      <c r="B24" s="15"/>
    </row>
    <row r="25" spans="1:34" ht="18.75" x14ac:dyDescent="0.3">
      <c r="B25" s="15" t="s">
        <v>24</v>
      </c>
    </row>
    <row r="26" spans="1:34" ht="18.75" x14ac:dyDescent="0.3">
      <c r="B26" s="15" t="s">
        <v>25</v>
      </c>
    </row>
    <row r="28" spans="1:34" ht="18.75" x14ac:dyDescent="0.3">
      <c r="B28" s="28" t="s">
        <v>26</v>
      </c>
    </row>
    <row r="29" spans="1:34" ht="19.5" thickBot="1" x14ac:dyDescent="0.35">
      <c r="B29" s="28"/>
    </row>
    <row r="30" spans="1:34" ht="15.75" thickBot="1" x14ac:dyDescent="0.3">
      <c r="G30" s="29" t="s">
        <v>27</v>
      </c>
      <c r="H30" s="30">
        <v>0.74</v>
      </c>
    </row>
    <row r="31" spans="1:34" ht="15.75" thickBot="1" x14ac:dyDescent="0.3"/>
    <row r="32" spans="1:34" ht="15.75" thickBot="1" x14ac:dyDescent="0.3">
      <c r="H32" s="31">
        <v>1000</v>
      </c>
      <c r="I32" s="7" t="s">
        <v>28</v>
      </c>
      <c r="J32" s="32" t="s">
        <v>29</v>
      </c>
      <c r="K32" s="33">
        <f>(H30*H32)/60</f>
        <v>12.333333333333334</v>
      </c>
      <c r="L32" s="7" t="s">
        <v>30</v>
      </c>
      <c r="M32" s="32" t="s">
        <v>29</v>
      </c>
      <c r="N32" s="34">
        <f>K32*0.00220462*3600</f>
        <v>97.885128000000009</v>
      </c>
      <c r="O32" s="7" t="s">
        <v>31</v>
      </c>
    </row>
    <row r="33" spans="2:15" ht="15.75" thickBot="1" x14ac:dyDescent="0.3"/>
    <row r="34" spans="2:15" ht="15.75" thickBot="1" x14ac:dyDescent="0.3">
      <c r="H34" s="35">
        <v>3</v>
      </c>
      <c r="I34" s="7" t="s">
        <v>32</v>
      </c>
      <c r="J34" s="32" t="s">
        <v>29</v>
      </c>
      <c r="K34" s="34">
        <f>H34*14.5037738</f>
        <v>43.5113214</v>
      </c>
      <c r="L34" s="7" t="s">
        <v>33</v>
      </c>
      <c r="M34" s="32" t="s">
        <v>29</v>
      </c>
      <c r="N34" s="36">
        <f>H34*100</f>
        <v>300</v>
      </c>
      <c r="O34" s="7" t="s">
        <v>34</v>
      </c>
    </row>
    <row r="35" spans="2:15" x14ac:dyDescent="0.25">
      <c r="B35" s="37"/>
      <c r="G35" s="37"/>
    </row>
    <row r="36" spans="2:15" x14ac:dyDescent="0.25">
      <c r="B36" s="37"/>
    </row>
    <row r="37" spans="2:15" x14ac:dyDescent="0.25">
      <c r="B37" s="37"/>
    </row>
    <row r="38" spans="2:15" x14ac:dyDescent="0.25">
      <c r="B38" s="37"/>
    </row>
    <row r="39" spans="2:15" x14ac:dyDescent="0.25">
      <c r="B39" s="37"/>
    </row>
  </sheetData>
  <sheetProtection password="C163" sheet="1" objects="1" scenarios="1"/>
  <mergeCells count="2">
    <mergeCell ref="A1:T1"/>
    <mergeCell ref="A21:T21"/>
  </mergeCells>
  <hyperlinks>
    <hyperlink ref="R18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R74"/>
  <sheetViews>
    <sheetView showGridLines="0" tabSelected="1" workbookViewId="0">
      <selection activeCell="E5" sqref="E5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24" width="9.140625" style="7"/>
    <col min="25" max="78" width="9.140625" style="7" customWidth="1"/>
    <col min="79" max="96" width="9.140625" style="7" hidden="1" customWidth="1"/>
    <col min="97" max="16384" width="9.140625" style="7"/>
  </cols>
  <sheetData>
    <row r="1" spans="1:82" ht="27" thickBot="1" x14ac:dyDescent="0.4">
      <c r="A1" s="161" t="str">
        <f ca="1">MID(CELL("filename",A1),FIND("]",CELL("filename",A1))+1,255)</f>
        <v>Generic ECU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38"/>
      <c r="V1" s="38"/>
      <c r="W1" s="38"/>
      <c r="X1" s="38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8"/>
      <c r="CB1" s="38"/>
      <c r="CC1" s="38"/>
      <c r="CD1" s="39"/>
    </row>
    <row r="2" spans="1:82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755.39599999999996</v>
      </c>
      <c r="T2" s="41" t="s">
        <v>28</v>
      </c>
    </row>
    <row r="3" spans="1:82" x14ac:dyDescent="0.25">
      <c r="A3" s="8" t="s">
        <v>1</v>
      </c>
      <c r="B3" s="7" t="str">
        <f>[1]Versions!C4</f>
        <v>19.02.28</v>
      </c>
    </row>
    <row r="4" spans="1:82" ht="15.75" thickBot="1" x14ac:dyDescent="0.3"/>
    <row r="5" spans="1:82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82" ht="15.75" thickBot="1" x14ac:dyDescent="0.3"/>
    <row r="7" spans="1:82" ht="15.75" thickBot="1" x14ac:dyDescent="0.3">
      <c r="B7" s="167" t="s">
        <v>39</v>
      </c>
      <c r="C7" s="168"/>
      <c r="D7" s="169"/>
    </row>
    <row r="8" spans="1:82" ht="15.75" thickBot="1" x14ac:dyDescent="0.3">
      <c r="B8" s="45">
        <f>MIN(G51:V51)</f>
        <v>0.16</v>
      </c>
      <c r="C8" s="46" t="s">
        <v>40</v>
      </c>
    </row>
    <row r="9" spans="1:82" ht="15.75" thickBot="1" x14ac:dyDescent="0.3"/>
    <row r="10" spans="1:82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82" ht="15.75" thickBot="1" x14ac:dyDescent="0.3">
      <c r="B11" s="45">
        <f>MAX(G51:V51)</f>
        <v>2</v>
      </c>
      <c r="C11" s="46" t="s">
        <v>40</v>
      </c>
    </row>
    <row r="12" spans="1:82" ht="15.75" thickBot="1" x14ac:dyDescent="0.3">
      <c r="I12" s="43"/>
      <c r="P12" s="23"/>
    </row>
    <row r="13" spans="1:82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82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82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782.35534999999993</v>
      </c>
      <c r="H15" s="186" t="s">
        <v>45</v>
      </c>
      <c r="I15" s="37"/>
      <c r="K15" s="37"/>
    </row>
    <row r="16" spans="1:82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868.70539999999994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954.25734999999986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1007.8036499999999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1067.3000499999998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1133.9356499999999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1225.4572499999999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1291.7386499999998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67" t="s">
        <v>52</v>
      </c>
      <c r="C28" s="168"/>
      <c r="D28" s="168"/>
      <c r="E28" s="168"/>
      <c r="F28" s="169"/>
      <c r="G28" s="75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40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40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40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40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40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40" ht="15.75" thickBot="1" x14ac:dyDescent="0.3"/>
    <row r="39" spans="2:40" ht="15.75" thickBot="1" x14ac:dyDescent="0.3">
      <c r="B39" s="167" t="s">
        <v>55</v>
      </c>
      <c r="C39" s="168"/>
      <c r="D39" s="168"/>
      <c r="E39" s="168"/>
      <c r="F39" s="169"/>
      <c r="G39" s="174" t="s">
        <v>56</v>
      </c>
      <c r="H39" s="175"/>
      <c r="I39" s="175"/>
      <c r="J39" s="175"/>
      <c r="K39" s="175"/>
      <c r="L39" s="175"/>
      <c r="M39" s="175"/>
      <c r="N39" s="176"/>
      <c r="Q39" s="167" t="s">
        <v>55</v>
      </c>
      <c r="R39" s="168"/>
      <c r="S39" s="168"/>
      <c r="T39" s="168"/>
      <c r="U39" s="169"/>
      <c r="V39" s="174" t="s">
        <v>57</v>
      </c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6"/>
    </row>
    <row r="40" spans="2:40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  <c r="Q40" s="194" t="s">
        <v>58</v>
      </c>
      <c r="R40" s="195"/>
      <c r="S40" s="195"/>
      <c r="T40" s="196"/>
      <c r="U40" s="47" t="str">
        <f>$E$5</f>
        <v>bar</v>
      </c>
      <c r="V40" s="84">
        <v>8</v>
      </c>
      <c r="W40" s="85">
        <v>8.5</v>
      </c>
      <c r="X40" s="85">
        <v>9</v>
      </c>
      <c r="Y40" s="85">
        <v>9.5</v>
      </c>
      <c r="Z40" s="85">
        <v>10</v>
      </c>
      <c r="AA40" s="85">
        <v>10.5</v>
      </c>
      <c r="AB40" s="85">
        <v>11</v>
      </c>
      <c r="AC40" s="85">
        <v>11.5</v>
      </c>
      <c r="AD40" s="85">
        <v>12</v>
      </c>
      <c r="AE40" s="85">
        <v>12.5</v>
      </c>
      <c r="AF40" s="85">
        <v>13</v>
      </c>
      <c r="AG40" s="85">
        <v>13.5</v>
      </c>
      <c r="AH40" s="85">
        <v>14</v>
      </c>
      <c r="AI40" s="85">
        <v>14.5</v>
      </c>
      <c r="AJ40" s="85">
        <v>15</v>
      </c>
      <c r="AK40" s="85">
        <v>15.5</v>
      </c>
      <c r="AL40" s="86">
        <v>16</v>
      </c>
    </row>
    <row r="41" spans="2:40" ht="15.75" customHeight="1" thickBot="1" x14ac:dyDescent="0.3">
      <c r="B41" s="197"/>
      <c r="C41" s="198"/>
      <c r="D41" s="198"/>
      <c r="E41" s="199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2.1659600000000001</v>
      </c>
      <c r="H41" s="88">
        <f>('[1]Summary Data'!$V43*POWER(H$40,3))+('[1]Summary Data'!$W43*POWER(H$40,2))+('[1]Summary Data'!$X43*H$40)+'[1]Summary Data'!$Y43</f>
        <v>1.4519199999999994</v>
      </c>
      <c r="I41" s="88">
        <f>('[1]Summary Data'!$V43*POWER(I$40,3))+('[1]Summary Data'!$W43*POWER(I$40,2))+('[1]Summary Data'!$X43*I$40)+'[1]Summary Data'!$Y43</f>
        <v>1.2094100000000001</v>
      </c>
      <c r="J41" s="88">
        <f>('[1]Summary Data'!$V43*POWER(J$40,3))+('[1]Summary Data'!$W43*POWER(J$40,2))+('[1]Summary Data'!$X43*J$40)+'[1]Summary Data'!$Y43</f>
        <v>1.0247599999999988</v>
      </c>
      <c r="K41" s="88">
        <f>('[1]Summary Data'!$V43*POWER(K$40,3))+('[1]Summary Data'!$W43*POWER(K$40,2))+('[1]Summary Data'!$X43*K$40)+'[1]Summary Data'!$Y43</f>
        <v>0.88410999999999795</v>
      </c>
      <c r="L41" s="88">
        <f>('[1]Summary Data'!$V43*POWER(L$40,3))+('[1]Summary Data'!$W43*POWER(L$40,2))+('[1]Summary Data'!$X43*L$40)+'[1]Summary Data'!$Y43</f>
        <v>0.77360000000000184</v>
      </c>
      <c r="M41" s="88">
        <f>('[1]Summary Data'!$V43*POWER(M$40,3))+('[1]Summary Data'!$W43*POWER(M$40,2))+('[1]Summary Data'!$X43*M$40)+'[1]Summary Data'!$Y43</f>
        <v>0.67937000000000047</v>
      </c>
      <c r="N41" s="89">
        <f>('[1]Summary Data'!$V43*POWER(N$40,3))+('[1]Summary Data'!$W43*POWER(N$40,2))+('[1]Summary Data'!$X43*N$40)+'[1]Summary Data'!$Y43</f>
        <v>0.58756000000000164</v>
      </c>
      <c r="O41" s="186" t="s">
        <v>40</v>
      </c>
      <c r="Q41" s="197"/>
      <c r="R41" s="198"/>
      <c r="S41" s="198"/>
      <c r="T41" s="199"/>
      <c r="U41" s="49">
        <f>F41</f>
        <v>2.5</v>
      </c>
      <c r="V41" s="87">
        <f>('[1]Summary Data'!$V43*POWER(V$40,3))+('[1]Summary Data'!$W43*POWER(V$40,2))+('[1]Summary Data'!$X43*V$40)+'[1]Summary Data'!$Y43</f>
        <v>2.1659600000000001</v>
      </c>
      <c r="W41" s="88">
        <f>('[1]Summary Data'!$V43*POWER(W$40,3))+('[1]Summary Data'!$W43*POWER(W$40,2))+('[1]Summary Data'!$X43*W$40)+'[1]Summary Data'!$Y43</f>
        <v>1.9544912499999985</v>
      </c>
      <c r="X41" s="88">
        <f>('[1]Summary Data'!$V43*POWER(X$40,3))+('[1]Summary Data'!$W43*POWER(X$40,2))+('[1]Summary Data'!$X43*X$40)+'[1]Summary Data'!$Y43</f>
        <v>1.7661499999999997</v>
      </c>
      <c r="Y41" s="88">
        <f>('[1]Summary Data'!$V43*POWER(Y$40,3))+('[1]Summary Data'!$W43*POWER(Y$40,2))+('[1]Summary Data'!$X43*Y$40)+'[1]Summary Data'!$Y43</f>
        <v>1.5992037499999991</v>
      </c>
      <c r="Z41" s="88">
        <f>('[1]Summary Data'!$V43*POWER(Z$40,3))+('[1]Summary Data'!$W43*POWER(Z$40,2))+('[1]Summary Data'!$X43*Z$40)+'[1]Summary Data'!$Y43</f>
        <v>1.4519199999999994</v>
      </c>
      <c r="AA41" s="88">
        <f>('[1]Summary Data'!$V43*POWER(AA$40,3))+('[1]Summary Data'!$W43*POWER(AA$40,2))+('[1]Summary Data'!$X43*AA$40)+'[1]Summary Data'!$Y43</f>
        <v>1.3225662499999977</v>
      </c>
      <c r="AB41" s="88">
        <f>('[1]Summary Data'!$V43*POWER(AB$40,3))+('[1]Summary Data'!$W43*POWER(AB$40,2))+('[1]Summary Data'!$X43*AB$40)+'[1]Summary Data'!$Y43</f>
        <v>1.2094100000000001</v>
      </c>
      <c r="AC41" s="88">
        <f>('[1]Summary Data'!$V43*POWER(AC$40,3))+('[1]Summary Data'!$W43*POWER(AC$40,2))+('[1]Summary Data'!$X43*AC$40)+'[1]Summary Data'!$Y43</f>
        <v>1.110718750000002</v>
      </c>
      <c r="AD41" s="90">
        <f>('[1]Summary Data'!$V43*POWER(AD$40,3))+('[1]Summary Data'!$W43*POWER(AD$40,2))+('[1]Summary Data'!$X43*AD$40)+'[1]Summary Data'!$Y43</f>
        <v>1.0247599999999988</v>
      </c>
      <c r="AE41" s="88">
        <f>('[1]Summary Data'!$V43*POWER(AE$40,3))+('[1]Summary Data'!$W43*POWER(AE$40,2))+('[1]Summary Data'!$X43*AE$40)+'[1]Summary Data'!$Y43</f>
        <v>0.94980125000000193</v>
      </c>
      <c r="AF41" s="88">
        <f>('[1]Summary Data'!$V43*POWER(AF$40,3))+('[1]Summary Data'!$W43*POWER(AF$40,2))+('[1]Summary Data'!$X43*AF$40)+'[1]Summary Data'!$Y43</f>
        <v>0.88410999999999795</v>
      </c>
      <c r="AG41" s="88">
        <f>('[1]Summary Data'!$V43*POWER(AG$40,3))+('[1]Summary Data'!$W43*POWER(AG$40,2))+('[1]Summary Data'!$X43*AG$40)+'[1]Summary Data'!$Y43</f>
        <v>0.82595375000000004</v>
      </c>
      <c r="AH41" s="88">
        <f>('[1]Summary Data'!$V43*POWER(AH$40,3))+('[1]Summary Data'!$W43*POWER(AH$40,2))+('[1]Summary Data'!$X43*AH$40)+'[1]Summary Data'!$Y43</f>
        <v>0.77360000000000184</v>
      </c>
      <c r="AI41" s="88">
        <f>('[1]Summary Data'!$V43*POWER(AI$40,3))+('[1]Summary Data'!$W43*POWER(AI$40,2))+('[1]Summary Data'!$X43*AI$40)+'[1]Summary Data'!$Y43</f>
        <v>0.72531624999999877</v>
      </c>
      <c r="AJ41" s="88">
        <f>('[1]Summary Data'!$V43*POWER(AJ$40,3))+('[1]Summary Data'!$W43*POWER(AJ$40,2))+('[1]Summary Data'!$X43*AJ$40)+'[1]Summary Data'!$Y43</f>
        <v>0.67937000000000047</v>
      </c>
      <c r="AK41" s="88">
        <f>('[1]Summary Data'!$V43*POWER(AK$40,3))+('[1]Summary Data'!$W43*POWER(AK$40,2))+('[1]Summary Data'!$X43*AK$40)+'[1]Summary Data'!$Y43</f>
        <v>0.63402875000000058</v>
      </c>
      <c r="AL41" s="91">
        <f>('[1]Summary Data'!$V43*POWER(AL$40,3))+('[1]Summary Data'!$W43*POWER(AL$40,2))+('[1]Summary Data'!$X43*AL$40)+'[1]Summary Data'!$Y43</f>
        <v>0.58756000000000164</v>
      </c>
      <c r="AM41" s="186" t="s">
        <v>40</v>
      </c>
    </row>
    <row r="42" spans="2:40" ht="15.75" thickBot="1" x14ac:dyDescent="0.3">
      <c r="B42" s="197"/>
      <c r="C42" s="198"/>
      <c r="D42" s="198"/>
      <c r="E42" s="199"/>
      <c r="F42" s="51">
        <f t="shared" si="4"/>
        <v>3</v>
      </c>
      <c r="G42" s="92">
        <f>('[1]Summary Data'!$V42*POWER(G$40,3))+('[1]Summary Data'!$W42*POWER(G$40,2))+('[1]Summary Data'!$X42*G$40)+'[1]Summary Data'!$Y42</f>
        <v>2.2374700000000001</v>
      </c>
      <c r="H42" s="93">
        <f>('[1]Summary Data'!$V42*POWER(H$40,3))+('[1]Summary Data'!$W42*POWER(H$40,2))+('[1]Summary Data'!$X42*H$40)+'[1]Summary Data'!$Y42</f>
        <v>1.4515700000000002</v>
      </c>
      <c r="I42" s="93">
        <f>('[1]Summary Data'!$V42*POWER(I$40,3))+('[1]Summary Data'!$W42*POWER(I$40,2))+('[1]Summary Data'!$X42*I$40)+'[1]Summary Data'!$Y42</f>
        <v>1.2124299999999977</v>
      </c>
      <c r="J42" s="93">
        <f>('[1]Summary Data'!$V42*POWER(J$40,3))+('[1]Summary Data'!$W42*POWER(J$40,2))+('[1]Summary Data'!$X42*J$40)+'[1]Summary Data'!$Y42</f>
        <v>1.0439900000000009</v>
      </c>
      <c r="K42" s="93">
        <f>('[1]Summary Data'!$V42*POWER(K$40,3))+('[1]Summary Data'!$W42*POWER(K$40,2))+('[1]Summary Data'!$X42*K$40)+'[1]Summary Data'!$Y42</f>
        <v>0.9223700000000008</v>
      </c>
      <c r="L42" s="93">
        <f>('[1]Summary Data'!$V42*POWER(L$40,3))+('[1]Summary Data'!$W42*POWER(L$40,2))+('[1]Summary Data'!$X42*L$40)+'[1]Summary Data'!$Y42</f>
        <v>0.82368999999999204</v>
      </c>
      <c r="M42" s="93">
        <f>('[1]Summary Data'!$V42*POWER(M$40,3))+('[1]Summary Data'!$W42*POWER(M$40,2))+('[1]Summary Data'!$X42*M$40)+'[1]Summary Data'!$Y42</f>
        <v>0.72407000000000465</v>
      </c>
      <c r="N42" s="94">
        <f>('[1]Summary Data'!$V42*POWER(N$40,3))+('[1]Summary Data'!$W42*POWER(N$40,2))+('[1]Summary Data'!$X42*N$40)+'[1]Summary Data'!$Y42</f>
        <v>0.59963000000000122</v>
      </c>
      <c r="O42" s="187"/>
      <c r="P42" s="53"/>
      <c r="Q42" s="197"/>
      <c r="R42" s="198"/>
      <c r="S42" s="198"/>
      <c r="T42" s="199"/>
      <c r="U42" s="51">
        <f t="shared" ref="U42:U48" si="5">F42</f>
        <v>3</v>
      </c>
      <c r="V42" s="92">
        <f>('[1]Summary Data'!$V42*POWER(V$40,3))+('[1]Summary Data'!$W42*POWER(V$40,2))+('[1]Summary Data'!$X42*V$40)+'[1]Summary Data'!$Y42</f>
        <v>2.2374700000000001</v>
      </c>
      <c r="W42" s="93">
        <f>('[1]Summary Data'!$V42*POWER(W$40,3))+('[1]Summary Data'!$W42*POWER(W$40,2))+('[1]Summary Data'!$X42*W$40)+'[1]Summary Data'!$Y42</f>
        <v>1.9950800000000015</v>
      </c>
      <c r="X42" s="93">
        <f>('[1]Summary Data'!$V42*POWER(X$40,3))+('[1]Summary Data'!$W42*POWER(X$40,2))+('[1]Summary Data'!$X42*X$40)+'[1]Summary Data'!$Y42</f>
        <v>1.7852900000000016</v>
      </c>
      <c r="Y42" s="93">
        <f>('[1]Summary Data'!$V42*POWER(Y$40,3))+('[1]Summary Data'!$W42*POWER(Y$40,2))+('[1]Summary Data'!$X42*Y$40)+'[1]Summary Data'!$Y42</f>
        <v>1.6051150000000014</v>
      </c>
      <c r="Z42" s="93">
        <f>('[1]Summary Data'!$V42*POWER(Z$40,3))+('[1]Summary Data'!$W42*POWER(Z$40,2))+('[1]Summary Data'!$X42*Z$40)+'[1]Summary Data'!$Y42</f>
        <v>1.4515700000000002</v>
      </c>
      <c r="AA42" s="93">
        <f>('[1]Summary Data'!$V42*POWER(AA$40,3))+('[1]Summary Data'!$W42*POWER(AA$40,2))+('[1]Summary Data'!$X42*AA$40)+'[1]Summary Data'!$Y42</f>
        <v>1.321670000000001</v>
      </c>
      <c r="AB42" s="93">
        <f>('[1]Summary Data'!$V42*POWER(AB$40,3))+('[1]Summary Data'!$W42*POWER(AB$40,2))+('[1]Summary Data'!$X42*AB$40)+'[1]Summary Data'!$Y42</f>
        <v>1.2124299999999977</v>
      </c>
      <c r="AC42" s="93">
        <f>('[1]Summary Data'!$V42*POWER(AC$40,3))+('[1]Summary Data'!$W42*POWER(AC$40,2))+('[1]Summary Data'!$X42*AC$40)+'[1]Summary Data'!$Y42</f>
        <v>1.1208650000000002</v>
      </c>
      <c r="AD42" s="95">
        <f>('[1]Summary Data'!$V42*POWER(AD$40,3))+('[1]Summary Data'!$W42*POWER(AD$40,2))+('[1]Summary Data'!$X42*AD$40)+'[1]Summary Data'!$Y42</f>
        <v>1.0439900000000009</v>
      </c>
      <c r="AE42" s="93">
        <f>('[1]Summary Data'!$V42*POWER(AE$40,3))+('[1]Summary Data'!$W42*POWER(AE$40,2))+('[1]Summary Data'!$X42*AE$40)+'[1]Summary Data'!$Y42</f>
        <v>0.97882000000000247</v>
      </c>
      <c r="AF42" s="93">
        <f>('[1]Summary Data'!$V42*POWER(AF$40,3))+('[1]Summary Data'!$W42*POWER(AF$40,2))+('[1]Summary Data'!$X42*AF$40)+'[1]Summary Data'!$Y42</f>
        <v>0.9223700000000008</v>
      </c>
      <c r="AG42" s="93">
        <f>('[1]Summary Data'!$V42*POWER(AG$40,3))+('[1]Summary Data'!$W42*POWER(AG$40,2))+('[1]Summary Data'!$X42*AG$40)+'[1]Summary Data'!$Y42</f>
        <v>0.87165499999999696</v>
      </c>
      <c r="AH42" s="93">
        <f>('[1]Summary Data'!$V42*POWER(AH$40,3))+('[1]Summary Data'!$W42*POWER(AH$40,2))+('[1]Summary Data'!$X42*AH$40)+'[1]Summary Data'!$Y42</f>
        <v>0.82368999999999204</v>
      </c>
      <c r="AI42" s="93">
        <f>('[1]Summary Data'!$V42*POWER(AI$40,3))+('[1]Summary Data'!$W42*POWER(AI$40,2))+('[1]Summary Data'!$X42*AI$40)+'[1]Summary Data'!$Y42</f>
        <v>0.7754900000000049</v>
      </c>
      <c r="AJ42" s="93">
        <f>('[1]Summary Data'!$V42*POWER(AJ$40,3))+('[1]Summary Data'!$W42*POWER(AJ$40,2))+('[1]Summary Data'!$X42*AJ$40)+'[1]Summary Data'!$Y42</f>
        <v>0.72407000000000465</v>
      </c>
      <c r="AK42" s="93">
        <f>('[1]Summary Data'!$V42*POWER(AK$40,3))+('[1]Summary Data'!$W42*POWER(AK$40,2))+('[1]Summary Data'!$X42*AK$40)+'[1]Summary Data'!$Y42</f>
        <v>0.66644500000000306</v>
      </c>
      <c r="AL42" s="96">
        <f>('[1]Summary Data'!$V42*POWER(AL$40,3))+('[1]Summary Data'!$W42*POWER(AL$40,2))+('[1]Summary Data'!$X42*AL$40)+'[1]Summary Data'!$Y42</f>
        <v>0.59963000000000122</v>
      </c>
      <c r="AM42" s="187"/>
      <c r="AN42" s="53" t="s">
        <v>46</v>
      </c>
    </row>
    <row r="43" spans="2:40" x14ac:dyDescent="0.25">
      <c r="B43" s="197"/>
      <c r="C43" s="198"/>
      <c r="D43" s="198"/>
      <c r="E43" s="199"/>
      <c r="F43" s="54">
        <f t="shared" si="4"/>
        <v>3.5</v>
      </c>
      <c r="G43" s="97">
        <f>('[1]Summary Data'!$V41*POWER(G$40,3))+('[1]Summary Data'!$W41*POWER(G$40,2))+('[1]Summary Data'!$X41*G$40)+'[1]Summary Data'!$Y41</f>
        <v>2.3611300000000011</v>
      </c>
      <c r="H43" s="98">
        <f>('[1]Summary Data'!$V41*POWER(H$40,3))+('[1]Summary Data'!$W41*POWER(H$40,2))+('[1]Summary Data'!$X41*H$40)+'[1]Summary Data'!$Y41</f>
        <v>1.5276700000000005</v>
      </c>
      <c r="I43" s="98">
        <f>('[1]Summary Data'!$V41*POWER(I$40,3))+('[1]Summary Data'!$W41*POWER(I$40,2))+('[1]Summary Data'!$X41*I$40)+'[1]Summary Data'!$Y41</f>
        <v>1.2550899999999992</v>
      </c>
      <c r="J43" s="98">
        <f>('[1]Summary Data'!$V41*POWER(J$40,3))+('[1]Summary Data'!$W41*POWER(J$40,2))+('[1]Summary Data'!$X41*J$40)+'[1]Summary Data'!$Y41</f>
        <v>1.0552499999999991</v>
      </c>
      <c r="K43" s="98">
        <f>('[1]Summary Data'!$V41*POWER(K$40,3))+('[1]Summary Data'!$W41*POWER(K$40,2))+('[1]Summary Data'!$X41*K$40)+'[1]Summary Data'!$Y41</f>
        <v>0.91062999999999761</v>
      </c>
      <c r="L43" s="98">
        <f>('[1]Summary Data'!$V41*POWER(L$40,3))+('[1]Summary Data'!$W41*POWER(L$40,2))+('[1]Summary Data'!$X41*L$40)+'[1]Summary Data'!$Y41</f>
        <v>0.80370999999999881</v>
      </c>
      <c r="M43" s="98">
        <f>('[1]Summary Data'!$V41*POWER(M$40,3))+('[1]Summary Data'!$W41*POWER(M$40,2))+('[1]Summary Data'!$X41*M$40)+'[1]Summary Data'!$Y41</f>
        <v>0.71697000000000344</v>
      </c>
      <c r="N43" s="99">
        <f>('[1]Summary Data'!$V41*POWER(N$40,3))+('[1]Summary Data'!$W41*POWER(N$40,2))+('[1]Summary Data'!$X41*N$40)+'[1]Summary Data'!$Y41</f>
        <v>0.63288999999999973</v>
      </c>
      <c r="O43" s="187"/>
      <c r="Q43" s="197"/>
      <c r="R43" s="198"/>
      <c r="S43" s="198"/>
      <c r="T43" s="199"/>
      <c r="U43" s="54">
        <f t="shared" si="5"/>
        <v>3.5</v>
      </c>
      <c r="V43" s="97">
        <f>('[1]Summary Data'!$V41*POWER(V$40,3))+('[1]Summary Data'!$W41*POWER(V$40,2))+('[1]Summary Data'!$X41*V$40)+'[1]Summary Data'!$Y41</f>
        <v>2.3611300000000011</v>
      </c>
      <c r="W43" s="98">
        <f>('[1]Summary Data'!$V41*POWER(W$40,3))+('[1]Summary Data'!$W41*POWER(W$40,2))+('[1]Summary Data'!$X41*W$40)+'[1]Summary Data'!$Y41</f>
        <v>2.1112525000000026</v>
      </c>
      <c r="X43" s="98">
        <f>('[1]Summary Data'!$V41*POWER(X$40,3))+('[1]Summary Data'!$W41*POWER(X$40,2))+('[1]Summary Data'!$X41*X$40)+'[1]Summary Data'!$Y41</f>
        <v>1.8905100000000008</v>
      </c>
      <c r="Y43" s="98">
        <f>('[1]Summary Data'!$V41*POWER(Y$40,3))+('[1]Summary Data'!$W41*POWER(Y$40,2))+('[1]Summary Data'!$X41*Y$40)+'[1]Summary Data'!$Y41</f>
        <v>1.6967125000000021</v>
      </c>
      <c r="Z43" s="98">
        <f>('[1]Summary Data'!$V41*POWER(Z$40,3))+('[1]Summary Data'!$W41*POWER(Z$40,2))+('[1]Summary Data'!$X41*Z$40)+'[1]Summary Data'!$Y41</f>
        <v>1.5276700000000005</v>
      </c>
      <c r="AA43" s="98">
        <f>('[1]Summary Data'!$V41*POWER(AA$40,3))+('[1]Summary Data'!$W41*POWER(AA$40,2))+('[1]Summary Data'!$X41*AA$40)+'[1]Summary Data'!$Y41</f>
        <v>1.3811925000000009</v>
      </c>
      <c r="AB43" s="98">
        <f>('[1]Summary Data'!$V41*POWER(AB$40,3))+('[1]Summary Data'!$W41*POWER(AB$40,2))+('[1]Summary Data'!$X41*AB$40)+'[1]Summary Data'!$Y41</f>
        <v>1.2550899999999992</v>
      </c>
      <c r="AC43" s="98">
        <f>('[1]Summary Data'!$V41*POWER(AC$40,3))+('[1]Summary Data'!$W41*POWER(AC$40,2))+('[1]Summary Data'!$X41*AC$40)+'[1]Summary Data'!$Y41</f>
        <v>1.1471725000000035</v>
      </c>
      <c r="AD43" s="100">
        <f>('[1]Summary Data'!$V41*POWER(AD$40,3))+('[1]Summary Data'!$W41*POWER(AD$40,2))+('[1]Summary Data'!$X41*AD$40)+'[1]Summary Data'!$Y41</f>
        <v>1.0552499999999991</v>
      </c>
      <c r="AE43" s="98">
        <f>('[1]Summary Data'!$V41*POWER(AE$40,3))+('[1]Summary Data'!$W41*POWER(AE$40,2))+('[1]Summary Data'!$X41*AE$40)+'[1]Summary Data'!$Y41</f>
        <v>0.97713249999999974</v>
      </c>
      <c r="AF43" s="98">
        <f>('[1]Summary Data'!$V41*POWER(AF$40,3))+('[1]Summary Data'!$W41*POWER(AF$40,2))+('[1]Summary Data'!$X41*AF$40)+'[1]Summary Data'!$Y41</f>
        <v>0.91062999999999761</v>
      </c>
      <c r="AG43" s="98">
        <f>('[1]Summary Data'!$V41*POWER(AG$40,3))+('[1]Summary Data'!$W41*POWER(AG$40,2))+('[1]Summary Data'!$X41*AG$40)+'[1]Summary Data'!$Y41</f>
        <v>0.85355249999999927</v>
      </c>
      <c r="AH43" s="98">
        <f>('[1]Summary Data'!$V41*POWER(AH$40,3))+('[1]Summary Data'!$W41*POWER(AH$40,2))+('[1]Summary Data'!$X41*AH$40)+'[1]Summary Data'!$Y41</f>
        <v>0.80370999999999881</v>
      </c>
      <c r="AI43" s="98">
        <f>('[1]Summary Data'!$V41*POWER(AI$40,3))+('[1]Summary Data'!$W41*POWER(AI$40,2))+('[1]Summary Data'!$X41*AI$40)+'[1]Summary Data'!$Y41</f>
        <v>0.75891249999999744</v>
      </c>
      <c r="AJ43" s="98">
        <f>('[1]Summary Data'!$V41*POWER(AJ$40,3))+('[1]Summary Data'!$W41*POWER(AJ$40,2))+('[1]Summary Data'!$X41*AJ$40)+'[1]Summary Data'!$Y41</f>
        <v>0.71697000000000344</v>
      </c>
      <c r="AK43" s="98">
        <f>('[1]Summary Data'!$V41*POWER(AK$40,3))+('[1]Summary Data'!$W41*POWER(AK$40,2))+('[1]Summary Data'!$X41*AK$40)+'[1]Summary Data'!$Y41</f>
        <v>0.6756924999999967</v>
      </c>
      <c r="AL43" s="101">
        <f>('[1]Summary Data'!$V41*POWER(AL$40,3))+('[1]Summary Data'!$W41*POWER(AL$40,2))+('[1]Summary Data'!$X41*AL$40)+'[1]Summary Data'!$Y41</f>
        <v>0.63288999999999973</v>
      </c>
      <c r="AM43" s="187"/>
    </row>
    <row r="44" spans="2:40" x14ac:dyDescent="0.25">
      <c r="B44" s="197"/>
      <c r="C44" s="198"/>
      <c r="D44" s="198"/>
      <c r="E44" s="199"/>
      <c r="F44" s="56">
        <f t="shared" si="4"/>
        <v>4</v>
      </c>
      <c r="G44" s="97">
        <f>('[1]Summary Data'!$V40*POWER(G$40,3))+('[1]Summary Data'!$W40*POWER(G$40,2))+('[1]Summary Data'!$X40*G$40)+'[1]Summary Data'!$Y40</f>
        <v>2.5793699999999991</v>
      </c>
      <c r="H44" s="98">
        <f>('[1]Summary Data'!$V40*POWER(H$40,3))+('[1]Summary Data'!$W40*POWER(H$40,2))+('[1]Summary Data'!$X40*H$40)+'[1]Summary Data'!$Y40</f>
        <v>1.5829099999999983</v>
      </c>
      <c r="I44" s="98">
        <f>('[1]Summary Data'!$V40*POWER(I$40,3))+('[1]Summary Data'!$W40*POWER(I$40,2))+('[1]Summary Data'!$X40*I$40)+'[1]Summary Data'!$Y40</f>
        <v>1.2864000000000004</v>
      </c>
      <c r="J44" s="98">
        <f>('[1]Summary Data'!$V40*POWER(J$40,3))+('[1]Summary Data'!$W40*POWER(J$40,2))+('[1]Summary Data'!$X40*J$40)+'[1]Summary Data'!$Y40</f>
        <v>1.0841299999999983</v>
      </c>
      <c r="K44" s="98">
        <f>('[1]Summary Data'!$V40*POWER(K$40,3))+('[1]Summary Data'!$W40*POWER(K$40,2))+('[1]Summary Data'!$X40*K$40)+'[1]Summary Data'!$Y40</f>
        <v>0.94591999999999388</v>
      </c>
      <c r="L44" s="98">
        <f>('[1]Summary Data'!$V40*POWER(L$40,3))+('[1]Summary Data'!$W40*POWER(L$40,2))+('[1]Summary Data'!$X40*L$40)+'[1]Summary Data'!$Y40</f>
        <v>0.84158999999999651</v>
      </c>
      <c r="M44" s="98">
        <f>('[1]Summary Data'!$V40*POWER(M$40,3))+('[1]Summary Data'!$W40*POWER(M$40,2))+('[1]Summary Data'!$X40*M$40)+'[1]Summary Data'!$Y40</f>
        <v>0.74096000000000117</v>
      </c>
      <c r="N44" s="99">
        <f>('[1]Summary Data'!$V40*POWER(N$40,3))+('[1]Summary Data'!$W40*POWER(N$40,2))+('[1]Summary Data'!$X40*N$40)+'[1]Summary Data'!$Y40</f>
        <v>0.61384999999999934</v>
      </c>
      <c r="O44" s="187"/>
      <c r="Q44" s="197"/>
      <c r="R44" s="198"/>
      <c r="S44" s="198"/>
      <c r="T44" s="199"/>
      <c r="U44" s="56">
        <f t="shared" si="5"/>
        <v>4</v>
      </c>
      <c r="V44" s="97">
        <f>('[1]Summary Data'!$V40*POWER(V$40,3))+('[1]Summary Data'!$W40*POWER(V$40,2))+('[1]Summary Data'!$X40*V$40)+'[1]Summary Data'!$Y40</f>
        <v>2.5793699999999991</v>
      </c>
      <c r="W44" s="98">
        <f>('[1]Summary Data'!$V40*POWER(W$40,3))+('[1]Summary Data'!$W40*POWER(W$40,2))+('[1]Summary Data'!$X40*W$40)+'[1]Summary Data'!$Y40</f>
        <v>2.2703937499999984</v>
      </c>
      <c r="X44" s="98">
        <f>('[1]Summary Data'!$V40*POWER(X$40,3))+('[1]Summary Data'!$W40*POWER(X$40,2))+('[1]Summary Data'!$X40*X$40)+'[1]Summary Data'!$Y40</f>
        <v>2.0038400000000003</v>
      </c>
      <c r="Y44" s="98">
        <f>('[1]Summary Data'!$V40*POWER(Y$40,3))+('[1]Summary Data'!$W40*POWER(Y$40,2))+('[1]Summary Data'!$X40*Y$40)+'[1]Summary Data'!$Y40</f>
        <v>1.7759362500000009</v>
      </c>
      <c r="Z44" s="98">
        <f>('[1]Summary Data'!$V40*POWER(Z$40,3))+('[1]Summary Data'!$W40*POWER(Z$40,2))+('[1]Summary Data'!$X40*Z$40)+'[1]Summary Data'!$Y40</f>
        <v>1.5829099999999983</v>
      </c>
      <c r="AA44" s="98">
        <f>('[1]Summary Data'!$V40*POWER(AA$40,3))+('[1]Summary Data'!$W40*POWER(AA$40,2))+('[1]Summary Data'!$X40*AA$40)+'[1]Summary Data'!$Y40</f>
        <v>1.4209887500000029</v>
      </c>
      <c r="AB44" s="98">
        <f>('[1]Summary Data'!$V40*POWER(AB$40,3))+('[1]Summary Data'!$W40*POWER(AB$40,2))+('[1]Summary Data'!$X40*AB$40)+'[1]Summary Data'!$Y40</f>
        <v>1.2864000000000004</v>
      </c>
      <c r="AC44" s="98">
        <f>('[1]Summary Data'!$V40*POWER(AC$40,3))+('[1]Summary Data'!$W40*POWER(AC$40,2))+('[1]Summary Data'!$X40*AC$40)+'[1]Summary Data'!$Y40</f>
        <v>1.1753712499999978</v>
      </c>
      <c r="AD44" s="100">
        <f>('[1]Summary Data'!$V40*POWER(AD$40,3))+('[1]Summary Data'!$W40*POWER(AD$40,2))+('[1]Summary Data'!$X40*AD$40)+'[1]Summary Data'!$Y40</f>
        <v>1.0841299999999983</v>
      </c>
      <c r="AE44" s="98">
        <f>('[1]Summary Data'!$V40*POWER(AE$40,3))+('[1]Summary Data'!$W40*POWER(AE$40,2))+('[1]Summary Data'!$X40*AE$40)+'[1]Summary Data'!$Y40</f>
        <v>1.0089037500000018</v>
      </c>
      <c r="AF44" s="98">
        <f>('[1]Summary Data'!$V40*POWER(AF$40,3))+('[1]Summary Data'!$W40*POWER(AF$40,2))+('[1]Summary Data'!$X40*AF$40)+'[1]Summary Data'!$Y40</f>
        <v>0.94591999999999388</v>
      </c>
      <c r="AG44" s="98">
        <f>('[1]Summary Data'!$V40*POWER(AG$40,3))+('[1]Summary Data'!$W40*POWER(AG$40,2))+('[1]Summary Data'!$X40*AG$40)+'[1]Summary Data'!$Y40</f>
        <v>0.89140624999999574</v>
      </c>
      <c r="AH44" s="98">
        <f>('[1]Summary Data'!$V40*POWER(AH$40,3))+('[1]Summary Data'!$W40*POWER(AH$40,2))+('[1]Summary Data'!$X40*AH$40)+'[1]Summary Data'!$Y40</f>
        <v>0.84158999999999651</v>
      </c>
      <c r="AI44" s="98">
        <f>('[1]Summary Data'!$V40*POWER(AI$40,3))+('[1]Summary Data'!$W40*POWER(AI$40,2))+('[1]Summary Data'!$X40*AI$40)+'[1]Summary Data'!$Y40</f>
        <v>0.79269874999999956</v>
      </c>
      <c r="AJ44" s="98">
        <f>('[1]Summary Data'!$V40*POWER(AJ$40,3))+('[1]Summary Data'!$W40*POWER(AJ$40,2))+('[1]Summary Data'!$X40*AJ$40)+'[1]Summary Data'!$Y40</f>
        <v>0.74096000000000117</v>
      </c>
      <c r="AK44" s="98">
        <f>('[1]Summary Data'!$V40*POWER(AK$40,3))+('[1]Summary Data'!$W40*POWER(AK$40,2))+('[1]Summary Data'!$X40*AK$40)+'[1]Summary Data'!$Y40</f>
        <v>0.68260124999999761</v>
      </c>
      <c r="AL44" s="101">
        <f>('[1]Summary Data'!$V40*POWER(AL$40,3))+('[1]Summary Data'!$W40*POWER(AL$40,2))+('[1]Summary Data'!$X40*AL$40)+'[1]Summary Data'!$Y40</f>
        <v>0.61384999999999934</v>
      </c>
      <c r="AM44" s="187"/>
    </row>
    <row r="45" spans="2:40" x14ac:dyDescent="0.25">
      <c r="B45" s="197"/>
      <c r="C45" s="198"/>
      <c r="D45" s="198"/>
      <c r="E45" s="199"/>
      <c r="F45" s="56">
        <f t="shared" si="4"/>
        <v>4.5</v>
      </c>
      <c r="G45" s="97">
        <f>('[1]Summary Data'!$V39*POWER(G$40,3))+('[1]Summary Data'!$W39*POWER(G$40,2))+('[1]Summary Data'!$X39*G$40)+'[1]Summary Data'!$Y39</f>
        <v>2.8085500000000039</v>
      </c>
      <c r="H45" s="98">
        <f>('[1]Summary Data'!$V39*POWER(H$40,3))+('[1]Summary Data'!$W39*POWER(H$40,2))+('[1]Summary Data'!$X39*H$40)+'[1]Summary Data'!$Y39</f>
        <v>1.6445100000000039</v>
      </c>
      <c r="I45" s="98">
        <f>('[1]Summary Data'!$V39*POWER(I$40,3))+('[1]Summary Data'!$W39*POWER(I$40,2))+('[1]Summary Data'!$X39*I$40)+'[1]Summary Data'!$Y39</f>
        <v>1.3198900000000009</v>
      </c>
      <c r="J45" s="98">
        <f>('[1]Summary Data'!$V39*POWER(J$40,3))+('[1]Summary Data'!$W39*POWER(J$40,2))+('[1]Summary Data'!$X39*J$40)+'[1]Summary Data'!$Y39</f>
        <v>1.1104700000000065</v>
      </c>
      <c r="K45" s="98">
        <f>('[1]Summary Data'!$V39*POWER(K$40,3))+('[1]Summary Data'!$W39*POWER(K$40,2))+('[1]Summary Data'!$X39*K$40)+'[1]Summary Data'!$Y39</f>
        <v>0.9739500000000092</v>
      </c>
      <c r="L45" s="98">
        <f>('[1]Summary Data'!$V39*POWER(L$40,3))+('[1]Summary Data'!$W39*POWER(L$40,2))+('[1]Summary Data'!$X39*L$40)+'[1]Summary Data'!$Y39</f>
        <v>0.86803000000001163</v>
      </c>
      <c r="M45" s="98">
        <f>('[1]Summary Data'!$V39*POWER(M$40,3))+('[1]Summary Data'!$W39*POWER(M$40,2))+('[1]Summary Data'!$X39*M$40)+'[1]Summary Data'!$Y39</f>
        <v>0.75041000000000935</v>
      </c>
      <c r="N45" s="99">
        <f>('[1]Summary Data'!$V39*POWER(N$40,3))+('[1]Summary Data'!$W39*POWER(N$40,2))+('[1]Summary Data'!$X39*N$40)+'[1]Summary Data'!$Y39</f>
        <v>0.57879000000000502</v>
      </c>
      <c r="O45" s="187"/>
      <c r="Q45" s="197"/>
      <c r="R45" s="198"/>
      <c r="S45" s="198"/>
      <c r="T45" s="199"/>
      <c r="U45" s="56">
        <f t="shared" si="5"/>
        <v>4.5</v>
      </c>
      <c r="V45" s="97">
        <f>('[1]Summary Data'!$V39*POWER(V$40,3))+('[1]Summary Data'!$W39*POWER(V$40,2))+('[1]Summary Data'!$X39*V$40)+'[1]Summary Data'!$Y39</f>
        <v>2.8085500000000039</v>
      </c>
      <c r="W45" s="98">
        <f>('[1]Summary Data'!$V39*POWER(W$40,3))+('[1]Summary Data'!$W39*POWER(W$40,2))+('[1]Summary Data'!$X39*W$40)+'[1]Summary Data'!$Y39</f>
        <v>2.4399712500000028</v>
      </c>
      <c r="X45" s="98">
        <f>('[1]Summary Data'!$V39*POWER(X$40,3))+('[1]Summary Data'!$W39*POWER(X$40,2))+('[1]Summary Data'!$X39*X$40)+'[1]Summary Data'!$Y39</f>
        <v>2.1266300000000022</v>
      </c>
      <c r="Y45" s="98">
        <f>('[1]Summary Data'!$V39*POWER(Y$40,3))+('[1]Summary Data'!$W39*POWER(Y$40,2))+('[1]Summary Data'!$X39*Y$40)+'[1]Summary Data'!$Y39</f>
        <v>1.8632387500000043</v>
      </c>
      <c r="Z45" s="98">
        <f>('[1]Summary Data'!$V39*POWER(Z$40,3))+('[1]Summary Data'!$W39*POWER(Z$40,2))+('[1]Summary Data'!$X39*Z$40)+'[1]Summary Data'!$Y39</f>
        <v>1.6445100000000039</v>
      </c>
      <c r="AA45" s="98">
        <f>('[1]Summary Data'!$V39*POWER(AA$40,3))+('[1]Summary Data'!$W39*POWER(AA$40,2))+('[1]Summary Data'!$X39*AA$40)+'[1]Summary Data'!$Y39</f>
        <v>1.4651562499999997</v>
      </c>
      <c r="AB45" s="98">
        <f>('[1]Summary Data'!$V39*POWER(AB$40,3))+('[1]Summary Data'!$W39*POWER(AB$40,2))+('[1]Summary Data'!$X39*AB$40)+'[1]Summary Data'!$Y39</f>
        <v>1.3198900000000009</v>
      </c>
      <c r="AC45" s="98">
        <f>('[1]Summary Data'!$V39*POWER(AC$40,3))+('[1]Summary Data'!$W39*POWER(AC$40,2))+('[1]Summary Data'!$X39*AC$40)+'[1]Summary Data'!$Y39</f>
        <v>1.2034237499999989</v>
      </c>
      <c r="AD45" s="100">
        <f>('[1]Summary Data'!$V39*POWER(AD$40,3))+('[1]Summary Data'!$W39*POWER(AD$40,2))+('[1]Summary Data'!$X39*AD$40)+'[1]Summary Data'!$Y39</f>
        <v>1.1104700000000065</v>
      </c>
      <c r="AE45" s="98">
        <f>('[1]Summary Data'!$V39*POWER(AE$40,3))+('[1]Summary Data'!$W39*POWER(AE$40,2))+('[1]Summary Data'!$X39*AE$40)+'[1]Summary Data'!$Y39</f>
        <v>1.0357412500000081</v>
      </c>
      <c r="AF45" s="98">
        <f>('[1]Summary Data'!$V39*POWER(AF$40,3))+('[1]Summary Data'!$W39*POWER(AF$40,2))+('[1]Summary Data'!$X39*AF$40)+'[1]Summary Data'!$Y39</f>
        <v>0.9739500000000092</v>
      </c>
      <c r="AG45" s="98">
        <f>('[1]Summary Data'!$V39*POWER(AG$40,3))+('[1]Summary Data'!$W39*POWER(AG$40,2))+('[1]Summary Data'!$X39*AG$40)+'[1]Summary Data'!$Y39</f>
        <v>0.9198087500000085</v>
      </c>
      <c r="AH45" s="98">
        <f>('[1]Summary Data'!$V39*POWER(AH$40,3))+('[1]Summary Data'!$W39*POWER(AH$40,2))+('[1]Summary Data'!$X39*AH$40)+'[1]Summary Data'!$Y39</f>
        <v>0.86803000000001163</v>
      </c>
      <c r="AI45" s="98">
        <f>('[1]Summary Data'!$V39*POWER(AI$40,3))+('[1]Summary Data'!$W39*POWER(AI$40,2))+('[1]Summary Data'!$X39*AI$40)+'[1]Summary Data'!$Y39</f>
        <v>0.81332625000001002</v>
      </c>
      <c r="AJ45" s="98">
        <f>('[1]Summary Data'!$V39*POWER(AJ$40,3))+('[1]Summary Data'!$W39*POWER(AJ$40,2))+('[1]Summary Data'!$X39*AJ$40)+'[1]Summary Data'!$Y39</f>
        <v>0.75041000000000935</v>
      </c>
      <c r="AK45" s="98">
        <f>('[1]Summary Data'!$V39*POWER(AK$40,3))+('[1]Summary Data'!$W39*POWER(AK$40,2))+('[1]Summary Data'!$X39*AK$40)+'[1]Summary Data'!$Y39</f>
        <v>0.67399375000000816</v>
      </c>
      <c r="AL45" s="101">
        <f>('[1]Summary Data'!$V39*POWER(AL$40,3))+('[1]Summary Data'!$W39*POWER(AL$40,2))+('[1]Summary Data'!$X39*AL$40)+'[1]Summary Data'!$Y39</f>
        <v>0.57879000000000502</v>
      </c>
      <c r="AM45" s="187"/>
    </row>
    <row r="46" spans="2:40" x14ac:dyDescent="0.25">
      <c r="B46" s="197"/>
      <c r="C46" s="198"/>
      <c r="D46" s="198"/>
      <c r="E46" s="199"/>
      <c r="F46" s="56">
        <f t="shared" si="4"/>
        <v>5</v>
      </c>
      <c r="G46" s="97">
        <f>('[1]Summary Data'!$V38*POWER(G$40,3))+('[1]Summary Data'!$W38*POWER(G$40,2))+('[1]Summary Data'!$X38*G$40)+'[1]Summary Data'!$Y38</f>
        <v>3.1129800000000003</v>
      </c>
      <c r="H46" s="98">
        <f>('[1]Summary Data'!$V38*POWER(H$40,3))+('[1]Summary Data'!$W38*POWER(H$40,2))+('[1]Summary Data'!$X38*H$40)+'[1]Summary Data'!$Y38</f>
        <v>1.798880000000004</v>
      </c>
      <c r="I46" s="98">
        <f>('[1]Summary Data'!$V38*POWER(I$40,3))+('[1]Summary Data'!$W38*POWER(I$40,2))+('[1]Summary Data'!$X38*I$40)+'[1]Summary Data'!$Y38</f>
        <v>1.4158799999999943</v>
      </c>
      <c r="J46" s="98">
        <f>('[1]Summary Data'!$V38*POWER(J$40,3))+('[1]Summary Data'!$W38*POWER(J$40,2))+('[1]Summary Data'!$X38*J$40)+'[1]Summary Data'!$Y38</f>
        <v>1.1613400000000027</v>
      </c>
      <c r="K46" s="98">
        <f>('[1]Summary Data'!$V38*POWER(K$40,3))+('[1]Summary Data'!$W38*POWER(K$40,2))+('[1]Summary Data'!$X38*K$40)+'[1]Summary Data'!$Y38</f>
        <v>0.99458000000000624</v>
      </c>
      <c r="L46" s="98">
        <f>('[1]Summary Data'!$V38*POWER(L$40,3))+('[1]Summary Data'!$W38*POWER(L$40,2))+('[1]Summary Data'!$X38*L$40)+'[1]Summary Data'!$Y38</f>
        <v>0.87492000000000303</v>
      </c>
      <c r="M46" s="98">
        <f>('[1]Summary Data'!$V38*POWER(M$40,3))+('[1]Summary Data'!$W38*POWER(M$40,2))+('[1]Summary Data'!$X38*M$40)+'[1]Summary Data'!$Y38</f>
        <v>0.76167999999999836</v>
      </c>
      <c r="N46" s="99">
        <f>('[1]Summary Data'!$V38*POWER(N$40,3))+('[1]Summary Data'!$W38*POWER(N$40,2))+('[1]Summary Data'!$X38*N$40)+'[1]Summary Data'!$Y38</f>
        <v>0.61418000000000461</v>
      </c>
      <c r="O46" s="187"/>
      <c r="Q46" s="197"/>
      <c r="R46" s="198"/>
      <c r="S46" s="198"/>
      <c r="T46" s="199"/>
      <c r="U46" s="56">
        <f t="shared" si="5"/>
        <v>5</v>
      </c>
      <c r="V46" s="97">
        <f>('[1]Summary Data'!$V38*POWER(V$40,3))+('[1]Summary Data'!$W38*POWER(V$40,2))+('[1]Summary Data'!$X38*V$40)+'[1]Summary Data'!$Y38</f>
        <v>3.1129800000000003</v>
      </c>
      <c r="W46" s="98">
        <f>('[1]Summary Data'!$V38*POWER(W$40,3))+('[1]Summary Data'!$W38*POWER(W$40,2))+('[1]Summary Data'!$X38*W$40)+'[1]Summary Data'!$Y38</f>
        <v>2.7032300000000049</v>
      </c>
      <c r="X46" s="98">
        <f>('[1]Summary Data'!$V38*POWER(X$40,3))+('[1]Summary Data'!$W38*POWER(X$40,2))+('[1]Summary Data'!$X38*X$40)+'[1]Summary Data'!$Y38</f>
        <v>2.3510200000000054</v>
      </c>
      <c r="Y46" s="98">
        <f>('[1]Summary Data'!$V38*POWER(Y$40,3))+('[1]Summary Data'!$W38*POWER(Y$40,2))+('[1]Summary Data'!$X38*Y$40)+'[1]Summary Data'!$Y38</f>
        <v>2.0512650000000008</v>
      </c>
      <c r="Z46" s="98">
        <f>('[1]Summary Data'!$V38*POWER(Z$40,3))+('[1]Summary Data'!$W38*POWER(Z$40,2))+('[1]Summary Data'!$X38*Z$40)+'[1]Summary Data'!$Y38</f>
        <v>1.798880000000004</v>
      </c>
      <c r="AA46" s="98">
        <f>('[1]Summary Data'!$V38*POWER(AA$40,3))+('[1]Summary Data'!$W38*POWER(AA$40,2))+('[1]Summary Data'!$X38*AA$40)+'[1]Summary Data'!$Y38</f>
        <v>1.5887800000000034</v>
      </c>
      <c r="AB46" s="98">
        <f>('[1]Summary Data'!$V38*POWER(AB$40,3))+('[1]Summary Data'!$W38*POWER(AB$40,2))+('[1]Summary Data'!$X38*AB$40)+'[1]Summary Data'!$Y38</f>
        <v>1.4158799999999943</v>
      </c>
      <c r="AC46" s="98">
        <f>('[1]Summary Data'!$V38*POWER(AC$40,3))+('[1]Summary Data'!$W38*POWER(AC$40,2))+('[1]Summary Data'!$X38*AC$40)+'[1]Summary Data'!$Y38</f>
        <v>1.2750950000000003</v>
      </c>
      <c r="AD46" s="100">
        <f>('[1]Summary Data'!$V38*POWER(AD$40,3))+('[1]Summary Data'!$W38*POWER(AD$40,2))+('[1]Summary Data'!$X38*AD$40)+'[1]Summary Data'!$Y38</f>
        <v>1.1613400000000027</v>
      </c>
      <c r="AE46" s="98">
        <f>('[1]Summary Data'!$V38*POWER(AE$40,3))+('[1]Summary Data'!$W38*POWER(AE$40,2))+('[1]Summary Data'!$X38*AE$40)+'[1]Summary Data'!$Y38</f>
        <v>1.0695300000000003</v>
      </c>
      <c r="AF46" s="98">
        <f>('[1]Summary Data'!$V38*POWER(AF$40,3))+('[1]Summary Data'!$W38*POWER(AF$40,2))+('[1]Summary Data'!$X38*AF$40)+'[1]Summary Data'!$Y38</f>
        <v>0.99458000000000624</v>
      </c>
      <c r="AG46" s="98">
        <f>('[1]Summary Data'!$V38*POWER(AG$40,3))+('[1]Summary Data'!$W38*POWER(AG$40,2))+('[1]Summary Data'!$X38*AG$40)+'[1]Summary Data'!$Y38</f>
        <v>0.93140499999999804</v>
      </c>
      <c r="AH46" s="98">
        <f>('[1]Summary Data'!$V38*POWER(AH$40,3))+('[1]Summary Data'!$W38*POWER(AH$40,2))+('[1]Summary Data'!$X38*AH$40)+'[1]Summary Data'!$Y38</f>
        <v>0.87492000000000303</v>
      </c>
      <c r="AI46" s="98">
        <f>('[1]Summary Data'!$V38*POWER(AI$40,3))+('[1]Summary Data'!$W38*POWER(AI$40,2))+('[1]Summary Data'!$X38*AI$40)+'[1]Summary Data'!$Y38</f>
        <v>0.82004000000000588</v>
      </c>
      <c r="AJ46" s="98">
        <f>('[1]Summary Data'!$V38*POWER(AJ$40,3))+('[1]Summary Data'!$W38*POWER(AJ$40,2))+('[1]Summary Data'!$X38*AJ$40)+'[1]Summary Data'!$Y38</f>
        <v>0.76167999999999836</v>
      </c>
      <c r="AK46" s="98">
        <f>('[1]Summary Data'!$V38*POWER(AK$40,3))+('[1]Summary Data'!$W38*POWER(AK$40,2))+('[1]Summary Data'!$X38*AK$40)+'[1]Summary Data'!$Y38</f>
        <v>0.69475500000000778</v>
      </c>
      <c r="AL46" s="101">
        <f>('[1]Summary Data'!$V38*POWER(AL$40,3))+('[1]Summary Data'!$W38*POWER(AL$40,2))+('[1]Summary Data'!$X38*AL$40)+'[1]Summary Data'!$Y38</f>
        <v>0.61418000000000461</v>
      </c>
      <c r="AM46" s="187"/>
    </row>
    <row r="47" spans="2:40" x14ac:dyDescent="0.25">
      <c r="B47" s="197"/>
      <c r="C47" s="198"/>
      <c r="D47" s="198"/>
      <c r="E47" s="199"/>
      <c r="F47" s="56">
        <f t="shared" si="4"/>
        <v>5.5</v>
      </c>
      <c r="G47" s="97">
        <f>('[1]Summary Data'!$V37*POWER(G$40,3))+('[1]Summary Data'!$W37*POWER(G$40,2))+('[1]Summary Data'!$X37*G$40)+'[1]Summary Data'!$Y37</f>
        <v>3.5874099999999949</v>
      </c>
      <c r="H47" s="98">
        <f>('[1]Summary Data'!$V37*POWER(H$40,3))+('[1]Summary Data'!$W37*POWER(H$40,2))+('[1]Summary Data'!$X37*H$40)+'[1]Summary Data'!$Y37</f>
        <v>1.9605499999999942</v>
      </c>
      <c r="I47" s="98">
        <f>('[1]Summary Data'!$V37*POWER(I$40,3))+('[1]Summary Data'!$W37*POWER(I$40,2))+('[1]Summary Data'!$X37*I$40)+'[1]Summary Data'!$Y37</f>
        <v>1.514139999999994</v>
      </c>
      <c r="J47" s="98">
        <f>('[1]Summary Data'!$V37*POWER(J$40,3))+('[1]Summary Data'!$W37*POWER(J$40,2))+('[1]Summary Data'!$X37*J$40)+'[1]Summary Data'!$Y37</f>
        <v>1.2367299999999979</v>
      </c>
      <c r="K47" s="98">
        <f>('[1]Summary Data'!$V37*POWER(K$40,3))+('[1]Summary Data'!$W37*POWER(K$40,2))+('[1]Summary Data'!$X37*K$40)+'[1]Summary Data'!$Y37</f>
        <v>1.0715599999999874</v>
      </c>
      <c r="L47" s="98">
        <f>('[1]Summary Data'!$V37*POWER(L$40,3))+('[1]Summary Data'!$W37*POWER(L$40,2))+('[1]Summary Data'!$X37*L$40)+'[1]Summary Data'!$Y37</f>
        <v>0.9618699999999869</v>
      </c>
      <c r="M47" s="98">
        <f>('[1]Summary Data'!$V37*POWER(M$40,3))+('[1]Summary Data'!$W37*POWER(M$40,2))+('[1]Summary Data'!$X37*M$40)+'[1]Summary Data'!$Y37</f>
        <v>0.85090000000000643</v>
      </c>
      <c r="N47" s="99">
        <f>('[1]Summary Data'!$V37*POWER(N$40,3))+('[1]Summary Data'!$W37*POWER(N$40,2))+('[1]Summary Data'!$X37*N$40)+'[1]Summary Data'!$Y37</f>
        <v>0.68188999999999211</v>
      </c>
      <c r="O47" s="187"/>
      <c r="Q47" s="197"/>
      <c r="R47" s="198"/>
      <c r="S47" s="198"/>
      <c r="T47" s="199"/>
      <c r="U47" s="56">
        <f t="shared" si="5"/>
        <v>5.5</v>
      </c>
      <c r="V47" s="97">
        <f>('[1]Summary Data'!$V37*POWER(V$40,3))+('[1]Summary Data'!$W37*POWER(V$40,2))+('[1]Summary Data'!$X37*V$40)+'[1]Summary Data'!$Y37</f>
        <v>3.5874099999999949</v>
      </c>
      <c r="W47" s="98">
        <f>('[1]Summary Data'!$V37*POWER(W$40,3))+('[1]Summary Data'!$W37*POWER(W$40,2))+('[1]Summary Data'!$X37*W$40)+'[1]Summary Data'!$Y37</f>
        <v>3.0712024999999947</v>
      </c>
      <c r="X47" s="98">
        <f>('[1]Summary Data'!$V37*POWER(X$40,3))+('[1]Summary Data'!$W37*POWER(X$40,2))+('[1]Summary Data'!$X37*X$40)+'[1]Summary Data'!$Y37</f>
        <v>2.6327199999999991</v>
      </c>
      <c r="Y47" s="98">
        <f>('[1]Summary Data'!$V37*POWER(Y$40,3))+('[1]Summary Data'!$W37*POWER(Y$40,2))+('[1]Summary Data'!$X37*Y$40)+'[1]Summary Data'!$Y37</f>
        <v>2.2648674999999976</v>
      </c>
      <c r="Z47" s="98">
        <f>('[1]Summary Data'!$V37*POWER(Z$40,3))+('[1]Summary Data'!$W37*POWER(Z$40,2))+('[1]Summary Data'!$X37*Z$40)+'[1]Summary Data'!$Y37</f>
        <v>1.9605499999999942</v>
      </c>
      <c r="AA47" s="98">
        <f>('[1]Summary Data'!$V37*POWER(AA$40,3))+('[1]Summary Data'!$W37*POWER(AA$40,2))+('[1]Summary Data'!$X37*AA$40)+'[1]Summary Data'!$Y37</f>
        <v>1.7126725</v>
      </c>
      <c r="AB47" s="98">
        <f>('[1]Summary Data'!$V37*POWER(AB$40,3))+('[1]Summary Data'!$W37*POWER(AB$40,2))+('[1]Summary Data'!$X37*AB$40)+'[1]Summary Data'!$Y37</f>
        <v>1.514139999999994</v>
      </c>
      <c r="AC47" s="98">
        <f>('[1]Summary Data'!$V37*POWER(AC$40,3))+('[1]Summary Data'!$W37*POWER(AC$40,2))+('[1]Summary Data'!$X37*AC$40)+'[1]Summary Data'!$Y37</f>
        <v>1.357857500000005</v>
      </c>
      <c r="AD47" s="100">
        <f>('[1]Summary Data'!$V37*POWER(AD$40,3))+('[1]Summary Data'!$W37*POWER(AD$40,2))+('[1]Summary Data'!$X37*AD$40)+'[1]Summary Data'!$Y37</f>
        <v>1.2367299999999979</v>
      </c>
      <c r="AE47" s="98">
        <f>('[1]Summary Data'!$V37*POWER(AE$40,3))+('[1]Summary Data'!$W37*POWER(AE$40,2))+('[1]Summary Data'!$X37*AE$40)+'[1]Summary Data'!$Y37</f>
        <v>1.1436624999999943</v>
      </c>
      <c r="AF47" s="98">
        <f>('[1]Summary Data'!$V37*POWER(AF$40,3))+('[1]Summary Data'!$W37*POWER(AF$40,2))+('[1]Summary Data'!$X37*AF$40)+'[1]Summary Data'!$Y37</f>
        <v>1.0715599999999874</v>
      </c>
      <c r="AG47" s="98">
        <f>('[1]Summary Data'!$V37*POWER(AG$40,3))+('[1]Summary Data'!$W37*POWER(AG$40,2))+('[1]Summary Data'!$X37*AG$40)+'[1]Summary Data'!$Y37</f>
        <v>1.0133274999999848</v>
      </c>
      <c r="AH47" s="98">
        <f>('[1]Summary Data'!$V37*POWER(AH$40,3))+('[1]Summary Data'!$W37*POWER(AH$40,2))+('[1]Summary Data'!$X37*AH$40)+'[1]Summary Data'!$Y37</f>
        <v>0.9618699999999869</v>
      </c>
      <c r="AI47" s="98">
        <f>('[1]Summary Data'!$V37*POWER(AI$40,3))+('[1]Summary Data'!$W37*POWER(AI$40,2))+('[1]Summary Data'!$X37*AI$40)+'[1]Summary Data'!$Y37</f>
        <v>0.91009250000000108</v>
      </c>
      <c r="AJ47" s="98">
        <f>('[1]Summary Data'!$V37*POWER(AJ$40,3))+('[1]Summary Data'!$W37*POWER(AJ$40,2))+('[1]Summary Data'!$X37*AJ$40)+'[1]Summary Data'!$Y37</f>
        <v>0.85090000000000643</v>
      </c>
      <c r="AK47" s="98">
        <f>('[1]Summary Data'!$V37*POWER(AK$40,3))+('[1]Summary Data'!$W37*POWER(AK$40,2))+('[1]Summary Data'!$X37*AK$40)+'[1]Summary Data'!$Y37</f>
        <v>0.77719749999999621</v>
      </c>
      <c r="AL47" s="101">
        <f>('[1]Summary Data'!$V37*POWER(AL$40,3))+('[1]Summary Data'!$W37*POWER(AL$40,2))+('[1]Summary Data'!$X37*AL$40)+'[1]Summary Data'!$Y37</f>
        <v>0.68188999999999211</v>
      </c>
      <c r="AM47" s="187"/>
    </row>
    <row r="48" spans="2:40" ht="15.75" thickBot="1" x14ac:dyDescent="0.3">
      <c r="B48" s="200"/>
      <c r="C48" s="201"/>
      <c r="D48" s="201"/>
      <c r="E48" s="202"/>
      <c r="F48" s="58">
        <f t="shared" si="4"/>
        <v>6</v>
      </c>
      <c r="G48" s="102">
        <f>('[1]Summary Data'!$V36*POWER(G$40,3))+('[1]Summary Data'!$W36*POWER(G$40,2))+('[1]Summary Data'!$X36*G$40)+'[1]Summary Data'!$Y36</f>
        <v>4.1552000000000007</v>
      </c>
      <c r="H48" s="103">
        <f>('[1]Summary Data'!$V36*POWER(H$40,3))+('[1]Summary Data'!$W36*POWER(H$40,2))+('[1]Summary Data'!$X36*H$40)+'[1]Summary Data'!$Y36</f>
        <v>2.1310000000000073</v>
      </c>
      <c r="I48" s="103">
        <f>('[1]Summary Data'!$V36*POWER(I$40,3))+('[1]Summary Data'!$W36*POWER(I$40,2))+('[1]Summary Data'!$X36*I$40)+'[1]Summary Data'!$Y36</f>
        <v>1.6104800000000026</v>
      </c>
      <c r="J48" s="103">
        <f>('[1]Summary Data'!$V36*POWER(J$40,3))+('[1]Summary Data'!$W36*POWER(J$40,2))+('[1]Summary Data'!$X36*J$40)+'[1]Summary Data'!$Y36</f>
        <v>1.313200000000009</v>
      </c>
      <c r="K48" s="103">
        <f>('[1]Summary Data'!$V36*POWER(K$40,3))+('[1]Summary Data'!$W36*POWER(K$40,2))+('[1]Summary Data'!$X36*K$40)+'[1]Summary Data'!$Y36</f>
        <v>1.1608000000000089</v>
      </c>
      <c r="L48" s="103">
        <f>('[1]Summary Data'!$V36*POWER(L$40,3))+('[1]Summary Data'!$W36*POWER(L$40,2))+('[1]Summary Data'!$X36*L$40)+'[1]Summary Data'!$Y36</f>
        <v>1.0749199999999917</v>
      </c>
      <c r="M48" s="103">
        <f>('[1]Summary Data'!$V36*POWER(M$40,3))+('[1]Summary Data'!$W36*POWER(M$40,2))+('[1]Summary Data'!$X36*M$40)+'[1]Summary Data'!$Y36</f>
        <v>0.97719999999999629</v>
      </c>
      <c r="N48" s="104">
        <f>('[1]Summary Data'!$V36*POWER(N$40,3))+('[1]Summary Data'!$W36*POWER(N$40,2))+('[1]Summary Data'!$X36*N$40)+'[1]Summary Data'!$Y36</f>
        <v>0.78927999999999088</v>
      </c>
      <c r="O48" s="188"/>
      <c r="Q48" s="200"/>
      <c r="R48" s="201"/>
      <c r="S48" s="201"/>
      <c r="T48" s="202"/>
      <c r="U48" s="58">
        <f t="shared" si="5"/>
        <v>6</v>
      </c>
      <c r="V48" s="102">
        <f>('[1]Summary Data'!$V36*POWER(V$40,3))+('[1]Summary Data'!$W36*POWER(V$40,2))+('[1]Summary Data'!$X36*V$40)+'[1]Summary Data'!$Y36</f>
        <v>4.1552000000000007</v>
      </c>
      <c r="W48" s="103">
        <f>('[1]Summary Data'!$V36*POWER(W$40,3))+('[1]Summary Data'!$W36*POWER(W$40,2))+('[1]Summary Data'!$X36*W$40)+'[1]Summary Data'!$Y36</f>
        <v>3.5017674999999997</v>
      </c>
      <c r="X48" s="103">
        <f>('[1]Summary Data'!$V36*POWER(X$40,3))+('[1]Summary Data'!$W36*POWER(X$40,2))+('[1]Summary Data'!$X36*X$40)+'[1]Summary Data'!$Y36</f>
        <v>2.9531199999999984</v>
      </c>
      <c r="Y48" s="103">
        <f>('[1]Summary Data'!$V36*POWER(Y$40,3))+('[1]Summary Data'!$W36*POWER(Y$40,2))+('[1]Summary Data'!$X36*Y$40)+'[1]Summary Data'!$Y36</f>
        <v>2.4994624999999928</v>
      </c>
      <c r="Z48" s="103">
        <f>('[1]Summary Data'!$V36*POWER(Z$40,3))+('[1]Summary Data'!$W36*POWER(Z$40,2))+('[1]Summary Data'!$X36*Z$40)+'[1]Summary Data'!$Y36</f>
        <v>2.1310000000000073</v>
      </c>
      <c r="AA48" s="103">
        <f>('[1]Summary Data'!$V36*POWER(AA$40,3))+('[1]Summary Data'!$W36*POWER(AA$40,2))+('[1]Summary Data'!$X36*AA$40)+'[1]Summary Data'!$Y36</f>
        <v>1.8379375000000024</v>
      </c>
      <c r="AB48" s="103">
        <f>('[1]Summary Data'!$V36*POWER(AB$40,3))+('[1]Summary Data'!$W36*POWER(AB$40,2))+('[1]Summary Data'!$X36*AB$40)+'[1]Summary Data'!$Y36</f>
        <v>1.6104800000000026</v>
      </c>
      <c r="AC48" s="103">
        <f>('[1]Summary Data'!$V36*POWER(AC$40,3))+('[1]Summary Data'!$W36*POWER(AC$40,2))+('[1]Summary Data'!$X36*AC$40)+'[1]Summary Data'!$Y36</f>
        <v>1.4388325000000037</v>
      </c>
      <c r="AD48" s="105">
        <f>('[1]Summary Data'!$V36*POWER(AD$40,3))+('[1]Summary Data'!$W36*POWER(AD$40,2))+('[1]Summary Data'!$X36*AD$40)+'[1]Summary Data'!$Y36</f>
        <v>1.313200000000009</v>
      </c>
      <c r="AE48" s="103">
        <f>('[1]Summary Data'!$V36*POWER(AE$40,3))+('[1]Summary Data'!$W36*POWER(AE$40,2))+('[1]Summary Data'!$X36*AE$40)+'[1]Summary Data'!$Y36</f>
        <v>1.2237875000000003</v>
      </c>
      <c r="AF48" s="103">
        <f>('[1]Summary Data'!$V36*POWER(AF$40,3))+('[1]Summary Data'!$W36*POWER(AF$40,2))+('[1]Summary Data'!$X36*AF$40)+'[1]Summary Data'!$Y36</f>
        <v>1.1608000000000089</v>
      </c>
      <c r="AG48" s="103">
        <f>('[1]Summary Data'!$V36*POWER(AG$40,3))+('[1]Summary Data'!$W36*POWER(AG$40,2))+('[1]Summary Data'!$X36*AG$40)+'[1]Summary Data'!$Y36</f>
        <v>1.1144424999999956</v>
      </c>
      <c r="AH48" s="103">
        <f>('[1]Summary Data'!$V36*POWER(AH$40,3))+('[1]Summary Data'!$W36*POWER(AH$40,2))+('[1]Summary Data'!$X36*AH$40)+'[1]Summary Data'!$Y36</f>
        <v>1.0749199999999917</v>
      </c>
      <c r="AI48" s="103">
        <f>('[1]Summary Data'!$V36*POWER(AI$40,3))+('[1]Summary Data'!$W36*POWER(AI$40,2))+('[1]Summary Data'!$X36*AI$40)+'[1]Summary Data'!$Y36</f>
        <v>1.0324375000000003</v>
      </c>
      <c r="AJ48" s="103">
        <f>('[1]Summary Data'!$V36*POWER(AJ$40,3))+('[1]Summary Data'!$W36*POWER(AJ$40,2))+('[1]Summary Data'!$X36*AJ$40)+'[1]Summary Data'!$Y36</f>
        <v>0.97719999999999629</v>
      </c>
      <c r="AK48" s="103">
        <f>('[1]Summary Data'!$V36*POWER(AK$40,3))+('[1]Summary Data'!$W36*POWER(AK$40,2))+('[1]Summary Data'!$X36*AK$40)+'[1]Summary Data'!$Y36</f>
        <v>0.89941249999999684</v>
      </c>
      <c r="AL48" s="106">
        <f>('[1]Summary Data'!$V36*POWER(AL$40,3))+('[1]Summary Data'!$W36*POWER(AL$40,2))+('[1]Summary Data'!$X36*AL$40)+'[1]Summary Data'!$Y36</f>
        <v>0.78927999999999088</v>
      </c>
      <c r="AM48" s="188"/>
    </row>
    <row r="49" spans="2:96" ht="15.75" thickBot="1" x14ac:dyDescent="0.3">
      <c r="CA49" s="43" t="s">
        <v>59</v>
      </c>
    </row>
    <row r="50" spans="2:96" ht="15.75" thickBot="1" x14ac:dyDescent="0.3">
      <c r="B50" s="203" t="s">
        <v>60</v>
      </c>
      <c r="C50" s="204"/>
      <c r="D50" s="204"/>
      <c r="E50" s="204"/>
      <c r="F50" s="169"/>
      <c r="G50" s="174" t="s">
        <v>61</v>
      </c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6"/>
      <c r="W50" s="37"/>
      <c r="CA50" s="107"/>
      <c r="CB50" s="174" t="s">
        <v>61</v>
      </c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6"/>
    </row>
    <row r="51" spans="2:96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08">
        <f>'[1]Summary Data'!$C$149</f>
        <v>0.16</v>
      </c>
      <c r="H51" s="109">
        <f>'[1]Summary Data'!$C$148</f>
        <v>0.22</v>
      </c>
      <c r="I51" s="109">
        <f>'[1]Summary Data'!$C$147</f>
        <v>0.28000000000000003</v>
      </c>
      <c r="J51" s="109">
        <f>'[1]Summary Data'!$C$146</f>
        <v>0.34</v>
      </c>
      <c r="K51" s="109">
        <f>'[1]Summary Data'!$C$145</f>
        <v>0.4</v>
      </c>
      <c r="L51" s="109">
        <f>'[1]Summary Data'!$C$144</f>
        <v>0.46</v>
      </c>
      <c r="M51" s="109">
        <f>'[1]Summary Data'!$C$143</f>
        <v>0.52</v>
      </c>
      <c r="N51" s="109">
        <f>'[1]Summary Data'!$C$142</f>
        <v>0.57999999999999996</v>
      </c>
      <c r="O51" s="109">
        <f>'[1]Summary Data'!$C$141</f>
        <v>0.64</v>
      </c>
      <c r="P51" s="109">
        <f>'[1]Summary Data'!$C$140</f>
        <v>0.7</v>
      </c>
      <c r="Q51" s="109">
        <f>'[1]Summary Data'!$C$139</f>
        <v>0.76</v>
      </c>
      <c r="R51" s="109">
        <f>'[1]Summary Data'!$C$138</f>
        <v>0.82</v>
      </c>
      <c r="S51" s="109">
        <f>'[1]Summary Data'!$C$137</f>
        <v>0.88</v>
      </c>
      <c r="T51" s="109">
        <f>'[1]Summary Data'!$C$136</f>
        <v>0.94</v>
      </c>
      <c r="U51" s="109">
        <f>'[1]Summary Data'!$C$135</f>
        <v>1</v>
      </c>
      <c r="V51" s="110">
        <f>'[1]Summary Data'!$C$134</f>
        <v>2</v>
      </c>
      <c r="W51" s="37"/>
      <c r="CA51" s="111" t="str">
        <f t="shared" ref="CA51:CQ51" si="6">F51</f>
        <v>bar</v>
      </c>
      <c r="CB51" s="108">
        <f t="shared" si="6"/>
        <v>0.16</v>
      </c>
      <c r="CC51" s="109">
        <f t="shared" si="6"/>
        <v>0.22</v>
      </c>
      <c r="CD51" s="109">
        <f t="shared" si="6"/>
        <v>0.28000000000000003</v>
      </c>
      <c r="CE51" s="109">
        <f t="shared" si="6"/>
        <v>0.34</v>
      </c>
      <c r="CF51" s="109">
        <f t="shared" si="6"/>
        <v>0.4</v>
      </c>
      <c r="CG51" s="109">
        <f t="shared" si="6"/>
        <v>0.46</v>
      </c>
      <c r="CH51" s="109">
        <f t="shared" si="6"/>
        <v>0.52</v>
      </c>
      <c r="CI51" s="109">
        <f t="shared" si="6"/>
        <v>0.57999999999999996</v>
      </c>
      <c r="CJ51" s="109">
        <f t="shared" si="6"/>
        <v>0.64</v>
      </c>
      <c r="CK51" s="109">
        <f t="shared" si="6"/>
        <v>0.7</v>
      </c>
      <c r="CL51" s="109">
        <f t="shared" si="6"/>
        <v>0.76</v>
      </c>
      <c r="CM51" s="109">
        <f t="shared" si="6"/>
        <v>0.82</v>
      </c>
      <c r="CN51" s="109">
        <f t="shared" si="6"/>
        <v>0.88</v>
      </c>
      <c r="CO51" s="109">
        <f t="shared" si="6"/>
        <v>0.94</v>
      </c>
      <c r="CP51" s="109">
        <f t="shared" si="6"/>
        <v>1</v>
      </c>
      <c r="CQ51" s="110">
        <f t="shared" si="6"/>
        <v>2</v>
      </c>
      <c r="CR51" s="112"/>
    </row>
    <row r="52" spans="2:96" ht="15.75" thickBot="1" x14ac:dyDescent="0.3">
      <c r="B52" s="180"/>
      <c r="C52" s="181"/>
      <c r="D52" s="181"/>
      <c r="E52" s="182"/>
      <c r="F52" s="49">
        <f t="shared" ref="F52:F59" si="7">F15</f>
        <v>2.5</v>
      </c>
      <c r="G52" s="113">
        <f t="shared" ref="G52:U59" si="8">IF(CB52&gt;H52,MAX(CB52,0),H52)</f>
        <v>0.21456613184000001</v>
      </c>
      <c r="H52" s="114">
        <f t="shared" si="8"/>
        <v>0.19660621591999999</v>
      </c>
      <c r="I52" s="114">
        <f t="shared" si="8"/>
        <v>0.17675940607999999</v>
      </c>
      <c r="J52" s="114">
        <f t="shared" si="8"/>
        <v>0.15559696616000002</v>
      </c>
      <c r="K52" s="114">
        <f t="shared" si="8"/>
        <v>0.13369016</v>
      </c>
      <c r="L52" s="114">
        <f t="shared" si="8"/>
        <v>0.11161025144</v>
      </c>
      <c r="M52" s="114">
        <f t="shared" si="8"/>
        <v>8.9928504319999991E-2</v>
      </c>
      <c r="N52" s="114">
        <f t="shared" si="8"/>
        <v>6.9216182480000027E-2</v>
      </c>
      <c r="O52" s="114">
        <f t="shared" si="8"/>
        <v>5.0044549760000001E-2</v>
      </c>
      <c r="P52" s="114">
        <f t="shared" si="8"/>
        <v>3.2984870000000027E-2</v>
      </c>
      <c r="Q52" s="114">
        <f t="shared" si="8"/>
        <v>1.8608407040000025E-2</v>
      </c>
      <c r="R52" s="114">
        <f t="shared" si="8"/>
        <v>7.4864247200000233E-3</v>
      </c>
      <c r="S52" s="114">
        <f t="shared" si="8"/>
        <v>1.9018687999999839E-4</v>
      </c>
      <c r="T52" s="114">
        <f t="shared" si="8"/>
        <v>0</v>
      </c>
      <c r="U52" s="114">
        <f t="shared" si="8"/>
        <v>0</v>
      </c>
      <c r="V52" s="115">
        <v>0</v>
      </c>
      <c r="W52" s="179" t="s">
        <v>40</v>
      </c>
      <c r="CA52" s="116">
        <f>F52</f>
        <v>2.5</v>
      </c>
      <c r="CB52" s="113">
        <f>('[1]Summary Data'!$V119*POWER(CB$51,3))+('[1]Summary Data'!$W119*POWER(CB$51,2))+('[1]Summary Data'!$X119*CB$51)+'[1]Summary Data'!$Y119</f>
        <v>0.21456613184000001</v>
      </c>
      <c r="CC52" s="114">
        <f>('[1]Summary Data'!$V119*POWER(CC$51,3))+('[1]Summary Data'!$W119*POWER(CC$51,2))+('[1]Summary Data'!$X119*CC$51)+'[1]Summary Data'!$Y119</f>
        <v>0.19660621591999999</v>
      </c>
      <c r="CD52" s="114">
        <f>('[1]Summary Data'!$V119*POWER(CD$51,3))+('[1]Summary Data'!$W119*POWER(CD$51,2))+('[1]Summary Data'!$X119*CD$51)+'[1]Summary Data'!$Y119</f>
        <v>0.17675940607999999</v>
      </c>
      <c r="CE52" s="114">
        <f>('[1]Summary Data'!$V119*POWER(CE$51,3))+('[1]Summary Data'!$W119*POWER(CE$51,2))+('[1]Summary Data'!$X119*CE$51)+'[1]Summary Data'!$Y119</f>
        <v>0.15559696616000002</v>
      </c>
      <c r="CF52" s="114">
        <f>('[1]Summary Data'!$V119*POWER(CF$51,3))+('[1]Summary Data'!$W119*POWER(CF$51,2))+('[1]Summary Data'!$X119*CF$51)+'[1]Summary Data'!$Y119</f>
        <v>0.13369016</v>
      </c>
      <c r="CG52" s="114">
        <f>('[1]Summary Data'!$V119*POWER(CG$51,3))+('[1]Summary Data'!$W119*POWER(CG$51,2))+('[1]Summary Data'!$X119*CG$51)+'[1]Summary Data'!$Y119</f>
        <v>0.11161025144</v>
      </c>
      <c r="CH52" s="114">
        <f>('[1]Summary Data'!$V119*POWER(CH$51,3))+('[1]Summary Data'!$W119*POWER(CH$51,2))+('[1]Summary Data'!$X119*CH$51)+'[1]Summary Data'!$Y119</f>
        <v>8.9928504319999991E-2</v>
      </c>
      <c r="CI52" s="114">
        <f>('[1]Summary Data'!$V119*POWER(CI$51,3))+('[1]Summary Data'!$W119*POWER(CI$51,2))+('[1]Summary Data'!$X119*CI$51)+'[1]Summary Data'!$Y119</f>
        <v>6.9216182480000027E-2</v>
      </c>
      <c r="CJ52" s="114">
        <f>('[1]Summary Data'!$V119*POWER(CJ$51,3))+('[1]Summary Data'!$W119*POWER(CJ$51,2))+('[1]Summary Data'!$X119*CJ$51)+'[1]Summary Data'!$Y119</f>
        <v>5.0044549760000001E-2</v>
      </c>
      <c r="CK52" s="114">
        <f>('[1]Summary Data'!$V119*POWER(CK$51,3))+('[1]Summary Data'!$W119*POWER(CK$51,2))+('[1]Summary Data'!$X119*CK$51)+'[1]Summary Data'!$Y119</f>
        <v>3.2984870000000027E-2</v>
      </c>
      <c r="CL52" s="114">
        <f>('[1]Summary Data'!$V119*POWER(CL$51,3))+('[1]Summary Data'!$W119*POWER(CL$51,2))+('[1]Summary Data'!$X119*CL$51)+'[1]Summary Data'!$Y119</f>
        <v>1.8608407040000025E-2</v>
      </c>
      <c r="CM52" s="114">
        <f>('[1]Summary Data'!$V119*POWER(CM$51,3))+('[1]Summary Data'!$W119*POWER(CM$51,2))+('[1]Summary Data'!$X119*CM$51)+'[1]Summary Data'!$Y119</f>
        <v>7.4864247200000233E-3</v>
      </c>
      <c r="CN52" s="114">
        <f>('[1]Summary Data'!$V119*POWER(CN$51,3))+('[1]Summary Data'!$W119*POWER(CN$51,2))+('[1]Summary Data'!$X119*CN$51)+'[1]Summary Data'!$Y119</f>
        <v>1.9018687999999839E-4</v>
      </c>
      <c r="CO52" s="114">
        <f>('[1]Summary Data'!$V119*POWER(CO$51,3))+('[1]Summary Data'!$W119*POWER(CO$51,2))+('[1]Summary Data'!$X119*CO$51)+'[1]Summary Data'!$Y119</f>
        <v>-2.7090426399999923E-3</v>
      </c>
      <c r="CP52" s="114">
        <f>('[1]Summary Data'!$V119*POWER(CP$51,3))+('[1]Summary Data'!$W119*POWER(CP$51,2))+('[1]Summary Data'!$X119*CP$51)+'[1]Summary Data'!$Y119</f>
        <v>-6.3999999999997392E-4</v>
      </c>
      <c r="CQ52" s="115">
        <f>('[1]Summary Data'!$V119*POWER(CQ$51,3))+('[1]Summary Data'!$W119*POWER(CQ$51,2))+('[1]Summary Data'!$X119*CQ$51)+'[1]Summary Data'!$Y119</f>
        <v>1.2885900000000003</v>
      </c>
    </row>
    <row r="53" spans="2:96" ht="15.75" thickBot="1" x14ac:dyDescent="0.3">
      <c r="B53" s="180"/>
      <c r="C53" s="181"/>
      <c r="D53" s="181"/>
      <c r="E53" s="182"/>
      <c r="F53" s="51">
        <f t="shared" si="7"/>
        <v>3</v>
      </c>
      <c r="G53" s="92">
        <f t="shared" si="8"/>
        <v>0.26656697087999998</v>
      </c>
      <c r="H53" s="93">
        <f t="shared" si="8"/>
        <v>0.25112315543999997</v>
      </c>
      <c r="I53" s="93">
        <f t="shared" si="8"/>
        <v>0.23250665855999997</v>
      </c>
      <c r="J53" s="93">
        <f t="shared" si="8"/>
        <v>0.21135385511999999</v>
      </c>
      <c r="K53" s="93">
        <f t="shared" si="8"/>
        <v>0.18830111999999999</v>
      </c>
      <c r="L53" s="93">
        <f t="shared" si="8"/>
        <v>0.16398482807999998</v>
      </c>
      <c r="M53" s="93">
        <f t="shared" si="8"/>
        <v>0.13904135423999997</v>
      </c>
      <c r="N53" s="93">
        <f t="shared" si="8"/>
        <v>0.11410707335999998</v>
      </c>
      <c r="O53" s="93">
        <f t="shared" si="8"/>
        <v>8.9818360319999985E-2</v>
      </c>
      <c r="P53" s="93">
        <f t="shared" si="8"/>
        <v>6.6811589999999976E-2</v>
      </c>
      <c r="Q53" s="93">
        <f t="shared" si="8"/>
        <v>4.5723137279999992E-2</v>
      </c>
      <c r="R53" s="93">
        <f t="shared" si="8"/>
        <v>2.7189377039999962E-2</v>
      </c>
      <c r="S53" s="93">
        <f t="shared" si="8"/>
        <v>1.1846684160000009E-2</v>
      </c>
      <c r="T53" s="93">
        <f t="shared" si="8"/>
        <v>3.3143351999997961E-4</v>
      </c>
      <c r="U53" s="93">
        <f t="shared" si="8"/>
        <v>0</v>
      </c>
      <c r="V53" s="94">
        <v>0</v>
      </c>
      <c r="W53" s="182"/>
      <c r="X53" s="53" t="s">
        <v>46</v>
      </c>
      <c r="CA53" s="117">
        <f t="shared" ref="CA53:CA59" si="9">F53</f>
        <v>3</v>
      </c>
      <c r="CB53" s="92">
        <f>('[1]Summary Data'!$V118*POWER(CB$51,3))+('[1]Summary Data'!$W118*POWER(CB$51,2))+('[1]Summary Data'!$X118*CB$51)+'[1]Summary Data'!$Y118</f>
        <v>0.26656697087999998</v>
      </c>
      <c r="CC53" s="93">
        <f>('[1]Summary Data'!$V118*POWER(CC$51,3))+('[1]Summary Data'!$W118*POWER(CC$51,2))+('[1]Summary Data'!$X118*CC$51)+'[1]Summary Data'!$Y118</f>
        <v>0.25112315543999997</v>
      </c>
      <c r="CD53" s="93">
        <f>('[1]Summary Data'!$V118*POWER(CD$51,3))+('[1]Summary Data'!$W118*POWER(CD$51,2))+('[1]Summary Data'!$X118*CD$51)+'[1]Summary Data'!$Y118</f>
        <v>0.23250665855999997</v>
      </c>
      <c r="CE53" s="93">
        <f>('[1]Summary Data'!$V118*POWER(CE$51,3))+('[1]Summary Data'!$W118*POWER(CE$51,2))+('[1]Summary Data'!$X118*CE$51)+'[1]Summary Data'!$Y118</f>
        <v>0.21135385511999999</v>
      </c>
      <c r="CF53" s="93">
        <f>('[1]Summary Data'!$V118*POWER(CF$51,3))+('[1]Summary Data'!$W118*POWER(CF$51,2))+('[1]Summary Data'!$X118*CF$51)+'[1]Summary Data'!$Y118</f>
        <v>0.18830111999999999</v>
      </c>
      <c r="CG53" s="93">
        <f>('[1]Summary Data'!$V118*POWER(CG$51,3))+('[1]Summary Data'!$W118*POWER(CG$51,2))+('[1]Summary Data'!$X118*CG$51)+'[1]Summary Data'!$Y118</f>
        <v>0.16398482807999998</v>
      </c>
      <c r="CH53" s="93">
        <f>('[1]Summary Data'!$V118*POWER(CH$51,3))+('[1]Summary Data'!$W118*POWER(CH$51,2))+('[1]Summary Data'!$X118*CH$51)+'[1]Summary Data'!$Y118</f>
        <v>0.13904135423999997</v>
      </c>
      <c r="CI53" s="93">
        <f>('[1]Summary Data'!$V118*POWER(CI$51,3))+('[1]Summary Data'!$W118*POWER(CI$51,2))+('[1]Summary Data'!$X118*CI$51)+'[1]Summary Data'!$Y118</f>
        <v>0.11410707335999998</v>
      </c>
      <c r="CJ53" s="93">
        <f>('[1]Summary Data'!$V118*POWER(CJ$51,3))+('[1]Summary Data'!$W118*POWER(CJ$51,2))+('[1]Summary Data'!$X118*CJ$51)+'[1]Summary Data'!$Y118</f>
        <v>8.9818360319999985E-2</v>
      </c>
      <c r="CK53" s="93">
        <f>('[1]Summary Data'!$V118*POWER(CK$51,3))+('[1]Summary Data'!$W118*POWER(CK$51,2))+('[1]Summary Data'!$X118*CK$51)+'[1]Summary Data'!$Y118</f>
        <v>6.6811589999999976E-2</v>
      </c>
      <c r="CL53" s="93">
        <f>('[1]Summary Data'!$V118*POWER(CL$51,3))+('[1]Summary Data'!$W118*POWER(CL$51,2))+('[1]Summary Data'!$X118*CL$51)+'[1]Summary Data'!$Y118</f>
        <v>4.5723137279999992E-2</v>
      </c>
      <c r="CM53" s="93">
        <f>('[1]Summary Data'!$V118*POWER(CM$51,3))+('[1]Summary Data'!$W118*POWER(CM$51,2))+('[1]Summary Data'!$X118*CM$51)+'[1]Summary Data'!$Y118</f>
        <v>2.7189377039999962E-2</v>
      </c>
      <c r="CN53" s="93">
        <f>('[1]Summary Data'!$V118*POWER(CN$51,3))+('[1]Summary Data'!$W118*POWER(CN$51,2))+('[1]Summary Data'!$X118*CN$51)+'[1]Summary Data'!$Y118</f>
        <v>1.1846684160000009E-2</v>
      </c>
      <c r="CO53" s="93">
        <f>('[1]Summary Data'!$V118*POWER(CO$51,3))+('[1]Summary Data'!$W118*POWER(CO$51,2))+('[1]Summary Data'!$X118*CO$51)+'[1]Summary Data'!$Y118</f>
        <v>3.3143351999997961E-4</v>
      </c>
      <c r="CP53" s="93">
        <f>('[1]Summary Data'!$V118*POWER(CP$51,3))+('[1]Summary Data'!$W118*POWER(CP$51,2))+('[1]Summary Data'!$X118*CP$51)+'[1]Summary Data'!$Y118</f>
        <v>-6.7200000000000037E-3</v>
      </c>
      <c r="CQ53" s="94">
        <f>('[1]Summary Data'!$V118*POWER(CQ$51,3))+('[1]Summary Data'!$W118*POWER(CQ$51,2))+('[1]Summary Data'!$X118*CQ$51)+'[1]Summary Data'!$Y118</f>
        <v>1.1158800000000002</v>
      </c>
      <c r="CR53" s="43" t="s">
        <v>62</v>
      </c>
    </row>
    <row r="54" spans="2:96" x14ac:dyDescent="0.25">
      <c r="B54" s="180"/>
      <c r="C54" s="181"/>
      <c r="D54" s="181"/>
      <c r="E54" s="182"/>
      <c r="F54" s="54">
        <f t="shared" si="7"/>
        <v>3.5</v>
      </c>
      <c r="G54" s="97">
        <f t="shared" si="8"/>
        <v>0.24405310144000003</v>
      </c>
      <c r="H54" s="98">
        <f t="shared" si="8"/>
        <v>0.22443405472000003</v>
      </c>
      <c r="I54" s="98">
        <f t="shared" si="8"/>
        <v>0.20326140928000003</v>
      </c>
      <c r="J54" s="98">
        <f t="shared" si="8"/>
        <v>0.18099607456</v>
      </c>
      <c r="K54" s="98">
        <f t="shared" si="8"/>
        <v>0.15809896000000001</v>
      </c>
      <c r="L54" s="98">
        <f t="shared" si="8"/>
        <v>0.13503097504</v>
      </c>
      <c r="M54" s="98">
        <f t="shared" si="8"/>
        <v>0.11225302912000001</v>
      </c>
      <c r="N54" s="98">
        <f t="shared" si="8"/>
        <v>9.0226031680000041E-2</v>
      </c>
      <c r="O54" s="98">
        <f t="shared" si="8"/>
        <v>6.9410892160000015E-2</v>
      </c>
      <c r="P54" s="98">
        <f t="shared" si="8"/>
        <v>5.0268520000000039E-2</v>
      </c>
      <c r="Q54" s="98">
        <f t="shared" si="8"/>
        <v>3.3259824640000046E-2</v>
      </c>
      <c r="R54" s="98">
        <f t="shared" si="8"/>
        <v>1.8845715520000028E-2</v>
      </c>
      <c r="S54" s="98">
        <f t="shared" si="8"/>
        <v>7.4871020800000299E-3</v>
      </c>
      <c r="T54" s="98">
        <f t="shared" si="8"/>
        <v>0</v>
      </c>
      <c r="U54" s="98">
        <f t="shared" si="8"/>
        <v>0</v>
      </c>
      <c r="V54" s="99">
        <v>0</v>
      </c>
      <c r="W54" s="182"/>
      <c r="CA54" s="118">
        <f t="shared" si="9"/>
        <v>3.5</v>
      </c>
      <c r="CB54" s="97">
        <f>('[1]Summary Data'!$V117*POWER(CB$51,3))+('[1]Summary Data'!$W117*POWER(CB$51,2))+('[1]Summary Data'!$X117*CB$51)+'[1]Summary Data'!$Y117</f>
        <v>0.24405310144000003</v>
      </c>
      <c r="CC54" s="98">
        <f>('[1]Summary Data'!$V117*POWER(CC$51,3))+('[1]Summary Data'!$W117*POWER(CC$51,2))+('[1]Summary Data'!$X117*CC$51)+'[1]Summary Data'!$Y117</f>
        <v>0.22443405472000003</v>
      </c>
      <c r="CD54" s="98">
        <f>('[1]Summary Data'!$V117*POWER(CD$51,3))+('[1]Summary Data'!$W117*POWER(CD$51,2))+('[1]Summary Data'!$X117*CD$51)+'[1]Summary Data'!$Y117</f>
        <v>0.20326140928000003</v>
      </c>
      <c r="CE54" s="98">
        <f>('[1]Summary Data'!$V117*POWER(CE$51,3))+('[1]Summary Data'!$W117*POWER(CE$51,2))+('[1]Summary Data'!$X117*CE$51)+'[1]Summary Data'!$Y117</f>
        <v>0.18099607456</v>
      </c>
      <c r="CF54" s="98">
        <f>('[1]Summary Data'!$V117*POWER(CF$51,3))+('[1]Summary Data'!$W117*POWER(CF$51,2))+('[1]Summary Data'!$X117*CF$51)+'[1]Summary Data'!$Y117</f>
        <v>0.15809896000000001</v>
      </c>
      <c r="CG54" s="98">
        <f>('[1]Summary Data'!$V117*POWER(CG$51,3))+('[1]Summary Data'!$W117*POWER(CG$51,2))+('[1]Summary Data'!$X117*CG$51)+'[1]Summary Data'!$Y117</f>
        <v>0.13503097504</v>
      </c>
      <c r="CH54" s="98">
        <f>('[1]Summary Data'!$V117*POWER(CH$51,3))+('[1]Summary Data'!$W117*POWER(CH$51,2))+('[1]Summary Data'!$X117*CH$51)+'[1]Summary Data'!$Y117</f>
        <v>0.11225302912000001</v>
      </c>
      <c r="CI54" s="98">
        <f>('[1]Summary Data'!$V117*POWER(CI$51,3))+('[1]Summary Data'!$W117*POWER(CI$51,2))+('[1]Summary Data'!$X117*CI$51)+'[1]Summary Data'!$Y117</f>
        <v>9.0226031680000041E-2</v>
      </c>
      <c r="CJ54" s="98">
        <f>('[1]Summary Data'!$V117*POWER(CJ$51,3))+('[1]Summary Data'!$W117*POWER(CJ$51,2))+('[1]Summary Data'!$X117*CJ$51)+'[1]Summary Data'!$Y117</f>
        <v>6.9410892160000015E-2</v>
      </c>
      <c r="CK54" s="98">
        <f>('[1]Summary Data'!$V117*POWER(CK$51,3))+('[1]Summary Data'!$W117*POWER(CK$51,2))+('[1]Summary Data'!$X117*CK$51)+'[1]Summary Data'!$Y117</f>
        <v>5.0268520000000039E-2</v>
      </c>
      <c r="CL54" s="98">
        <f>('[1]Summary Data'!$V117*POWER(CL$51,3))+('[1]Summary Data'!$W117*POWER(CL$51,2))+('[1]Summary Data'!$X117*CL$51)+'[1]Summary Data'!$Y117</f>
        <v>3.3259824640000046E-2</v>
      </c>
      <c r="CM54" s="98">
        <f>('[1]Summary Data'!$V117*POWER(CM$51,3))+('[1]Summary Data'!$W117*POWER(CM$51,2))+('[1]Summary Data'!$X117*CM$51)+'[1]Summary Data'!$Y117</f>
        <v>1.8845715520000028E-2</v>
      </c>
      <c r="CN54" s="98">
        <f>('[1]Summary Data'!$V117*POWER(CN$51,3))+('[1]Summary Data'!$W117*POWER(CN$51,2))+('[1]Summary Data'!$X117*CN$51)+'[1]Summary Data'!$Y117</f>
        <v>7.4871020800000299E-3</v>
      </c>
      <c r="CO54" s="98">
        <f>('[1]Summary Data'!$V117*POWER(CO$51,3))+('[1]Summary Data'!$W117*POWER(CO$51,2))+('[1]Summary Data'!$X117*CO$51)+'[1]Summary Data'!$Y117</f>
        <v>-3.5510623999990276E-4</v>
      </c>
      <c r="CP54" s="98">
        <f>('[1]Summary Data'!$V117*POWER(CP$51,3))+('[1]Summary Data'!$W117*POWER(CP$51,2))+('[1]Summary Data'!$X117*CP$51)+'[1]Summary Data'!$Y117</f>
        <v>-4.2200000000000015E-3</v>
      </c>
      <c r="CQ54" s="99">
        <f>('[1]Summary Data'!$V117*POWER(CQ$51,3))+('[1]Summary Data'!$W117*POWER(CQ$51,2))+('[1]Summary Data'!$X117*CQ$51)+'[1]Summary Data'!$Y117</f>
        <v>0.93913000000000013</v>
      </c>
    </row>
    <row r="55" spans="2:96" x14ac:dyDescent="0.25">
      <c r="B55" s="180"/>
      <c r="C55" s="181"/>
      <c r="D55" s="181"/>
      <c r="E55" s="182"/>
      <c r="F55" s="56">
        <f t="shared" si="7"/>
        <v>4</v>
      </c>
      <c r="G55" s="97">
        <f t="shared" si="8"/>
        <v>0.27263723904000003</v>
      </c>
      <c r="H55" s="98">
        <f t="shared" si="8"/>
        <v>0.25915820952000002</v>
      </c>
      <c r="I55" s="98">
        <f t="shared" si="8"/>
        <v>0.24202189248000003</v>
      </c>
      <c r="J55" s="98">
        <f t="shared" si="8"/>
        <v>0.22189117896000002</v>
      </c>
      <c r="K55" s="98">
        <f t="shared" si="8"/>
        <v>0.19942895999999999</v>
      </c>
      <c r="L55" s="98">
        <f t="shared" si="8"/>
        <v>0.17529812664000005</v>
      </c>
      <c r="M55" s="98">
        <f t="shared" si="8"/>
        <v>0.15016156992000002</v>
      </c>
      <c r="N55" s="98">
        <f t="shared" si="8"/>
        <v>0.12468218088000002</v>
      </c>
      <c r="O55" s="98">
        <f t="shared" si="8"/>
        <v>9.9522850560000015E-2</v>
      </c>
      <c r="P55" s="98">
        <f t="shared" si="8"/>
        <v>7.5346470000000054E-2</v>
      </c>
      <c r="Q55" s="98">
        <f t="shared" si="8"/>
        <v>5.2815930240000059E-2</v>
      </c>
      <c r="R55" s="98">
        <f t="shared" si="8"/>
        <v>3.259412232000003E-2</v>
      </c>
      <c r="S55" s="98">
        <f t="shared" si="8"/>
        <v>1.5343937279999997E-2</v>
      </c>
      <c r="T55" s="98">
        <f t="shared" si="8"/>
        <v>1.7282661600000471E-3</v>
      </c>
      <c r="U55" s="98">
        <f t="shared" si="8"/>
        <v>0</v>
      </c>
      <c r="V55" s="99">
        <v>0</v>
      </c>
      <c r="W55" s="182"/>
      <c r="CA55" s="119">
        <f t="shared" si="9"/>
        <v>4</v>
      </c>
      <c r="CB55" s="97">
        <f>('[1]Summary Data'!$V116*POWER(CB$51,3))+('[1]Summary Data'!$W116*POWER(CB$51,2))+('[1]Summary Data'!$X116*CB$51)+'[1]Summary Data'!$Y116</f>
        <v>0.27263723904000003</v>
      </c>
      <c r="CC55" s="98">
        <f>('[1]Summary Data'!$V116*POWER(CC$51,3))+('[1]Summary Data'!$W116*POWER(CC$51,2))+('[1]Summary Data'!$X116*CC$51)+'[1]Summary Data'!$Y116</f>
        <v>0.25915820952000002</v>
      </c>
      <c r="CD55" s="98">
        <f>('[1]Summary Data'!$V116*POWER(CD$51,3))+('[1]Summary Data'!$W116*POWER(CD$51,2))+('[1]Summary Data'!$X116*CD$51)+'[1]Summary Data'!$Y116</f>
        <v>0.24202189248000003</v>
      </c>
      <c r="CE55" s="98">
        <f>('[1]Summary Data'!$V116*POWER(CE$51,3))+('[1]Summary Data'!$W116*POWER(CE$51,2))+('[1]Summary Data'!$X116*CE$51)+'[1]Summary Data'!$Y116</f>
        <v>0.22189117896000002</v>
      </c>
      <c r="CF55" s="98">
        <f>('[1]Summary Data'!$V116*POWER(CF$51,3))+('[1]Summary Data'!$W116*POWER(CF$51,2))+('[1]Summary Data'!$X116*CF$51)+'[1]Summary Data'!$Y116</f>
        <v>0.19942895999999999</v>
      </c>
      <c r="CG55" s="98">
        <f>('[1]Summary Data'!$V116*POWER(CG$51,3))+('[1]Summary Data'!$W116*POWER(CG$51,2))+('[1]Summary Data'!$X116*CG$51)+'[1]Summary Data'!$Y116</f>
        <v>0.17529812664000005</v>
      </c>
      <c r="CH55" s="98">
        <f>('[1]Summary Data'!$V116*POWER(CH$51,3))+('[1]Summary Data'!$W116*POWER(CH$51,2))+('[1]Summary Data'!$X116*CH$51)+'[1]Summary Data'!$Y116</f>
        <v>0.15016156992000002</v>
      </c>
      <c r="CI55" s="98">
        <f>('[1]Summary Data'!$V116*POWER(CI$51,3))+('[1]Summary Data'!$W116*POWER(CI$51,2))+('[1]Summary Data'!$X116*CI$51)+'[1]Summary Data'!$Y116</f>
        <v>0.12468218088000002</v>
      </c>
      <c r="CJ55" s="98">
        <f>('[1]Summary Data'!$V116*POWER(CJ$51,3))+('[1]Summary Data'!$W116*POWER(CJ$51,2))+('[1]Summary Data'!$X116*CJ$51)+'[1]Summary Data'!$Y116</f>
        <v>9.9522850560000015E-2</v>
      </c>
      <c r="CK55" s="98">
        <f>('[1]Summary Data'!$V116*POWER(CK$51,3))+('[1]Summary Data'!$W116*POWER(CK$51,2))+('[1]Summary Data'!$X116*CK$51)+'[1]Summary Data'!$Y116</f>
        <v>7.5346470000000054E-2</v>
      </c>
      <c r="CL55" s="98">
        <f>('[1]Summary Data'!$V116*POWER(CL$51,3))+('[1]Summary Data'!$W116*POWER(CL$51,2))+('[1]Summary Data'!$X116*CL$51)+'[1]Summary Data'!$Y116</f>
        <v>5.2815930240000059E-2</v>
      </c>
      <c r="CM55" s="98">
        <f>('[1]Summary Data'!$V116*POWER(CM$51,3))+('[1]Summary Data'!$W116*POWER(CM$51,2))+('[1]Summary Data'!$X116*CM$51)+'[1]Summary Data'!$Y116</f>
        <v>3.259412232000003E-2</v>
      </c>
      <c r="CN55" s="98">
        <f>('[1]Summary Data'!$V116*POWER(CN$51,3))+('[1]Summary Data'!$W116*POWER(CN$51,2))+('[1]Summary Data'!$X116*CN$51)+'[1]Summary Data'!$Y116</f>
        <v>1.5343937279999997E-2</v>
      </c>
      <c r="CO55" s="98">
        <f>('[1]Summary Data'!$V116*POWER(CO$51,3))+('[1]Summary Data'!$W116*POWER(CO$51,2))+('[1]Summary Data'!$X116*CO$51)+'[1]Summary Data'!$Y116</f>
        <v>1.7282661600000471E-3</v>
      </c>
      <c r="CP55" s="98">
        <f>('[1]Summary Data'!$V116*POWER(CP$51,3))+('[1]Summary Data'!$W116*POWER(CP$51,2))+('[1]Summary Data'!$X116*CP$51)+'[1]Summary Data'!$Y116</f>
        <v>-7.5899999999999301E-3</v>
      </c>
      <c r="CQ55" s="99">
        <f>('[1]Summary Data'!$V116*POWER(CQ$51,3))+('[1]Summary Data'!$W116*POWER(CQ$51,2))+('[1]Summary Data'!$X116*CQ$51)+'[1]Summary Data'!$Y116</f>
        <v>1.0770200000000001</v>
      </c>
    </row>
    <row r="56" spans="2:96" x14ac:dyDescent="0.25">
      <c r="B56" s="180"/>
      <c r="C56" s="181"/>
      <c r="D56" s="181"/>
      <c r="E56" s="182"/>
      <c r="F56" s="56">
        <f t="shared" si="7"/>
        <v>4.5</v>
      </c>
      <c r="G56" s="97">
        <f t="shared" si="8"/>
        <v>0.28351738368000001</v>
      </c>
      <c r="H56" s="98">
        <f t="shared" si="8"/>
        <v>0.27125304983999998</v>
      </c>
      <c r="I56" s="98">
        <f t="shared" si="8"/>
        <v>0.25508586816000001</v>
      </c>
      <c r="J56" s="98">
        <f t="shared" si="8"/>
        <v>0.23566037831999997</v>
      </c>
      <c r="K56" s="98">
        <f t="shared" si="8"/>
        <v>0.21362112</v>
      </c>
      <c r="L56" s="98">
        <f t="shared" si="8"/>
        <v>0.18961263287999996</v>
      </c>
      <c r="M56" s="98">
        <f t="shared" si="8"/>
        <v>0.16427945664000002</v>
      </c>
      <c r="N56" s="98">
        <f t="shared" si="8"/>
        <v>0.13826613095999998</v>
      </c>
      <c r="O56" s="98">
        <f t="shared" si="8"/>
        <v>0.11221719552000003</v>
      </c>
      <c r="P56" s="98">
        <f t="shared" si="8"/>
        <v>8.677719000000006E-2</v>
      </c>
      <c r="Q56" s="98">
        <f t="shared" si="8"/>
        <v>6.259065408000003E-2</v>
      </c>
      <c r="R56" s="98">
        <f t="shared" si="8"/>
        <v>4.0302127440000002E-2</v>
      </c>
      <c r="S56" s="98">
        <f t="shared" si="8"/>
        <v>2.0556149760000031E-2</v>
      </c>
      <c r="T56" s="98">
        <f t="shared" si="8"/>
        <v>3.9972607200000065E-3</v>
      </c>
      <c r="U56" s="98">
        <f t="shared" si="8"/>
        <v>0</v>
      </c>
      <c r="V56" s="99">
        <v>0</v>
      </c>
      <c r="W56" s="182"/>
      <c r="CA56" s="119">
        <f t="shared" si="9"/>
        <v>4.5</v>
      </c>
      <c r="CB56" s="97">
        <f>('[1]Summary Data'!$V115*POWER(CB$51,3))+('[1]Summary Data'!$W115*POWER(CB$51,2))+('[1]Summary Data'!$X115*CB$51)+'[1]Summary Data'!$Y115</f>
        <v>0.28351738368000001</v>
      </c>
      <c r="CC56" s="98">
        <f>('[1]Summary Data'!$V115*POWER(CC$51,3))+('[1]Summary Data'!$W115*POWER(CC$51,2))+('[1]Summary Data'!$X115*CC$51)+'[1]Summary Data'!$Y115</f>
        <v>0.27125304983999998</v>
      </c>
      <c r="CD56" s="98">
        <f>('[1]Summary Data'!$V115*POWER(CD$51,3))+('[1]Summary Data'!$W115*POWER(CD$51,2))+('[1]Summary Data'!$X115*CD$51)+'[1]Summary Data'!$Y115</f>
        <v>0.25508586816000001</v>
      </c>
      <c r="CE56" s="98">
        <f>('[1]Summary Data'!$V115*POWER(CE$51,3))+('[1]Summary Data'!$W115*POWER(CE$51,2))+('[1]Summary Data'!$X115*CE$51)+'[1]Summary Data'!$Y115</f>
        <v>0.23566037831999997</v>
      </c>
      <c r="CF56" s="98">
        <f>('[1]Summary Data'!$V115*POWER(CF$51,3))+('[1]Summary Data'!$W115*POWER(CF$51,2))+('[1]Summary Data'!$X115*CF$51)+'[1]Summary Data'!$Y115</f>
        <v>0.21362112</v>
      </c>
      <c r="CG56" s="98">
        <f>('[1]Summary Data'!$V115*POWER(CG$51,3))+('[1]Summary Data'!$W115*POWER(CG$51,2))+('[1]Summary Data'!$X115*CG$51)+'[1]Summary Data'!$Y115</f>
        <v>0.18961263287999996</v>
      </c>
      <c r="CH56" s="98">
        <f>('[1]Summary Data'!$V115*POWER(CH$51,3))+('[1]Summary Data'!$W115*POWER(CH$51,2))+('[1]Summary Data'!$X115*CH$51)+'[1]Summary Data'!$Y115</f>
        <v>0.16427945664000002</v>
      </c>
      <c r="CI56" s="98">
        <f>('[1]Summary Data'!$V115*POWER(CI$51,3))+('[1]Summary Data'!$W115*POWER(CI$51,2))+('[1]Summary Data'!$X115*CI$51)+'[1]Summary Data'!$Y115</f>
        <v>0.13826613095999998</v>
      </c>
      <c r="CJ56" s="98">
        <f>('[1]Summary Data'!$V115*POWER(CJ$51,3))+('[1]Summary Data'!$W115*POWER(CJ$51,2))+('[1]Summary Data'!$X115*CJ$51)+'[1]Summary Data'!$Y115</f>
        <v>0.11221719552000003</v>
      </c>
      <c r="CK56" s="98">
        <f>('[1]Summary Data'!$V115*POWER(CK$51,3))+('[1]Summary Data'!$W115*POWER(CK$51,2))+('[1]Summary Data'!$X115*CK$51)+'[1]Summary Data'!$Y115</f>
        <v>8.677719000000006E-2</v>
      </c>
      <c r="CL56" s="98">
        <f>('[1]Summary Data'!$V115*POWER(CL$51,3))+('[1]Summary Data'!$W115*POWER(CL$51,2))+('[1]Summary Data'!$X115*CL$51)+'[1]Summary Data'!$Y115</f>
        <v>6.259065408000003E-2</v>
      </c>
      <c r="CM56" s="98">
        <f>('[1]Summary Data'!$V115*POWER(CM$51,3))+('[1]Summary Data'!$W115*POWER(CM$51,2))+('[1]Summary Data'!$X115*CM$51)+'[1]Summary Data'!$Y115</f>
        <v>4.0302127440000002E-2</v>
      </c>
      <c r="CN56" s="98">
        <f>('[1]Summary Data'!$V115*POWER(CN$51,3))+('[1]Summary Data'!$W115*POWER(CN$51,2))+('[1]Summary Data'!$X115*CN$51)+'[1]Summary Data'!$Y115</f>
        <v>2.0556149760000031E-2</v>
      </c>
      <c r="CO56" s="98">
        <f>('[1]Summary Data'!$V115*POWER(CO$51,3))+('[1]Summary Data'!$W115*POWER(CO$51,2))+('[1]Summary Data'!$X115*CO$51)+'[1]Summary Data'!$Y115</f>
        <v>3.9972607200000065E-3</v>
      </c>
      <c r="CP56" s="98">
        <f>('[1]Summary Data'!$V115*POWER(CP$51,3))+('[1]Summary Data'!$W115*POWER(CP$51,2))+('[1]Summary Data'!$X115*CP$51)+'[1]Summary Data'!$Y115</f>
        <v>-8.72999999999996E-3</v>
      </c>
      <c r="CQ56" s="99">
        <f>('[1]Summary Data'!$V115*POWER(CQ$51,3))+('[1]Summary Data'!$W115*POWER(CQ$51,2))+('[1]Summary Data'!$X115*CQ$51)+'[1]Summary Data'!$Y115</f>
        <v>0.93368000000000007</v>
      </c>
    </row>
    <row r="57" spans="2:96" x14ac:dyDescent="0.25">
      <c r="B57" s="180"/>
      <c r="C57" s="181"/>
      <c r="D57" s="181"/>
      <c r="E57" s="182"/>
      <c r="F57" s="56">
        <f t="shared" si="7"/>
        <v>5</v>
      </c>
      <c r="G57" s="97">
        <f t="shared" si="8"/>
        <v>0.30456092992</v>
      </c>
      <c r="H57" s="98">
        <f t="shared" si="8"/>
        <v>0.29125336696000004</v>
      </c>
      <c r="I57" s="98">
        <f t="shared" si="8"/>
        <v>0.27407197504000003</v>
      </c>
      <c r="J57" s="98">
        <f t="shared" si="8"/>
        <v>0.25363464808000002</v>
      </c>
      <c r="K57" s="98">
        <f t="shared" si="8"/>
        <v>0.23055928000000001</v>
      </c>
      <c r="L57" s="98">
        <f t="shared" si="8"/>
        <v>0.20546376472000002</v>
      </c>
      <c r="M57" s="98">
        <f t="shared" si="8"/>
        <v>0.17896599616</v>
      </c>
      <c r="N57" s="98">
        <f t="shared" si="8"/>
        <v>0.15168386823999999</v>
      </c>
      <c r="O57" s="98">
        <f t="shared" si="8"/>
        <v>0.12423527488000002</v>
      </c>
      <c r="P57" s="98">
        <f t="shared" si="8"/>
        <v>9.72381100000001E-2</v>
      </c>
      <c r="Q57" s="98">
        <f t="shared" si="8"/>
        <v>7.1310267520000054E-2</v>
      </c>
      <c r="R57" s="98">
        <f t="shared" si="8"/>
        <v>4.7069641360000025E-2</v>
      </c>
      <c r="S57" s="98">
        <f t="shared" si="8"/>
        <v>2.5134125440000099E-2</v>
      </c>
      <c r="T57" s="98">
        <f t="shared" si="8"/>
        <v>6.121613679999971E-3</v>
      </c>
      <c r="U57" s="98">
        <f t="shared" si="8"/>
        <v>0</v>
      </c>
      <c r="V57" s="99">
        <v>0</v>
      </c>
      <c r="W57" s="182"/>
      <c r="CA57" s="119">
        <f t="shared" si="9"/>
        <v>5</v>
      </c>
      <c r="CB57" s="97">
        <f>('[1]Summary Data'!$V114*POWER(CB$51,3))+('[1]Summary Data'!$W114*POWER(CB$51,2))+('[1]Summary Data'!$X114*CB$51)+'[1]Summary Data'!$Y114</f>
        <v>0.30456092992</v>
      </c>
      <c r="CC57" s="98">
        <f>('[1]Summary Data'!$V114*POWER(CC$51,3))+('[1]Summary Data'!$W114*POWER(CC$51,2))+('[1]Summary Data'!$X114*CC$51)+'[1]Summary Data'!$Y114</f>
        <v>0.29125336696000004</v>
      </c>
      <c r="CD57" s="98">
        <f>('[1]Summary Data'!$V114*POWER(CD$51,3))+('[1]Summary Data'!$W114*POWER(CD$51,2))+('[1]Summary Data'!$X114*CD$51)+'[1]Summary Data'!$Y114</f>
        <v>0.27407197504000003</v>
      </c>
      <c r="CE57" s="98">
        <f>('[1]Summary Data'!$V114*POWER(CE$51,3))+('[1]Summary Data'!$W114*POWER(CE$51,2))+('[1]Summary Data'!$X114*CE$51)+'[1]Summary Data'!$Y114</f>
        <v>0.25363464808000002</v>
      </c>
      <c r="CF57" s="98">
        <f>('[1]Summary Data'!$V114*POWER(CF$51,3))+('[1]Summary Data'!$W114*POWER(CF$51,2))+('[1]Summary Data'!$X114*CF$51)+'[1]Summary Data'!$Y114</f>
        <v>0.23055928000000001</v>
      </c>
      <c r="CG57" s="98">
        <f>('[1]Summary Data'!$V114*POWER(CG$51,3))+('[1]Summary Data'!$W114*POWER(CG$51,2))+('[1]Summary Data'!$X114*CG$51)+'[1]Summary Data'!$Y114</f>
        <v>0.20546376472000002</v>
      </c>
      <c r="CH57" s="98">
        <f>('[1]Summary Data'!$V114*POWER(CH$51,3))+('[1]Summary Data'!$W114*POWER(CH$51,2))+('[1]Summary Data'!$X114*CH$51)+'[1]Summary Data'!$Y114</f>
        <v>0.17896599616</v>
      </c>
      <c r="CI57" s="98">
        <f>('[1]Summary Data'!$V114*POWER(CI$51,3))+('[1]Summary Data'!$W114*POWER(CI$51,2))+('[1]Summary Data'!$X114*CI$51)+'[1]Summary Data'!$Y114</f>
        <v>0.15168386823999999</v>
      </c>
      <c r="CJ57" s="98">
        <f>('[1]Summary Data'!$V114*POWER(CJ$51,3))+('[1]Summary Data'!$W114*POWER(CJ$51,2))+('[1]Summary Data'!$X114*CJ$51)+'[1]Summary Data'!$Y114</f>
        <v>0.12423527488000002</v>
      </c>
      <c r="CK57" s="98">
        <f>('[1]Summary Data'!$V114*POWER(CK$51,3))+('[1]Summary Data'!$W114*POWER(CK$51,2))+('[1]Summary Data'!$X114*CK$51)+'[1]Summary Data'!$Y114</f>
        <v>9.72381100000001E-2</v>
      </c>
      <c r="CL57" s="98">
        <f>('[1]Summary Data'!$V114*POWER(CL$51,3))+('[1]Summary Data'!$W114*POWER(CL$51,2))+('[1]Summary Data'!$X114*CL$51)+'[1]Summary Data'!$Y114</f>
        <v>7.1310267520000054E-2</v>
      </c>
      <c r="CM57" s="98">
        <f>('[1]Summary Data'!$V114*POWER(CM$51,3))+('[1]Summary Data'!$W114*POWER(CM$51,2))+('[1]Summary Data'!$X114*CM$51)+'[1]Summary Data'!$Y114</f>
        <v>4.7069641360000025E-2</v>
      </c>
      <c r="CN57" s="98">
        <f>('[1]Summary Data'!$V114*POWER(CN$51,3))+('[1]Summary Data'!$W114*POWER(CN$51,2))+('[1]Summary Data'!$X114*CN$51)+'[1]Summary Data'!$Y114</f>
        <v>2.5134125440000099E-2</v>
      </c>
      <c r="CO57" s="98">
        <f>('[1]Summary Data'!$V114*POWER(CO$51,3))+('[1]Summary Data'!$W114*POWER(CO$51,2))+('[1]Summary Data'!$X114*CO$51)+'[1]Summary Data'!$Y114</f>
        <v>6.121613679999971E-3</v>
      </c>
      <c r="CP57" s="98">
        <f>('[1]Summary Data'!$V114*POWER(CP$51,3))+('[1]Summary Data'!$W114*POWER(CP$51,2))+('[1]Summary Data'!$X114*CP$51)+'[1]Summary Data'!$Y114</f>
        <v>-9.3499999999999694E-3</v>
      </c>
      <c r="CQ57" s="99">
        <f>('[1]Summary Data'!$V114*POWER(CQ$51,3))+('[1]Summary Data'!$W114*POWER(CQ$51,2))+('[1]Summary Data'!$X114*CQ$51)+'[1]Summary Data'!$Y114</f>
        <v>0.82011000000000012</v>
      </c>
    </row>
    <row r="58" spans="2:96" x14ac:dyDescent="0.25">
      <c r="B58" s="180"/>
      <c r="C58" s="181"/>
      <c r="D58" s="181"/>
      <c r="E58" s="182"/>
      <c r="F58" s="56">
        <f t="shared" si="7"/>
        <v>5.5</v>
      </c>
      <c r="G58" s="97">
        <f t="shared" si="8"/>
        <v>0.30112269120000001</v>
      </c>
      <c r="H58" s="98">
        <f t="shared" si="8"/>
        <v>0.28522305960000005</v>
      </c>
      <c r="I58" s="98">
        <f t="shared" si="8"/>
        <v>0.26590434240000005</v>
      </c>
      <c r="J58" s="98">
        <f t="shared" si="8"/>
        <v>0.24378142680000001</v>
      </c>
      <c r="K58" s="98">
        <f t="shared" si="8"/>
        <v>0.21946920000000003</v>
      </c>
      <c r="L58" s="98">
        <f t="shared" si="8"/>
        <v>0.19358254920000001</v>
      </c>
      <c r="M58" s="98">
        <f t="shared" si="8"/>
        <v>0.16673636159999999</v>
      </c>
      <c r="N58" s="98">
        <f t="shared" si="8"/>
        <v>0.13954552440000006</v>
      </c>
      <c r="O58" s="98">
        <f t="shared" si="8"/>
        <v>0.11262492480000003</v>
      </c>
      <c r="P58" s="98">
        <f t="shared" si="8"/>
        <v>8.658945000000004E-2</v>
      </c>
      <c r="Q58" s="98">
        <f t="shared" si="8"/>
        <v>6.2053987200000049E-2</v>
      </c>
      <c r="R58" s="98">
        <f t="shared" si="8"/>
        <v>3.9633423600000051E-2</v>
      </c>
      <c r="S58" s="98">
        <f t="shared" si="8"/>
        <v>1.9942646400000041E-2</v>
      </c>
      <c r="T58" s="98">
        <f t="shared" si="8"/>
        <v>3.596542799999991E-3</v>
      </c>
      <c r="U58" s="98">
        <f t="shared" si="8"/>
        <v>0</v>
      </c>
      <c r="V58" s="99">
        <v>0</v>
      </c>
      <c r="W58" s="182"/>
      <c r="CA58" s="119">
        <f t="shared" si="9"/>
        <v>5.5</v>
      </c>
      <c r="CB58" s="97">
        <f>('[1]Summary Data'!$V113*POWER(CB$51,3))+('[1]Summary Data'!$W113*POWER(CB$51,2))+('[1]Summary Data'!$X113*CB$51)+'[1]Summary Data'!$Y113</f>
        <v>0.30112269120000001</v>
      </c>
      <c r="CC58" s="98">
        <f>('[1]Summary Data'!$V113*POWER(CC$51,3))+('[1]Summary Data'!$W113*POWER(CC$51,2))+('[1]Summary Data'!$X113*CC$51)+'[1]Summary Data'!$Y113</f>
        <v>0.28522305960000005</v>
      </c>
      <c r="CD58" s="98">
        <f>('[1]Summary Data'!$V113*POWER(CD$51,3))+('[1]Summary Data'!$W113*POWER(CD$51,2))+('[1]Summary Data'!$X113*CD$51)+'[1]Summary Data'!$Y113</f>
        <v>0.26590434240000005</v>
      </c>
      <c r="CE58" s="98">
        <f>('[1]Summary Data'!$V113*POWER(CE$51,3))+('[1]Summary Data'!$W113*POWER(CE$51,2))+('[1]Summary Data'!$X113*CE$51)+'[1]Summary Data'!$Y113</f>
        <v>0.24378142680000001</v>
      </c>
      <c r="CF58" s="98">
        <f>('[1]Summary Data'!$V113*POWER(CF$51,3))+('[1]Summary Data'!$W113*POWER(CF$51,2))+('[1]Summary Data'!$X113*CF$51)+'[1]Summary Data'!$Y113</f>
        <v>0.21946920000000003</v>
      </c>
      <c r="CG58" s="98">
        <f>('[1]Summary Data'!$V113*POWER(CG$51,3))+('[1]Summary Data'!$W113*POWER(CG$51,2))+('[1]Summary Data'!$X113*CG$51)+'[1]Summary Data'!$Y113</f>
        <v>0.19358254920000001</v>
      </c>
      <c r="CH58" s="98">
        <f>('[1]Summary Data'!$V113*POWER(CH$51,3))+('[1]Summary Data'!$W113*POWER(CH$51,2))+('[1]Summary Data'!$X113*CH$51)+'[1]Summary Data'!$Y113</f>
        <v>0.16673636159999999</v>
      </c>
      <c r="CI58" s="98">
        <f>('[1]Summary Data'!$V113*POWER(CI$51,3))+('[1]Summary Data'!$W113*POWER(CI$51,2))+('[1]Summary Data'!$X113*CI$51)+'[1]Summary Data'!$Y113</f>
        <v>0.13954552440000006</v>
      </c>
      <c r="CJ58" s="98">
        <f>('[1]Summary Data'!$V113*POWER(CJ$51,3))+('[1]Summary Data'!$W113*POWER(CJ$51,2))+('[1]Summary Data'!$X113*CJ$51)+'[1]Summary Data'!$Y113</f>
        <v>0.11262492480000003</v>
      </c>
      <c r="CK58" s="98">
        <f>('[1]Summary Data'!$V113*POWER(CK$51,3))+('[1]Summary Data'!$W113*POWER(CK$51,2))+('[1]Summary Data'!$X113*CK$51)+'[1]Summary Data'!$Y113</f>
        <v>8.658945000000004E-2</v>
      </c>
      <c r="CL58" s="98">
        <f>('[1]Summary Data'!$V113*POWER(CL$51,3))+('[1]Summary Data'!$W113*POWER(CL$51,2))+('[1]Summary Data'!$X113*CL$51)+'[1]Summary Data'!$Y113</f>
        <v>6.2053987200000049E-2</v>
      </c>
      <c r="CM58" s="98">
        <f>('[1]Summary Data'!$V113*POWER(CM$51,3))+('[1]Summary Data'!$W113*POWER(CM$51,2))+('[1]Summary Data'!$X113*CM$51)+'[1]Summary Data'!$Y113</f>
        <v>3.9633423600000051E-2</v>
      </c>
      <c r="CN58" s="98">
        <f>('[1]Summary Data'!$V113*POWER(CN$51,3))+('[1]Summary Data'!$W113*POWER(CN$51,2))+('[1]Summary Data'!$X113*CN$51)+'[1]Summary Data'!$Y113</f>
        <v>1.9942646400000041E-2</v>
      </c>
      <c r="CO58" s="98">
        <f>('[1]Summary Data'!$V113*POWER(CO$51,3))+('[1]Summary Data'!$W113*POWER(CO$51,2))+('[1]Summary Data'!$X113*CO$51)+'[1]Summary Data'!$Y113</f>
        <v>3.596542799999991E-3</v>
      </c>
      <c r="CP58" s="98">
        <f>('[1]Summary Data'!$V113*POWER(CP$51,3))+('[1]Summary Data'!$W113*POWER(CP$51,2))+('[1]Summary Data'!$X113*CP$51)+'[1]Summary Data'!$Y113</f>
        <v>-8.7899999999999645E-3</v>
      </c>
      <c r="CQ58" s="99">
        <f>('[1]Summary Data'!$V113*POWER(CQ$51,3))+('[1]Summary Data'!$W113*POWER(CQ$51,2))+('[1]Summary Data'!$X113*CQ$51)+'[1]Summary Data'!$Y113</f>
        <v>0.93096999999999996</v>
      </c>
    </row>
    <row r="59" spans="2:96" ht="15.75" thickBot="1" x14ac:dyDescent="0.3">
      <c r="B59" s="183"/>
      <c r="C59" s="184"/>
      <c r="D59" s="184"/>
      <c r="E59" s="185"/>
      <c r="F59" s="58">
        <f t="shared" si="7"/>
        <v>6</v>
      </c>
      <c r="G59" s="102">
        <f t="shared" si="8"/>
        <v>0.32832744895999999</v>
      </c>
      <c r="H59" s="103">
        <f t="shared" si="8"/>
        <v>0.30468856447999998</v>
      </c>
      <c r="I59" s="103">
        <f t="shared" si="8"/>
        <v>0.27908812351999995</v>
      </c>
      <c r="J59" s="103">
        <f t="shared" si="8"/>
        <v>0.25200274303999998</v>
      </c>
      <c r="K59" s="103">
        <f t="shared" si="8"/>
        <v>0.22390903999999998</v>
      </c>
      <c r="L59" s="103">
        <f t="shared" si="8"/>
        <v>0.19528363135999999</v>
      </c>
      <c r="M59" s="103">
        <f t="shared" si="8"/>
        <v>0.16660313407999996</v>
      </c>
      <c r="N59" s="103">
        <f t="shared" si="8"/>
        <v>0.13834416512</v>
      </c>
      <c r="O59" s="103">
        <f t="shared" si="8"/>
        <v>0.11098334143999999</v>
      </c>
      <c r="P59" s="103">
        <f t="shared" si="8"/>
        <v>8.4997280000000008E-2</v>
      </c>
      <c r="Q59" s="103">
        <f t="shared" si="8"/>
        <v>6.086259775999997E-2</v>
      </c>
      <c r="R59" s="103">
        <f t="shared" si="8"/>
        <v>3.9055911679999999E-2</v>
      </c>
      <c r="S59" s="103">
        <f t="shared" si="8"/>
        <v>2.0053838719999995E-2</v>
      </c>
      <c r="T59" s="103">
        <f t="shared" si="8"/>
        <v>4.3329958400000201E-3</v>
      </c>
      <c r="U59" s="103">
        <f t="shared" si="8"/>
        <v>0</v>
      </c>
      <c r="V59" s="104">
        <v>0</v>
      </c>
      <c r="W59" s="185"/>
      <c r="CA59" s="120">
        <f t="shared" si="9"/>
        <v>6</v>
      </c>
      <c r="CB59" s="102">
        <f>('[1]Summary Data'!$V112*POWER(CB$51,3))+('[1]Summary Data'!$W112*POWER(CB$51,2))+('[1]Summary Data'!$X112*CB$51)+'[1]Summary Data'!$Y112</f>
        <v>0.32832744895999999</v>
      </c>
      <c r="CC59" s="103">
        <f>('[1]Summary Data'!$V112*POWER(CC$51,3))+('[1]Summary Data'!$W112*POWER(CC$51,2))+('[1]Summary Data'!$X112*CC$51)+'[1]Summary Data'!$Y112</f>
        <v>0.30468856447999998</v>
      </c>
      <c r="CD59" s="103">
        <f>('[1]Summary Data'!$V112*POWER(CD$51,3))+('[1]Summary Data'!$W112*POWER(CD$51,2))+('[1]Summary Data'!$X112*CD$51)+'[1]Summary Data'!$Y112</f>
        <v>0.27908812351999995</v>
      </c>
      <c r="CE59" s="103">
        <f>('[1]Summary Data'!$V112*POWER(CE$51,3))+('[1]Summary Data'!$W112*POWER(CE$51,2))+('[1]Summary Data'!$X112*CE$51)+'[1]Summary Data'!$Y112</f>
        <v>0.25200274303999998</v>
      </c>
      <c r="CF59" s="103">
        <f>('[1]Summary Data'!$V112*POWER(CF$51,3))+('[1]Summary Data'!$W112*POWER(CF$51,2))+('[1]Summary Data'!$X112*CF$51)+'[1]Summary Data'!$Y112</f>
        <v>0.22390903999999998</v>
      </c>
      <c r="CG59" s="103">
        <f>('[1]Summary Data'!$V112*POWER(CG$51,3))+('[1]Summary Data'!$W112*POWER(CG$51,2))+('[1]Summary Data'!$X112*CG$51)+'[1]Summary Data'!$Y112</f>
        <v>0.19528363135999999</v>
      </c>
      <c r="CH59" s="103">
        <f>('[1]Summary Data'!$V112*POWER(CH$51,3))+('[1]Summary Data'!$W112*POWER(CH$51,2))+('[1]Summary Data'!$X112*CH$51)+'[1]Summary Data'!$Y112</f>
        <v>0.16660313407999996</v>
      </c>
      <c r="CI59" s="103">
        <f>('[1]Summary Data'!$V112*POWER(CI$51,3))+('[1]Summary Data'!$W112*POWER(CI$51,2))+('[1]Summary Data'!$X112*CI$51)+'[1]Summary Data'!$Y112</f>
        <v>0.13834416512</v>
      </c>
      <c r="CJ59" s="103">
        <f>('[1]Summary Data'!$V112*POWER(CJ$51,3))+('[1]Summary Data'!$W112*POWER(CJ$51,2))+('[1]Summary Data'!$X112*CJ$51)+'[1]Summary Data'!$Y112</f>
        <v>0.11098334143999999</v>
      </c>
      <c r="CK59" s="103">
        <f>('[1]Summary Data'!$V112*POWER(CK$51,3))+('[1]Summary Data'!$W112*POWER(CK$51,2))+('[1]Summary Data'!$X112*CK$51)+'[1]Summary Data'!$Y112</f>
        <v>8.4997280000000008E-2</v>
      </c>
      <c r="CL59" s="103">
        <f>('[1]Summary Data'!$V112*POWER(CL$51,3))+('[1]Summary Data'!$W112*POWER(CL$51,2))+('[1]Summary Data'!$X112*CL$51)+'[1]Summary Data'!$Y112</f>
        <v>6.086259775999997E-2</v>
      </c>
      <c r="CM59" s="103">
        <f>('[1]Summary Data'!$V112*POWER(CM$51,3))+('[1]Summary Data'!$W112*POWER(CM$51,2))+('[1]Summary Data'!$X112*CM$51)+'[1]Summary Data'!$Y112</f>
        <v>3.9055911679999999E-2</v>
      </c>
      <c r="CN59" s="103">
        <f>('[1]Summary Data'!$V112*POWER(CN$51,3))+('[1]Summary Data'!$W112*POWER(CN$51,2))+('[1]Summary Data'!$X112*CN$51)+'[1]Summary Data'!$Y112</f>
        <v>2.0053838719999995E-2</v>
      </c>
      <c r="CO59" s="103">
        <f>('[1]Summary Data'!$V112*POWER(CO$51,3))+('[1]Summary Data'!$W112*POWER(CO$51,2))+('[1]Summary Data'!$X112*CO$51)+'[1]Summary Data'!$Y112</f>
        <v>4.3329958400000201E-3</v>
      </c>
      <c r="CP59" s="103">
        <f>('[1]Summary Data'!$V112*POWER(CP$51,3))+('[1]Summary Data'!$W112*POWER(CP$51,2))+('[1]Summary Data'!$X112*CP$51)+'[1]Summary Data'!$Y112</f>
        <v>-7.6300000000000257E-3</v>
      </c>
      <c r="CQ59" s="104">
        <f>('[1]Summary Data'!$V112*POWER(CQ$51,3))+('[1]Summary Data'!$W112*POWER(CQ$51,2))+('[1]Summary Data'!$X112*CQ$51)+'[1]Summary Data'!$Y112</f>
        <v>0.78282999999999991</v>
      </c>
    </row>
    <row r="60" spans="2:96" ht="15.75" thickBot="1" x14ac:dyDescent="0.3">
      <c r="CA60" s="43" t="s">
        <v>59</v>
      </c>
    </row>
    <row r="61" spans="2:96" ht="15.75" thickBot="1" x14ac:dyDescent="0.3">
      <c r="B61" s="203" t="s">
        <v>63</v>
      </c>
      <c r="C61" s="204"/>
      <c r="D61" s="204"/>
      <c r="E61" s="204"/>
      <c r="F61" s="169"/>
      <c r="G61" s="174" t="s">
        <v>61</v>
      </c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6"/>
      <c r="CA61" s="107"/>
      <c r="CB61" s="174" t="s">
        <v>61</v>
      </c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6"/>
    </row>
    <row r="62" spans="2:96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10">F62</f>
        <v>bar</v>
      </c>
      <c r="CB62" s="108">
        <f t="shared" si="10"/>
        <v>0.16</v>
      </c>
      <c r="CC62" s="109">
        <f t="shared" si="10"/>
        <v>0.22</v>
      </c>
      <c r="CD62" s="109">
        <f t="shared" si="10"/>
        <v>0.28000000000000003</v>
      </c>
      <c r="CE62" s="109">
        <f t="shared" si="10"/>
        <v>0.34</v>
      </c>
      <c r="CF62" s="109">
        <f t="shared" si="10"/>
        <v>0.4</v>
      </c>
      <c r="CG62" s="109">
        <f t="shared" si="10"/>
        <v>0.46</v>
      </c>
      <c r="CH62" s="109">
        <f t="shared" si="10"/>
        <v>0.52</v>
      </c>
      <c r="CI62" s="109">
        <f t="shared" si="10"/>
        <v>0.57999999999999996</v>
      </c>
      <c r="CJ62" s="109">
        <f t="shared" si="10"/>
        <v>0.64</v>
      </c>
      <c r="CK62" s="109">
        <f t="shared" si="10"/>
        <v>0.7</v>
      </c>
      <c r="CL62" s="109">
        <f t="shared" si="10"/>
        <v>0.76</v>
      </c>
      <c r="CM62" s="109">
        <f t="shared" si="10"/>
        <v>0.82</v>
      </c>
      <c r="CN62" s="109">
        <f t="shared" si="10"/>
        <v>0.88</v>
      </c>
      <c r="CO62" s="109">
        <f t="shared" si="10"/>
        <v>0.94</v>
      </c>
      <c r="CP62" s="109">
        <f t="shared" si="10"/>
        <v>1</v>
      </c>
      <c r="CQ62" s="110">
        <f t="shared" si="10"/>
        <v>2</v>
      </c>
    </row>
    <row r="63" spans="2:96" ht="15" customHeight="1" thickBot="1" x14ac:dyDescent="0.3">
      <c r="B63" s="180"/>
      <c r="C63" s="181"/>
      <c r="D63" s="181"/>
      <c r="E63" s="182"/>
      <c r="F63" s="49">
        <f t="shared" ref="F63:F70" si="11">F15</f>
        <v>2.5</v>
      </c>
      <c r="G63" s="124">
        <f t="shared" ref="G63:U70" si="12">IF(CB63&gt;H63,MAX(CB63,0),H63)</f>
        <v>213.87777946368004</v>
      </c>
      <c r="H63" s="125">
        <f t="shared" si="12"/>
        <v>187.36657499784002</v>
      </c>
      <c r="I63" s="125">
        <f t="shared" si="12"/>
        <v>165.52984804416002</v>
      </c>
      <c r="J63" s="125">
        <f t="shared" si="12"/>
        <v>147.90065541432006</v>
      </c>
      <c r="K63" s="125">
        <f t="shared" si="12"/>
        <v>134.01205392000003</v>
      </c>
      <c r="L63" s="125">
        <f t="shared" si="12"/>
        <v>123.39710037288003</v>
      </c>
      <c r="M63" s="125">
        <f t="shared" si="12"/>
        <v>115.58885158464005</v>
      </c>
      <c r="N63" s="125">
        <f t="shared" si="12"/>
        <v>110.12036436696013</v>
      </c>
      <c r="O63" s="125">
        <f t="shared" si="12"/>
        <v>106.52469553152008</v>
      </c>
      <c r="P63" s="125">
        <f t="shared" si="12"/>
        <v>104.33490189000014</v>
      </c>
      <c r="Q63" s="125">
        <f t="shared" si="12"/>
        <v>103.08404025408009</v>
      </c>
      <c r="R63" s="125">
        <f t="shared" si="12"/>
        <v>102.30516743544013</v>
      </c>
      <c r="S63" s="125">
        <f t="shared" si="12"/>
        <v>101.53134024576008</v>
      </c>
      <c r="T63" s="125">
        <f t="shared" si="12"/>
        <v>100.29561549672013</v>
      </c>
      <c r="U63" s="125">
        <f t="shared" si="12"/>
        <v>100</v>
      </c>
      <c r="V63" s="126">
        <v>100</v>
      </c>
      <c r="W63" s="18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213.87777946368004</v>
      </c>
      <c r="CC63" s="125">
        <f>('[1]Summary Data'!$V163*POWER(CC$62,3))+('[1]Summary Data'!$W163*POWER(CC$62,2))+('[1]Summary Data'!$X163*CC$62)+'[1]Summary Data'!$Y163</f>
        <v>187.36657499784002</v>
      </c>
      <c r="CD63" s="125">
        <f>('[1]Summary Data'!$V163*POWER(CD$62,3))+('[1]Summary Data'!$W163*POWER(CD$62,2))+('[1]Summary Data'!$X163*CD$62)+'[1]Summary Data'!$Y163</f>
        <v>165.52984804416002</v>
      </c>
      <c r="CE63" s="125">
        <f>('[1]Summary Data'!$V163*POWER(CE$62,3))+('[1]Summary Data'!$W163*POWER(CE$62,2))+('[1]Summary Data'!$X163*CE$62)+'[1]Summary Data'!$Y163</f>
        <v>147.90065541432006</v>
      </c>
      <c r="CF63" s="125">
        <f>('[1]Summary Data'!$V163*POWER(CF$62,3))+('[1]Summary Data'!$W163*POWER(CF$62,2))+('[1]Summary Data'!$X163*CF$62)+'[1]Summary Data'!$Y163</f>
        <v>134.01205392000003</v>
      </c>
      <c r="CG63" s="125">
        <f>('[1]Summary Data'!$V163*POWER(CG$62,3))+('[1]Summary Data'!$W163*POWER(CG$62,2))+('[1]Summary Data'!$X163*CG$62)+'[1]Summary Data'!$Y163</f>
        <v>123.39710037288003</v>
      </c>
      <c r="CH63" s="125">
        <f>('[1]Summary Data'!$V163*POWER(CH$62,3))+('[1]Summary Data'!$W163*POWER(CH$62,2))+('[1]Summary Data'!$X163*CH$62)+'[1]Summary Data'!$Y163</f>
        <v>115.58885158464005</v>
      </c>
      <c r="CI63" s="125">
        <f>('[1]Summary Data'!$V163*POWER(CI$62,3))+('[1]Summary Data'!$W163*POWER(CI$62,2))+('[1]Summary Data'!$X163*CI$62)+'[1]Summary Data'!$Y163</f>
        <v>110.12036436696013</v>
      </c>
      <c r="CJ63" s="125">
        <f>('[1]Summary Data'!$V163*POWER(CJ$62,3))+('[1]Summary Data'!$W163*POWER(CJ$62,2))+('[1]Summary Data'!$X163*CJ$62)+'[1]Summary Data'!$Y163</f>
        <v>106.52469553152008</v>
      </c>
      <c r="CK63" s="125">
        <f>('[1]Summary Data'!$V163*POWER(CK$62,3))+('[1]Summary Data'!$W163*POWER(CK$62,2))+('[1]Summary Data'!$X163*CK$62)+'[1]Summary Data'!$Y163</f>
        <v>104.33490189000014</v>
      </c>
      <c r="CL63" s="125">
        <f>('[1]Summary Data'!$V163*POWER(CL$62,3))+('[1]Summary Data'!$W163*POWER(CL$62,2))+('[1]Summary Data'!$X163*CL$62)+'[1]Summary Data'!$Y163</f>
        <v>103.08404025408009</v>
      </c>
      <c r="CM63" s="125">
        <f>('[1]Summary Data'!$V163*POWER(CM$62,3))+('[1]Summary Data'!$W163*POWER(CM$62,2))+('[1]Summary Data'!$X163*CM$62)+'[1]Summary Data'!$Y163</f>
        <v>102.30516743544013</v>
      </c>
      <c r="CN63" s="125">
        <f>('[1]Summary Data'!$V163*POWER(CN$62,3))+('[1]Summary Data'!$W163*POWER(CN$62,2))+('[1]Summary Data'!$X163*CN$62)+'[1]Summary Data'!$Y163</f>
        <v>101.53134024576008</v>
      </c>
      <c r="CO63" s="125">
        <f>('[1]Summary Data'!$V163*POWER(CO$62,3))+('[1]Summary Data'!$W163*POWER(CO$62,2))+('[1]Summary Data'!$X163*CO$62)+'[1]Summary Data'!$Y163</f>
        <v>100.29561549672013</v>
      </c>
      <c r="CP63" s="125">
        <f>('[1]Summary Data'!$V163*POWER(CP$62,3))+('[1]Summary Data'!$W163*POWER(CP$62,2))+('[1]Summary Data'!$X163*CP$62)+'[1]Summary Data'!$Y163</f>
        <v>98.13105000000013</v>
      </c>
      <c r="CQ63" s="126">
        <f>('[1]Summary Data'!$V163*POWER(CQ$62,3))+('[1]Summary Data'!$W163*POWER(CQ$62,2))+('[1]Summary Data'!$X163*CQ$62)+'[1]Summary Data'!$Y163</f>
        <v>-502.43405999999953</v>
      </c>
    </row>
    <row r="64" spans="2:96" ht="15.75" thickBot="1" x14ac:dyDescent="0.3">
      <c r="B64" s="180"/>
      <c r="C64" s="181"/>
      <c r="D64" s="181"/>
      <c r="E64" s="182"/>
      <c r="F64" s="51">
        <f t="shared" si="11"/>
        <v>3</v>
      </c>
      <c r="G64" s="127">
        <f t="shared" si="12"/>
        <v>244.15163680256001</v>
      </c>
      <c r="H64" s="128">
        <f t="shared" si="12"/>
        <v>212.24057224328001</v>
      </c>
      <c r="I64" s="128">
        <f t="shared" si="12"/>
        <v>185.87610323071999</v>
      </c>
      <c r="J64" s="128">
        <f t="shared" si="12"/>
        <v>164.49462996343999</v>
      </c>
      <c r="K64" s="128">
        <f t="shared" si="12"/>
        <v>147.53255264000001</v>
      </c>
      <c r="L64" s="128">
        <f t="shared" si="12"/>
        <v>134.42627145895997</v>
      </c>
      <c r="M64" s="128">
        <f t="shared" si="12"/>
        <v>124.61218661887997</v>
      </c>
      <c r="N64" s="128">
        <f t="shared" si="12"/>
        <v>117.52669831831992</v>
      </c>
      <c r="O64" s="128">
        <f t="shared" si="12"/>
        <v>112.60620675583999</v>
      </c>
      <c r="P64" s="128">
        <f t="shared" si="12"/>
        <v>109.28711212999985</v>
      </c>
      <c r="Q64" s="128">
        <f t="shared" si="12"/>
        <v>107.00581463935993</v>
      </c>
      <c r="R64" s="128">
        <f t="shared" si="12"/>
        <v>105.19871448247983</v>
      </c>
      <c r="S64" s="128">
        <f t="shared" si="12"/>
        <v>103.30221185791999</v>
      </c>
      <c r="T64" s="128">
        <f t="shared" si="12"/>
        <v>100.75270696423996</v>
      </c>
      <c r="U64" s="128">
        <f t="shared" si="12"/>
        <v>100</v>
      </c>
      <c r="V64" s="129">
        <v>100</v>
      </c>
      <c r="W64" s="187"/>
      <c r="X64" s="53" t="s">
        <v>46</v>
      </c>
      <c r="CA64" s="117">
        <f t="shared" ref="CA64:CA70" si="13">F64</f>
        <v>3</v>
      </c>
      <c r="CB64" s="127">
        <f>('[1]Summary Data'!$V162*POWER(CB$62,3))+('[1]Summary Data'!$W162*POWER(CB$62,2))+('[1]Summary Data'!$X162*CB$62)+'[1]Summary Data'!$Y162</f>
        <v>244.15163680256001</v>
      </c>
      <c r="CC64" s="128">
        <f>('[1]Summary Data'!$V162*POWER(CC$62,3))+('[1]Summary Data'!$W162*POWER(CC$62,2))+('[1]Summary Data'!$X162*CC$62)+'[1]Summary Data'!$Y162</f>
        <v>212.24057224328001</v>
      </c>
      <c r="CD64" s="128">
        <f>('[1]Summary Data'!$V162*POWER(CD$62,3))+('[1]Summary Data'!$W162*POWER(CD$62,2))+('[1]Summary Data'!$X162*CD$62)+'[1]Summary Data'!$Y162</f>
        <v>185.87610323071999</v>
      </c>
      <c r="CE64" s="128">
        <f>('[1]Summary Data'!$V162*POWER(CE$62,3))+('[1]Summary Data'!$W162*POWER(CE$62,2))+('[1]Summary Data'!$X162*CE$62)+'[1]Summary Data'!$Y162</f>
        <v>164.49462996343999</v>
      </c>
      <c r="CF64" s="128">
        <f>('[1]Summary Data'!$V162*POWER(CF$62,3))+('[1]Summary Data'!$W162*POWER(CF$62,2))+('[1]Summary Data'!$X162*CF$62)+'[1]Summary Data'!$Y162</f>
        <v>147.53255264000001</v>
      </c>
      <c r="CG64" s="128">
        <f>('[1]Summary Data'!$V162*POWER(CG$62,3))+('[1]Summary Data'!$W162*POWER(CG$62,2))+('[1]Summary Data'!$X162*CG$62)+'[1]Summary Data'!$Y162</f>
        <v>134.42627145895997</v>
      </c>
      <c r="CH64" s="128">
        <f>('[1]Summary Data'!$V162*POWER(CH$62,3))+('[1]Summary Data'!$W162*POWER(CH$62,2))+('[1]Summary Data'!$X162*CH$62)+'[1]Summary Data'!$Y162</f>
        <v>124.61218661887997</v>
      </c>
      <c r="CI64" s="128">
        <f>('[1]Summary Data'!$V162*POWER(CI$62,3))+('[1]Summary Data'!$W162*POWER(CI$62,2))+('[1]Summary Data'!$X162*CI$62)+'[1]Summary Data'!$Y162</f>
        <v>117.52669831831992</v>
      </c>
      <c r="CJ64" s="128">
        <f>('[1]Summary Data'!$V162*POWER(CJ$62,3))+('[1]Summary Data'!$W162*POWER(CJ$62,2))+('[1]Summary Data'!$X162*CJ$62)+'[1]Summary Data'!$Y162</f>
        <v>112.60620675583999</v>
      </c>
      <c r="CK64" s="128">
        <f>('[1]Summary Data'!$V162*POWER(CK$62,3))+('[1]Summary Data'!$W162*POWER(CK$62,2))+('[1]Summary Data'!$X162*CK$62)+'[1]Summary Data'!$Y162</f>
        <v>109.28711212999985</v>
      </c>
      <c r="CL64" s="128">
        <f>('[1]Summary Data'!$V162*POWER(CL$62,3))+('[1]Summary Data'!$W162*POWER(CL$62,2))+('[1]Summary Data'!$X162*CL$62)+'[1]Summary Data'!$Y162</f>
        <v>107.00581463935993</v>
      </c>
      <c r="CM64" s="128">
        <f>('[1]Summary Data'!$V162*POWER(CM$62,3))+('[1]Summary Data'!$W162*POWER(CM$62,2))+('[1]Summary Data'!$X162*CM$62)+'[1]Summary Data'!$Y162</f>
        <v>105.19871448247983</v>
      </c>
      <c r="CN64" s="128">
        <f>('[1]Summary Data'!$V162*POWER(CN$62,3))+('[1]Summary Data'!$W162*POWER(CN$62,2))+('[1]Summary Data'!$X162*CN$62)+'[1]Summary Data'!$Y162</f>
        <v>103.30221185791999</v>
      </c>
      <c r="CO64" s="128">
        <f>('[1]Summary Data'!$V162*POWER(CO$62,3))+('[1]Summary Data'!$W162*POWER(CO$62,2))+('[1]Summary Data'!$X162*CO$62)+'[1]Summary Data'!$Y162</f>
        <v>100.75270696423996</v>
      </c>
      <c r="CP64" s="128">
        <f>('[1]Summary Data'!$V162*POWER(CP$62,3))+('[1]Summary Data'!$W162*POWER(CP$62,2))+('[1]Summary Data'!$X162*CP$62)+'[1]Summary Data'!$Y162</f>
        <v>96.986599999999896</v>
      </c>
      <c r="CQ64" s="129">
        <f>('[1]Summary Data'!$V162*POWER(CQ$62,3))+('[1]Summary Data'!$W162*POWER(CQ$62,2))+('[1]Summary Data'!$X162*CQ$62)+'[1]Summary Data'!$Y162</f>
        <v>-661.17796000000044</v>
      </c>
      <c r="CR64" s="43" t="s">
        <v>62</v>
      </c>
    </row>
    <row r="65" spans="2:95" x14ac:dyDescent="0.25">
      <c r="B65" s="180"/>
      <c r="C65" s="181"/>
      <c r="D65" s="181"/>
      <c r="E65" s="182"/>
      <c r="F65" s="54">
        <f t="shared" si="11"/>
        <v>3.5</v>
      </c>
      <c r="G65" s="130">
        <f t="shared" si="12"/>
        <v>230.35163662528004</v>
      </c>
      <c r="H65" s="131">
        <f t="shared" si="12"/>
        <v>200.18847111664002</v>
      </c>
      <c r="I65" s="131">
        <f t="shared" si="12"/>
        <v>175.44407311936001</v>
      </c>
      <c r="J65" s="131">
        <f t="shared" si="12"/>
        <v>155.55823649872002</v>
      </c>
      <c r="K65" s="131">
        <f t="shared" si="12"/>
        <v>139.97075512000004</v>
      </c>
      <c r="L65" s="131">
        <f t="shared" si="12"/>
        <v>128.12142284848005</v>
      </c>
      <c r="M65" s="131">
        <f t="shared" si="12"/>
        <v>119.45003354944006</v>
      </c>
      <c r="N65" s="131">
        <f t="shared" si="12"/>
        <v>113.39638108816007</v>
      </c>
      <c r="O65" s="131">
        <f t="shared" si="12"/>
        <v>109.40025932992006</v>
      </c>
      <c r="P65" s="131">
        <f t="shared" si="12"/>
        <v>106.90146214000009</v>
      </c>
      <c r="Q65" s="131">
        <f t="shared" si="12"/>
        <v>105.33978338368001</v>
      </c>
      <c r="R65" s="131">
        <f t="shared" si="12"/>
        <v>104.15501692624019</v>
      </c>
      <c r="S65" s="131">
        <f t="shared" si="12"/>
        <v>102.78695663296008</v>
      </c>
      <c r="T65" s="131">
        <f t="shared" si="12"/>
        <v>100.67539636912005</v>
      </c>
      <c r="U65" s="131">
        <f t="shared" si="12"/>
        <v>100</v>
      </c>
      <c r="V65" s="132">
        <v>100</v>
      </c>
      <c r="W65" s="187"/>
      <c r="CA65" s="118">
        <f t="shared" si="13"/>
        <v>3.5</v>
      </c>
      <c r="CB65" s="130">
        <f>('[1]Summary Data'!$V161*POWER(CB$62,3))+('[1]Summary Data'!$W161*POWER(CB$62,2))+('[1]Summary Data'!$X161*CB$62)+'[1]Summary Data'!$Y161</f>
        <v>230.35163662528004</v>
      </c>
      <c r="CC65" s="131">
        <f>('[1]Summary Data'!$V161*POWER(CC$62,3))+('[1]Summary Data'!$W161*POWER(CC$62,2))+('[1]Summary Data'!$X161*CC$62)+'[1]Summary Data'!$Y161</f>
        <v>200.18847111664002</v>
      </c>
      <c r="CD65" s="131">
        <f>('[1]Summary Data'!$V161*POWER(CD$62,3))+('[1]Summary Data'!$W161*POWER(CD$62,2))+('[1]Summary Data'!$X161*CD$62)+'[1]Summary Data'!$Y161</f>
        <v>175.44407311936001</v>
      </c>
      <c r="CE65" s="131">
        <f>('[1]Summary Data'!$V161*POWER(CE$62,3))+('[1]Summary Data'!$W161*POWER(CE$62,2))+('[1]Summary Data'!$X161*CE$62)+'[1]Summary Data'!$Y161</f>
        <v>155.55823649872002</v>
      </c>
      <c r="CF65" s="131">
        <f>('[1]Summary Data'!$V161*POWER(CF$62,3))+('[1]Summary Data'!$W161*POWER(CF$62,2))+('[1]Summary Data'!$X161*CF$62)+'[1]Summary Data'!$Y161</f>
        <v>139.97075512000004</v>
      </c>
      <c r="CG65" s="131">
        <f>('[1]Summary Data'!$V161*POWER(CG$62,3))+('[1]Summary Data'!$W161*POWER(CG$62,2))+('[1]Summary Data'!$X161*CG$62)+'[1]Summary Data'!$Y161</f>
        <v>128.12142284848005</v>
      </c>
      <c r="CH65" s="131">
        <f>('[1]Summary Data'!$V161*POWER(CH$62,3))+('[1]Summary Data'!$W161*POWER(CH$62,2))+('[1]Summary Data'!$X161*CH$62)+'[1]Summary Data'!$Y161</f>
        <v>119.45003354944006</v>
      </c>
      <c r="CI65" s="131">
        <f>('[1]Summary Data'!$V161*POWER(CI$62,3))+('[1]Summary Data'!$W161*POWER(CI$62,2))+('[1]Summary Data'!$X161*CI$62)+'[1]Summary Data'!$Y161</f>
        <v>113.39638108816007</v>
      </c>
      <c r="CJ65" s="131">
        <f>('[1]Summary Data'!$V161*POWER(CJ$62,3))+('[1]Summary Data'!$W161*POWER(CJ$62,2))+('[1]Summary Data'!$X161*CJ$62)+'[1]Summary Data'!$Y161</f>
        <v>109.40025932992006</v>
      </c>
      <c r="CK65" s="131">
        <f>('[1]Summary Data'!$V161*POWER(CK$62,3))+('[1]Summary Data'!$W161*POWER(CK$62,2))+('[1]Summary Data'!$X161*CK$62)+'[1]Summary Data'!$Y161</f>
        <v>106.90146214000009</v>
      </c>
      <c r="CL65" s="131">
        <f>('[1]Summary Data'!$V161*POWER(CL$62,3))+('[1]Summary Data'!$W161*POWER(CL$62,2))+('[1]Summary Data'!$X161*CL$62)+'[1]Summary Data'!$Y161</f>
        <v>105.33978338368001</v>
      </c>
      <c r="CM65" s="131">
        <f>('[1]Summary Data'!$V161*POWER(CM$62,3))+('[1]Summary Data'!$W161*POWER(CM$62,2))+('[1]Summary Data'!$X161*CM$62)+'[1]Summary Data'!$Y161</f>
        <v>104.15501692624019</v>
      </c>
      <c r="CN65" s="131">
        <f>('[1]Summary Data'!$V161*POWER(CN$62,3))+('[1]Summary Data'!$W161*POWER(CN$62,2))+('[1]Summary Data'!$X161*CN$62)+'[1]Summary Data'!$Y161</f>
        <v>102.78695663296008</v>
      </c>
      <c r="CO65" s="131">
        <f>('[1]Summary Data'!$V161*POWER(CO$62,3))+('[1]Summary Data'!$W161*POWER(CO$62,2))+('[1]Summary Data'!$X161*CO$62)+'[1]Summary Data'!$Y161</f>
        <v>100.67539636912005</v>
      </c>
      <c r="CP65" s="131">
        <f>('[1]Summary Data'!$V161*POWER(CP$62,3))+('[1]Summary Data'!$W161*POWER(CP$62,2))+('[1]Summary Data'!$X161*CP$62)+'[1]Summary Data'!$Y161</f>
        <v>97.260130000000061</v>
      </c>
      <c r="CQ65" s="132">
        <f>('[1]Summary Data'!$V161*POWER(CQ$62,3))+('[1]Summary Data'!$W161*POWER(CQ$62,2))+('[1]Summary Data'!$X161*CQ$62)+'[1]Summary Data'!$Y161</f>
        <v>-664.77196999999956</v>
      </c>
    </row>
    <row r="66" spans="2:95" x14ac:dyDescent="0.25">
      <c r="B66" s="180"/>
      <c r="C66" s="181"/>
      <c r="D66" s="181"/>
      <c r="E66" s="182"/>
      <c r="F66" s="56">
        <f t="shared" si="11"/>
        <v>4</v>
      </c>
      <c r="G66" s="130">
        <f t="shared" si="12"/>
        <v>247.15490513664</v>
      </c>
      <c r="H66" s="131">
        <f t="shared" si="12"/>
        <v>215.26414895831999</v>
      </c>
      <c r="I66" s="131">
        <f t="shared" si="12"/>
        <v>188.83541602367998</v>
      </c>
      <c r="J66" s="131">
        <f t="shared" si="12"/>
        <v>167.31704720136003</v>
      </c>
      <c r="K66" s="131">
        <f t="shared" si="12"/>
        <v>150.15738336000001</v>
      </c>
      <c r="L66" s="131">
        <f t="shared" si="12"/>
        <v>136.80476536824</v>
      </c>
      <c r="M66" s="131">
        <f t="shared" si="12"/>
        <v>126.70753409471999</v>
      </c>
      <c r="N66" s="131">
        <f t="shared" si="12"/>
        <v>119.31403040808004</v>
      </c>
      <c r="O66" s="131">
        <f t="shared" si="12"/>
        <v>114.07259517695996</v>
      </c>
      <c r="P66" s="131">
        <f t="shared" si="12"/>
        <v>110.43156927000007</v>
      </c>
      <c r="Q66" s="131">
        <f t="shared" si="12"/>
        <v>107.8392935558399</v>
      </c>
      <c r="R66" s="131">
        <f t="shared" si="12"/>
        <v>105.74410890312004</v>
      </c>
      <c r="S66" s="131">
        <f t="shared" si="12"/>
        <v>103.59435618048002</v>
      </c>
      <c r="T66" s="131">
        <f t="shared" si="12"/>
        <v>100.83837625655991</v>
      </c>
      <c r="U66" s="131">
        <f t="shared" si="12"/>
        <v>100</v>
      </c>
      <c r="V66" s="132">
        <v>100</v>
      </c>
      <c r="W66" s="187"/>
      <c r="CA66" s="119">
        <f t="shared" si="13"/>
        <v>4</v>
      </c>
      <c r="CB66" s="130">
        <f>('[1]Summary Data'!$V160*POWER(CB$62,3))+('[1]Summary Data'!$W160*POWER(CB$62,2))+('[1]Summary Data'!$X160*CB$62)+'[1]Summary Data'!$Y160</f>
        <v>247.15490513664</v>
      </c>
      <c r="CC66" s="131">
        <f>('[1]Summary Data'!$V160*POWER(CC$62,3))+('[1]Summary Data'!$W160*POWER(CC$62,2))+('[1]Summary Data'!$X160*CC$62)+'[1]Summary Data'!$Y160</f>
        <v>215.26414895831999</v>
      </c>
      <c r="CD66" s="131">
        <f>('[1]Summary Data'!$V160*POWER(CD$62,3))+('[1]Summary Data'!$W160*POWER(CD$62,2))+('[1]Summary Data'!$X160*CD$62)+'[1]Summary Data'!$Y160</f>
        <v>188.83541602367998</v>
      </c>
      <c r="CE66" s="131">
        <f>('[1]Summary Data'!$V160*POWER(CE$62,3))+('[1]Summary Data'!$W160*POWER(CE$62,2))+('[1]Summary Data'!$X160*CE$62)+'[1]Summary Data'!$Y160</f>
        <v>167.31704720136003</v>
      </c>
      <c r="CF66" s="131">
        <f>('[1]Summary Data'!$V160*POWER(CF$62,3))+('[1]Summary Data'!$W160*POWER(CF$62,2))+('[1]Summary Data'!$X160*CF$62)+'[1]Summary Data'!$Y160</f>
        <v>150.15738336000001</v>
      </c>
      <c r="CG66" s="131">
        <f>('[1]Summary Data'!$V160*POWER(CG$62,3))+('[1]Summary Data'!$W160*POWER(CG$62,2))+('[1]Summary Data'!$X160*CG$62)+'[1]Summary Data'!$Y160</f>
        <v>136.80476536824</v>
      </c>
      <c r="CH66" s="131">
        <f>('[1]Summary Data'!$V160*POWER(CH$62,3))+('[1]Summary Data'!$W160*POWER(CH$62,2))+('[1]Summary Data'!$X160*CH$62)+'[1]Summary Data'!$Y160</f>
        <v>126.70753409471999</v>
      </c>
      <c r="CI66" s="131">
        <f>('[1]Summary Data'!$V160*POWER(CI$62,3))+('[1]Summary Data'!$W160*POWER(CI$62,2))+('[1]Summary Data'!$X160*CI$62)+'[1]Summary Data'!$Y160</f>
        <v>119.31403040808004</v>
      </c>
      <c r="CJ66" s="131">
        <f>('[1]Summary Data'!$V160*POWER(CJ$62,3))+('[1]Summary Data'!$W160*POWER(CJ$62,2))+('[1]Summary Data'!$X160*CJ$62)+'[1]Summary Data'!$Y160</f>
        <v>114.07259517695996</v>
      </c>
      <c r="CK66" s="131">
        <f>('[1]Summary Data'!$V160*POWER(CK$62,3))+('[1]Summary Data'!$W160*POWER(CK$62,2))+('[1]Summary Data'!$X160*CK$62)+'[1]Summary Data'!$Y160</f>
        <v>110.43156927000007</v>
      </c>
      <c r="CL66" s="131">
        <f>('[1]Summary Data'!$V160*POWER(CL$62,3))+('[1]Summary Data'!$W160*POWER(CL$62,2))+('[1]Summary Data'!$X160*CL$62)+'[1]Summary Data'!$Y160</f>
        <v>107.8392935558399</v>
      </c>
      <c r="CM66" s="131">
        <f>('[1]Summary Data'!$V160*POWER(CM$62,3))+('[1]Summary Data'!$W160*POWER(CM$62,2))+('[1]Summary Data'!$X160*CM$62)+'[1]Summary Data'!$Y160</f>
        <v>105.74410890312004</v>
      </c>
      <c r="CN66" s="131">
        <f>('[1]Summary Data'!$V160*POWER(CN$62,3))+('[1]Summary Data'!$W160*POWER(CN$62,2))+('[1]Summary Data'!$X160*CN$62)+'[1]Summary Data'!$Y160</f>
        <v>103.59435618048002</v>
      </c>
      <c r="CO66" s="131">
        <f>('[1]Summary Data'!$V160*POWER(CO$62,3))+('[1]Summary Data'!$W160*POWER(CO$62,2))+('[1]Summary Data'!$X160*CO$62)+'[1]Summary Data'!$Y160</f>
        <v>100.83837625655991</v>
      </c>
      <c r="CP66" s="131">
        <f>('[1]Summary Data'!$V160*POWER(CP$62,3))+('[1]Summary Data'!$W160*POWER(CP$62,2))+('[1]Summary Data'!$X160*CP$62)+'[1]Summary Data'!$Y160</f>
        <v>96.924509999999998</v>
      </c>
      <c r="CQ66" s="132">
        <f>('[1]Summary Data'!$V160*POWER(CQ$62,3))+('[1]Summary Data'!$W160*POWER(CQ$62,2))+('[1]Summary Data'!$X160*CQ$62)+'[1]Summary Data'!$Y160</f>
        <v>-644.12020000000007</v>
      </c>
    </row>
    <row r="67" spans="2:95" x14ac:dyDescent="0.25">
      <c r="B67" s="180"/>
      <c r="C67" s="181"/>
      <c r="D67" s="181"/>
      <c r="E67" s="182"/>
      <c r="F67" s="56">
        <f t="shared" si="11"/>
        <v>4.5</v>
      </c>
      <c r="G67" s="130">
        <f t="shared" si="12"/>
        <v>254.18692684863998</v>
      </c>
      <c r="H67" s="131">
        <f t="shared" si="12"/>
        <v>221.18342540031995</v>
      </c>
      <c r="I67" s="131">
        <f t="shared" si="12"/>
        <v>193.83576323967998</v>
      </c>
      <c r="J67" s="131">
        <f t="shared" si="12"/>
        <v>171.56676591135997</v>
      </c>
      <c r="K67" s="131">
        <f t="shared" si="12"/>
        <v>153.79925895999997</v>
      </c>
      <c r="L67" s="131">
        <f t="shared" si="12"/>
        <v>139.95606793024001</v>
      </c>
      <c r="M67" s="131">
        <f t="shared" si="12"/>
        <v>129.46001836671999</v>
      </c>
      <c r="N67" s="131">
        <f t="shared" si="12"/>
        <v>121.73393581407993</v>
      </c>
      <c r="O67" s="131">
        <f t="shared" si="12"/>
        <v>116.20064581695999</v>
      </c>
      <c r="P67" s="131">
        <f t="shared" si="12"/>
        <v>112.28297392000002</v>
      </c>
      <c r="Q67" s="131">
        <f t="shared" si="12"/>
        <v>109.40374566783998</v>
      </c>
      <c r="R67" s="131">
        <f t="shared" si="12"/>
        <v>106.98578660511993</v>
      </c>
      <c r="S67" s="131">
        <f t="shared" si="12"/>
        <v>104.45192227647999</v>
      </c>
      <c r="T67" s="131">
        <f t="shared" si="12"/>
        <v>101.22497822655998</v>
      </c>
      <c r="U67" s="131">
        <f t="shared" si="12"/>
        <v>100</v>
      </c>
      <c r="V67" s="132">
        <v>100</v>
      </c>
      <c r="W67" s="187"/>
      <c r="CA67" s="119">
        <f t="shared" si="13"/>
        <v>4.5</v>
      </c>
      <c r="CB67" s="130">
        <f>('[1]Summary Data'!$V159*POWER(CB$62,3))+('[1]Summary Data'!$W159*POWER(CB$62,2))+('[1]Summary Data'!$X159*CB$62)+'[1]Summary Data'!$Y159</f>
        <v>254.18692684863998</v>
      </c>
      <c r="CC67" s="131">
        <f>('[1]Summary Data'!$V159*POWER(CC$62,3))+('[1]Summary Data'!$W159*POWER(CC$62,2))+('[1]Summary Data'!$X159*CC$62)+'[1]Summary Data'!$Y159</f>
        <v>221.18342540031995</v>
      </c>
      <c r="CD67" s="131">
        <f>('[1]Summary Data'!$V159*POWER(CD$62,3))+('[1]Summary Data'!$W159*POWER(CD$62,2))+('[1]Summary Data'!$X159*CD$62)+'[1]Summary Data'!$Y159</f>
        <v>193.83576323967998</v>
      </c>
      <c r="CE67" s="131">
        <f>('[1]Summary Data'!$V159*POWER(CE$62,3))+('[1]Summary Data'!$W159*POWER(CE$62,2))+('[1]Summary Data'!$X159*CE$62)+'[1]Summary Data'!$Y159</f>
        <v>171.56676591135997</v>
      </c>
      <c r="CF67" s="131">
        <f>('[1]Summary Data'!$V159*POWER(CF$62,3))+('[1]Summary Data'!$W159*POWER(CF$62,2))+('[1]Summary Data'!$X159*CF$62)+'[1]Summary Data'!$Y159</f>
        <v>153.79925895999997</v>
      </c>
      <c r="CG67" s="131">
        <f>('[1]Summary Data'!$V159*POWER(CG$62,3))+('[1]Summary Data'!$W159*POWER(CG$62,2))+('[1]Summary Data'!$X159*CG$62)+'[1]Summary Data'!$Y159</f>
        <v>139.95606793024001</v>
      </c>
      <c r="CH67" s="131">
        <f>('[1]Summary Data'!$V159*POWER(CH$62,3))+('[1]Summary Data'!$W159*POWER(CH$62,2))+('[1]Summary Data'!$X159*CH$62)+'[1]Summary Data'!$Y159</f>
        <v>129.46001836671999</v>
      </c>
      <c r="CI67" s="131">
        <f>('[1]Summary Data'!$V159*POWER(CI$62,3))+('[1]Summary Data'!$W159*POWER(CI$62,2))+('[1]Summary Data'!$X159*CI$62)+'[1]Summary Data'!$Y159</f>
        <v>121.73393581407993</v>
      </c>
      <c r="CJ67" s="131">
        <f>('[1]Summary Data'!$V159*POWER(CJ$62,3))+('[1]Summary Data'!$W159*POWER(CJ$62,2))+('[1]Summary Data'!$X159*CJ$62)+'[1]Summary Data'!$Y159</f>
        <v>116.20064581695999</v>
      </c>
      <c r="CK67" s="131">
        <f>('[1]Summary Data'!$V159*POWER(CK$62,3))+('[1]Summary Data'!$W159*POWER(CK$62,2))+('[1]Summary Data'!$X159*CK$62)+'[1]Summary Data'!$Y159</f>
        <v>112.28297392000002</v>
      </c>
      <c r="CL67" s="131">
        <f>('[1]Summary Data'!$V159*POWER(CL$62,3))+('[1]Summary Data'!$W159*POWER(CL$62,2))+('[1]Summary Data'!$X159*CL$62)+'[1]Summary Data'!$Y159</f>
        <v>109.40374566783998</v>
      </c>
      <c r="CM67" s="131">
        <f>('[1]Summary Data'!$V159*POWER(CM$62,3))+('[1]Summary Data'!$W159*POWER(CM$62,2))+('[1]Summary Data'!$X159*CM$62)+'[1]Summary Data'!$Y159</f>
        <v>106.98578660511993</v>
      </c>
      <c r="CN67" s="131">
        <f>('[1]Summary Data'!$V159*POWER(CN$62,3))+('[1]Summary Data'!$W159*POWER(CN$62,2))+('[1]Summary Data'!$X159*CN$62)+'[1]Summary Data'!$Y159</f>
        <v>104.45192227647999</v>
      </c>
      <c r="CO67" s="131">
        <f>('[1]Summary Data'!$V159*POWER(CO$62,3))+('[1]Summary Data'!$W159*POWER(CO$62,2))+('[1]Summary Data'!$X159*CO$62)+'[1]Summary Data'!$Y159</f>
        <v>101.22497822655998</v>
      </c>
      <c r="CP67" s="131">
        <f>('[1]Summary Data'!$V159*POWER(CP$62,3))+('[1]Summary Data'!$W159*POWER(CP$62,2))+('[1]Summary Data'!$X159*CP$62)+'[1]Summary Data'!$Y159</f>
        <v>96.727779999999939</v>
      </c>
      <c r="CQ67" s="132">
        <f>('[1]Summary Data'!$V159*POWER(CQ$62,3))+('[1]Summary Data'!$W159*POWER(CQ$62,2))+('[1]Summary Data'!$X159*CQ$62)+'[1]Summary Data'!$Y159</f>
        <v>-693.95546999999988</v>
      </c>
    </row>
    <row r="68" spans="2:95" x14ac:dyDescent="0.25">
      <c r="B68" s="180"/>
      <c r="C68" s="181"/>
      <c r="D68" s="181"/>
      <c r="E68" s="182"/>
      <c r="F68" s="56">
        <f t="shared" si="11"/>
        <v>5</v>
      </c>
      <c r="G68" s="130">
        <f t="shared" si="12"/>
        <v>265.04248607167995</v>
      </c>
      <c r="H68" s="131">
        <f t="shared" si="12"/>
        <v>230.10901256384</v>
      </c>
      <c r="I68" s="131">
        <f t="shared" si="12"/>
        <v>201.10971276415995</v>
      </c>
      <c r="J68" s="131">
        <f t="shared" si="12"/>
        <v>177.44189688032003</v>
      </c>
      <c r="K68" s="131">
        <f t="shared" si="12"/>
        <v>158.50287512000003</v>
      </c>
      <c r="L68" s="131">
        <f t="shared" si="12"/>
        <v>143.68995769087999</v>
      </c>
      <c r="M68" s="131">
        <f t="shared" si="12"/>
        <v>132.40045480064003</v>
      </c>
      <c r="N68" s="131">
        <f t="shared" si="12"/>
        <v>124.03167665696009</v>
      </c>
      <c r="O68" s="131">
        <f t="shared" si="12"/>
        <v>117.98093346752006</v>
      </c>
      <c r="P68" s="131">
        <f t="shared" si="12"/>
        <v>113.64553544000006</v>
      </c>
      <c r="Q68" s="131">
        <f t="shared" si="12"/>
        <v>110.42279278207997</v>
      </c>
      <c r="R68" s="131">
        <f t="shared" si="12"/>
        <v>107.71001570143994</v>
      </c>
      <c r="S68" s="131">
        <f t="shared" si="12"/>
        <v>104.90451440576015</v>
      </c>
      <c r="T68" s="131">
        <f t="shared" si="12"/>
        <v>101.40359910272008</v>
      </c>
      <c r="U68" s="131">
        <f t="shared" si="12"/>
        <v>100</v>
      </c>
      <c r="V68" s="132">
        <v>100</v>
      </c>
      <c r="W68" s="187"/>
      <c r="CA68" s="119">
        <f t="shared" si="13"/>
        <v>5</v>
      </c>
      <c r="CB68" s="130">
        <f>('[1]Summary Data'!$V158*POWER(CB$62,3))+('[1]Summary Data'!$W158*POWER(CB$62,2))+('[1]Summary Data'!$X158*CB$62)+'[1]Summary Data'!$Y158</f>
        <v>265.04248607167995</v>
      </c>
      <c r="CC68" s="131">
        <f>('[1]Summary Data'!$V158*POWER(CC$62,3))+('[1]Summary Data'!$W158*POWER(CC$62,2))+('[1]Summary Data'!$X158*CC$62)+'[1]Summary Data'!$Y158</f>
        <v>230.10901256384</v>
      </c>
      <c r="CD68" s="131">
        <f>('[1]Summary Data'!$V158*POWER(CD$62,3))+('[1]Summary Data'!$W158*POWER(CD$62,2))+('[1]Summary Data'!$X158*CD$62)+'[1]Summary Data'!$Y158</f>
        <v>201.10971276415995</v>
      </c>
      <c r="CE68" s="131">
        <f>('[1]Summary Data'!$V158*POWER(CE$62,3))+('[1]Summary Data'!$W158*POWER(CE$62,2))+('[1]Summary Data'!$X158*CE$62)+'[1]Summary Data'!$Y158</f>
        <v>177.44189688032003</v>
      </c>
      <c r="CF68" s="131">
        <f>('[1]Summary Data'!$V158*POWER(CF$62,3))+('[1]Summary Data'!$W158*POWER(CF$62,2))+('[1]Summary Data'!$X158*CF$62)+'[1]Summary Data'!$Y158</f>
        <v>158.50287512000003</v>
      </c>
      <c r="CG68" s="131">
        <f>('[1]Summary Data'!$V158*POWER(CG$62,3))+('[1]Summary Data'!$W158*POWER(CG$62,2))+('[1]Summary Data'!$X158*CG$62)+'[1]Summary Data'!$Y158</f>
        <v>143.68995769087999</v>
      </c>
      <c r="CH68" s="131">
        <f>('[1]Summary Data'!$V158*POWER(CH$62,3))+('[1]Summary Data'!$W158*POWER(CH$62,2))+('[1]Summary Data'!$X158*CH$62)+'[1]Summary Data'!$Y158</f>
        <v>132.40045480064003</v>
      </c>
      <c r="CI68" s="131">
        <f>('[1]Summary Data'!$V158*POWER(CI$62,3))+('[1]Summary Data'!$W158*POWER(CI$62,2))+('[1]Summary Data'!$X158*CI$62)+'[1]Summary Data'!$Y158</f>
        <v>124.03167665696009</v>
      </c>
      <c r="CJ68" s="131">
        <f>('[1]Summary Data'!$V158*POWER(CJ$62,3))+('[1]Summary Data'!$W158*POWER(CJ$62,2))+('[1]Summary Data'!$X158*CJ$62)+'[1]Summary Data'!$Y158</f>
        <v>117.98093346752006</v>
      </c>
      <c r="CK68" s="131">
        <f>('[1]Summary Data'!$V158*POWER(CK$62,3))+('[1]Summary Data'!$W158*POWER(CK$62,2))+('[1]Summary Data'!$X158*CK$62)+'[1]Summary Data'!$Y158</f>
        <v>113.64553544000006</v>
      </c>
      <c r="CL68" s="131">
        <f>('[1]Summary Data'!$V158*POWER(CL$62,3))+('[1]Summary Data'!$W158*POWER(CL$62,2))+('[1]Summary Data'!$X158*CL$62)+'[1]Summary Data'!$Y158</f>
        <v>110.42279278207997</v>
      </c>
      <c r="CM68" s="131">
        <f>('[1]Summary Data'!$V158*POWER(CM$62,3))+('[1]Summary Data'!$W158*POWER(CM$62,2))+('[1]Summary Data'!$X158*CM$62)+'[1]Summary Data'!$Y158</f>
        <v>107.71001570143994</v>
      </c>
      <c r="CN68" s="131">
        <f>('[1]Summary Data'!$V158*POWER(CN$62,3))+('[1]Summary Data'!$W158*POWER(CN$62,2))+('[1]Summary Data'!$X158*CN$62)+'[1]Summary Data'!$Y158</f>
        <v>104.90451440576015</v>
      </c>
      <c r="CO68" s="131">
        <f>('[1]Summary Data'!$V158*POWER(CO$62,3))+('[1]Summary Data'!$W158*POWER(CO$62,2))+('[1]Summary Data'!$X158*CO$62)+'[1]Summary Data'!$Y158</f>
        <v>101.40359910272008</v>
      </c>
      <c r="CP68" s="131">
        <f>('[1]Summary Data'!$V158*POWER(CP$62,3))+('[1]Summary Data'!$W158*POWER(CP$62,2))+('[1]Summary Data'!$X158*CP$62)+'[1]Summary Data'!$Y158</f>
        <v>96.604580000000112</v>
      </c>
      <c r="CQ68" s="132">
        <f>('[1]Summary Data'!$V158*POWER(CQ$62,3))+('[1]Summary Data'!$W158*POWER(CQ$62,2))+('[1]Summary Data'!$X158*CQ$62)+'[1]Summary Data'!$Y158</f>
        <v>-726.58240999999953</v>
      </c>
    </row>
    <row r="69" spans="2:95" x14ac:dyDescent="0.25">
      <c r="B69" s="180"/>
      <c r="C69" s="181"/>
      <c r="D69" s="181"/>
      <c r="E69" s="182"/>
      <c r="F69" s="56">
        <f t="shared" si="11"/>
        <v>5.5</v>
      </c>
      <c r="G69" s="130">
        <f t="shared" si="12"/>
        <v>262.00620485055998</v>
      </c>
      <c r="H69" s="131">
        <f t="shared" si="12"/>
        <v>227.05592461527999</v>
      </c>
      <c r="I69" s="131">
        <f t="shared" si="12"/>
        <v>198.09250070271997</v>
      </c>
      <c r="J69" s="131">
        <f t="shared" si="12"/>
        <v>174.50909551143999</v>
      </c>
      <c r="K69" s="131">
        <f t="shared" si="12"/>
        <v>155.69887144</v>
      </c>
      <c r="L69" s="131">
        <f t="shared" si="12"/>
        <v>141.05499088696001</v>
      </c>
      <c r="M69" s="131">
        <f t="shared" si="12"/>
        <v>129.97061625088003</v>
      </c>
      <c r="N69" s="131">
        <f t="shared" si="12"/>
        <v>121.83890993031997</v>
      </c>
      <c r="O69" s="131">
        <f t="shared" si="12"/>
        <v>116.05303432384</v>
      </c>
      <c r="P69" s="131">
        <f t="shared" si="12"/>
        <v>112.00615182999991</v>
      </c>
      <c r="Q69" s="131">
        <f t="shared" si="12"/>
        <v>109.09142484735997</v>
      </c>
      <c r="R69" s="131">
        <f t="shared" si="12"/>
        <v>106.70201577447989</v>
      </c>
      <c r="S69" s="131">
        <f t="shared" si="12"/>
        <v>104.23108700992003</v>
      </c>
      <c r="T69" s="131">
        <f t="shared" si="12"/>
        <v>101.07180095223993</v>
      </c>
      <c r="U69" s="131">
        <f t="shared" si="12"/>
        <v>100</v>
      </c>
      <c r="V69" s="132">
        <v>100</v>
      </c>
      <c r="W69" s="187"/>
      <c r="CA69" s="119">
        <f t="shared" si="13"/>
        <v>5.5</v>
      </c>
      <c r="CB69" s="130">
        <f>('[1]Summary Data'!$V157*POWER(CB$62,3))+('[1]Summary Data'!$W157*POWER(CB$62,2))+('[1]Summary Data'!$X157*CB$62)+'[1]Summary Data'!$Y157</f>
        <v>262.00620485055998</v>
      </c>
      <c r="CC69" s="131">
        <f>('[1]Summary Data'!$V157*POWER(CC$62,3))+('[1]Summary Data'!$W157*POWER(CC$62,2))+('[1]Summary Data'!$X157*CC$62)+'[1]Summary Data'!$Y157</f>
        <v>227.05592461527999</v>
      </c>
      <c r="CD69" s="131">
        <f>('[1]Summary Data'!$V157*POWER(CD$62,3))+('[1]Summary Data'!$W157*POWER(CD$62,2))+('[1]Summary Data'!$X157*CD$62)+'[1]Summary Data'!$Y157</f>
        <v>198.09250070271997</v>
      </c>
      <c r="CE69" s="131">
        <f>('[1]Summary Data'!$V157*POWER(CE$62,3))+('[1]Summary Data'!$W157*POWER(CE$62,2))+('[1]Summary Data'!$X157*CE$62)+'[1]Summary Data'!$Y157</f>
        <v>174.50909551143999</v>
      </c>
      <c r="CF69" s="131">
        <f>('[1]Summary Data'!$V157*POWER(CF$62,3))+('[1]Summary Data'!$W157*POWER(CF$62,2))+('[1]Summary Data'!$X157*CF$62)+'[1]Summary Data'!$Y157</f>
        <v>155.69887144</v>
      </c>
      <c r="CG69" s="131">
        <f>('[1]Summary Data'!$V157*POWER(CG$62,3))+('[1]Summary Data'!$W157*POWER(CG$62,2))+('[1]Summary Data'!$X157*CG$62)+'[1]Summary Data'!$Y157</f>
        <v>141.05499088696001</v>
      </c>
      <c r="CH69" s="131">
        <f>('[1]Summary Data'!$V157*POWER(CH$62,3))+('[1]Summary Data'!$W157*POWER(CH$62,2))+('[1]Summary Data'!$X157*CH$62)+'[1]Summary Data'!$Y157</f>
        <v>129.97061625088003</v>
      </c>
      <c r="CI69" s="131">
        <f>('[1]Summary Data'!$V157*POWER(CI$62,3))+('[1]Summary Data'!$W157*POWER(CI$62,2))+('[1]Summary Data'!$X157*CI$62)+'[1]Summary Data'!$Y157</f>
        <v>121.83890993031997</v>
      </c>
      <c r="CJ69" s="131">
        <f>('[1]Summary Data'!$V157*POWER(CJ$62,3))+('[1]Summary Data'!$W157*POWER(CJ$62,2))+('[1]Summary Data'!$X157*CJ$62)+'[1]Summary Data'!$Y157</f>
        <v>116.05303432384</v>
      </c>
      <c r="CK69" s="131">
        <f>('[1]Summary Data'!$V157*POWER(CK$62,3))+('[1]Summary Data'!$W157*POWER(CK$62,2))+('[1]Summary Data'!$X157*CK$62)+'[1]Summary Data'!$Y157</f>
        <v>112.00615182999991</v>
      </c>
      <c r="CL69" s="131">
        <f>('[1]Summary Data'!$V157*POWER(CL$62,3))+('[1]Summary Data'!$W157*POWER(CL$62,2))+('[1]Summary Data'!$X157*CL$62)+'[1]Summary Data'!$Y157</f>
        <v>109.09142484735997</v>
      </c>
      <c r="CM69" s="131">
        <f>('[1]Summary Data'!$V157*POWER(CM$62,3))+('[1]Summary Data'!$W157*POWER(CM$62,2))+('[1]Summary Data'!$X157*CM$62)+'[1]Summary Data'!$Y157</f>
        <v>106.70201577447989</v>
      </c>
      <c r="CN69" s="131">
        <f>('[1]Summary Data'!$V157*POWER(CN$62,3))+('[1]Summary Data'!$W157*POWER(CN$62,2))+('[1]Summary Data'!$X157*CN$62)+'[1]Summary Data'!$Y157</f>
        <v>104.23108700992003</v>
      </c>
      <c r="CO69" s="131">
        <f>('[1]Summary Data'!$V157*POWER(CO$62,3))+('[1]Summary Data'!$W157*POWER(CO$62,2))+('[1]Summary Data'!$X157*CO$62)+'[1]Summary Data'!$Y157</f>
        <v>101.07180095223993</v>
      </c>
      <c r="CP69" s="131">
        <f>('[1]Summary Data'!$V157*POWER(CP$62,3))+('[1]Summary Data'!$W157*POWER(CP$62,2))+('[1]Summary Data'!$X157*CP$62)+'[1]Summary Data'!$Y157</f>
        <v>96.617319999999893</v>
      </c>
      <c r="CQ69" s="132">
        <f>('[1]Summary Data'!$V157*POWER(CQ$62,3))+('[1]Summary Data'!$W157*POWER(CQ$62,2))+('[1]Summary Data'!$X157*CQ$62)+'[1]Summary Data'!$Y157</f>
        <v>-724.19871000000035</v>
      </c>
    </row>
    <row r="70" spans="2:95" ht="15.75" thickBot="1" x14ac:dyDescent="0.3">
      <c r="B70" s="183"/>
      <c r="C70" s="184"/>
      <c r="D70" s="184"/>
      <c r="E70" s="185"/>
      <c r="F70" s="58">
        <f t="shared" si="11"/>
        <v>6</v>
      </c>
      <c r="G70" s="133">
        <f t="shared" si="12"/>
        <v>275.05032765248001</v>
      </c>
      <c r="H70" s="134">
        <f t="shared" si="12"/>
        <v>235.69248448424003</v>
      </c>
      <c r="I70" s="134">
        <f t="shared" si="12"/>
        <v>203.34105157375998</v>
      </c>
      <c r="J70" s="134">
        <f t="shared" si="12"/>
        <v>177.26701936951997</v>
      </c>
      <c r="K70" s="134">
        <f t="shared" si="12"/>
        <v>156.74137832000002</v>
      </c>
      <c r="L70" s="134">
        <f t="shared" si="12"/>
        <v>141.03511887368001</v>
      </c>
      <c r="M70" s="134">
        <f t="shared" si="12"/>
        <v>129.41923147904004</v>
      </c>
      <c r="N70" s="134">
        <f t="shared" si="12"/>
        <v>121.16470658456001</v>
      </c>
      <c r="O70" s="134">
        <f t="shared" si="12"/>
        <v>115.54253463872004</v>
      </c>
      <c r="P70" s="134">
        <f t="shared" si="12"/>
        <v>111.82370608999997</v>
      </c>
      <c r="Q70" s="134">
        <f t="shared" si="12"/>
        <v>109.27921138688004</v>
      </c>
      <c r="R70" s="134">
        <f t="shared" si="12"/>
        <v>107.18004097784006</v>
      </c>
      <c r="S70" s="134">
        <f t="shared" si="12"/>
        <v>104.79718531136012</v>
      </c>
      <c r="T70" s="134">
        <f t="shared" si="12"/>
        <v>101.40163483592011</v>
      </c>
      <c r="U70" s="134">
        <f t="shared" si="12"/>
        <v>100</v>
      </c>
      <c r="V70" s="135">
        <v>100</v>
      </c>
      <c r="W70" s="188"/>
      <c r="CA70" s="120">
        <f t="shared" si="13"/>
        <v>6</v>
      </c>
      <c r="CB70" s="133">
        <f>('[1]Summary Data'!$V156*POWER(CB$62,3))+('[1]Summary Data'!$W156*POWER(CB$62,2))+('[1]Summary Data'!$X156*CB$62)+'[1]Summary Data'!$Y156</f>
        <v>275.05032765248001</v>
      </c>
      <c r="CC70" s="134">
        <f>('[1]Summary Data'!$V156*POWER(CC$62,3))+('[1]Summary Data'!$W156*POWER(CC$62,2))+('[1]Summary Data'!$X156*CC$62)+'[1]Summary Data'!$Y156</f>
        <v>235.69248448424003</v>
      </c>
      <c r="CD70" s="134">
        <f>('[1]Summary Data'!$V156*POWER(CD$62,3))+('[1]Summary Data'!$W156*POWER(CD$62,2))+('[1]Summary Data'!$X156*CD$62)+'[1]Summary Data'!$Y156</f>
        <v>203.34105157375998</v>
      </c>
      <c r="CE70" s="134">
        <f>('[1]Summary Data'!$V156*POWER(CE$62,3))+('[1]Summary Data'!$W156*POWER(CE$62,2))+('[1]Summary Data'!$X156*CE$62)+'[1]Summary Data'!$Y156</f>
        <v>177.26701936951997</v>
      </c>
      <c r="CF70" s="134">
        <f>('[1]Summary Data'!$V156*POWER(CF$62,3))+('[1]Summary Data'!$W156*POWER(CF$62,2))+('[1]Summary Data'!$X156*CF$62)+'[1]Summary Data'!$Y156</f>
        <v>156.74137832000002</v>
      </c>
      <c r="CG70" s="134">
        <f>('[1]Summary Data'!$V156*POWER(CG$62,3))+('[1]Summary Data'!$W156*POWER(CG$62,2))+('[1]Summary Data'!$X156*CG$62)+'[1]Summary Data'!$Y156</f>
        <v>141.03511887368001</v>
      </c>
      <c r="CH70" s="134">
        <f>('[1]Summary Data'!$V156*POWER(CH$62,3))+('[1]Summary Data'!$W156*POWER(CH$62,2))+('[1]Summary Data'!$X156*CH$62)+'[1]Summary Data'!$Y156</f>
        <v>129.41923147904004</v>
      </c>
      <c r="CI70" s="134">
        <f>('[1]Summary Data'!$V156*POWER(CI$62,3))+('[1]Summary Data'!$W156*POWER(CI$62,2))+('[1]Summary Data'!$X156*CI$62)+'[1]Summary Data'!$Y156</f>
        <v>121.16470658456001</v>
      </c>
      <c r="CJ70" s="134">
        <f>('[1]Summary Data'!$V156*POWER(CJ$62,3))+('[1]Summary Data'!$W156*POWER(CJ$62,2))+('[1]Summary Data'!$X156*CJ$62)+'[1]Summary Data'!$Y156</f>
        <v>115.54253463872004</v>
      </c>
      <c r="CK70" s="134">
        <f>('[1]Summary Data'!$V156*POWER(CK$62,3))+('[1]Summary Data'!$W156*POWER(CK$62,2))+('[1]Summary Data'!$X156*CK$62)+'[1]Summary Data'!$Y156</f>
        <v>111.82370608999997</v>
      </c>
      <c r="CL70" s="134">
        <f>('[1]Summary Data'!$V156*POWER(CL$62,3))+('[1]Summary Data'!$W156*POWER(CL$62,2))+('[1]Summary Data'!$X156*CL$62)+'[1]Summary Data'!$Y156</f>
        <v>109.27921138688004</v>
      </c>
      <c r="CM70" s="134">
        <f>('[1]Summary Data'!$V156*POWER(CM$62,3))+('[1]Summary Data'!$W156*POWER(CM$62,2))+('[1]Summary Data'!$X156*CM$62)+'[1]Summary Data'!$Y156</f>
        <v>107.18004097784006</v>
      </c>
      <c r="CN70" s="134">
        <f>('[1]Summary Data'!$V156*POWER(CN$62,3))+('[1]Summary Data'!$W156*POWER(CN$62,2))+('[1]Summary Data'!$X156*CN$62)+'[1]Summary Data'!$Y156</f>
        <v>104.79718531136012</v>
      </c>
      <c r="CO70" s="134">
        <f>('[1]Summary Data'!$V156*POWER(CO$62,3))+('[1]Summary Data'!$W156*POWER(CO$62,2))+('[1]Summary Data'!$X156*CO$62)+'[1]Summary Data'!$Y156</f>
        <v>101.40163483592011</v>
      </c>
      <c r="CP70" s="134">
        <f>('[1]Summary Data'!$V156*POWER(CP$62,3))+('[1]Summary Data'!$W156*POWER(CP$62,2))+('[1]Summary Data'!$X156*CP$62)+'[1]Summary Data'!$Y156</f>
        <v>96.264380000000017</v>
      </c>
      <c r="CQ70" s="135">
        <f>('[1]Summary Data'!$V156*POWER(CQ$62,3))+('[1]Summary Data'!$W156*POWER(CQ$62,2))+('[1]Summary Data'!$X156*CQ$62)+'[1]Summary Data'!$Y156</f>
        <v>-913.58286999999996</v>
      </c>
    </row>
    <row r="71" spans="2:95" ht="15.75" thickBot="1" x14ac:dyDescent="0.3"/>
    <row r="72" spans="2:95" ht="15.75" thickBot="1" x14ac:dyDescent="0.3">
      <c r="B72" s="167" t="s">
        <v>65</v>
      </c>
      <c r="C72" s="168"/>
      <c r="D72" s="168"/>
      <c r="E72" s="168"/>
      <c r="F72" s="168"/>
      <c r="G72" s="168"/>
      <c r="H72" s="169"/>
    </row>
    <row r="73" spans="2:95" ht="15.75" thickBot="1" x14ac:dyDescent="0.3">
      <c r="B73" s="136">
        <v>4000</v>
      </c>
      <c r="C73" s="46" t="s">
        <v>66</v>
      </c>
    </row>
    <row r="74" spans="2:95" x14ac:dyDescent="0.25">
      <c r="I74" s="43"/>
    </row>
  </sheetData>
  <sheetProtection password="C163" sheet="1" objects="1" scenarios="1"/>
  <mergeCells count="33">
    <mergeCell ref="B62:E70"/>
    <mergeCell ref="W63:W70"/>
    <mergeCell ref="B72:H72"/>
    <mergeCell ref="CB50:CQ50"/>
    <mergeCell ref="B51:E59"/>
    <mergeCell ref="W52:W59"/>
    <mergeCell ref="B61:F61"/>
    <mergeCell ref="G61:V61"/>
    <mergeCell ref="CB61:CQ61"/>
    <mergeCell ref="B40:E48"/>
    <mergeCell ref="Q40:T48"/>
    <mergeCell ref="O41:O48"/>
    <mergeCell ref="AM41:AM48"/>
    <mergeCell ref="B50:F50"/>
    <mergeCell ref="G50:V50"/>
    <mergeCell ref="V39:AL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Q39:U39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1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I74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13" width="9.140625" style="7" hidden="1" customWidth="1"/>
    <col min="114" max="16384" width="9.140625" style="7"/>
  </cols>
  <sheetData>
    <row r="1" spans="1:27" ht="27" thickBot="1" x14ac:dyDescent="0.4">
      <c r="A1" s="161" t="str">
        <f ca="1">MID(CELL("filename",A1),FIND("]",CELL("filename",A1))+1,255)</f>
        <v>LINK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755.39599999999996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755.39599999999996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27" ht="15.75" thickBot="1" x14ac:dyDescent="0.3"/>
    <row r="7" spans="1:27" ht="15.75" thickBot="1" x14ac:dyDescent="0.3">
      <c r="B7" s="167" t="s">
        <v>39</v>
      </c>
      <c r="C7" s="168"/>
      <c r="D7" s="169"/>
    </row>
    <row r="8" spans="1:27" ht="15.75" thickBot="1" x14ac:dyDescent="0.3">
      <c r="B8" s="45">
        <f>MIN(G51:V51)</f>
        <v>0</v>
      </c>
      <c r="C8" s="46" t="s">
        <v>40</v>
      </c>
    </row>
    <row r="9" spans="1:27" ht="15.75" thickBot="1" x14ac:dyDescent="0.3"/>
    <row r="10" spans="1:27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27" ht="15.75" thickBot="1" x14ac:dyDescent="0.3">
      <c r="B11" s="45">
        <f>MAX(G51:V51)</f>
        <v>1.875</v>
      </c>
      <c r="C11" s="46" t="s">
        <v>40</v>
      </c>
    </row>
    <row r="12" spans="1:27" ht="15.75" thickBot="1" x14ac:dyDescent="0.3">
      <c r="I12" s="43"/>
    </row>
    <row r="13" spans="1:27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27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27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782.35534999999993</v>
      </c>
      <c r="H15" s="186" t="s">
        <v>45</v>
      </c>
      <c r="I15" s="37"/>
      <c r="K15" s="37"/>
    </row>
    <row r="16" spans="1:27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868.70539999999994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954.25734999999986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1007.8036499999999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1067.3000499999998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1133.9356499999999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1225.4572499999999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1291.7386499999998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18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18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18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18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18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18" ht="15.75" thickBot="1" x14ac:dyDescent="0.3"/>
    <row r="39" spans="2:18" ht="15.75" thickBot="1" x14ac:dyDescent="0.3">
      <c r="B39" s="167" t="s">
        <v>55</v>
      </c>
      <c r="C39" s="168"/>
      <c r="D39" s="168"/>
      <c r="E39" s="168"/>
      <c r="F39" s="169"/>
      <c r="G39" s="174" t="s">
        <v>68</v>
      </c>
      <c r="H39" s="175"/>
      <c r="I39" s="175"/>
      <c r="J39" s="175"/>
      <c r="K39" s="175"/>
      <c r="L39" s="175"/>
      <c r="M39" s="175"/>
      <c r="N39" s="175"/>
      <c r="O39" s="175"/>
      <c r="P39" s="176"/>
    </row>
    <row r="40" spans="2:18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6</v>
      </c>
      <c r="H40" s="85">
        <v>7</v>
      </c>
      <c r="I40" s="85">
        <v>8</v>
      </c>
      <c r="J40" s="85">
        <v>9</v>
      </c>
      <c r="K40" s="85">
        <v>10</v>
      </c>
      <c r="L40" s="85">
        <v>11</v>
      </c>
      <c r="M40" s="85">
        <v>12</v>
      </c>
      <c r="N40" s="85">
        <v>13</v>
      </c>
      <c r="O40" s="85">
        <v>14</v>
      </c>
      <c r="P40" s="86">
        <v>15</v>
      </c>
    </row>
    <row r="41" spans="2:18" ht="15.75" thickBot="1" x14ac:dyDescent="0.3">
      <c r="B41" s="197"/>
      <c r="C41" s="198"/>
      <c r="D41" s="198"/>
      <c r="E41" s="199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3.2777599999999998</v>
      </c>
      <c r="H41" s="88">
        <f>('[1]Summary Data'!$V43*POWER(H$40,3))+('[1]Summary Data'!$W43*POWER(H$40,2))+('[1]Summary Data'!$X43*H$40)+'[1]Summary Data'!$Y43</f>
        <v>2.665210000000001</v>
      </c>
      <c r="I41" s="88">
        <f>('[1]Summary Data'!$V43*POWER(I$40,3))+('[1]Summary Data'!$W43*POWER(I$40,2))+('[1]Summary Data'!$X43*I$40)+'[1]Summary Data'!$Y43</f>
        <v>2.1659600000000001</v>
      </c>
      <c r="J41" s="88">
        <f>('[1]Summary Data'!$V43*POWER(J$40,3))+('[1]Summary Data'!$W43*POWER(J$40,2))+('[1]Summary Data'!$X43*J$40)+'[1]Summary Data'!$Y43</f>
        <v>1.7661499999999997</v>
      </c>
      <c r="K41" s="88">
        <f>('[1]Summary Data'!$V43*POWER(K$40,3))+('[1]Summary Data'!$W43*POWER(K$40,2))+('[1]Summary Data'!$X43*K$40)+'[1]Summary Data'!$Y43</f>
        <v>1.4519199999999994</v>
      </c>
      <c r="L41" s="88">
        <f>('[1]Summary Data'!$V43*POWER(L$40,3))+('[1]Summary Data'!$W43*POWER(L$40,2))+('[1]Summary Data'!$X43*L$40)+'[1]Summary Data'!$Y43</f>
        <v>1.2094100000000001</v>
      </c>
      <c r="M41" s="88">
        <f>('[1]Summary Data'!$V43*POWER(M$40,3))+('[1]Summary Data'!$W43*POWER(M$40,2))+('[1]Summary Data'!$X43*M$40)+'[1]Summary Data'!$Y43</f>
        <v>1.0247599999999988</v>
      </c>
      <c r="N41" s="88">
        <f>('[1]Summary Data'!$V43*POWER(N$40,3))+('[1]Summary Data'!$W43*POWER(N$40,2))+('[1]Summary Data'!$X43*N$40)+'[1]Summary Data'!$Y43</f>
        <v>0.88410999999999795</v>
      </c>
      <c r="O41" s="88">
        <f>('[1]Summary Data'!$V43*POWER(O$40,3))+('[1]Summary Data'!$W43*POWER(O$40,2))+('[1]Summary Data'!$X43*O$40)+'[1]Summary Data'!$Y43</f>
        <v>0.77360000000000184</v>
      </c>
      <c r="P41" s="89">
        <f>('[1]Summary Data'!$V43*POWER(P$40,3))+('[1]Summary Data'!$W43*POWER(P$40,2))+('[1]Summary Data'!$X43*P$40)+'[1]Summary Data'!$Y43</f>
        <v>0.67937000000000047</v>
      </c>
      <c r="Q41" s="186" t="s">
        <v>40</v>
      </c>
    </row>
    <row r="42" spans="2:18" ht="15.75" thickBot="1" x14ac:dyDescent="0.3">
      <c r="B42" s="197"/>
      <c r="C42" s="198"/>
      <c r="D42" s="198"/>
      <c r="E42" s="199"/>
      <c r="F42" s="51">
        <f t="shared" si="4"/>
        <v>3</v>
      </c>
      <c r="G42" s="92">
        <f>('[1]Summary Data'!$V42*POWER(G$40,3))+('[1]Summary Data'!$W42*POWER(G$40,2))+('[1]Summary Data'!$X42*G$40)+'[1]Summary Data'!$Y42</f>
        <v>3.5927299999999995</v>
      </c>
      <c r="H42" s="93">
        <f>('[1]Summary Data'!$V42*POWER(H$40,3))+('[1]Summary Data'!$W42*POWER(H$40,2))+('[1]Summary Data'!$X42*H$40)+'[1]Summary Data'!$Y42</f>
        <v>2.8319899999999976</v>
      </c>
      <c r="I42" s="93">
        <f>('[1]Summary Data'!$V42*POWER(I$40,3))+('[1]Summary Data'!$W42*POWER(I$40,2))+('[1]Summary Data'!$X42*I$40)+'[1]Summary Data'!$Y42</f>
        <v>2.2374700000000001</v>
      </c>
      <c r="J42" s="93">
        <f>('[1]Summary Data'!$V42*POWER(J$40,3))+('[1]Summary Data'!$W42*POWER(J$40,2))+('[1]Summary Data'!$X42*J$40)+'[1]Summary Data'!$Y42</f>
        <v>1.7852900000000016</v>
      </c>
      <c r="K42" s="93">
        <f>('[1]Summary Data'!$V42*POWER(K$40,3))+('[1]Summary Data'!$W42*POWER(K$40,2))+('[1]Summary Data'!$X42*K$40)+'[1]Summary Data'!$Y42</f>
        <v>1.4515700000000002</v>
      </c>
      <c r="L42" s="93">
        <f>('[1]Summary Data'!$V42*POWER(L$40,3))+('[1]Summary Data'!$W42*POWER(L$40,2))+('[1]Summary Data'!$X42*L$40)+'[1]Summary Data'!$Y42</f>
        <v>1.2124299999999977</v>
      </c>
      <c r="M42" s="93">
        <f>('[1]Summary Data'!$V42*POWER(M$40,3))+('[1]Summary Data'!$W42*POWER(M$40,2))+('[1]Summary Data'!$X42*M$40)+'[1]Summary Data'!$Y42</f>
        <v>1.0439900000000009</v>
      </c>
      <c r="N42" s="93">
        <f>('[1]Summary Data'!$V42*POWER(N$40,3))+('[1]Summary Data'!$W42*POWER(N$40,2))+('[1]Summary Data'!$X42*N$40)+'[1]Summary Data'!$Y42</f>
        <v>0.9223700000000008</v>
      </c>
      <c r="O42" s="93">
        <f>('[1]Summary Data'!$V42*POWER(O$40,3))+('[1]Summary Data'!$W42*POWER(O$40,2))+('[1]Summary Data'!$X42*O$40)+'[1]Summary Data'!$Y42</f>
        <v>0.82368999999999204</v>
      </c>
      <c r="P42" s="94">
        <f>('[1]Summary Data'!$V42*POWER(P$40,3))+('[1]Summary Data'!$W42*POWER(P$40,2))+('[1]Summary Data'!$X42*P$40)+'[1]Summary Data'!$Y42</f>
        <v>0.72407000000000465</v>
      </c>
      <c r="Q42" s="187"/>
      <c r="R42" s="53" t="s">
        <v>46</v>
      </c>
    </row>
    <row r="43" spans="2:18" x14ac:dyDescent="0.25">
      <c r="B43" s="197"/>
      <c r="C43" s="198"/>
      <c r="D43" s="198"/>
      <c r="E43" s="199"/>
      <c r="F43" s="54">
        <f t="shared" si="4"/>
        <v>3.5</v>
      </c>
      <c r="G43" s="97">
        <f>('[1]Summary Data'!$V41*POWER(G$40,3))+('[1]Summary Data'!$W41*POWER(G$40,2))+('[1]Summary Data'!$X41*G$40)+'[1]Summary Data'!$Y41</f>
        <v>3.6957899999999988</v>
      </c>
      <c r="H43" s="98">
        <f>('[1]Summary Data'!$V41*POWER(H$40,3))+('[1]Summary Data'!$W41*POWER(H$40,2))+('[1]Summary Data'!$X41*H$40)+'[1]Summary Data'!$Y41</f>
        <v>2.9570500000000006</v>
      </c>
      <c r="I43" s="98">
        <f>('[1]Summary Data'!$V41*POWER(I$40,3))+('[1]Summary Data'!$W41*POWER(I$40,2))+('[1]Summary Data'!$X41*I$40)+'[1]Summary Data'!$Y41</f>
        <v>2.3611300000000011</v>
      </c>
      <c r="J43" s="98">
        <f>('[1]Summary Data'!$V41*POWER(J$40,3))+('[1]Summary Data'!$W41*POWER(J$40,2))+('[1]Summary Data'!$X41*J$40)+'[1]Summary Data'!$Y41</f>
        <v>1.8905100000000008</v>
      </c>
      <c r="K43" s="98">
        <f>('[1]Summary Data'!$V41*POWER(K$40,3))+('[1]Summary Data'!$W41*POWER(K$40,2))+('[1]Summary Data'!$X41*K$40)+'[1]Summary Data'!$Y41</f>
        <v>1.5276700000000005</v>
      </c>
      <c r="L43" s="98">
        <f>('[1]Summary Data'!$V41*POWER(L$40,3))+('[1]Summary Data'!$W41*POWER(L$40,2))+('[1]Summary Data'!$X41*L$40)+'[1]Summary Data'!$Y41</f>
        <v>1.2550899999999992</v>
      </c>
      <c r="M43" s="98">
        <f>('[1]Summary Data'!$V41*POWER(M$40,3))+('[1]Summary Data'!$W41*POWER(M$40,2))+('[1]Summary Data'!$X41*M$40)+'[1]Summary Data'!$Y41</f>
        <v>1.0552499999999991</v>
      </c>
      <c r="N43" s="98">
        <f>('[1]Summary Data'!$V41*POWER(N$40,3))+('[1]Summary Data'!$W41*POWER(N$40,2))+('[1]Summary Data'!$X41*N$40)+'[1]Summary Data'!$Y41</f>
        <v>0.91062999999999761</v>
      </c>
      <c r="O43" s="98">
        <f>('[1]Summary Data'!$V41*POWER(O$40,3))+('[1]Summary Data'!$W41*POWER(O$40,2))+('[1]Summary Data'!$X41*O$40)+'[1]Summary Data'!$Y41</f>
        <v>0.80370999999999881</v>
      </c>
      <c r="P43" s="99">
        <f>('[1]Summary Data'!$V41*POWER(P$40,3))+('[1]Summary Data'!$W41*POWER(P$40,2))+('[1]Summary Data'!$X41*P$40)+'[1]Summary Data'!$Y41</f>
        <v>0.71697000000000344</v>
      </c>
      <c r="Q43" s="187"/>
    </row>
    <row r="44" spans="2:18" x14ac:dyDescent="0.25">
      <c r="B44" s="197"/>
      <c r="C44" s="198"/>
      <c r="D44" s="198"/>
      <c r="E44" s="199"/>
      <c r="F44" s="56">
        <f t="shared" si="4"/>
        <v>4</v>
      </c>
      <c r="G44" s="97">
        <f>('[1]Summary Data'!$V40*POWER(G$40,3))+('[1]Summary Data'!$W40*POWER(G$40,2))+('[1]Summary Data'!$X40*G$40)+'[1]Summary Data'!$Y40</f>
        <v>4.3149499999999996</v>
      </c>
      <c r="H44" s="98">
        <f>('[1]Summary Data'!$V40*POWER(H$40,3))+('[1]Summary Data'!$W40*POWER(H$40,2))+('[1]Summary Data'!$X40*H$40)+'[1]Summary Data'!$Y40</f>
        <v>3.3396799999999995</v>
      </c>
      <c r="I44" s="98">
        <f>('[1]Summary Data'!$V40*POWER(I$40,3))+('[1]Summary Data'!$W40*POWER(I$40,2))+('[1]Summary Data'!$X40*I$40)+'[1]Summary Data'!$Y40</f>
        <v>2.5793699999999991</v>
      </c>
      <c r="J44" s="98">
        <f>('[1]Summary Data'!$V40*POWER(J$40,3))+('[1]Summary Data'!$W40*POWER(J$40,2))+('[1]Summary Data'!$X40*J$40)+'[1]Summary Data'!$Y40</f>
        <v>2.0038400000000003</v>
      </c>
      <c r="K44" s="98">
        <f>('[1]Summary Data'!$V40*POWER(K$40,3))+('[1]Summary Data'!$W40*POWER(K$40,2))+('[1]Summary Data'!$X40*K$40)+'[1]Summary Data'!$Y40</f>
        <v>1.5829099999999983</v>
      </c>
      <c r="L44" s="98">
        <f>('[1]Summary Data'!$V40*POWER(L$40,3))+('[1]Summary Data'!$W40*POWER(L$40,2))+('[1]Summary Data'!$X40*L$40)+'[1]Summary Data'!$Y40</f>
        <v>1.2864000000000004</v>
      </c>
      <c r="M44" s="98">
        <f>('[1]Summary Data'!$V40*POWER(M$40,3))+('[1]Summary Data'!$W40*POWER(M$40,2))+('[1]Summary Data'!$X40*M$40)+'[1]Summary Data'!$Y40</f>
        <v>1.0841299999999983</v>
      </c>
      <c r="N44" s="98">
        <f>('[1]Summary Data'!$V40*POWER(N$40,3))+('[1]Summary Data'!$W40*POWER(N$40,2))+('[1]Summary Data'!$X40*N$40)+'[1]Summary Data'!$Y40</f>
        <v>0.94591999999999388</v>
      </c>
      <c r="O44" s="98">
        <f>('[1]Summary Data'!$V40*POWER(O$40,3))+('[1]Summary Data'!$W40*POWER(O$40,2))+('[1]Summary Data'!$X40*O$40)+'[1]Summary Data'!$Y40</f>
        <v>0.84158999999999651</v>
      </c>
      <c r="P44" s="99">
        <f>('[1]Summary Data'!$V40*POWER(P$40,3))+('[1]Summary Data'!$W40*POWER(P$40,2))+('[1]Summary Data'!$X40*P$40)+'[1]Summary Data'!$Y40</f>
        <v>0.74096000000000117</v>
      </c>
      <c r="Q44" s="187"/>
    </row>
    <row r="45" spans="2:18" x14ac:dyDescent="0.25">
      <c r="B45" s="197"/>
      <c r="C45" s="198"/>
      <c r="D45" s="198"/>
      <c r="E45" s="199"/>
      <c r="F45" s="56">
        <f t="shared" si="4"/>
        <v>4.5</v>
      </c>
      <c r="G45" s="97">
        <f>('[1]Summary Data'!$V39*POWER(G$40,3))+('[1]Summary Data'!$W39*POWER(G$40,2))+('[1]Summary Data'!$X39*G$40)+'[1]Summary Data'!$Y39</f>
        <v>4.9409900000000047</v>
      </c>
      <c r="H45" s="98">
        <f>('[1]Summary Data'!$V39*POWER(H$40,3))+('[1]Summary Data'!$W39*POWER(H$40,2))+('[1]Summary Data'!$X39*H$40)+'[1]Summary Data'!$Y39</f>
        <v>3.7325700000000062</v>
      </c>
      <c r="I45" s="98">
        <f>('[1]Summary Data'!$V39*POWER(I$40,3))+('[1]Summary Data'!$W39*POWER(I$40,2))+('[1]Summary Data'!$X39*I$40)+'[1]Summary Data'!$Y39</f>
        <v>2.8085500000000039</v>
      </c>
      <c r="J45" s="98">
        <f>('[1]Summary Data'!$V39*POWER(J$40,3))+('[1]Summary Data'!$W39*POWER(J$40,2))+('[1]Summary Data'!$X39*J$40)+'[1]Summary Data'!$Y39</f>
        <v>2.1266300000000022</v>
      </c>
      <c r="K45" s="98">
        <f>('[1]Summary Data'!$V39*POWER(K$40,3))+('[1]Summary Data'!$W39*POWER(K$40,2))+('[1]Summary Data'!$X39*K$40)+'[1]Summary Data'!$Y39</f>
        <v>1.6445100000000039</v>
      </c>
      <c r="L45" s="98">
        <f>('[1]Summary Data'!$V39*POWER(L$40,3))+('[1]Summary Data'!$W39*POWER(L$40,2))+('[1]Summary Data'!$X39*L$40)+'[1]Summary Data'!$Y39</f>
        <v>1.3198900000000009</v>
      </c>
      <c r="M45" s="98">
        <f>('[1]Summary Data'!$V39*POWER(M$40,3))+('[1]Summary Data'!$W39*POWER(M$40,2))+('[1]Summary Data'!$X39*M$40)+'[1]Summary Data'!$Y39</f>
        <v>1.1104700000000065</v>
      </c>
      <c r="N45" s="98">
        <f>('[1]Summary Data'!$V39*POWER(N$40,3))+('[1]Summary Data'!$W39*POWER(N$40,2))+('[1]Summary Data'!$X39*N$40)+'[1]Summary Data'!$Y39</f>
        <v>0.9739500000000092</v>
      </c>
      <c r="O45" s="98">
        <f>('[1]Summary Data'!$V39*POWER(O$40,3))+('[1]Summary Data'!$W39*POWER(O$40,2))+('[1]Summary Data'!$X39*O$40)+'[1]Summary Data'!$Y39</f>
        <v>0.86803000000001163</v>
      </c>
      <c r="P45" s="99">
        <f>('[1]Summary Data'!$V39*POWER(P$40,3))+('[1]Summary Data'!$W39*POWER(P$40,2))+('[1]Summary Data'!$X39*P$40)+'[1]Summary Data'!$Y39</f>
        <v>0.75041000000000935</v>
      </c>
      <c r="Q45" s="187"/>
    </row>
    <row r="46" spans="2:18" x14ac:dyDescent="0.25">
      <c r="B46" s="197"/>
      <c r="C46" s="198"/>
      <c r="D46" s="198"/>
      <c r="E46" s="199"/>
      <c r="F46" s="56">
        <f t="shared" si="4"/>
        <v>5</v>
      </c>
      <c r="G46" s="97">
        <f>('[1]Summary Data'!$V38*POWER(G$40,3))+('[1]Summary Data'!$W38*POWER(G$40,2))+('[1]Summary Data'!$X38*G$40)+'[1]Summary Data'!$Y38</f>
        <v>5.429079999999999</v>
      </c>
      <c r="H46" s="98">
        <f>('[1]Summary Data'!$V38*POWER(H$40,3))+('[1]Summary Data'!$W38*POWER(H$40,2))+('[1]Summary Data'!$X38*H$40)+'[1]Summary Data'!$Y38</f>
        <v>4.1254400000000011</v>
      </c>
      <c r="I46" s="98">
        <f>('[1]Summary Data'!$V38*POWER(I$40,3))+('[1]Summary Data'!$W38*POWER(I$40,2))+('[1]Summary Data'!$X38*I$40)+'[1]Summary Data'!$Y38</f>
        <v>3.1129800000000003</v>
      </c>
      <c r="J46" s="98">
        <f>('[1]Summary Data'!$V38*POWER(J$40,3))+('[1]Summary Data'!$W38*POWER(J$40,2))+('[1]Summary Data'!$X38*J$40)+'[1]Summary Data'!$Y38</f>
        <v>2.3510200000000054</v>
      </c>
      <c r="K46" s="98">
        <f>('[1]Summary Data'!$V38*POWER(K$40,3))+('[1]Summary Data'!$W38*POWER(K$40,2))+('[1]Summary Data'!$X38*K$40)+'[1]Summary Data'!$Y38</f>
        <v>1.798880000000004</v>
      </c>
      <c r="L46" s="98">
        <f>('[1]Summary Data'!$V38*POWER(L$40,3))+('[1]Summary Data'!$W38*POWER(L$40,2))+('[1]Summary Data'!$X38*L$40)+'[1]Summary Data'!$Y38</f>
        <v>1.4158799999999943</v>
      </c>
      <c r="M46" s="98">
        <f>('[1]Summary Data'!$V38*POWER(M$40,3))+('[1]Summary Data'!$W38*POWER(M$40,2))+('[1]Summary Data'!$X38*M$40)+'[1]Summary Data'!$Y38</f>
        <v>1.1613400000000027</v>
      </c>
      <c r="N46" s="98">
        <f>('[1]Summary Data'!$V38*POWER(N$40,3))+('[1]Summary Data'!$W38*POWER(N$40,2))+('[1]Summary Data'!$X38*N$40)+'[1]Summary Data'!$Y38</f>
        <v>0.99458000000000624</v>
      </c>
      <c r="O46" s="98">
        <f>('[1]Summary Data'!$V38*POWER(O$40,3))+('[1]Summary Data'!$W38*POWER(O$40,2))+('[1]Summary Data'!$X38*O$40)+'[1]Summary Data'!$Y38</f>
        <v>0.87492000000000303</v>
      </c>
      <c r="P46" s="99">
        <f>('[1]Summary Data'!$V38*POWER(P$40,3))+('[1]Summary Data'!$W38*POWER(P$40,2))+('[1]Summary Data'!$X38*P$40)+'[1]Summary Data'!$Y38</f>
        <v>0.76167999999999836</v>
      </c>
      <c r="Q46" s="187"/>
    </row>
    <row r="47" spans="2:18" x14ac:dyDescent="0.25">
      <c r="B47" s="197"/>
      <c r="C47" s="198"/>
      <c r="D47" s="198"/>
      <c r="E47" s="199"/>
      <c r="F47" s="56">
        <f t="shared" si="4"/>
        <v>5.5</v>
      </c>
      <c r="G47" s="97">
        <f>('[1]Summary Data'!$V37*POWER(G$40,3))+('[1]Summary Data'!$W37*POWER(G$40,2))+('[1]Summary Data'!$X37*G$40)+'[1]Summary Data'!$Y37</f>
        <v>6.5713899999999974</v>
      </c>
      <c r="H47" s="98">
        <f>('[1]Summary Data'!$V37*POWER(H$40,3))+('[1]Summary Data'!$W37*POWER(H$40,2))+('[1]Summary Data'!$X37*H$40)+'[1]Summary Data'!$Y37</f>
        <v>4.8813799999999965</v>
      </c>
      <c r="I47" s="98">
        <f>('[1]Summary Data'!$V37*POWER(I$40,3))+('[1]Summary Data'!$W37*POWER(I$40,2))+('[1]Summary Data'!$X37*I$40)+'[1]Summary Data'!$Y37</f>
        <v>3.5874099999999949</v>
      </c>
      <c r="J47" s="98">
        <f>('[1]Summary Data'!$V37*POWER(J$40,3))+('[1]Summary Data'!$W37*POWER(J$40,2))+('[1]Summary Data'!$X37*J$40)+'[1]Summary Data'!$Y37</f>
        <v>2.6327199999999991</v>
      </c>
      <c r="K47" s="98">
        <f>('[1]Summary Data'!$V37*POWER(K$40,3))+('[1]Summary Data'!$W37*POWER(K$40,2))+('[1]Summary Data'!$X37*K$40)+'[1]Summary Data'!$Y37</f>
        <v>1.9605499999999942</v>
      </c>
      <c r="L47" s="98">
        <f>('[1]Summary Data'!$V37*POWER(L$40,3))+('[1]Summary Data'!$W37*POWER(L$40,2))+('[1]Summary Data'!$X37*L$40)+'[1]Summary Data'!$Y37</f>
        <v>1.514139999999994</v>
      </c>
      <c r="M47" s="98">
        <f>('[1]Summary Data'!$V37*POWER(M$40,3))+('[1]Summary Data'!$W37*POWER(M$40,2))+('[1]Summary Data'!$X37*M$40)+'[1]Summary Data'!$Y37</f>
        <v>1.2367299999999979</v>
      </c>
      <c r="N47" s="98">
        <f>('[1]Summary Data'!$V37*POWER(N$40,3))+('[1]Summary Data'!$W37*POWER(N$40,2))+('[1]Summary Data'!$X37*N$40)+'[1]Summary Data'!$Y37</f>
        <v>1.0715599999999874</v>
      </c>
      <c r="O47" s="98">
        <f>('[1]Summary Data'!$V37*POWER(O$40,3))+('[1]Summary Data'!$W37*POWER(O$40,2))+('[1]Summary Data'!$X37*O$40)+'[1]Summary Data'!$Y37</f>
        <v>0.9618699999999869</v>
      </c>
      <c r="P47" s="99">
        <f>('[1]Summary Data'!$V37*POWER(P$40,3))+('[1]Summary Data'!$W37*POWER(P$40,2))+('[1]Summary Data'!$X37*P$40)+'[1]Summary Data'!$Y37</f>
        <v>0.85090000000000643</v>
      </c>
      <c r="Q47" s="187"/>
    </row>
    <row r="48" spans="2:18" ht="15.75" thickBot="1" x14ac:dyDescent="0.3">
      <c r="B48" s="200"/>
      <c r="C48" s="201"/>
      <c r="D48" s="201"/>
      <c r="E48" s="202"/>
      <c r="F48" s="58">
        <f t="shared" si="4"/>
        <v>6</v>
      </c>
      <c r="G48" s="102">
        <f>('[1]Summary Data'!$V36*POWER(G$40,3))+('[1]Summary Data'!$W36*POWER(G$40,2))+('[1]Summary Data'!$X36*G$40)+'[1]Summary Data'!$Y36</f>
        <v>8.0126800000000031</v>
      </c>
      <c r="H48" s="103">
        <f>('[1]Summary Data'!$V36*POWER(H$40,3))+('[1]Summary Data'!$W36*POWER(H$40,2))+('[1]Summary Data'!$X36*H$40)+'[1]Summary Data'!$Y36</f>
        <v>5.8155999999999963</v>
      </c>
      <c r="I48" s="103">
        <f>('[1]Summary Data'!$V36*POWER(I$40,3))+('[1]Summary Data'!$W36*POWER(I$40,2))+('[1]Summary Data'!$X36*I$40)+'[1]Summary Data'!$Y36</f>
        <v>4.1552000000000007</v>
      </c>
      <c r="J48" s="103">
        <f>('[1]Summary Data'!$V36*POWER(J$40,3))+('[1]Summary Data'!$W36*POWER(J$40,2))+('[1]Summary Data'!$X36*J$40)+'[1]Summary Data'!$Y36</f>
        <v>2.9531199999999984</v>
      </c>
      <c r="K48" s="103">
        <f>('[1]Summary Data'!$V36*POWER(K$40,3))+('[1]Summary Data'!$W36*POWER(K$40,2))+('[1]Summary Data'!$X36*K$40)+'[1]Summary Data'!$Y36</f>
        <v>2.1310000000000073</v>
      </c>
      <c r="L48" s="103">
        <f>('[1]Summary Data'!$V36*POWER(L$40,3))+('[1]Summary Data'!$W36*POWER(L$40,2))+('[1]Summary Data'!$X36*L$40)+'[1]Summary Data'!$Y36</f>
        <v>1.6104800000000026</v>
      </c>
      <c r="M48" s="103">
        <f>('[1]Summary Data'!$V36*POWER(M$40,3))+('[1]Summary Data'!$W36*POWER(M$40,2))+('[1]Summary Data'!$X36*M$40)+'[1]Summary Data'!$Y36</f>
        <v>1.313200000000009</v>
      </c>
      <c r="N48" s="103">
        <f>('[1]Summary Data'!$V36*POWER(N$40,3))+('[1]Summary Data'!$W36*POWER(N$40,2))+('[1]Summary Data'!$X36*N$40)+'[1]Summary Data'!$Y36</f>
        <v>1.1608000000000089</v>
      </c>
      <c r="O48" s="103">
        <f>('[1]Summary Data'!$V36*POWER(O$40,3))+('[1]Summary Data'!$W36*POWER(O$40,2))+('[1]Summary Data'!$X36*O$40)+'[1]Summary Data'!$Y36</f>
        <v>1.0749199999999917</v>
      </c>
      <c r="P48" s="104">
        <f>('[1]Summary Data'!$V36*POWER(P$40,3))+('[1]Summary Data'!$W36*POWER(P$40,2))+('[1]Summary Data'!$X36*P$40)+'[1]Summary Data'!$Y36</f>
        <v>0.97719999999999629</v>
      </c>
      <c r="Q48" s="188"/>
    </row>
    <row r="49" spans="2:113" ht="15.75" thickBot="1" x14ac:dyDescent="0.3">
      <c r="CA49" s="43" t="s">
        <v>59</v>
      </c>
    </row>
    <row r="50" spans="2:113" ht="15.75" thickBot="1" x14ac:dyDescent="0.3">
      <c r="B50" s="203" t="s">
        <v>60</v>
      </c>
      <c r="C50" s="204"/>
      <c r="D50" s="204"/>
      <c r="E50" s="204"/>
      <c r="F50" s="169"/>
      <c r="G50" s="174" t="s">
        <v>61</v>
      </c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6"/>
      <c r="W50" s="174" t="s">
        <v>61</v>
      </c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6"/>
      <c r="CA50" s="138"/>
      <c r="CB50" s="174" t="s">
        <v>61</v>
      </c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6"/>
      <c r="CR50" s="174" t="s">
        <v>61</v>
      </c>
      <c r="CS50" s="175"/>
      <c r="CT50" s="175"/>
      <c r="CU50" s="175"/>
      <c r="CV50" s="175"/>
      <c r="CW50" s="175"/>
      <c r="CX50" s="175"/>
      <c r="CY50" s="175"/>
      <c r="CZ50" s="175"/>
      <c r="DA50" s="175"/>
      <c r="DB50" s="175"/>
      <c r="DC50" s="175"/>
      <c r="DD50" s="175"/>
      <c r="DE50" s="175"/>
      <c r="DF50" s="175"/>
      <c r="DG50" s="176"/>
    </row>
    <row r="51" spans="2:113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21">
        <v>0</v>
      </c>
      <c r="H51" s="122">
        <f>G51+0.125</f>
        <v>0.125</v>
      </c>
      <c r="I51" s="122">
        <f t="shared" ref="I51:AM51" si="5">H51+0.125</f>
        <v>0.25</v>
      </c>
      <c r="J51" s="122">
        <f t="shared" si="5"/>
        <v>0.375</v>
      </c>
      <c r="K51" s="122">
        <f t="shared" si="5"/>
        <v>0.5</v>
      </c>
      <c r="L51" s="122">
        <f t="shared" si="5"/>
        <v>0.625</v>
      </c>
      <c r="M51" s="122">
        <f t="shared" si="5"/>
        <v>0.75</v>
      </c>
      <c r="N51" s="122">
        <f t="shared" si="5"/>
        <v>0.875</v>
      </c>
      <c r="O51" s="122">
        <f t="shared" si="5"/>
        <v>1</v>
      </c>
      <c r="P51" s="122">
        <f t="shared" si="5"/>
        <v>1.125</v>
      </c>
      <c r="Q51" s="122">
        <f t="shared" si="5"/>
        <v>1.25</v>
      </c>
      <c r="R51" s="122">
        <f t="shared" si="5"/>
        <v>1.375</v>
      </c>
      <c r="S51" s="122">
        <f t="shared" si="5"/>
        <v>1.5</v>
      </c>
      <c r="T51" s="122">
        <f t="shared" si="5"/>
        <v>1.625</v>
      </c>
      <c r="U51" s="122">
        <f t="shared" si="5"/>
        <v>1.75</v>
      </c>
      <c r="V51" s="123">
        <f t="shared" si="5"/>
        <v>1.875</v>
      </c>
      <c r="W51" s="139">
        <f t="shared" si="5"/>
        <v>2</v>
      </c>
      <c r="X51" s="122">
        <f t="shared" si="5"/>
        <v>2.125</v>
      </c>
      <c r="Y51" s="122">
        <f t="shared" si="5"/>
        <v>2.25</v>
      </c>
      <c r="Z51" s="122">
        <f t="shared" si="5"/>
        <v>2.375</v>
      </c>
      <c r="AA51" s="122">
        <f t="shared" si="5"/>
        <v>2.5</v>
      </c>
      <c r="AB51" s="122">
        <f t="shared" si="5"/>
        <v>2.625</v>
      </c>
      <c r="AC51" s="122">
        <f t="shared" si="5"/>
        <v>2.75</v>
      </c>
      <c r="AD51" s="122">
        <f t="shared" si="5"/>
        <v>2.875</v>
      </c>
      <c r="AE51" s="122">
        <f t="shared" si="5"/>
        <v>3</v>
      </c>
      <c r="AF51" s="122">
        <f t="shared" si="5"/>
        <v>3.125</v>
      </c>
      <c r="AG51" s="122">
        <f t="shared" si="5"/>
        <v>3.25</v>
      </c>
      <c r="AH51" s="122">
        <f t="shared" si="5"/>
        <v>3.375</v>
      </c>
      <c r="AI51" s="122">
        <f t="shared" si="5"/>
        <v>3.5</v>
      </c>
      <c r="AJ51" s="122">
        <f t="shared" si="5"/>
        <v>3.625</v>
      </c>
      <c r="AK51" s="122">
        <f t="shared" si="5"/>
        <v>3.75</v>
      </c>
      <c r="AL51" s="122">
        <f t="shared" si="5"/>
        <v>3.875</v>
      </c>
      <c r="AM51" s="123">
        <f t="shared" si="5"/>
        <v>4</v>
      </c>
      <c r="CA51" s="111" t="s">
        <v>32</v>
      </c>
      <c r="CB51" s="121">
        <v>0</v>
      </c>
      <c r="CC51" s="122">
        <f>CB51+0.125</f>
        <v>0.125</v>
      </c>
      <c r="CD51" s="122">
        <f t="shared" ref="CD51:DG51" si="6">CC51+0.125</f>
        <v>0.25</v>
      </c>
      <c r="CE51" s="122">
        <f t="shared" si="6"/>
        <v>0.375</v>
      </c>
      <c r="CF51" s="122">
        <f t="shared" si="6"/>
        <v>0.5</v>
      </c>
      <c r="CG51" s="122">
        <f t="shared" si="6"/>
        <v>0.625</v>
      </c>
      <c r="CH51" s="122">
        <f t="shared" si="6"/>
        <v>0.75</v>
      </c>
      <c r="CI51" s="122">
        <f t="shared" si="6"/>
        <v>0.875</v>
      </c>
      <c r="CJ51" s="122">
        <f t="shared" si="6"/>
        <v>1</v>
      </c>
      <c r="CK51" s="122">
        <f t="shared" si="6"/>
        <v>1.125</v>
      </c>
      <c r="CL51" s="122">
        <f t="shared" si="6"/>
        <v>1.25</v>
      </c>
      <c r="CM51" s="122">
        <f t="shared" si="6"/>
        <v>1.375</v>
      </c>
      <c r="CN51" s="122">
        <f t="shared" si="6"/>
        <v>1.5</v>
      </c>
      <c r="CO51" s="122">
        <f t="shared" si="6"/>
        <v>1.625</v>
      </c>
      <c r="CP51" s="122">
        <f t="shared" si="6"/>
        <v>1.75</v>
      </c>
      <c r="CQ51" s="123">
        <f t="shared" si="6"/>
        <v>1.875</v>
      </c>
      <c r="CR51" s="139">
        <f t="shared" si="6"/>
        <v>2</v>
      </c>
      <c r="CS51" s="122">
        <f t="shared" si="6"/>
        <v>2.125</v>
      </c>
      <c r="CT51" s="122">
        <f t="shared" si="6"/>
        <v>2.25</v>
      </c>
      <c r="CU51" s="122">
        <f t="shared" si="6"/>
        <v>2.375</v>
      </c>
      <c r="CV51" s="122">
        <f t="shared" si="6"/>
        <v>2.5</v>
      </c>
      <c r="CW51" s="122">
        <f t="shared" si="6"/>
        <v>2.625</v>
      </c>
      <c r="CX51" s="122">
        <f t="shared" si="6"/>
        <v>2.75</v>
      </c>
      <c r="CY51" s="122">
        <f t="shared" si="6"/>
        <v>2.875</v>
      </c>
      <c r="CZ51" s="122">
        <f t="shared" si="6"/>
        <v>3</v>
      </c>
      <c r="DA51" s="122">
        <f t="shared" si="6"/>
        <v>3.125</v>
      </c>
      <c r="DB51" s="122">
        <f t="shared" si="6"/>
        <v>3.25</v>
      </c>
      <c r="DC51" s="122">
        <f t="shared" si="6"/>
        <v>3.375</v>
      </c>
      <c r="DD51" s="122">
        <f t="shared" si="6"/>
        <v>3.5</v>
      </c>
      <c r="DE51" s="122">
        <f t="shared" si="6"/>
        <v>3.625</v>
      </c>
      <c r="DF51" s="122">
        <f t="shared" si="6"/>
        <v>3.75</v>
      </c>
      <c r="DG51" s="123">
        <f t="shared" si="6"/>
        <v>3.875</v>
      </c>
    </row>
    <row r="52" spans="2:113" ht="15.75" thickBot="1" x14ac:dyDescent="0.3">
      <c r="B52" s="180"/>
      <c r="C52" s="181"/>
      <c r="D52" s="181"/>
      <c r="E52" s="182"/>
      <c r="F52" s="49">
        <f t="shared" ref="F52:F59" si="7">F15</f>
        <v>2.5</v>
      </c>
      <c r="G52" s="113">
        <f t="shared" ref="G52:O59" si="8">IF(CB52&gt;H52,MAX(CB52,0),H52)</f>
        <v>0.24889</v>
      </c>
      <c r="H52" s="114">
        <f t="shared" si="8"/>
        <v>0.22394419921875</v>
      </c>
      <c r="I52" s="114">
        <f t="shared" si="8"/>
        <v>0.18688296874999999</v>
      </c>
      <c r="J52" s="114">
        <f t="shared" si="8"/>
        <v>0.14287181640624999</v>
      </c>
      <c r="K52" s="114">
        <f t="shared" si="8"/>
        <v>9.7076250000000003E-2</v>
      </c>
      <c r="L52" s="114">
        <f t="shared" si="8"/>
        <v>5.4661777343749995E-2</v>
      </c>
      <c r="M52" s="114">
        <f t="shared" si="8"/>
        <v>2.0793906249999994E-2</v>
      </c>
      <c r="N52" s="114">
        <f t="shared" si="8"/>
        <v>6.3814453124999559E-4</v>
      </c>
      <c r="O52" s="114">
        <f t="shared" si="8"/>
        <v>0</v>
      </c>
      <c r="P52" s="114">
        <v>0</v>
      </c>
      <c r="Q52" s="114">
        <v>0</v>
      </c>
      <c r="R52" s="114">
        <v>0</v>
      </c>
      <c r="S52" s="114">
        <v>0</v>
      </c>
      <c r="T52" s="114">
        <v>0</v>
      </c>
      <c r="U52" s="114">
        <v>0</v>
      </c>
      <c r="V52" s="115">
        <v>0</v>
      </c>
      <c r="W52" s="113">
        <v>0</v>
      </c>
      <c r="X52" s="114">
        <v>0</v>
      </c>
      <c r="Y52" s="114">
        <v>0</v>
      </c>
      <c r="Z52" s="114">
        <v>0</v>
      </c>
      <c r="AA52" s="114">
        <v>0</v>
      </c>
      <c r="AB52" s="114">
        <v>0</v>
      </c>
      <c r="AC52" s="114">
        <v>0</v>
      </c>
      <c r="AD52" s="114">
        <v>0</v>
      </c>
      <c r="AE52" s="114">
        <v>0</v>
      </c>
      <c r="AF52" s="114">
        <v>0</v>
      </c>
      <c r="AG52" s="114">
        <v>0</v>
      </c>
      <c r="AH52" s="114">
        <v>0</v>
      </c>
      <c r="AI52" s="114">
        <v>0</v>
      </c>
      <c r="AJ52" s="114">
        <v>0</v>
      </c>
      <c r="AK52" s="114">
        <v>0</v>
      </c>
      <c r="AL52" s="114">
        <v>0</v>
      </c>
      <c r="AM52" s="115">
        <v>0</v>
      </c>
      <c r="AN52" s="186" t="s">
        <v>40</v>
      </c>
      <c r="CA52" s="140">
        <f>F52</f>
        <v>2.5</v>
      </c>
      <c r="CB52" s="113">
        <f>('[1]Summary Data'!$V119*POWER(CB$51,3))+('[1]Summary Data'!$W119*POWER(CB$51,2))+('[1]Summary Data'!$X119*CB$51)+'[1]Summary Data'!$Y119</f>
        <v>0.24889</v>
      </c>
      <c r="CC52" s="114">
        <f>('[1]Summary Data'!$V119*POWER(CC$51,3))+('[1]Summary Data'!$W119*POWER(CC$51,2))+('[1]Summary Data'!$X119*CC$51)+'[1]Summary Data'!$Y119</f>
        <v>0.22394419921875</v>
      </c>
      <c r="CD52" s="114">
        <f>('[1]Summary Data'!$V119*POWER(CD$51,3))+('[1]Summary Data'!$W119*POWER(CD$51,2))+('[1]Summary Data'!$X119*CD$51)+'[1]Summary Data'!$Y119</f>
        <v>0.18688296874999999</v>
      </c>
      <c r="CE52" s="114">
        <f>('[1]Summary Data'!$V119*POWER(CE$51,3))+('[1]Summary Data'!$W119*POWER(CE$51,2))+('[1]Summary Data'!$X119*CE$51)+'[1]Summary Data'!$Y119</f>
        <v>0.14287181640624999</v>
      </c>
      <c r="CF52" s="114">
        <f>('[1]Summary Data'!$V119*POWER(CF$51,3))+('[1]Summary Data'!$W119*POWER(CF$51,2))+('[1]Summary Data'!$X119*CF$51)+'[1]Summary Data'!$Y119</f>
        <v>9.7076250000000003E-2</v>
      </c>
      <c r="CG52" s="114">
        <f>('[1]Summary Data'!$V119*POWER(CG$51,3))+('[1]Summary Data'!$W119*POWER(CG$51,2))+('[1]Summary Data'!$X119*CG$51)+'[1]Summary Data'!$Y119</f>
        <v>5.4661777343749995E-2</v>
      </c>
      <c r="CH52" s="114">
        <f>('[1]Summary Data'!$V119*POWER(CH$51,3))+('[1]Summary Data'!$W119*POWER(CH$51,2))+('[1]Summary Data'!$X119*CH$51)+'[1]Summary Data'!$Y119</f>
        <v>2.0793906249999994E-2</v>
      </c>
      <c r="CI52" s="114">
        <f>('[1]Summary Data'!$V119*POWER(CI$51,3))+('[1]Summary Data'!$W119*POWER(CI$51,2))+('[1]Summary Data'!$X119*CI$51)+'[1]Summary Data'!$Y119</f>
        <v>6.3814453124999559E-4</v>
      </c>
      <c r="CJ52" s="114">
        <f>('[1]Summary Data'!$V119*POWER(CJ$51,3))+('[1]Summary Data'!$W119*POWER(CJ$51,2))+('[1]Summary Data'!$X119*CJ$51)+'[1]Summary Data'!$Y119</f>
        <v>-6.3999999999997392E-4</v>
      </c>
      <c r="CK52" s="114">
        <f>('[1]Summary Data'!$V119*POWER(CK$51,3))+('[1]Summary Data'!$W119*POWER(CK$51,2))+('[1]Summary Data'!$X119*CK$51)+'[1]Summary Data'!$Y119</f>
        <v>2.2124980468750055E-2</v>
      </c>
      <c r="CL52" s="114">
        <f>('[1]Summary Data'!$V119*POWER(CL$51,3))+('[1]Summary Data'!$W119*POWER(CL$51,2))+('[1]Summary Data'!$X119*CL$51)+'[1]Summary Data'!$Y119</f>
        <v>7.4098593750000052E-2</v>
      </c>
      <c r="CM52" s="114">
        <f>('[1]Summary Data'!$V119*POWER(CM$51,3))+('[1]Summary Data'!$W119*POWER(CM$51,2))+('[1]Summary Data'!$X119*CM$51)+'[1]Summary Data'!$Y119</f>
        <v>0.16044634765625013</v>
      </c>
      <c r="CN52" s="114">
        <f>('[1]Summary Data'!$V119*POWER(CN$51,3))+('[1]Summary Data'!$W119*POWER(CN$51,2))+('[1]Summary Data'!$X119*CN$51)+'[1]Summary Data'!$Y119</f>
        <v>0.28633374999999994</v>
      </c>
      <c r="CO52" s="114">
        <f>('[1]Summary Data'!$V119*POWER(CO$51,3))+('[1]Summary Data'!$W119*POWER(CO$51,2))+('[1]Summary Data'!$X119*CO$51)+'[1]Summary Data'!$Y119</f>
        <v>0.45692630859375016</v>
      </c>
      <c r="CP52" s="114">
        <f>('[1]Summary Data'!$V119*POWER(CP$51,3))+('[1]Summary Data'!$W119*POWER(CP$51,2))+('[1]Summary Data'!$X119*CP$51)+'[1]Summary Data'!$Y119</f>
        <v>0.67738953125000001</v>
      </c>
      <c r="CQ52" s="115">
        <f>('[1]Summary Data'!$V119*POWER(CQ$51,3))+('[1]Summary Data'!$W119*POWER(CQ$51,2))+('[1]Summary Data'!$X119*CQ$51)+'[1]Summary Data'!$Y119</f>
        <v>0.95288892578125006</v>
      </c>
      <c r="CR52" s="115">
        <f>('[1]Summary Data'!$V119*POWER(CR$51,3))+('[1]Summary Data'!$W119*POWER(CR$51,2))+('[1]Summary Data'!$X119*CR$51)+'[1]Summary Data'!$Y119</f>
        <v>1.2885900000000003</v>
      </c>
      <c r="CS52" s="115">
        <f>('[1]Summary Data'!$V119*POWER(CS$51,3))+('[1]Summary Data'!$W119*POWER(CS$51,2))+('[1]Summary Data'!$X119*CS$51)+'[1]Summary Data'!$Y119</f>
        <v>1.6896582617187503</v>
      </c>
      <c r="CT52" s="115">
        <f>('[1]Summary Data'!$V119*POWER(CT$51,3))+('[1]Summary Data'!$W119*POWER(CT$51,2))+('[1]Summary Data'!$X119*CT$51)+'[1]Summary Data'!$Y119</f>
        <v>2.1612592187500002</v>
      </c>
      <c r="CU52" s="115">
        <f>('[1]Summary Data'!$V119*POWER(CU$51,3))+('[1]Summary Data'!$W119*POWER(CU$51,2))+('[1]Summary Data'!$X119*CU$51)+'[1]Summary Data'!$Y119</f>
        <v>2.7085583789062504</v>
      </c>
      <c r="CV52" s="115">
        <f>('[1]Summary Data'!$V119*POWER(CV$51,3))+('[1]Summary Data'!$W119*POWER(CV$51,2))+('[1]Summary Data'!$X119*CV$51)+'[1]Summary Data'!$Y119</f>
        <v>3.3367212500000001</v>
      </c>
      <c r="CW52" s="115">
        <f>('[1]Summary Data'!$V119*POWER(CW$51,3))+('[1]Summary Data'!$W119*POWER(CW$51,2))+('[1]Summary Data'!$X119*CW$51)+'[1]Summary Data'!$Y119</f>
        <v>4.0509133398437509</v>
      </c>
      <c r="CX52" s="115">
        <f>('[1]Summary Data'!$V119*POWER(CX$51,3))+('[1]Summary Data'!$W119*POWER(CX$51,2))+('[1]Summary Data'!$X119*CX$51)+'[1]Summary Data'!$Y119</f>
        <v>4.8563001562500014</v>
      </c>
      <c r="CY52" s="115">
        <f>('[1]Summary Data'!$V119*POWER(CY$51,3))+('[1]Summary Data'!$W119*POWER(CY$51,2))+('[1]Summary Data'!$X119*CY$51)+'[1]Summary Data'!$Y119</f>
        <v>5.7580472070312512</v>
      </c>
      <c r="CZ52" s="115">
        <f>('[1]Summary Data'!$V119*POWER(CZ$51,3))+('[1]Summary Data'!$W119*POWER(CZ$51,2))+('[1]Summary Data'!$X119*CZ$51)+'[1]Summary Data'!$Y119</f>
        <v>6.7613199999999996</v>
      </c>
      <c r="DA52" s="115">
        <f>('[1]Summary Data'!$V119*POWER(DA$51,3))+('[1]Summary Data'!$W119*POWER(DA$51,2))+('[1]Summary Data'!$X119*DA$51)+'[1]Summary Data'!$Y119</f>
        <v>7.8712840429687505</v>
      </c>
      <c r="DB52" s="115">
        <f>('[1]Summary Data'!$V119*POWER(DB$51,3))+('[1]Summary Data'!$W119*POWER(DB$51,2))+('[1]Summary Data'!$X119*DB$51)+'[1]Summary Data'!$Y119</f>
        <v>9.0931048437499999</v>
      </c>
      <c r="DC52" s="115">
        <f>('[1]Summary Data'!$V119*POWER(DC$51,3))+('[1]Summary Data'!$W119*POWER(DC$51,2))+('[1]Summary Data'!$X119*DC$51)+'[1]Summary Data'!$Y119</f>
        <v>10.43194791015625</v>
      </c>
      <c r="DD52" s="115">
        <f>('[1]Summary Data'!$V119*POWER(DD$51,3))+('[1]Summary Data'!$W119*POWER(DD$51,2))+('[1]Summary Data'!$X119*DD$51)+'[1]Summary Data'!$Y119</f>
        <v>11.892978749999999</v>
      </c>
      <c r="DE52" s="115">
        <f>('[1]Summary Data'!$V119*POWER(DE$51,3))+('[1]Summary Data'!$W119*POWER(DE$51,2))+('[1]Summary Data'!$X119*DE$51)+'[1]Summary Data'!$Y119</f>
        <v>13.481362871093753</v>
      </c>
      <c r="DF52" s="115">
        <f>('[1]Summary Data'!$V119*POWER(DF$51,3))+('[1]Summary Data'!$W119*POWER(DF$51,2))+('[1]Summary Data'!$X119*DF$51)+'[1]Summary Data'!$Y119</f>
        <v>15.202265781249999</v>
      </c>
      <c r="DG52" s="115">
        <f>('[1]Summary Data'!$V119*POWER(DG$51,3))+('[1]Summary Data'!$W119*POWER(DG$51,2))+('[1]Summary Data'!$X119*DG$51)+'[1]Summary Data'!$Y119</f>
        <v>17.060852988281251</v>
      </c>
      <c r="DH52" s="186" t="s">
        <v>40</v>
      </c>
    </row>
    <row r="53" spans="2:113" ht="15.75" thickBot="1" x14ac:dyDescent="0.3">
      <c r="B53" s="180"/>
      <c r="C53" s="181"/>
      <c r="D53" s="181"/>
      <c r="E53" s="182"/>
      <c r="F53" s="51">
        <f t="shared" si="7"/>
        <v>3</v>
      </c>
      <c r="G53" s="92">
        <f t="shared" si="8"/>
        <v>0.28739999999999999</v>
      </c>
      <c r="H53" s="93">
        <f t="shared" si="8"/>
        <v>0.27385763671874996</v>
      </c>
      <c r="I53" s="93">
        <f t="shared" si="8"/>
        <v>0.24217171874999999</v>
      </c>
      <c r="J53" s="93">
        <f t="shared" si="8"/>
        <v>0.19809650390625</v>
      </c>
      <c r="K53" s="93">
        <f t="shared" si="8"/>
        <v>0.14738625</v>
      </c>
      <c r="L53" s="93">
        <f t="shared" si="8"/>
        <v>9.5795214843749976E-2</v>
      </c>
      <c r="M53" s="93">
        <f t="shared" si="8"/>
        <v>4.907765624999999E-2</v>
      </c>
      <c r="N53" s="93">
        <f t="shared" si="8"/>
        <v>1.2987832031250035E-2</v>
      </c>
      <c r="O53" s="93">
        <f t="shared" si="8"/>
        <v>0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4">
        <v>0</v>
      </c>
      <c r="W53" s="92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4">
        <v>0</v>
      </c>
      <c r="AN53" s="187"/>
      <c r="AO53" s="53" t="s">
        <v>46</v>
      </c>
      <c r="AP53" s="43"/>
      <c r="AQ53" s="43"/>
      <c r="AR53" s="43"/>
      <c r="AS53" s="43"/>
      <c r="AU53" s="43"/>
      <c r="AV53" s="43"/>
      <c r="AW53" s="43"/>
      <c r="AX53" s="43"/>
      <c r="AZ53" s="43"/>
      <c r="BA53" s="43"/>
      <c r="BB53" s="43"/>
      <c r="BC53" s="43"/>
      <c r="BE53" s="43"/>
      <c r="BF53" s="43"/>
      <c r="BG53" s="43"/>
      <c r="BH53" s="43"/>
      <c r="BJ53" s="43"/>
      <c r="BK53" s="43"/>
      <c r="BL53" s="43"/>
      <c r="BM53" s="43"/>
      <c r="BO53" s="43"/>
      <c r="BP53" s="43"/>
      <c r="BQ53" s="43"/>
      <c r="BR53" s="43"/>
      <c r="BT53" s="43"/>
      <c r="BU53" s="43"/>
      <c r="BV53" s="43"/>
      <c r="BW53" s="43"/>
      <c r="BY53" s="43"/>
      <c r="BZ53" s="43"/>
      <c r="CA53" s="141">
        <f t="shared" ref="CA53:CA59" si="9">F53</f>
        <v>3</v>
      </c>
      <c r="CB53" s="92">
        <f>('[1]Summary Data'!$V118*POWER(CB$51,3))+('[1]Summary Data'!$W118*POWER(CB$51,2))+('[1]Summary Data'!$X118*CB$51)+'[1]Summary Data'!$Y118</f>
        <v>0.28739999999999999</v>
      </c>
      <c r="CC53" s="93">
        <f>('[1]Summary Data'!$V118*POWER(CC$51,3))+('[1]Summary Data'!$W118*POWER(CC$51,2))+('[1]Summary Data'!$X118*CC$51)+'[1]Summary Data'!$Y118</f>
        <v>0.27385763671874996</v>
      </c>
      <c r="CD53" s="93">
        <f>('[1]Summary Data'!$V118*POWER(CD$51,3))+('[1]Summary Data'!$W118*POWER(CD$51,2))+('[1]Summary Data'!$X118*CD$51)+'[1]Summary Data'!$Y118</f>
        <v>0.24217171874999999</v>
      </c>
      <c r="CE53" s="93">
        <f>('[1]Summary Data'!$V118*POWER(CE$51,3))+('[1]Summary Data'!$W118*POWER(CE$51,2))+('[1]Summary Data'!$X118*CE$51)+'[1]Summary Data'!$Y118</f>
        <v>0.19809650390625</v>
      </c>
      <c r="CF53" s="93">
        <f>('[1]Summary Data'!$V118*POWER(CF$51,3))+('[1]Summary Data'!$W118*POWER(CF$51,2))+('[1]Summary Data'!$X118*CF$51)+'[1]Summary Data'!$Y118</f>
        <v>0.14738625</v>
      </c>
      <c r="CG53" s="93">
        <f>('[1]Summary Data'!$V118*POWER(CG$51,3))+('[1]Summary Data'!$W118*POWER(CG$51,2))+('[1]Summary Data'!$X118*CG$51)+'[1]Summary Data'!$Y118</f>
        <v>9.5795214843749976E-2</v>
      </c>
      <c r="CH53" s="93">
        <f>('[1]Summary Data'!$V118*POWER(CH$51,3))+('[1]Summary Data'!$W118*POWER(CH$51,2))+('[1]Summary Data'!$X118*CH$51)+'[1]Summary Data'!$Y118</f>
        <v>4.907765624999999E-2</v>
      </c>
      <c r="CI53" s="93">
        <f>('[1]Summary Data'!$V118*POWER(CI$51,3))+('[1]Summary Data'!$W118*POWER(CI$51,2))+('[1]Summary Data'!$X118*CI$51)+'[1]Summary Data'!$Y118</f>
        <v>1.2987832031250035E-2</v>
      </c>
      <c r="CJ53" s="93">
        <f>('[1]Summary Data'!$V118*POWER(CJ$51,3))+('[1]Summary Data'!$W118*POWER(CJ$51,2))+('[1]Summary Data'!$X118*CJ$51)+'[1]Summary Data'!$Y118</f>
        <v>-6.7200000000000037E-3</v>
      </c>
      <c r="CK53" s="93">
        <f>('[1]Summary Data'!$V118*POWER(CK$51,3))+('[1]Summary Data'!$W118*POWER(CK$51,2))+('[1]Summary Data'!$X118*CK$51)+'[1]Summary Data'!$Y118</f>
        <v>-4.2915820312500741E-3</v>
      </c>
      <c r="CL53" s="93">
        <f>('[1]Summary Data'!$V118*POWER(CL$51,3))+('[1]Summary Data'!$W118*POWER(CL$51,2))+('[1]Summary Data'!$X118*CL$51)+'[1]Summary Data'!$Y118</f>
        <v>2.6027343750000043E-2</v>
      </c>
      <c r="CM53" s="93">
        <f>('[1]Summary Data'!$V118*POWER(CM$51,3))+('[1]Summary Data'!$W118*POWER(CM$51,2))+('[1]Summary Data'!$X118*CM$51)+'[1]Summary Data'!$Y118</f>
        <v>8.9991035156249927E-2</v>
      </c>
      <c r="CN53" s="93">
        <f>('[1]Summary Data'!$V118*POWER(CN$51,3))+('[1]Summary Data'!$W118*POWER(CN$51,2))+('[1]Summary Data'!$X118*CN$51)+'[1]Summary Data'!$Y118</f>
        <v>0.19335375000000005</v>
      </c>
      <c r="CO53" s="93">
        <f>('[1]Summary Data'!$V118*POWER(CO$51,3))+('[1]Summary Data'!$W118*POWER(CO$51,2))+('[1]Summary Data'!$X118*CO$51)+'[1]Summary Data'!$Y118</f>
        <v>0.34186974609375009</v>
      </c>
      <c r="CP53" s="93">
        <f>('[1]Summary Data'!$V118*POWER(CP$51,3))+('[1]Summary Data'!$W118*POWER(CP$51,2))+('[1]Summary Data'!$X118*CP$51)+'[1]Summary Data'!$Y118</f>
        <v>0.5412932812500002</v>
      </c>
      <c r="CQ53" s="94">
        <f>('[1]Summary Data'!$V118*POWER(CQ$51,3))+('[1]Summary Data'!$W118*POWER(CQ$51,2))+('[1]Summary Data'!$X118*CQ$51)+'[1]Summary Data'!$Y118</f>
        <v>0.79737861328125004</v>
      </c>
      <c r="CR53" s="94">
        <f>('[1]Summary Data'!$V118*POWER(CR$51,3))+('[1]Summary Data'!$W118*POWER(CR$51,2))+('[1]Summary Data'!$X118*CR$51)+'[1]Summary Data'!$Y118</f>
        <v>1.1158800000000002</v>
      </c>
      <c r="CS53" s="94">
        <f>('[1]Summary Data'!$V118*POWER(CS$51,3))+('[1]Summary Data'!$W118*POWER(CS$51,2))+('[1]Summary Data'!$X118*CS$51)+'[1]Summary Data'!$Y118</f>
        <v>1.50255169921875</v>
      </c>
      <c r="CT53" s="94">
        <f>('[1]Summary Data'!$V118*POWER(CT$51,3))+('[1]Summary Data'!$W118*POWER(CT$51,2))+('[1]Summary Data'!$X118*CT$51)+'[1]Summary Data'!$Y118</f>
        <v>1.96314796875</v>
      </c>
      <c r="CU53" s="94">
        <f>('[1]Summary Data'!$V118*POWER(CU$51,3))+('[1]Summary Data'!$W118*POWER(CU$51,2))+('[1]Summary Data'!$X118*CU$51)+'[1]Summary Data'!$Y118</f>
        <v>2.50342306640625</v>
      </c>
      <c r="CV53" s="94">
        <f>('[1]Summary Data'!$V118*POWER(CV$51,3))+('[1]Summary Data'!$W118*POWER(CV$51,2))+('[1]Summary Data'!$X118*CV$51)+'[1]Summary Data'!$Y118</f>
        <v>3.1291312500000004</v>
      </c>
      <c r="CW53" s="94">
        <f>('[1]Summary Data'!$V118*POWER(CW$51,3))+('[1]Summary Data'!$W118*POWER(CW$51,2))+('[1]Summary Data'!$X118*CW$51)+'[1]Summary Data'!$Y118</f>
        <v>3.8460267773437495</v>
      </c>
      <c r="CX53" s="94">
        <f>('[1]Summary Data'!$V118*POWER(CX$51,3))+('[1]Summary Data'!$W118*POWER(CX$51,2))+('[1]Summary Data'!$X118*CX$51)+'[1]Summary Data'!$Y118</f>
        <v>4.6598639062499991</v>
      </c>
      <c r="CY53" s="94">
        <f>('[1]Summary Data'!$V118*POWER(CY$51,3))+('[1]Summary Data'!$W118*POWER(CY$51,2))+('[1]Summary Data'!$X118*CY$51)+'[1]Summary Data'!$Y118</f>
        <v>5.5763968945312499</v>
      </c>
      <c r="CZ53" s="94">
        <f>('[1]Summary Data'!$V118*POWER(CZ$51,3))+('[1]Summary Data'!$W118*POWER(CZ$51,2))+('[1]Summary Data'!$X118*CZ$51)+'[1]Summary Data'!$Y118</f>
        <v>6.6013800000000007</v>
      </c>
      <c r="DA53" s="94">
        <f>('[1]Summary Data'!$V118*POWER(DA$51,3))+('[1]Summary Data'!$W118*POWER(DA$51,2))+('[1]Summary Data'!$X118*DA$51)+'[1]Summary Data'!$Y118</f>
        <v>7.7405674804687497</v>
      </c>
      <c r="DB53" s="94">
        <f>('[1]Summary Data'!$V118*POWER(DB$51,3))+('[1]Summary Data'!$W118*POWER(DB$51,2))+('[1]Summary Data'!$X118*DB$51)+'[1]Summary Data'!$Y118</f>
        <v>8.9997135937500019</v>
      </c>
      <c r="DC53" s="94">
        <f>('[1]Summary Data'!$V118*POWER(DC$51,3))+('[1]Summary Data'!$W118*POWER(DC$51,2))+('[1]Summary Data'!$X118*DC$51)+'[1]Summary Data'!$Y118</f>
        <v>10.38457259765625</v>
      </c>
      <c r="DD53" s="94">
        <f>('[1]Summary Data'!$V118*POWER(DD$51,3))+('[1]Summary Data'!$W118*POWER(DD$51,2))+('[1]Summary Data'!$X118*DD$51)+'[1]Summary Data'!$Y118</f>
        <v>11.900898750000001</v>
      </c>
      <c r="DE53" s="94">
        <f>('[1]Summary Data'!$V118*POWER(DE$51,3))+('[1]Summary Data'!$W118*POWER(DE$51,2))+('[1]Summary Data'!$X118*DE$51)+'[1]Summary Data'!$Y118</f>
        <v>13.554446308593752</v>
      </c>
      <c r="DF53" s="94">
        <f>('[1]Summary Data'!$V118*POWER(DF$51,3))+('[1]Summary Data'!$W118*POWER(DF$51,2))+('[1]Summary Data'!$X118*DF$51)+'[1]Summary Data'!$Y118</f>
        <v>15.350969531250001</v>
      </c>
      <c r="DG53" s="94">
        <f>('[1]Summary Data'!$V118*POWER(DG$51,3))+('[1]Summary Data'!$W118*POWER(DG$51,2))+('[1]Summary Data'!$X118*DG$51)+'[1]Summary Data'!$Y118</f>
        <v>17.296222675781255</v>
      </c>
      <c r="DH53" s="187"/>
      <c r="DI53" s="43" t="s">
        <v>62</v>
      </c>
    </row>
    <row r="54" spans="2:113" x14ac:dyDescent="0.25">
      <c r="B54" s="180"/>
      <c r="C54" s="181"/>
      <c r="D54" s="181"/>
      <c r="E54" s="182"/>
      <c r="F54" s="54">
        <f t="shared" si="7"/>
        <v>3.5</v>
      </c>
      <c r="G54" s="97">
        <f t="shared" si="8"/>
        <v>0.28527000000000002</v>
      </c>
      <c r="H54" s="98">
        <f t="shared" si="8"/>
        <v>0.25459679687500003</v>
      </c>
      <c r="I54" s="98">
        <f t="shared" si="8"/>
        <v>0.21401312500000003</v>
      </c>
      <c r="J54" s="98">
        <f t="shared" si="8"/>
        <v>0.16768664062500002</v>
      </c>
      <c r="K54" s="98">
        <f t="shared" si="8"/>
        <v>0.11978500000000003</v>
      </c>
      <c r="L54" s="98">
        <f t="shared" si="8"/>
        <v>7.4475859375000009E-2</v>
      </c>
      <c r="M54" s="98">
        <f t="shared" si="8"/>
        <v>3.5926875000000025E-2</v>
      </c>
      <c r="N54" s="98">
        <f t="shared" si="8"/>
        <v>8.305703125000008E-3</v>
      </c>
      <c r="O54" s="98">
        <f t="shared" si="8"/>
        <v>0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9">
        <v>0</v>
      </c>
      <c r="W54" s="97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0</v>
      </c>
      <c r="AF54" s="98">
        <v>0</v>
      </c>
      <c r="AG54" s="98">
        <v>0</v>
      </c>
      <c r="AH54" s="98">
        <v>0</v>
      </c>
      <c r="AI54" s="98">
        <v>0</v>
      </c>
      <c r="AJ54" s="98">
        <v>0</v>
      </c>
      <c r="AK54" s="98">
        <v>0</v>
      </c>
      <c r="AL54" s="98">
        <v>0</v>
      </c>
      <c r="AM54" s="99">
        <v>0</v>
      </c>
      <c r="AN54" s="187"/>
      <c r="CA54" s="142">
        <f t="shared" si="9"/>
        <v>3.5</v>
      </c>
      <c r="CB54" s="97">
        <f>('[1]Summary Data'!$V117*POWER(CB$51,3))+('[1]Summary Data'!$W117*POWER(CB$51,2))+('[1]Summary Data'!$X117*CB$51)+'[1]Summary Data'!$Y117</f>
        <v>0.28527000000000002</v>
      </c>
      <c r="CC54" s="98">
        <f>('[1]Summary Data'!$V117*POWER(CC$51,3))+('[1]Summary Data'!$W117*POWER(CC$51,2))+('[1]Summary Data'!$X117*CC$51)+'[1]Summary Data'!$Y117</f>
        <v>0.25459679687500003</v>
      </c>
      <c r="CD54" s="98">
        <f>('[1]Summary Data'!$V117*POWER(CD$51,3))+('[1]Summary Data'!$W117*POWER(CD$51,2))+('[1]Summary Data'!$X117*CD$51)+'[1]Summary Data'!$Y117</f>
        <v>0.21401312500000003</v>
      </c>
      <c r="CE54" s="98">
        <f>('[1]Summary Data'!$V117*POWER(CE$51,3))+('[1]Summary Data'!$W117*POWER(CE$51,2))+('[1]Summary Data'!$X117*CE$51)+'[1]Summary Data'!$Y117</f>
        <v>0.16768664062500002</v>
      </c>
      <c r="CF54" s="98">
        <f>('[1]Summary Data'!$V117*POWER(CF$51,3))+('[1]Summary Data'!$W117*POWER(CF$51,2))+('[1]Summary Data'!$X117*CF$51)+'[1]Summary Data'!$Y117</f>
        <v>0.11978500000000003</v>
      </c>
      <c r="CG54" s="98">
        <f>('[1]Summary Data'!$V117*POWER(CG$51,3))+('[1]Summary Data'!$W117*POWER(CG$51,2))+('[1]Summary Data'!$X117*CG$51)+'[1]Summary Data'!$Y117</f>
        <v>7.4475859375000009E-2</v>
      </c>
      <c r="CH54" s="98">
        <f>('[1]Summary Data'!$V117*POWER(CH$51,3))+('[1]Summary Data'!$W117*POWER(CH$51,2))+('[1]Summary Data'!$X117*CH$51)+'[1]Summary Data'!$Y117</f>
        <v>3.5926875000000025E-2</v>
      </c>
      <c r="CI54" s="98">
        <f>('[1]Summary Data'!$V117*POWER(CI$51,3))+('[1]Summary Data'!$W117*POWER(CI$51,2))+('[1]Summary Data'!$X117*CI$51)+'[1]Summary Data'!$Y117</f>
        <v>8.305703125000008E-3</v>
      </c>
      <c r="CJ54" s="98">
        <f>('[1]Summary Data'!$V117*POWER(CJ$51,3))+('[1]Summary Data'!$W117*POWER(CJ$51,2))+('[1]Summary Data'!$X117*CJ$51)+'[1]Summary Data'!$Y117</f>
        <v>-4.2200000000000015E-3</v>
      </c>
      <c r="CK54" s="98">
        <f>('[1]Summary Data'!$V117*POWER(CK$51,3))+('[1]Summary Data'!$W117*POWER(CK$51,2))+('[1]Summary Data'!$X117*CK$51)+'[1]Summary Data'!$Y117</f>
        <v>2.5174218750000366E-3</v>
      </c>
      <c r="CL54" s="98">
        <f>('[1]Summary Data'!$V117*POWER(CL$51,3))+('[1]Summary Data'!$W117*POWER(CL$51,2))+('[1]Summary Data'!$X117*CL$51)+'[1]Summary Data'!$Y117</f>
        <v>3.268562499999994E-2</v>
      </c>
      <c r="CM54" s="98">
        <f>('[1]Summary Data'!$V117*POWER(CM$51,3))+('[1]Summary Data'!$W117*POWER(CM$51,2))+('[1]Summary Data'!$X117*CM$51)+'[1]Summary Data'!$Y117</f>
        <v>9.0452265625000083E-2</v>
      </c>
      <c r="CN54" s="98">
        <f>('[1]Summary Data'!$V117*POWER(CN$51,3))+('[1]Summary Data'!$W117*POWER(CN$51,2))+('[1]Summary Data'!$X117*CN$51)+'[1]Summary Data'!$Y117</f>
        <v>0.17998500000000006</v>
      </c>
      <c r="CO54" s="98">
        <f>('[1]Summary Data'!$V117*POWER(CO$51,3))+('[1]Summary Data'!$W117*POWER(CO$51,2))+('[1]Summary Data'!$X117*CO$51)+'[1]Summary Data'!$Y117</f>
        <v>0.30545148437500003</v>
      </c>
      <c r="CP54" s="98">
        <f>('[1]Summary Data'!$V117*POWER(CP$51,3))+('[1]Summary Data'!$W117*POWER(CP$51,2))+('[1]Summary Data'!$X117*CP$51)+'[1]Summary Data'!$Y117</f>
        <v>0.47101937500000007</v>
      </c>
      <c r="CQ54" s="99">
        <f>('[1]Summary Data'!$V117*POWER(CQ$51,3))+('[1]Summary Data'!$W117*POWER(CQ$51,2))+('[1]Summary Data'!$X117*CQ$51)+'[1]Summary Data'!$Y117</f>
        <v>0.68085632812500019</v>
      </c>
      <c r="CR54" s="99">
        <f>('[1]Summary Data'!$V117*POWER(CR$51,3))+('[1]Summary Data'!$W117*POWER(CR$51,2))+('[1]Summary Data'!$X117*CR$51)+'[1]Summary Data'!$Y117</f>
        <v>0.93913000000000013</v>
      </c>
      <c r="CS54" s="99">
        <f>('[1]Summary Data'!$V117*POWER(CS$51,3))+('[1]Summary Data'!$W117*POWER(CS$51,2))+('[1]Summary Data'!$X117*CS$51)+'[1]Summary Data'!$Y117</f>
        <v>1.2500080468750001</v>
      </c>
      <c r="CT54" s="99">
        <f>('[1]Summary Data'!$V117*POWER(CT$51,3))+('[1]Summary Data'!$W117*POWER(CT$51,2))+('[1]Summary Data'!$X117*CT$51)+'[1]Summary Data'!$Y117</f>
        <v>1.6176581250000002</v>
      </c>
      <c r="CU54" s="99">
        <f>('[1]Summary Data'!$V117*POWER(CU$51,3))+('[1]Summary Data'!$W117*POWER(CU$51,2))+('[1]Summary Data'!$X117*CU$51)+'[1]Summary Data'!$Y117</f>
        <v>2.0462478906250001</v>
      </c>
      <c r="CV54" s="99">
        <f>('[1]Summary Data'!$V117*POWER(CV$51,3))+('[1]Summary Data'!$W117*POWER(CV$51,2))+('[1]Summary Data'!$X117*CV$51)+'[1]Summary Data'!$Y117</f>
        <v>2.5399449999999999</v>
      </c>
      <c r="CW54" s="99">
        <f>('[1]Summary Data'!$V117*POWER(CW$51,3))+('[1]Summary Data'!$W117*POWER(CW$51,2))+('[1]Summary Data'!$X117*CW$51)+'[1]Summary Data'!$Y117</f>
        <v>3.1029171093750008</v>
      </c>
      <c r="CX54" s="99">
        <f>('[1]Summary Data'!$V117*POWER(CX$51,3))+('[1]Summary Data'!$W117*POWER(CX$51,2))+('[1]Summary Data'!$X117*CX$51)+'[1]Summary Data'!$Y117</f>
        <v>3.7393318750000009</v>
      </c>
      <c r="CY54" s="99">
        <f>('[1]Summary Data'!$V117*POWER(CY$51,3))+('[1]Summary Data'!$W117*POWER(CY$51,2))+('[1]Summary Data'!$X117*CY$51)+'[1]Summary Data'!$Y117</f>
        <v>4.4533569531250006</v>
      </c>
      <c r="CZ54" s="99">
        <f>('[1]Summary Data'!$V117*POWER(CZ$51,3))+('[1]Summary Data'!$W117*POWER(CZ$51,2))+('[1]Summary Data'!$X117*CZ$51)+'[1]Summary Data'!$Y117</f>
        <v>5.2491599999999998</v>
      </c>
      <c r="DA54" s="99">
        <f>('[1]Summary Data'!$V117*POWER(DA$51,3))+('[1]Summary Data'!$W117*POWER(DA$51,2))+('[1]Summary Data'!$X117*DA$51)+'[1]Summary Data'!$Y117</f>
        <v>6.1309086718749999</v>
      </c>
      <c r="DB54" s="99">
        <f>('[1]Summary Data'!$V117*POWER(DB$51,3))+('[1]Summary Data'!$W117*POWER(DB$51,2))+('[1]Summary Data'!$X117*DB$51)+'[1]Summary Data'!$Y117</f>
        <v>7.1027706249999998</v>
      </c>
      <c r="DC54" s="99">
        <f>('[1]Summary Data'!$V117*POWER(DC$51,3))+('[1]Summary Data'!$W117*POWER(DC$51,2))+('[1]Summary Data'!$X117*DC$51)+'[1]Summary Data'!$Y117</f>
        <v>8.1689135156250003</v>
      </c>
      <c r="DD54" s="99">
        <f>('[1]Summary Data'!$V117*POWER(DD$51,3))+('[1]Summary Data'!$W117*POWER(DD$51,2))+('[1]Summary Data'!$X117*DD$51)+'[1]Summary Data'!$Y117</f>
        <v>9.3335050000000006</v>
      </c>
      <c r="DE54" s="99">
        <f>('[1]Summary Data'!$V117*POWER(DE$51,3))+('[1]Summary Data'!$W117*POWER(DE$51,2))+('[1]Summary Data'!$X117*DE$51)+'[1]Summary Data'!$Y117</f>
        <v>10.600712734375001</v>
      </c>
      <c r="DF54" s="99">
        <f>('[1]Summary Data'!$V117*POWER(DF$51,3))+('[1]Summary Data'!$W117*POWER(DF$51,2))+('[1]Summary Data'!$X117*DF$51)+'[1]Summary Data'!$Y117</f>
        <v>11.974704375000002</v>
      </c>
      <c r="DG54" s="99">
        <f>('[1]Summary Data'!$V117*POWER(DG$51,3))+('[1]Summary Data'!$W117*POWER(DG$51,2))+('[1]Summary Data'!$X117*DG$51)+'[1]Summary Data'!$Y117</f>
        <v>13.459647578125002</v>
      </c>
      <c r="DH54" s="187"/>
    </row>
    <row r="55" spans="2:113" x14ac:dyDescent="0.25">
      <c r="B55" s="180"/>
      <c r="C55" s="181"/>
      <c r="D55" s="181"/>
      <c r="E55" s="182"/>
      <c r="F55" s="56">
        <f t="shared" si="7"/>
        <v>4</v>
      </c>
      <c r="G55" s="97">
        <f t="shared" si="8"/>
        <v>0.28566000000000003</v>
      </c>
      <c r="H55" s="98">
        <f t="shared" si="8"/>
        <v>0.27854744140625004</v>
      </c>
      <c r="I55" s="98">
        <f t="shared" si="8"/>
        <v>0.25100578125000006</v>
      </c>
      <c r="J55" s="98">
        <f t="shared" si="8"/>
        <v>0.20902904296875005</v>
      </c>
      <c r="K55" s="98">
        <f t="shared" si="8"/>
        <v>0.15861125000000004</v>
      </c>
      <c r="L55" s="98">
        <f t="shared" si="8"/>
        <v>0.10574642578125001</v>
      </c>
      <c r="M55" s="98">
        <f t="shared" si="8"/>
        <v>5.6428593750000089E-2</v>
      </c>
      <c r="N55" s="98">
        <f t="shared" si="8"/>
        <v>1.6651777343750007E-2</v>
      </c>
      <c r="O55" s="98">
        <f t="shared" si="8"/>
        <v>0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9">
        <v>0</v>
      </c>
      <c r="W55" s="97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9">
        <v>0</v>
      </c>
      <c r="AN55" s="187"/>
      <c r="CA55" s="143">
        <f t="shared" si="9"/>
        <v>4</v>
      </c>
      <c r="CB55" s="97">
        <f>('[1]Summary Data'!$V116*POWER(CB$51,3))+('[1]Summary Data'!$W116*POWER(CB$51,2))+('[1]Summary Data'!$X116*CB$51)+'[1]Summary Data'!$Y116</f>
        <v>0.28566000000000003</v>
      </c>
      <c r="CC55" s="98">
        <f>('[1]Summary Data'!$V116*POWER(CC$51,3))+('[1]Summary Data'!$W116*POWER(CC$51,2))+('[1]Summary Data'!$X116*CC$51)+'[1]Summary Data'!$Y116</f>
        <v>0.27854744140625004</v>
      </c>
      <c r="CD55" s="98">
        <f>('[1]Summary Data'!$V116*POWER(CD$51,3))+('[1]Summary Data'!$W116*POWER(CD$51,2))+('[1]Summary Data'!$X116*CD$51)+'[1]Summary Data'!$Y116</f>
        <v>0.25100578125000006</v>
      </c>
      <c r="CE55" s="98">
        <f>('[1]Summary Data'!$V116*POWER(CE$51,3))+('[1]Summary Data'!$W116*POWER(CE$51,2))+('[1]Summary Data'!$X116*CE$51)+'[1]Summary Data'!$Y116</f>
        <v>0.20902904296875005</v>
      </c>
      <c r="CF55" s="98">
        <f>('[1]Summary Data'!$V116*POWER(CF$51,3))+('[1]Summary Data'!$W116*POWER(CF$51,2))+('[1]Summary Data'!$X116*CF$51)+'[1]Summary Data'!$Y116</f>
        <v>0.15861125000000004</v>
      </c>
      <c r="CG55" s="98">
        <f>('[1]Summary Data'!$V116*POWER(CG$51,3))+('[1]Summary Data'!$W116*POWER(CG$51,2))+('[1]Summary Data'!$X116*CG$51)+'[1]Summary Data'!$Y116</f>
        <v>0.10574642578125001</v>
      </c>
      <c r="CH55" s="98">
        <f>('[1]Summary Data'!$V116*POWER(CH$51,3))+('[1]Summary Data'!$W116*POWER(CH$51,2))+('[1]Summary Data'!$X116*CH$51)+'[1]Summary Data'!$Y116</f>
        <v>5.6428593750000089E-2</v>
      </c>
      <c r="CI55" s="98">
        <f>('[1]Summary Data'!$V116*POWER(CI$51,3))+('[1]Summary Data'!$W116*POWER(CI$51,2))+('[1]Summary Data'!$X116*CI$51)+'[1]Summary Data'!$Y116</f>
        <v>1.6651777343750007E-2</v>
      </c>
      <c r="CJ55" s="98">
        <f>('[1]Summary Data'!$V116*POWER(CJ$51,3))+('[1]Summary Data'!$W116*POWER(CJ$51,2))+('[1]Summary Data'!$X116*CJ$51)+'[1]Summary Data'!$Y116</f>
        <v>-7.5899999999999301E-3</v>
      </c>
      <c r="CK55" s="98">
        <f>('[1]Summary Data'!$V116*POWER(CK$51,3))+('[1]Summary Data'!$W116*POWER(CK$51,2))+('[1]Summary Data'!$X116*CK$51)+'[1]Summary Data'!$Y116</f>
        <v>-1.0302714843749838E-2</v>
      </c>
      <c r="CL55" s="98">
        <f>('[1]Summary Data'!$V116*POWER(CL$51,3))+('[1]Summary Data'!$W116*POWER(CL$51,2))+('[1]Summary Data'!$X116*CL$51)+'[1]Summary Data'!$Y116</f>
        <v>1.4507656250000001E-2</v>
      </c>
      <c r="CM55" s="98">
        <f>('[1]Summary Data'!$V116*POWER(CM$51,3))+('[1]Summary Data'!$W116*POWER(CM$51,2))+('[1]Summary Data'!$X116*CM$51)+'[1]Summary Data'!$Y116</f>
        <v>7.2835136718750054E-2</v>
      </c>
      <c r="CN55" s="98">
        <f>('[1]Summary Data'!$V116*POWER(CN$51,3))+('[1]Summary Data'!$W116*POWER(CN$51,2))+('[1]Summary Data'!$X116*CN$51)+'[1]Summary Data'!$Y116</f>
        <v>0.17067375000000026</v>
      </c>
      <c r="CO55" s="98">
        <f>('[1]Summary Data'!$V116*POWER(CO$51,3))+('[1]Summary Data'!$W116*POWER(CO$51,2))+('[1]Summary Data'!$X116*CO$51)+'[1]Summary Data'!$Y116</f>
        <v>0.31401751953125023</v>
      </c>
      <c r="CP55" s="98">
        <f>('[1]Summary Data'!$V116*POWER(CP$51,3))+('[1]Summary Data'!$W116*POWER(CP$51,2))+('[1]Summary Data'!$X116*CP$51)+'[1]Summary Data'!$Y116</f>
        <v>0.50886046874999991</v>
      </c>
      <c r="CQ55" s="99">
        <f>('[1]Summary Data'!$V116*POWER(CQ$51,3))+('[1]Summary Data'!$W116*POWER(CQ$51,2))+('[1]Summary Data'!$X116*CQ$51)+'[1]Summary Data'!$Y116</f>
        <v>0.76119662109374997</v>
      </c>
      <c r="CR55" s="99">
        <f>('[1]Summary Data'!$V116*POWER(CR$51,3))+('[1]Summary Data'!$W116*POWER(CR$51,2))+('[1]Summary Data'!$X116*CR$51)+'[1]Summary Data'!$Y116</f>
        <v>1.0770200000000001</v>
      </c>
      <c r="CS55" s="99">
        <f>('[1]Summary Data'!$V116*POWER(CS$51,3))+('[1]Summary Data'!$W116*POWER(CS$51,2))+('[1]Summary Data'!$X116*CS$51)+'[1]Summary Data'!$Y116</f>
        <v>1.4623246289062504</v>
      </c>
      <c r="CT55" s="99">
        <f>('[1]Summary Data'!$V116*POWER(CT$51,3))+('[1]Summary Data'!$W116*POWER(CT$51,2))+('[1]Summary Data'!$X116*CT$51)+'[1]Summary Data'!$Y116</f>
        <v>1.9231045312500008</v>
      </c>
      <c r="CU55" s="99">
        <f>('[1]Summary Data'!$V116*POWER(CU$51,3))+('[1]Summary Data'!$W116*POWER(CU$51,2))+('[1]Summary Data'!$X116*CU$51)+'[1]Summary Data'!$Y116</f>
        <v>2.4653537304687503</v>
      </c>
      <c r="CV55" s="99">
        <f>('[1]Summary Data'!$V116*POWER(CV$51,3))+('[1]Summary Data'!$W116*POWER(CV$51,2))+('[1]Summary Data'!$X116*CV$51)+'[1]Summary Data'!$Y116</f>
        <v>3.0950662499999999</v>
      </c>
      <c r="CW55" s="99">
        <f>('[1]Summary Data'!$V116*POWER(CW$51,3))+('[1]Summary Data'!$W116*POWER(CW$51,2))+('[1]Summary Data'!$X116*CW$51)+'[1]Summary Data'!$Y116</f>
        <v>3.8182361132812499</v>
      </c>
      <c r="CX55" s="99">
        <f>('[1]Summary Data'!$V116*POWER(CX$51,3))+('[1]Summary Data'!$W116*POWER(CX$51,2))+('[1]Summary Data'!$X116*CX$51)+'[1]Summary Data'!$Y116</f>
        <v>4.6408573437499996</v>
      </c>
      <c r="CY55" s="99">
        <f>('[1]Summary Data'!$V116*POWER(CY$51,3))+('[1]Summary Data'!$W116*POWER(CY$51,2))+('[1]Summary Data'!$X116*CY$51)+'[1]Summary Data'!$Y116</f>
        <v>5.5689239648437496</v>
      </c>
      <c r="CZ55" s="99">
        <f>('[1]Summary Data'!$V116*POWER(CZ$51,3))+('[1]Summary Data'!$W116*POWER(CZ$51,2))+('[1]Summary Data'!$X116*CZ$51)+'[1]Summary Data'!$Y116</f>
        <v>6.6084300000000011</v>
      </c>
      <c r="DA55" s="99">
        <f>('[1]Summary Data'!$V116*POWER(DA$51,3))+('[1]Summary Data'!$W116*POWER(DA$51,2))+('[1]Summary Data'!$X116*DA$51)+'[1]Summary Data'!$Y116</f>
        <v>7.7653694726562508</v>
      </c>
      <c r="DB55" s="99">
        <f>('[1]Summary Data'!$V116*POWER(DB$51,3))+('[1]Summary Data'!$W116*POWER(DB$51,2))+('[1]Summary Data'!$X116*DB$51)+'[1]Summary Data'!$Y116</f>
        <v>9.0457364062500005</v>
      </c>
      <c r="DC55" s="99">
        <f>('[1]Summary Data'!$V116*POWER(DC$51,3))+('[1]Summary Data'!$W116*POWER(DC$51,2))+('[1]Summary Data'!$X116*DC$51)+'[1]Summary Data'!$Y116</f>
        <v>10.455524824218752</v>
      </c>
      <c r="DD55" s="99">
        <f>('[1]Summary Data'!$V116*POWER(DD$51,3))+('[1]Summary Data'!$W116*POWER(DD$51,2))+('[1]Summary Data'!$X116*DD$51)+'[1]Summary Data'!$Y116</f>
        <v>12.000728749999999</v>
      </c>
      <c r="DE55" s="99">
        <f>('[1]Summary Data'!$V116*POWER(DE$51,3))+('[1]Summary Data'!$W116*POWER(DE$51,2))+('[1]Summary Data'!$X116*DE$51)+'[1]Summary Data'!$Y116</f>
        <v>13.687342207031252</v>
      </c>
      <c r="DF55" s="99">
        <f>('[1]Summary Data'!$V116*POWER(DF$51,3))+('[1]Summary Data'!$W116*POWER(DF$51,2))+('[1]Summary Data'!$X116*DF$51)+'[1]Summary Data'!$Y116</f>
        <v>15.52135921875</v>
      </c>
      <c r="DG55" s="99">
        <f>('[1]Summary Data'!$V116*POWER(DG$51,3))+('[1]Summary Data'!$W116*POWER(DG$51,2))+('[1]Summary Data'!$X116*DG$51)+'[1]Summary Data'!$Y116</f>
        <v>17.508773808593752</v>
      </c>
      <c r="DH55" s="187"/>
    </row>
    <row r="56" spans="2:113" x14ac:dyDescent="0.25">
      <c r="B56" s="180"/>
      <c r="C56" s="181"/>
      <c r="D56" s="181"/>
      <c r="E56" s="182"/>
      <c r="F56" s="56">
        <f t="shared" si="7"/>
        <v>4.5</v>
      </c>
      <c r="G56" s="97">
        <f t="shared" si="8"/>
        <v>0.29224</v>
      </c>
      <c r="H56" s="98">
        <f t="shared" si="8"/>
        <v>0.28861291015625001</v>
      </c>
      <c r="I56" s="98">
        <f t="shared" si="8"/>
        <v>0.26361703125000002</v>
      </c>
      <c r="J56" s="98">
        <f t="shared" si="8"/>
        <v>0.22308044921875</v>
      </c>
      <c r="K56" s="98">
        <f t="shared" si="8"/>
        <v>0.17283125000000002</v>
      </c>
      <c r="L56" s="98">
        <f t="shared" si="8"/>
        <v>0.11869751953124996</v>
      </c>
      <c r="M56" s="98">
        <f t="shared" si="8"/>
        <v>6.6507343750000003E-2</v>
      </c>
      <c r="N56" s="98">
        <f t="shared" si="8"/>
        <v>2.2088808593750009E-2</v>
      </c>
      <c r="O56" s="98">
        <f t="shared" si="8"/>
        <v>0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9">
        <v>0</v>
      </c>
      <c r="W56" s="97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9">
        <v>0</v>
      </c>
      <c r="AN56" s="187"/>
      <c r="CA56" s="143">
        <f t="shared" si="9"/>
        <v>4.5</v>
      </c>
      <c r="CB56" s="97">
        <f>('[1]Summary Data'!$V115*POWER(CB$51,3))+('[1]Summary Data'!$W115*POWER(CB$51,2))+('[1]Summary Data'!$X115*CB$51)+'[1]Summary Data'!$Y115</f>
        <v>0.29224</v>
      </c>
      <c r="CC56" s="98">
        <f>('[1]Summary Data'!$V115*POWER(CC$51,3))+('[1]Summary Data'!$W115*POWER(CC$51,2))+('[1]Summary Data'!$X115*CC$51)+'[1]Summary Data'!$Y115</f>
        <v>0.28861291015625001</v>
      </c>
      <c r="CD56" s="98">
        <f>('[1]Summary Data'!$V115*POWER(CD$51,3))+('[1]Summary Data'!$W115*POWER(CD$51,2))+('[1]Summary Data'!$X115*CD$51)+'[1]Summary Data'!$Y115</f>
        <v>0.26361703125000002</v>
      </c>
      <c r="CE56" s="98">
        <f>('[1]Summary Data'!$V115*POWER(CE$51,3))+('[1]Summary Data'!$W115*POWER(CE$51,2))+('[1]Summary Data'!$X115*CE$51)+'[1]Summary Data'!$Y115</f>
        <v>0.22308044921875</v>
      </c>
      <c r="CF56" s="98">
        <f>('[1]Summary Data'!$V115*POWER(CF$51,3))+('[1]Summary Data'!$W115*POWER(CF$51,2))+('[1]Summary Data'!$X115*CF$51)+'[1]Summary Data'!$Y115</f>
        <v>0.17283125000000002</v>
      </c>
      <c r="CG56" s="98">
        <f>('[1]Summary Data'!$V115*POWER(CG$51,3))+('[1]Summary Data'!$W115*POWER(CG$51,2))+('[1]Summary Data'!$X115*CG$51)+'[1]Summary Data'!$Y115</f>
        <v>0.11869751953124996</v>
      </c>
      <c r="CH56" s="98">
        <f>('[1]Summary Data'!$V115*POWER(CH$51,3))+('[1]Summary Data'!$W115*POWER(CH$51,2))+('[1]Summary Data'!$X115*CH$51)+'[1]Summary Data'!$Y115</f>
        <v>6.6507343750000003E-2</v>
      </c>
      <c r="CI56" s="98">
        <f>('[1]Summary Data'!$V115*POWER(CI$51,3))+('[1]Summary Data'!$W115*POWER(CI$51,2))+('[1]Summary Data'!$X115*CI$51)+'[1]Summary Data'!$Y115</f>
        <v>2.2088808593750009E-2</v>
      </c>
      <c r="CJ56" s="98">
        <f>('[1]Summary Data'!$V115*POWER(CJ$51,3))+('[1]Summary Data'!$W115*POWER(CJ$51,2))+('[1]Summary Data'!$X115*CJ$51)+'[1]Summary Data'!$Y115</f>
        <v>-8.72999999999996E-3</v>
      </c>
      <c r="CK56" s="98">
        <f>('[1]Summary Data'!$V115*POWER(CK$51,3))+('[1]Summary Data'!$W115*POWER(CK$51,2))+('[1]Summary Data'!$X115*CK$51)+'[1]Summary Data'!$Y115</f>
        <v>-2.012099609375001E-2</v>
      </c>
      <c r="CL56" s="98">
        <f>('[1]Summary Data'!$V115*POWER(CL$51,3))+('[1]Summary Data'!$W115*POWER(CL$51,2))+('[1]Summary Data'!$X115*CL$51)+'[1]Summary Data'!$Y115</f>
        <v>-6.2560937500000802E-3</v>
      </c>
      <c r="CM56" s="98">
        <f>('[1]Summary Data'!$V115*POWER(CM$51,3))+('[1]Summary Data'!$W115*POWER(CM$51,2))+('[1]Summary Data'!$X115*CM$51)+'[1]Summary Data'!$Y115</f>
        <v>3.8692792968750112E-2</v>
      </c>
      <c r="CN56" s="98">
        <f>('[1]Summary Data'!$V115*POWER(CN$51,3))+('[1]Summary Data'!$W115*POWER(CN$51,2))+('[1]Summary Data'!$X115*CN$51)+'[1]Summary Data'!$Y115</f>
        <v>0.12055375000000007</v>
      </c>
      <c r="CO56" s="98">
        <f>('[1]Summary Data'!$V115*POWER(CO$51,3))+('[1]Summary Data'!$W115*POWER(CO$51,2))+('[1]Summary Data'!$X115*CO$51)+'[1]Summary Data'!$Y115</f>
        <v>0.24515486328124986</v>
      </c>
      <c r="CP56" s="98">
        <f>('[1]Summary Data'!$V115*POWER(CP$51,3))+('[1]Summary Data'!$W115*POWER(CP$51,2))+('[1]Summary Data'!$X115*CP$51)+'[1]Summary Data'!$Y115</f>
        <v>0.41832421875000009</v>
      </c>
      <c r="CQ56" s="99">
        <f>('[1]Summary Data'!$V115*POWER(CQ$51,3))+('[1]Summary Data'!$W115*POWER(CQ$51,2))+('[1]Summary Data'!$X115*CQ$51)+'[1]Summary Data'!$Y115</f>
        <v>0.6458899023437501</v>
      </c>
      <c r="CR56" s="99">
        <f>('[1]Summary Data'!$V115*POWER(CR$51,3))+('[1]Summary Data'!$W115*POWER(CR$51,2))+('[1]Summary Data'!$X115*CR$51)+'[1]Summary Data'!$Y115</f>
        <v>0.93368000000000007</v>
      </c>
      <c r="CS56" s="99">
        <f>('[1]Summary Data'!$V115*POWER(CS$51,3))+('[1]Summary Data'!$W115*POWER(CS$51,2))+('[1]Summary Data'!$X115*CS$51)+'[1]Summary Data'!$Y115</f>
        <v>1.2875225976562503</v>
      </c>
      <c r="CT56" s="99">
        <f>('[1]Summary Data'!$V115*POWER(CT$51,3))+('[1]Summary Data'!$W115*POWER(CT$51,2))+('[1]Summary Data'!$X115*CT$51)+'[1]Summary Data'!$Y115</f>
        <v>1.7132457812499999</v>
      </c>
      <c r="CU56" s="99">
        <f>('[1]Summary Data'!$V115*POWER(CU$51,3))+('[1]Summary Data'!$W115*POWER(CU$51,2))+('[1]Summary Data'!$X115*CU$51)+'[1]Summary Data'!$Y115</f>
        <v>2.2166776367187504</v>
      </c>
      <c r="CV56" s="99">
        <f>('[1]Summary Data'!$V115*POWER(CV$51,3))+('[1]Summary Data'!$W115*POWER(CV$51,2))+('[1]Summary Data'!$X115*CV$51)+'[1]Summary Data'!$Y115</f>
        <v>2.8036462499999999</v>
      </c>
      <c r="CW56" s="99">
        <f>('[1]Summary Data'!$V115*POWER(CW$51,3))+('[1]Summary Data'!$W115*POWER(CW$51,2))+('[1]Summary Data'!$X115*CW$51)+'[1]Summary Data'!$Y115</f>
        <v>3.4799797070312493</v>
      </c>
      <c r="CX56" s="99">
        <f>('[1]Summary Data'!$V115*POWER(CX$51,3))+('[1]Summary Data'!$W115*POWER(CX$51,2))+('[1]Summary Data'!$X115*CX$51)+'[1]Summary Data'!$Y115</f>
        <v>4.2515060937500007</v>
      </c>
      <c r="CY56" s="99">
        <f>('[1]Summary Data'!$V115*POWER(CY$51,3))+('[1]Summary Data'!$W115*POWER(CY$51,2))+('[1]Summary Data'!$X115*CY$51)+'[1]Summary Data'!$Y115</f>
        <v>5.12405349609375</v>
      </c>
      <c r="CZ56" s="99">
        <f>('[1]Summary Data'!$V115*POWER(CZ$51,3))+('[1]Summary Data'!$W115*POWER(CZ$51,2))+('[1]Summary Data'!$X115*CZ$51)+'[1]Summary Data'!$Y115</f>
        <v>6.1034500000000005</v>
      </c>
      <c r="DA56" s="99">
        <f>('[1]Summary Data'!$V115*POWER(DA$51,3))+('[1]Summary Data'!$W115*POWER(DA$51,2))+('[1]Summary Data'!$X115*DA$51)+'[1]Summary Data'!$Y115</f>
        <v>7.1955236914062493</v>
      </c>
      <c r="DB56" s="99">
        <f>('[1]Summary Data'!$V115*POWER(DB$51,3))+('[1]Summary Data'!$W115*POWER(DB$51,2))+('[1]Summary Data'!$X115*DB$51)+'[1]Summary Data'!$Y115</f>
        <v>8.406102656249999</v>
      </c>
      <c r="DC56" s="99">
        <f>('[1]Summary Data'!$V115*POWER(DC$51,3))+('[1]Summary Data'!$W115*POWER(DC$51,2))+('[1]Summary Data'!$X115*DC$51)+'[1]Summary Data'!$Y115</f>
        <v>9.7410149804687496</v>
      </c>
      <c r="DD56" s="99">
        <f>('[1]Summary Data'!$V115*POWER(DD$51,3))+('[1]Summary Data'!$W115*POWER(DD$51,2))+('[1]Summary Data'!$X115*DD$51)+'[1]Summary Data'!$Y115</f>
        <v>11.206088750000001</v>
      </c>
      <c r="DE56" s="99">
        <f>('[1]Summary Data'!$V115*POWER(DE$51,3))+('[1]Summary Data'!$W115*POWER(DE$51,2))+('[1]Summary Data'!$X115*DE$51)+'[1]Summary Data'!$Y115</f>
        <v>12.807152050781248</v>
      </c>
      <c r="DF56" s="99">
        <f>('[1]Summary Data'!$V115*POWER(DF$51,3))+('[1]Summary Data'!$W115*POWER(DF$51,2))+('[1]Summary Data'!$X115*DF$51)+'[1]Summary Data'!$Y115</f>
        <v>14.550032968749999</v>
      </c>
      <c r="DG56" s="99">
        <f>('[1]Summary Data'!$V115*POWER(DG$51,3))+('[1]Summary Data'!$W115*POWER(DG$51,2))+('[1]Summary Data'!$X115*DG$51)+'[1]Summary Data'!$Y115</f>
        <v>16.440559589843751</v>
      </c>
      <c r="DH56" s="187"/>
    </row>
    <row r="57" spans="2:113" x14ac:dyDescent="0.25">
      <c r="B57" s="180"/>
      <c r="C57" s="181"/>
      <c r="D57" s="181"/>
      <c r="E57" s="182"/>
      <c r="F57" s="56">
        <f t="shared" si="7"/>
        <v>5</v>
      </c>
      <c r="G57" s="97">
        <f t="shared" si="8"/>
        <v>0.31641000000000002</v>
      </c>
      <c r="H57" s="98">
        <f t="shared" si="8"/>
        <v>0.31028900390625003</v>
      </c>
      <c r="I57" s="98">
        <f t="shared" si="8"/>
        <v>0.28310828125000004</v>
      </c>
      <c r="J57" s="98">
        <f t="shared" si="8"/>
        <v>0.24045498046875002</v>
      </c>
      <c r="K57" s="98">
        <f t="shared" si="8"/>
        <v>0.18791625000000003</v>
      </c>
      <c r="L57" s="98">
        <f t="shared" si="8"/>
        <v>0.13107923828125004</v>
      </c>
      <c r="M57" s="98">
        <f t="shared" si="8"/>
        <v>7.5531093750000028E-2</v>
      </c>
      <c r="N57" s="98">
        <f t="shared" si="8"/>
        <v>2.6858964843750055E-2</v>
      </c>
      <c r="O57" s="98">
        <f t="shared" si="8"/>
        <v>0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9">
        <v>0</v>
      </c>
      <c r="W57" s="97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9">
        <v>0</v>
      </c>
      <c r="AN57" s="187"/>
      <c r="CA57" s="143">
        <f t="shared" si="9"/>
        <v>5</v>
      </c>
      <c r="CB57" s="97">
        <f>('[1]Summary Data'!$V114*POWER(CB$51,3))+('[1]Summary Data'!$W114*POWER(CB$51,2))+('[1]Summary Data'!$X114*CB$51)+'[1]Summary Data'!$Y114</f>
        <v>0.31641000000000002</v>
      </c>
      <c r="CC57" s="98">
        <f>('[1]Summary Data'!$V114*POWER(CC$51,3))+('[1]Summary Data'!$W114*POWER(CC$51,2))+('[1]Summary Data'!$X114*CC$51)+'[1]Summary Data'!$Y114</f>
        <v>0.31028900390625003</v>
      </c>
      <c r="CD57" s="98">
        <f>('[1]Summary Data'!$V114*POWER(CD$51,3))+('[1]Summary Data'!$W114*POWER(CD$51,2))+('[1]Summary Data'!$X114*CD$51)+'[1]Summary Data'!$Y114</f>
        <v>0.28310828125000004</v>
      </c>
      <c r="CE57" s="98">
        <f>('[1]Summary Data'!$V114*POWER(CE$51,3))+('[1]Summary Data'!$W114*POWER(CE$51,2))+('[1]Summary Data'!$X114*CE$51)+'[1]Summary Data'!$Y114</f>
        <v>0.24045498046875002</v>
      </c>
      <c r="CF57" s="98">
        <f>('[1]Summary Data'!$V114*POWER(CF$51,3))+('[1]Summary Data'!$W114*POWER(CF$51,2))+('[1]Summary Data'!$X114*CF$51)+'[1]Summary Data'!$Y114</f>
        <v>0.18791625000000003</v>
      </c>
      <c r="CG57" s="98">
        <f>('[1]Summary Data'!$V114*POWER(CG$51,3))+('[1]Summary Data'!$W114*POWER(CG$51,2))+('[1]Summary Data'!$X114*CG$51)+'[1]Summary Data'!$Y114</f>
        <v>0.13107923828125004</v>
      </c>
      <c r="CH57" s="98">
        <f>('[1]Summary Data'!$V114*POWER(CH$51,3))+('[1]Summary Data'!$W114*POWER(CH$51,2))+('[1]Summary Data'!$X114*CH$51)+'[1]Summary Data'!$Y114</f>
        <v>7.5531093750000028E-2</v>
      </c>
      <c r="CI57" s="98">
        <f>('[1]Summary Data'!$V114*POWER(CI$51,3))+('[1]Summary Data'!$W114*POWER(CI$51,2))+('[1]Summary Data'!$X114*CI$51)+'[1]Summary Data'!$Y114</f>
        <v>2.6858964843750055E-2</v>
      </c>
      <c r="CJ57" s="98">
        <f>('[1]Summary Data'!$V114*POWER(CJ$51,3))+('[1]Summary Data'!$W114*POWER(CJ$51,2))+('[1]Summary Data'!$X114*CJ$51)+'[1]Summary Data'!$Y114</f>
        <v>-9.3499999999999694E-3</v>
      </c>
      <c r="CK57" s="98">
        <f>('[1]Summary Data'!$V114*POWER(CK$51,3))+('[1]Summary Data'!$W114*POWER(CK$51,2))+('[1]Summary Data'!$X114*CK$51)+'[1]Summary Data'!$Y114</f>
        <v>-2.7508652343750051E-2</v>
      </c>
      <c r="CL57" s="98">
        <f>('[1]Summary Data'!$V114*POWER(CL$51,3))+('[1]Summary Data'!$W114*POWER(CL$51,2))+('[1]Summary Data'!$X114*CL$51)+'[1]Summary Data'!$Y114</f>
        <v>-2.2029843749999833E-2</v>
      </c>
      <c r="CM57" s="98">
        <f>('[1]Summary Data'!$V114*POWER(CM$51,3))+('[1]Summary Data'!$W114*POWER(CM$51,2))+('[1]Summary Data'!$X114*CM$51)+'[1]Summary Data'!$Y114</f>
        <v>1.2673574218750094E-2</v>
      </c>
      <c r="CN57" s="98">
        <f>('[1]Summary Data'!$V114*POWER(CN$51,3))+('[1]Summary Data'!$W114*POWER(CN$51,2))+('[1]Summary Data'!$X114*CN$51)+'[1]Summary Data'!$Y114</f>
        <v>8.2188749999999922E-2</v>
      </c>
      <c r="CO57" s="98">
        <f>('[1]Summary Data'!$V114*POWER(CO$51,3))+('[1]Summary Data'!$W114*POWER(CO$51,2))+('[1]Summary Data'!$X114*CO$51)+'[1]Summary Data'!$Y114</f>
        <v>0.19210283203125003</v>
      </c>
      <c r="CP57" s="98">
        <f>('[1]Summary Data'!$V114*POWER(CP$51,3))+('[1]Summary Data'!$W114*POWER(CP$51,2))+('[1]Summary Data'!$X114*CP$51)+'[1]Summary Data'!$Y114</f>
        <v>0.34800296875000036</v>
      </c>
      <c r="CQ57" s="99">
        <f>('[1]Summary Data'!$V114*POWER(CQ$51,3))+('[1]Summary Data'!$W114*POWER(CQ$51,2))+('[1]Summary Data'!$X114*CQ$51)+'[1]Summary Data'!$Y114</f>
        <v>0.55547630859374997</v>
      </c>
      <c r="CR57" s="99">
        <f>('[1]Summary Data'!$V114*POWER(CR$51,3))+('[1]Summary Data'!$W114*POWER(CR$51,2))+('[1]Summary Data'!$X114*CR$51)+'[1]Summary Data'!$Y114</f>
        <v>0.82011000000000012</v>
      </c>
      <c r="CS57" s="99">
        <f>('[1]Summary Data'!$V114*POWER(CS$51,3))+('[1]Summary Data'!$W114*POWER(CS$51,2))+('[1]Summary Data'!$X114*CS$51)+'[1]Summary Data'!$Y114</f>
        <v>1.1474911914062504</v>
      </c>
      <c r="CT57" s="99">
        <f>('[1]Summary Data'!$V114*POWER(CT$51,3))+('[1]Summary Data'!$W114*POWER(CT$51,2))+('[1]Summary Data'!$X114*CT$51)+'[1]Summary Data'!$Y114</f>
        <v>1.5432070312499999</v>
      </c>
      <c r="CU57" s="99">
        <f>('[1]Summary Data'!$V114*POWER(CU$51,3))+('[1]Summary Data'!$W114*POWER(CU$51,2))+('[1]Summary Data'!$X114*CU$51)+'[1]Summary Data'!$Y114</f>
        <v>2.0128446679687499</v>
      </c>
      <c r="CV57" s="99">
        <f>('[1]Summary Data'!$V114*POWER(CV$51,3))+('[1]Summary Data'!$W114*POWER(CV$51,2))+('[1]Summary Data'!$X114*CV$51)+'[1]Summary Data'!$Y114</f>
        <v>2.5619912500000006</v>
      </c>
      <c r="CW57" s="99">
        <f>('[1]Summary Data'!$V114*POWER(CW$51,3))+('[1]Summary Data'!$W114*POWER(CW$51,2))+('[1]Summary Data'!$X114*CW$51)+'[1]Summary Data'!$Y114</f>
        <v>3.1962339257812498</v>
      </c>
      <c r="CX57" s="99">
        <f>('[1]Summary Data'!$V114*POWER(CX$51,3))+('[1]Summary Data'!$W114*POWER(CX$51,2))+('[1]Summary Data'!$X114*CX$51)+'[1]Summary Data'!$Y114</f>
        <v>3.9211598437499999</v>
      </c>
      <c r="CY57" s="99">
        <f>('[1]Summary Data'!$V114*POWER(CY$51,3))+('[1]Summary Data'!$W114*POWER(CY$51,2))+('[1]Summary Data'!$X114*CY$51)+'[1]Summary Data'!$Y114</f>
        <v>4.742356152343751</v>
      </c>
      <c r="CZ57" s="99">
        <f>('[1]Summary Data'!$V114*POWER(CZ$51,3))+('[1]Summary Data'!$W114*POWER(CZ$51,2))+('[1]Summary Data'!$X114*CZ$51)+'[1]Summary Data'!$Y114</f>
        <v>5.6654099999999996</v>
      </c>
      <c r="DA57" s="99">
        <f>('[1]Summary Data'!$V114*POWER(DA$51,3))+('[1]Summary Data'!$W114*POWER(DA$51,2))+('[1]Summary Data'!$X114*DA$51)+'[1]Summary Data'!$Y114</f>
        <v>6.6959085351562502</v>
      </c>
      <c r="DB57" s="99">
        <f>('[1]Summary Data'!$V114*POWER(DB$51,3))+('[1]Summary Data'!$W114*POWER(DB$51,2))+('[1]Summary Data'!$X114*DB$51)+'[1]Summary Data'!$Y114</f>
        <v>7.8394389062500007</v>
      </c>
      <c r="DC57" s="99">
        <f>('[1]Summary Data'!$V114*POWER(DC$51,3))+('[1]Summary Data'!$W114*POWER(DC$51,2))+('[1]Summary Data'!$X114*DC$51)+'[1]Summary Data'!$Y114</f>
        <v>9.1015882617187494</v>
      </c>
      <c r="DD57" s="99">
        <f>('[1]Summary Data'!$V114*POWER(DD$51,3))+('[1]Summary Data'!$W114*POWER(DD$51,2))+('[1]Summary Data'!$X114*DD$51)+'[1]Summary Data'!$Y114</f>
        <v>10.487943750000001</v>
      </c>
      <c r="DE57" s="99">
        <f>('[1]Summary Data'!$V114*POWER(DE$51,3))+('[1]Summary Data'!$W114*POWER(DE$51,2))+('[1]Summary Data'!$X114*DE$51)+'[1]Summary Data'!$Y114</f>
        <v>12.00409251953125</v>
      </c>
      <c r="DF57" s="99">
        <f>('[1]Summary Data'!$V114*POWER(DF$51,3))+('[1]Summary Data'!$W114*POWER(DF$51,2))+('[1]Summary Data'!$X114*DF$51)+'[1]Summary Data'!$Y114</f>
        <v>13.65562171875</v>
      </c>
      <c r="DG57" s="99">
        <f>('[1]Summary Data'!$V114*POWER(DG$51,3))+('[1]Summary Data'!$W114*POWER(DG$51,2))+('[1]Summary Data'!$X114*DG$51)+'[1]Summary Data'!$Y114</f>
        <v>15.448118496093748</v>
      </c>
      <c r="DH57" s="187"/>
    </row>
    <row r="58" spans="2:113" x14ac:dyDescent="0.25">
      <c r="B58" s="180"/>
      <c r="C58" s="181"/>
      <c r="D58" s="181"/>
      <c r="E58" s="182"/>
      <c r="F58" s="56">
        <f t="shared" si="7"/>
        <v>5.5</v>
      </c>
      <c r="G58" s="97">
        <f t="shared" si="8"/>
        <v>0.32213000000000003</v>
      </c>
      <c r="H58" s="98">
        <f t="shared" si="8"/>
        <v>0.30857400390625001</v>
      </c>
      <c r="I58" s="98">
        <f t="shared" si="8"/>
        <v>0.27595265625000004</v>
      </c>
      <c r="J58" s="98">
        <f t="shared" si="8"/>
        <v>0.22982591796875002</v>
      </c>
      <c r="K58" s="98">
        <f t="shared" si="8"/>
        <v>0.17575375000000004</v>
      </c>
      <c r="L58" s="98">
        <f t="shared" si="8"/>
        <v>0.11929611328125003</v>
      </c>
      <c r="M58" s="98">
        <f t="shared" si="8"/>
        <v>6.6012968750000067E-2</v>
      </c>
      <c r="N58" s="98">
        <f t="shared" si="8"/>
        <v>2.1464277343750005E-2</v>
      </c>
      <c r="O58" s="98">
        <f t="shared" si="8"/>
        <v>0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9">
        <v>0</v>
      </c>
      <c r="W58" s="97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9">
        <v>0</v>
      </c>
      <c r="AN58" s="187"/>
      <c r="CA58" s="143">
        <f t="shared" si="9"/>
        <v>5.5</v>
      </c>
      <c r="CB58" s="97">
        <f>('[1]Summary Data'!$V113*POWER(CB$51,3))+('[1]Summary Data'!$W113*POWER(CB$51,2))+('[1]Summary Data'!$X113*CB$51)+'[1]Summary Data'!$Y113</f>
        <v>0.32213000000000003</v>
      </c>
      <c r="CC58" s="98">
        <f>('[1]Summary Data'!$V113*POWER(CC$51,3))+('[1]Summary Data'!$W113*POWER(CC$51,2))+('[1]Summary Data'!$X113*CC$51)+'[1]Summary Data'!$Y113</f>
        <v>0.30857400390625001</v>
      </c>
      <c r="CD58" s="98">
        <f>('[1]Summary Data'!$V113*POWER(CD$51,3))+('[1]Summary Data'!$W113*POWER(CD$51,2))+('[1]Summary Data'!$X113*CD$51)+'[1]Summary Data'!$Y113</f>
        <v>0.27595265625000004</v>
      </c>
      <c r="CE58" s="98">
        <f>('[1]Summary Data'!$V113*POWER(CE$51,3))+('[1]Summary Data'!$W113*POWER(CE$51,2))+('[1]Summary Data'!$X113*CE$51)+'[1]Summary Data'!$Y113</f>
        <v>0.22982591796875002</v>
      </c>
      <c r="CF58" s="98">
        <f>('[1]Summary Data'!$V113*POWER(CF$51,3))+('[1]Summary Data'!$W113*POWER(CF$51,2))+('[1]Summary Data'!$X113*CF$51)+'[1]Summary Data'!$Y113</f>
        <v>0.17575375000000004</v>
      </c>
      <c r="CG58" s="98">
        <f>('[1]Summary Data'!$V113*POWER(CG$51,3))+('[1]Summary Data'!$W113*POWER(CG$51,2))+('[1]Summary Data'!$X113*CG$51)+'[1]Summary Data'!$Y113</f>
        <v>0.11929611328125003</v>
      </c>
      <c r="CH58" s="98">
        <f>('[1]Summary Data'!$V113*POWER(CH$51,3))+('[1]Summary Data'!$W113*POWER(CH$51,2))+('[1]Summary Data'!$X113*CH$51)+'[1]Summary Data'!$Y113</f>
        <v>6.6012968750000067E-2</v>
      </c>
      <c r="CI58" s="98">
        <f>('[1]Summary Data'!$V113*POWER(CI$51,3))+('[1]Summary Data'!$W113*POWER(CI$51,2))+('[1]Summary Data'!$X113*CI$51)+'[1]Summary Data'!$Y113</f>
        <v>2.1464277343750005E-2</v>
      </c>
      <c r="CJ58" s="98">
        <f>('[1]Summary Data'!$V113*POWER(CJ$51,3))+('[1]Summary Data'!$W113*POWER(CJ$51,2))+('[1]Summary Data'!$X113*CJ$51)+'[1]Summary Data'!$Y113</f>
        <v>-8.7899999999999645E-3</v>
      </c>
      <c r="CK58" s="98">
        <f>('[1]Summary Data'!$V113*POWER(CK$51,3))+('[1]Summary Data'!$W113*POWER(CK$51,2))+('[1]Summary Data'!$X113*CK$51)+'[1]Summary Data'!$Y113</f>
        <v>-1.9189902343749898E-2</v>
      </c>
      <c r="CL58" s="98">
        <f>('[1]Summary Data'!$V113*POWER(CL$51,3))+('[1]Summary Data'!$W113*POWER(CL$51,2))+('[1]Summary Data'!$X113*CL$51)+'[1]Summary Data'!$Y113</f>
        <v>-4.175468750000022E-3</v>
      </c>
      <c r="CM58" s="98">
        <f>('[1]Summary Data'!$V113*POWER(CM$51,3))+('[1]Summary Data'!$W113*POWER(CM$51,2))+('[1]Summary Data'!$X113*CM$51)+'[1]Summary Data'!$Y113</f>
        <v>4.1813261718749939E-2</v>
      </c>
      <c r="CN58" s="98">
        <f>('[1]Summary Data'!$V113*POWER(CN$51,3))+('[1]Summary Data'!$W113*POWER(CN$51,2))+('[1]Summary Data'!$X113*CN$51)+'[1]Summary Data'!$Y113</f>
        <v>0.12433625000000009</v>
      </c>
      <c r="CO58" s="98">
        <f>('[1]Summary Data'!$V113*POWER(CO$51,3))+('[1]Summary Data'!$W113*POWER(CO$51,2))+('[1]Summary Data'!$X113*CO$51)+'[1]Summary Data'!$Y113</f>
        <v>0.24895345703124999</v>
      </c>
      <c r="CP58" s="98">
        <f>('[1]Summary Data'!$V113*POWER(CP$51,3))+('[1]Summary Data'!$W113*POWER(CP$51,2))+('[1]Summary Data'!$X113*CP$51)+'[1]Summary Data'!$Y113</f>
        <v>0.42122484374999974</v>
      </c>
      <c r="CQ58" s="99">
        <f>('[1]Summary Data'!$V113*POWER(CQ$51,3))+('[1]Summary Data'!$W113*POWER(CQ$51,2))+('[1]Summary Data'!$X113*CQ$51)+'[1]Summary Data'!$Y113</f>
        <v>0.64671037109375007</v>
      </c>
      <c r="CR58" s="99">
        <f>('[1]Summary Data'!$V113*POWER(CR$51,3))+('[1]Summary Data'!$W113*POWER(CR$51,2))+('[1]Summary Data'!$X113*CR$51)+'[1]Summary Data'!$Y113</f>
        <v>0.93096999999999996</v>
      </c>
      <c r="CS58" s="99">
        <f>('[1]Summary Data'!$V113*POWER(CS$51,3))+('[1]Summary Data'!$W113*POWER(CS$51,2))+('[1]Summary Data'!$X113*CS$51)+'[1]Summary Data'!$Y113</f>
        <v>1.27956369140625</v>
      </c>
      <c r="CT58" s="99">
        <f>('[1]Summary Data'!$V113*POWER(CT$51,3))+('[1]Summary Data'!$W113*POWER(CT$51,2))+('[1]Summary Data'!$X113*CT$51)+'[1]Summary Data'!$Y113</f>
        <v>1.6980514062500003</v>
      </c>
      <c r="CU58" s="99">
        <f>('[1]Summary Data'!$V113*POWER(CU$51,3))+('[1]Summary Data'!$W113*POWER(CU$51,2))+('[1]Summary Data'!$X113*CU$51)+'[1]Summary Data'!$Y113</f>
        <v>2.1919931054687494</v>
      </c>
      <c r="CV58" s="99">
        <f>('[1]Summary Data'!$V113*POWER(CV$51,3))+('[1]Summary Data'!$W113*POWER(CV$51,2))+('[1]Summary Data'!$X113*CV$51)+'[1]Summary Data'!$Y113</f>
        <v>2.7669487499999996</v>
      </c>
      <c r="CW58" s="99">
        <f>('[1]Summary Data'!$V113*POWER(CW$51,3))+('[1]Summary Data'!$W113*POWER(CW$51,2))+('[1]Summary Data'!$X113*CW$51)+'[1]Summary Data'!$Y113</f>
        <v>3.4284783007812498</v>
      </c>
      <c r="CX58" s="99">
        <f>('[1]Summary Data'!$V113*POWER(CX$51,3))+('[1]Summary Data'!$W113*POWER(CX$51,2))+('[1]Summary Data'!$X113*CX$51)+'[1]Summary Data'!$Y113</f>
        <v>4.1821417187499996</v>
      </c>
      <c r="CY58" s="99">
        <f>('[1]Summary Data'!$V113*POWER(CY$51,3))+('[1]Summary Data'!$W113*POWER(CY$51,2))+('[1]Summary Data'!$X113*CY$51)+'[1]Summary Data'!$Y113</f>
        <v>5.0334989648437496</v>
      </c>
      <c r="CZ58" s="99">
        <f>('[1]Summary Data'!$V113*POWER(CZ$51,3))+('[1]Summary Data'!$W113*POWER(CZ$51,2))+('[1]Summary Data'!$X113*CZ$51)+'[1]Summary Data'!$Y113</f>
        <v>5.9881100000000007</v>
      </c>
      <c r="DA58" s="99">
        <f>('[1]Summary Data'!$V113*POWER(DA$51,3))+('[1]Summary Data'!$W113*POWER(DA$51,2))+('[1]Summary Data'!$X113*DA$51)+'[1]Summary Data'!$Y113</f>
        <v>7.0515347851562513</v>
      </c>
      <c r="DB58" s="99">
        <f>('[1]Summary Data'!$V113*POWER(DB$51,3))+('[1]Summary Data'!$W113*POWER(DB$51,2))+('[1]Summary Data'!$X113*DB$51)+'[1]Summary Data'!$Y113</f>
        <v>8.2293332812499997</v>
      </c>
      <c r="DC58" s="99">
        <f>('[1]Summary Data'!$V113*POWER(DC$51,3))+('[1]Summary Data'!$W113*POWER(DC$51,2))+('[1]Summary Data'!$X113*DC$51)+'[1]Summary Data'!$Y113</f>
        <v>9.5270654492187496</v>
      </c>
      <c r="DD58" s="99">
        <f>('[1]Summary Data'!$V113*POWER(DD$51,3))+('[1]Summary Data'!$W113*POWER(DD$51,2))+('[1]Summary Data'!$X113*DD$51)+'[1]Summary Data'!$Y113</f>
        <v>10.950291249999998</v>
      </c>
      <c r="DE58" s="99">
        <f>('[1]Summary Data'!$V113*POWER(DE$51,3))+('[1]Summary Data'!$W113*POWER(DE$51,2))+('[1]Summary Data'!$X113*DE$51)+'[1]Summary Data'!$Y113</f>
        <v>12.504570644531249</v>
      </c>
      <c r="DF58" s="99">
        <f>('[1]Summary Data'!$V113*POWER(DF$51,3))+('[1]Summary Data'!$W113*POWER(DF$51,2))+('[1]Summary Data'!$X113*DF$51)+'[1]Summary Data'!$Y113</f>
        <v>14.19546359375</v>
      </c>
      <c r="DG58" s="99">
        <f>('[1]Summary Data'!$V113*POWER(DG$51,3))+('[1]Summary Data'!$W113*POWER(DG$51,2))+('[1]Summary Data'!$X113*DG$51)+'[1]Summary Data'!$Y113</f>
        <v>16.028530058593748</v>
      </c>
      <c r="DH58" s="187"/>
    </row>
    <row r="59" spans="2:113" ht="15.75" thickBot="1" x14ac:dyDescent="0.3">
      <c r="B59" s="183"/>
      <c r="C59" s="184"/>
      <c r="D59" s="184"/>
      <c r="E59" s="185"/>
      <c r="F59" s="58">
        <f t="shared" si="7"/>
        <v>6</v>
      </c>
      <c r="G59" s="102">
        <f t="shared" si="8"/>
        <v>0.37814999999999999</v>
      </c>
      <c r="H59" s="103">
        <f t="shared" si="8"/>
        <v>0.34102140624999999</v>
      </c>
      <c r="I59" s="103">
        <f t="shared" si="8"/>
        <v>0.29210375</v>
      </c>
      <c r="J59" s="103">
        <f t="shared" si="8"/>
        <v>0.23570671874999999</v>
      </c>
      <c r="K59" s="103">
        <f t="shared" si="8"/>
        <v>0.17613999999999999</v>
      </c>
      <c r="L59" s="103">
        <f t="shared" si="8"/>
        <v>0.11771328125000002</v>
      </c>
      <c r="M59" s="103">
        <f t="shared" si="8"/>
        <v>6.4736250000000051E-2</v>
      </c>
      <c r="N59" s="103">
        <f t="shared" si="8"/>
        <v>2.1518593749999981E-2</v>
      </c>
      <c r="O59" s="103">
        <f t="shared" si="8"/>
        <v>0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102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4">
        <v>0</v>
      </c>
      <c r="AN59" s="188"/>
      <c r="CA59" s="144">
        <f t="shared" si="9"/>
        <v>6</v>
      </c>
      <c r="CB59" s="102">
        <f>('[1]Summary Data'!$V112*POWER(CB$51,3))+('[1]Summary Data'!$W112*POWER(CB$51,2))+('[1]Summary Data'!$X112*CB$51)+'[1]Summary Data'!$Y112</f>
        <v>0.37814999999999999</v>
      </c>
      <c r="CC59" s="103">
        <f>('[1]Summary Data'!$V112*POWER(CC$51,3))+('[1]Summary Data'!$W112*POWER(CC$51,2))+('[1]Summary Data'!$X112*CC$51)+'[1]Summary Data'!$Y112</f>
        <v>0.34102140624999999</v>
      </c>
      <c r="CD59" s="103">
        <f>('[1]Summary Data'!$V112*POWER(CD$51,3))+('[1]Summary Data'!$W112*POWER(CD$51,2))+('[1]Summary Data'!$X112*CD$51)+'[1]Summary Data'!$Y112</f>
        <v>0.29210375</v>
      </c>
      <c r="CE59" s="103">
        <f>('[1]Summary Data'!$V112*POWER(CE$51,3))+('[1]Summary Data'!$W112*POWER(CE$51,2))+('[1]Summary Data'!$X112*CE$51)+'[1]Summary Data'!$Y112</f>
        <v>0.23570671874999999</v>
      </c>
      <c r="CF59" s="103">
        <f>('[1]Summary Data'!$V112*POWER(CF$51,3))+('[1]Summary Data'!$W112*POWER(CF$51,2))+('[1]Summary Data'!$X112*CF$51)+'[1]Summary Data'!$Y112</f>
        <v>0.17613999999999999</v>
      </c>
      <c r="CG59" s="103">
        <f>('[1]Summary Data'!$V112*POWER(CG$51,3))+('[1]Summary Data'!$W112*POWER(CG$51,2))+('[1]Summary Data'!$X112*CG$51)+'[1]Summary Data'!$Y112</f>
        <v>0.11771328125000002</v>
      </c>
      <c r="CH59" s="103">
        <f>('[1]Summary Data'!$V112*POWER(CH$51,3))+('[1]Summary Data'!$W112*POWER(CH$51,2))+('[1]Summary Data'!$X112*CH$51)+'[1]Summary Data'!$Y112</f>
        <v>6.4736250000000051E-2</v>
      </c>
      <c r="CI59" s="103">
        <f>('[1]Summary Data'!$V112*POWER(CI$51,3))+('[1]Summary Data'!$W112*POWER(CI$51,2))+('[1]Summary Data'!$X112*CI$51)+'[1]Summary Data'!$Y112</f>
        <v>2.1518593749999981E-2</v>
      </c>
      <c r="CJ59" s="103">
        <f>('[1]Summary Data'!$V112*POWER(CJ$51,3))+('[1]Summary Data'!$W112*POWER(CJ$51,2))+('[1]Summary Data'!$X112*CJ$51)+'[1]Summary Data'!$Y112</f>
        <v>-7.6300000000000257E-3</v>
      </c>
      <c r="CK59" s="103">
        <f>('[1]Summary Data'!$V112*POWER(CK$51,3))+('[1]Summary Data'!$W112*POWER(CK$51,2))+('[1]Summary Data'!$X112*CK$51)+'[1]Summary Data'!$Y112</f>
        <v>-1.8399843749999978E-2</v>
      </c>
      <c r="CL59" s="103">
        <f>('[1]Summary Data'!$V112*POWER(CL$51,3))+('[1]Summary Data'!$W112*POWER(CL$51,2))+('[1]Summary Data'!$X112*CL$51)+'[1]Summary Data'!$Y112</f>
        <v>-6.481249999999994E-3</v>
      </c>
      <c r="CM59" s="103">
        <f>('[1]Summary Data'!$V112*POWER(CM$51,3))+('[1]Summary Data'!$W112*POWER(CM$51,2))+('[1]Summary Data'!$X112*CM$51)+'[1]Summary Data'!$Y112</f>
        <v>3.2435468749999918E-2</v>
      </c>
      <c r="CN59" s="103">
        <f>('[1]Summary Data'!$V112*POWER(CN$51,3))+('[1]Summary Data'!$W112*POWER(CN$51,2))+('[1]Summary Data'!$X112*CN$51)+'[1]Summary Data'!$Y112</f>
        <v>0.10266000000000014</v>
      </c>
      <c r="CO59" s="103">
        <f>('[1]Summary Data'!$V112*POWER(CO$51,3))+('[1]Summary Data'!$W112*POWER(CO$51,2))+('[1]Summary Data'!$X112*CO$51)+'[1]Summary Data'!$Y112</f>
        <v>0.20850203124999994</v>
      </c>
      <c r="CP59" s="103">
        <f>('[1]Summary Data'!$V112*POWER(CP$51,3))+('[1]Summary Data'!$W112*POWER(CP$51,2))+('[1]Summary Data'!$X112*CP$51)+'[1]Summary Data'!$Y112</f>
        <v>0.35427125000000004</v>
      </c>
      <c r="CQ59" s="104">
        <f>('[1]Summary Data'!$V112*POWER(CQ$51,3))+('[1]Summary Data'!$W112*POWER(CQ$51,2))+('[1]Summary Data'!$X112*CQ$51)+'[1]Summary Data'!$Y112</f>
        <v>0.54427734374999981</v>
      </c>
      <c r="CR59" s="104">
        <f>('[1]Summary Data'!$V112*POWER(CR$51,3))+('[1]Summary Data'!$W112*POWER(CR$51,2))+('[1]Summary Data'!$X112*CR$51)+'[1]Summary Data'!$Y112</f>
        <v>0.78282999999999991</v>
      </c>
      <c r="CS59" s="104">
        <f>('[1]Summary Data'!$V112*POWER(CS$51,3))+('[1]Summary Data'!$W112*POWER(CS$51,2))+('[1]Summary Data'!$X112*CS$51)+'[1]Summary Data'!$Y112</f>
        <v>1.07423890625</v>
      </c>
      <c r="CT59" s="104">
        <f>('[1]Summary Data'!$V112*POWER(CT$51,3))+('[1]Summary Data'!$W112*POWER(CT$51,2))+('[1]Summary Data'!$X112*CT$51)+'[1]Summary Data'!$Y112</f>
        <v>1.4228137500000002</v>
      </c>
      <c r="CU59" s="104">
        <f>('[1]Summary Data'!$V112*POWER(CU$51,3))+('[1]Summary Data'!$W112*POWER(CU$51,2))+('[1]Summary Data'!$X112*CU$51)+'[1]Summary Data'!$Y112</f>
        <v>1.8328642187499997</v>
      </c>
      <c r="CV59" s="104">
        <f>('[1]Summary Data'!$V112*POWER(CV$51,3))+('[1]Summary Data'!$W112*POWER(CV$51,2))+('[1]Summary Data'!$X112*CV$51)+'[1]Summary Data'!$Y112</f>
        <v>2.3087</v>
      </c>
      <c r="CW59" s="104">
        <f>('[1]Summary Data'!$V112*POWER(CW$51,3))+('[1]Summary Data'!$W112*POWER(CW$51,2))+('[1]Summary Data'!$X112*CW$51)+'[1]Summary Data'!$Y112</f>
        <v>2.85463078125</v>
      </c>
      <c r="CX59" s="104">
        <f>('[1]Summary Data'!$V112*POWER(CX$51,3))+('[1]Summary Data'!$W112*POWER(CX$51,2))+('[1]Summary Data'!$X112*CX$51)+'[1]Summary Data'!$Y112</f>
        <v>3.4749662499999996</v>
      </c>
      <c r="CY59" s="104">
        <f>('[1]Summary Data'!$V112*POWER(CY$51,3))+('[1]Summary Data'!$W112*POWER(CY$51,2))+('[1]Summary Data'!$X112*CY$51)+'[1]Summary Data'!$Y112</f>
        <v>4.1740160937499988</v>
      </c>
      <c r="CZ59" s="104">
        <f>('[1]Summary Data'!$V112*POWER(CZ$51,3))+('[1]Summary Data'!$W112*POWER(CZ$51,2))+('[1]Summary Data'!$X112*CZ$51)+'[1]Summary Data'!$Y112</f>
        <v>4.9560900000000006</v>
      </c>
      <c r="DA59" s="104">
        <f>('[1]Summary Data'!$V112*POWER(DA$51,3))+('[1]Summary Data'!$W112*POWER(DA$51,2))+('[1]Summary Data'!$X112*DA$51)+'[1]Summary Data'!$Y112</f>
        <v>5.8254976562500005</v>
      </c>
      <c r="DB59" s="104">
        <f>('[1]Summary Data'!$V112*POWER(DB$51,3))+('[1]Summary Data'!$W112*POWER(DB$51,2))+('[1]Summary Data'!$X112*DB$51)+'[1]Summary Data'!$Y112</f>
        <v>6.7865487499999997</v>
      </c>
      <c r="DC59" s="104">
        <f>('[1]Summary Data'!$V112*POWER(DC$51,3))+('[1]Summary Data'!$W112*POWER(DC$51,2))+('[1]Summary Data'!$X112*DC$51)+'[1]Summary Data'!$Y112</f>
        <v>7.8435529687499992</v>
      </c>
      <c r="DD59" s="104">
        <f>('[1]Summary Data'!$V112*POWER(DD$51,3))+('[1]Summary Data'!$W112*POWER(DD$51,2))+('[1]Summary Data'!$X112*DD$51)+'[1]Summary Data'!$Y112</f>
        <v>9.0008200000000009</v>
      </c>
      <c r="DE59" s="104">
        <f>('[1]Summary Data'!$V112*POWER(DE$51,3))+('[1]Summary Data'!$W112*POWER(DE$51,2))+('[1]Summary Data'!$X112*DE$51)+'[1]Summary Data'!$Y112</f>
        <v>10.262659531249998</v>
      </c>
      <c r="DF59" s="104">
        <f>('[1]Summary Data'!$V112*POWER(DF$51,3))+('[1]Summary Data'!$W112*POWER(DF$51,2))+('[1]Summary Data'!$X112*DF$51)+'[1]Summary Data'!$Y112</f>
        <v>11.633381249999998</v>
      </c>
      <c r="DG59" s="104">
        <f>('[1]Summary Data'!$V112*POWER(DG$51,3))+('[1]Summary Data'!$W112*POWER(DG$51,2))+('[1]Summary Data'!$X112*DG$51)+'[1]Summary Data'!$Y112</f>
        <v>13.117294843750001</v>
      </c>
      <c r="DH59" s="188"/>
    </row>
    <row r="74" spans="9:9" x14ac:dyDescent="0.25">
      <c r="I74" s="43"/>
    </row>
  </sheetData>
  <sheetProtection password="C163" sheet="1" objects="1" scenarios="1"/>
  <mergeCells count="26">
    <mergeCell ref="DH52:DH59"/>
    <mergeCell ref="B50:F50"/>
    <mergeCell ref="G50:V50"/>
    <mergeCell ref="W50:AM50"/>
    <mergeCell ref="CB50:CQ50"/>
    <mergeCell ref="CR50:DG50"/>
    <mergeCell ref="B51:E59"/>
    <mergeCell ref="AN52:AN59"/>
    <mergeCell ref="Q41:Q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P39"/>
    <mergeCell ref="B40:E48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2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34" fitToHeight="2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Q70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 x14ac:dyDescent="0.4">
      <c r="A1" s="161" t="str">
        <f ca="1">MID(CELL("filename",A1),FIND("]",CELL("filename",A1))+1,255)</f>
        <v>Nissan GTR EcuTek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755.39599999999996</v>
      </c>
      <c r="T1" s="163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755.39599999999996</v>
      </c>
      <c r="T2" s="41" t="s">
        <v>28</v>
      </c>
    </row>
    <row r="3" spans="1:81" x14ac:dyDescent="0.25">
      <c r="A3" s="8" t="s">
        <v>1</v>
      </c>
      <c r="B3" s="7" t="str">
        <f>[1]Versions!C4</f>
        <v>19.02.28</v>
      </c>
    </row>
    <row r="4" spans="1:81" ht="15.75" thickBot="1" x14ac:dyDescent="0.3"/>
    <row r="5" spans="1:81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0.87</v>
      </c>
    </row>
    <row r="6" spans="1:81" ht="15.75" thickBot="1" x14ac:dyDescent="0.3"/>
    <row r="7" spans="1:81" ht="15.75" thickBot="1" x14ac:dyDescent="0.3">
      <c r="B7" s="167" t="s">
        <v>39</v>
      </c>
      <c r="C7" s="168"/>
      <c r="D7" s="169"/>
    </row>
    <row r="8" spans="1:81" ht="15.75" thickBot="1" x14ac:dyDescent="0.3">
      <c r="B8" s="45">
        <f>MIN(G62:V62)</f>
        <v>0.16</v>
      </c>
      <c r="C8" s="46" t="s">
        <v>40</v>
      </c>
    </row>
    <row r="9" spans="1:81" ht="15.75" thickBot="1" x14ac:dyDescent="0.3"/>
    <row r="10" spans="1:81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81" ht="15.75" thickBot="1" x14ac:dyDescent="0.3">
      <c r="B11" s="45">
        <f>MAX(G62:V62)</f>
        <v>2</v>
      </c>
      <c r="C11" s="46" t="s">
        <v>40</v>
      </c>
    </row>
    <row r="12" spans="1:81" ht="15.75" thickBot="1" x14ac:dyDescent="0.3">
      <c r="I12" s="43"/>
    </row>
    <row r="13" spans="1:81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81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81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680.6491544999999</v>
      </c>
      <c r="H15" s="186" t="s">
        <v>45</v>
      </c>
      <c r="I15" s="37"/>
      <c r="K15" s="37"/>
    </row>
    <row r="16" spans="1:81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755.77369799999997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830.20389449999982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876.78917549999994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928.55104349999988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986.5240154999999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1066.1478075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1123.8126254999997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16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16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16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16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16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16" ht="15.75" thickBot="1" x14ac:dyDescent="0.3"/>
    <row r="39" spans="2:16" ht="15.75" thickBot="1" x14ac:dyDescent="0.3">
      <c r="B39" s="167" t="s">
        <v>55</v>
      </c>
      <c r="C39" s="168"/>
      <c r="D39" s="168"/>
      <c r="E39" s="168"/>
      <c r="F39" s="169"/>
      <c r="G39" s="174" t="s">
        <v>68</v>
      </c>
      <c r="H39" s="175"/>
      <c r="I39" s="175"/>
      <c r="J39" s="175"/>
      <c r="K39" s="175"/>
      <c r="L39" s="175"/>
      <c r="M39" s="175"/>
      <c r="N39" s="176"/>
    </row>
    <row r="40" spans="2:16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 x14ac:dyDescent="0.3">
      <c r="B41" s="197"/>
      <c r="C41" s="198"/>
      <c r="D41" s="198"/>
      <c r="E41" s="199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2.1659600000000001</v>
      </c>
      <c r="H41" s="88">
        <f>('[1]Summary Data'!$V43*POWER(H$40,3))+('[1]Summary Data'!$W43*POWER(H$40,2))+('[1]Summary Data'!$X43*H$40)+'[1]Summary Data'!$Y43</f>
        <v>1.4519199999999994</v>
      </c>
      <c r="I41" s="88">
        <f>('[1]Summary Data'!$V43*POWER(I$40,3))+('[1]Summary Data'!$W43*POWER(I$40,2))+('[1]Summary Data'!$X43*I$40)+'[1]Summary Data'!$Y43</f>
        <v>1.2094100000000001</v>
      </c>
      <c r="J41" s="88">
        <f>('[1]Summary Data'!$V43*POWER(J$40,3))+('[1]Summary Data'!$W43*POWER(J$40,2))+('[1]Summary Data'!$X43*J$40)+'[1]Summary Data'!$Y43</f>
        <v>1.0247599999999988</v>
      </c>
      <c r="K41" s="88">
        <f>('[1]Summary Data'!$V43*POWER(K$40,3))+('[1]Summary Data'!$W43*POWER(K$40,2))+('[1]Summary Data'!$X43*K$40)+'[1]Summary Data'!$Y43</f>
        <v>0.88410999999999795</v>
      </c>
      <c r="L41" s="88">
        <f>('[1]Summary Data'!$V43*POWER(L$40,3))+('[1]Summary Data'!$W43*POWER(L$40,2))+('[1]Summary Data'!$X43*L$40)+'[1]Summary Data'!$Y43</f>
        <v>0.77360000000000184</v>
      </c>
      <c r="M41" s="88">
        <f>('[1]Summary Data'!$V43*POWER(M$40,3))+('[1]Summary Data'!$W43*POWER(M$40,2))+('[1]Summary Data'!$X43*M$40)+'[1]Summary Data'!$Y43</f>
        <v>0.67937000000000047</v>
      </c>
      <c r="N41" s="89">
        <f>('[1]Summary Data'!$V43*POWER(N$40,3))+('[1]Summary Data'!$W43*POWER(N$40,2))+('[1]Summary Data'!$X43*N$40)+'[1]Summary Data'!$Y43</f>
        <v>0.58756000000000164</v>
      </c>
      <c r="O41" s="186" t="s">
        <v>40</v>
      </c>
    </row>
    <row r="42" spans="2:16" ht="15.75" thickBot="1" x14ac:dyDescent="0.3">
      <c r="B42" s="197"/>
      <c r="C42" s="198"/>
      <c r="D42" s="198"/>
      <c r="E42" s="199"/>
      <c r="F42" s="51">
        <f t="shared" si="4"/>
        <v>3</v>
      </c>
      <c r="G42" s="92">
        <f>('[1]Summary Data'!$V42*POWER(G$40,3))+('[1]Summary Data'!$W42*POWER(G$40,2))+('[1]Summary Data'!$X42*G$40)+'[1]Summary Data'!$Y42</f>
        <v>2.2374700000000001</v>
      </c>
      <c r="H42" s="93">
        <f>('[1]Summary Data'!$V42*POWER(H$40,3))+('[1]Summary Data'!$W42*POWER(H$40,2))+('[1]Summary Data'!$X42*H$40)+'[1]Summary Data'!$Y42</f>
        <v>1.4515700000000002</v>
      </c>
      <c r="I42" s="93">
        <f>('[1]Summary Data'!$V42*POWER(I$40,3))+('[1]Summary Data'!$W42*POWER(I$40,2))+('[1]Summary Data'!$X42*I$40)+'[1]Summary Data'!$Y42</f>
        <v>1.2124299999999977</v>
      </c>
      <c r="J42" s="93">
        <f>('[1]Summary Data'!$V42*POWER(J$40,3))+('[1]Summary Data'!$W42*POWER(J$40,2))+('[1]Summary Data'!$X42*J$40)+'[1]Summary Data'!$Y42</f>
        <v>1.0439900000000009</v>
      </c>
      <c r="K42" s="93">
        <f>('[1]Summary Data'!$V42*POWER(K$40,3))+('[1]Summary Data'!$W42*POWER(K$40,2))+('[1]Summary Data'!$X42*K$40)+'[1]Summary Data'!$Y42</f>
        <v>0.9223700000000008</v>
      </c>
      <c r="L42" s="93">
        <f>('[1]Summary Data'!$V42*POWER(L$40,3))+('[1]Summary Data'!$W42*POWER(L$40,2))+('[1]Summary Data'!$X42*L$40)+'[1]Summary Data'!$Y42</f>
        <v>0.82368999999999204</v>
      </c>
      <c r="M42" s="93">
        <f>('[1]Summary Data'!$V42*POWER(M$40,3))+('[1]Summary Data'!$W42*POWER(M$40,2))+('[1]Summary Data'!$X42*M$40)+'[1]Summary Data'!$Y42</f>
        <v>0.72407000000000465</v>
      </c>
      <c r="N42" s="94">
        <f>('[1]Summary Data'!$V42*POWER(N$40,3))+('[1]Summary Data'!$W42*POWER(N$40,2))+('[1]Summary Data'!$X42*N$40)+'[1]Summary Data'!$Y42</f>
        <v>0.59963000000000122</v>
      </c>
      <c r="O42" s="187"/>
      <c r="P42" s="53" t="s">
        <v>46</v>
      </c>
    </row>
    <row r="43" spans="2:16" x14ac:dyDescent="0.25">
      <c r="B43" s="197"/>
      <c r="C43" s="198"/>
      <c r="D43" s="198"/>
      <c r="E43" s="199"/>
      <c r="F43" s="54">
        <f t="shared" si="4"/>
        <v>3.5</v>
      </c>
      <c r="G43" s="97">
        <f>('[1]Summary Data'!$V41*POWER(G$40,3))+('[1]Summary Data'!$W41*POWER(G$40,2))+('[1]Summary Data'!$X41*G$40)+'[1]Summary Data'!$Y41</f>
        <v>2.3611300000000011</v>
      </c>
      <c r="H43" s="98">
        <f>('[1]Summary Data'!$V41*POWER(H$40,3))+('[1]Summary Data'!$W41*POWER(H$40,2))+('[1]Summary Data'!$X41*H$40)+'[1]Summary Data'!$Y41</f>
        <v>1.5276700000000005</v>
      </c>
      <c r="I43" s="98">
        <f>('[1]Summary Data'!$V41*POWER(I$40,3))+('[1]Summary Data'!$W41*POWER(I$40,2))+('[1]Summary Data'!$X41*I$40)+'[1]Summary Data'!$Y41</f>
        <v>1.2550899999999992</v>
      </c>
      <c r="J43" s="98">
        <f>('[1]Summary Data'!$V41*POWER(J$40,3))+('[1]Summary Data'!$W41*POWER(J$40,2))+('[1]Summary Data'!$X41*J$40)+'[1]Summary Data'!$Y41</f>
        <v>1.0552499999999991</v>
      </c>
      <c r="K43" s="98">
        <f>('[1]Summary Data'!$V41*POWER(K$40,3))+('[1]Summary Data'!$W41*POWER(K$40,2))+('[1]Summary Data'!$X41*K$40)+'[1]Summary Data'!$Y41</f>
        <v>0.91062999999999761</v>
      </c>
      <c r="L43" s="98">
        <f>('[1]Summary Data'!$V41*POWER(L$40,3))+('[1]Summary Data'!$W41*POWER(L$40,2))+('[1]Summary Data'!$X41*L$40)+'[1]Summary Data'!$Y41</f>
        <v>0.80370999999999881</v>
      </c>
      <c r="M43" s="98">
        <f>('[1]Summary Data'!$V41*POWER(M$40,3))+('[1]Summary Data'!$W41*POWER(M$40,2))+('[1]Summary Data'!$X41*M$40)+'[1]Summary Data'!$Y41</f>
        <v>0.71697000000000344</v>
      </c>
      <c r="N43" s="99">
        <f>('[1]Summary Data'!$V41*POWER(N$40,3))+('[1]Summary Data'!$W41*POWER(N$40,2))+('[1]Summary Data'!$X41*N$40)+'[1]Summary Data'!$Y41</f>
        <v>0.63288999999999973</v>
      </c>
      <c r="O43" s="187"/>
    </row>
    <row r="44" spans="2:16" x14ac:dyDescent="0.25">
      <c r="B44" s="197"/>
      <c r="C44" s="198"/>
      <c r="D44" s="198"/>
      <c r="E44" s="199"/>
      <c r="F44" s="56">
        <f t="shared" si="4"/>
        <v>4</v>
      </c>
      <c r="G44" s="97">
        <f>('[1]Summary Data'!$V40*POWER(G$40,3))+('[1]Summary Data'!$W40*POWER(G$40,2))+('[1]Summary Data'!$X40*G$40)+'[1]Summary Data'!$Y40</f>
        <v>2.5793699999999991</v>
      </c>
      <c r="H44" s="98">
        <f>('[1]Summary Data'!$V40*POWER(H$40,3))+('[1]Summary Data'!$W40*POWER(H$40,2))+('[1]Summary Data'!$X40*H$40)+'[1]Summary Data'!$Y40</f>
        <v>1.5829099999999983</v>
      </c>
      <c r="I44" s="98">
        <f>('[1]Summary Data'!$V40*POWER(I$40,3))+('[1]Summary Data'!$W40*POWER(I$40,2))+('[1]Summary Data'!$X40*I$40)+'[1]Summary Data'!$Y40</f>
        <v>1.2864000000000004</v>
      </c>
      <c r="J44" s="98">
        <f>('[1]Summary Data'!$V40*POWER(J$40,3))+('[1]Summary Data'!$W40*POWER(J$40,2))+('[1]Summary Data'!$X40*J$40)+'[1]Summary Data'!$Y40</f>
        <v>1.0841299999999983</v>
      </c>
      <c r="K44" s="98">
        <f>('[1]Summary Data'!$V40*POWER(K$40,3))+('[1]Summary Data'!$W40*POWER(K$40,2))+('[1]Summary Data'!$X40*K$40)+'[1]Summary Data'!$Y40</f>
        <v>0.94591999999999388</v>
      </c>
      <c r="L44" s="98">
        <f>('[1]Summary Data'!$V40*POWER(L$40,3))+('[1]Summary Data'!$W40*POWER(L$40,2))+('[1]Summary Data'!$X40*L$40)+'[1]Summary Data'!$Y40</f>
        <v>0.84158999999999651</v>
      </c>
      <c r="M44" s="98">
        <f>('[1]Summary Data'!$V40*POWER(M$40,3))+('[1]Summary Data'!$W40*POWER(M$40,2))+('[1]Summary Data'!$X40*M$40)+'[1]Summary Data'!$Y40</f>
        <v>0.74096000000000117</v>
      </c>
      <c r="N44" s="99">
        <f>('[1]Summary Data'!$V40*POWER(N$40,3))+('[1]Summary Data'!$W40*POWER(N$40,2))+('[1]Summary Data'!$X40*N$40)+'[1]Summary Data'!$Y40</f>
        <v>0.61384999999999934</v>
      </c>
      <c r="O44" s="187"/>
    </row>
    <row r="45" spans="2:16" x14ac:dyDescent="0.25">
      <c r="B45" s="197"/>
      <c r="C45" s="198"/>
      <c r="D45" s="198"/>
      <c r="E45" s="199"/>
      <c r="F45" s="56">
        <f t="shared" si="4"/>
        <v>4.5</v>
      </c>
      <c r="G45" s="97">
        <f>('[1]Summary Data'!$V39*POWER(G$40,3))+('[1]Summary Data'!$W39*POWER(G$40,2))+('[1]Summary Data'!$X39*G$40)+'[1]Summary Data'!$Y39</f>
        <v>2.8085500000000039</v>
      </c>
      <c r="H45" s="98">
        <f>('[1]Summary Data'!$V39*POWER(H$40,3))+('[1]Summary Data'!$W39*POWER(H$40,2))+('[1]Summary Data'!$X39*H$40)+'[1]Summary Data'!$Y39</f>
        <v>1.6445100000000039</v>
      </c>
      <c r="I45" s="98">
        <f>('[1]Summary Data'!$V39*POWER(I$40,3))+('[1]Summary Data'!$W39*POWER(I$40,2))+('[1]Summary Data'!$X39*I$40)+'[1]Summary Data'!$Y39</f>
        <v>1.3198900000000009</v>
      </c>
      <c r="J45" s="98">
        <f>('[1]Summary Data'!$V39*POWER(J$40,3))+('[1]Summary Data'!$W39*POWER(J$40,2))+('[1]Summary Data'!$X39*J$40)+'[1]Summary Data'!$Y39</f>
        <v>1.1104700000000065</v>
      </c>
      <c r="K45" s="98">
        <f>('[1]Summary Data'!$V39*POWER(K$40,3))+('[1]Summary Data'!$W39*POWER(K$40,2))+('[1]Summary Data'!$X39*K$40)+'[1]Summary Data'!$Y39</f>
        <v>0.9739500000000092</v>
      </c>
      <c r="L45" s="98">
        <f>('[1]Summary Data'!$V39*POWER(L$40,3))+('[1]Summary Data'!$W39*POWER(L$40,2))+('[1]Summary Data'!$X39*L$40)+'[1]Summary Data'!$Y39</f>
        <v>0.86803000000001163</v>
      </c>
      <c r="M45" s="98">
        <f>('[1]Summary Data'!$V39*POWER(M$40,3))+('[1]Summary Data'!$W39*POWER(M$40,2))+('[1]Summary Data'!$X39*M$40)+'[1]Summary Data'!$Y39</f>
        <v>0.75041000000000935</v>
      </c>
      <c r="N45" s="99">
        <f>('[1]Summary Data'!$V39*POWER(N$40,3))+('[1]Summary Data'!$W39*POWER(N$40,2))+('[1]Summary Data'!$X39*N$40)+'[1]Summary Data'!$Y39</f>
        <v>0.57879000000000502</v>
      </c>
      <c r="O45" s="187"/>
    </row>
    <row r="46" spans="2:16" x14ac:dyDescent="0.25">
      <c r="B46" s="197"/>
      <c r="C46" s="198"/>
      <c r="D46" s="198"/>
      <c r="E46" s="199"/>
      <c r="F46" s="56">
        <f t="shared" si="4"/>
        <v>5</v>
      </c>
      <c r="G46" s="97">
        <f>('[1]Summary Data'!$V38*POWER(G$40,3))+('[1]Summary Data'!$W38*POWER(G$40,2))+('[1]Summary Data'!$X38*G$40)+'[1]Summary Data'!$Y38</f>
        <v>3.1129800000000003</v>
      </c>
      <c r="H46" s="98">
        <f>('[1]Summary Data'!$V38*POWER(H$40,3))+('[1]Summary Data'!$W38*POWER(H$40,2))+('[1]Summary Data'!$X38*H$40)+'[1]Summary Data'!$Y38</f>
        <v>1.798880000000004</v>
      </c>
      <c r="I46" s="98">
        <f>('[1]Summary Data'!$V38*POWER(I$40,3))+('[1]Summary Data'!$W38*POWER(I$40,2))+('[1]Summary Data'!$X38*I$40)+'[1]Summary Data'!$Y38</f>
        <v>1.4158799999999943</v>
      </c>
      <c r="J46" s="98">
        <f>('[1]Summary Data'!$V38*POWER(J$40,3))+('[1]Summary Data'!$W38*POWER(J$40,2))+('[1]Summary Data'!$X38*J$40)+'[1]Summary Data'!$Y38</f>
        <v>1.1613400000000027</v>
      </c>
      <c r="K46" s="98">
        <f>('[1]Summary Data'!$V38*POWER(K$40,3))+('[1]Summary Data'!$W38*POWER(K$40,2))+('[1]Summary Data'!$X38*K$40)+'[1]Summary Data'!$Y38</f>
        <v>0.99458000000000624</v>
      </c>
      <c r="L46" s="98">
        <f>('[1]Summary Data'!$V38*POWER(L$40,3))+('[1]Summary Data'!$W38*POWER(L$40,2))+('[1]Summary Data'!$X38*L$40)+'[1]Summary Data'!$Y38</f>
        <v>0.87492000000000303</v>
      </c>
      <c r="M46" s="98">
        <f>('[1]Summary Data'!$V38*POWER(M$40,3))+('[1]Summary Data'!$W38*POWER(M$40,2))+('[1]Summary Data'!$X38*M$40)+'[1]Summary Data'!$Y38</f>
        <v>0.76167999999999836</v>
      </c>
      <c r="N46" s="99">
        <f>('[1]Summary Data'!$V38*POWER(N$40,3))+('[1]Summary Data'!$W38*POWER(N$40,2))+('[1]Summary Data'!$X38*N$40)+'[1]Summary Data'!$Y38</f>
        <v>0.61418000000000461</v>
      </c>
      <c r="O46" s="187"/>
    </row>
    <row r="47" spans="2:16" x14ac:dyDescent="0.25">
      <c r="B47" s="197"/>
      <c r="C47" s="198"/>
      <c r="D47" s="198"/>
      <c r="E47" s="199"/>
      <c r="F47" s="56">
        <f t="shared" si="4"/>
        <v>5.5</v>
      </c>
      <c r="G47" s="97">
        <f>('[1]Summary Data'!$V37*POWER(G$40,3))+('[1]Summary Data'!$W37*POWER(G$40,2))+('[1]Summary Data'!$X37*G$40)+'[1]Summary Data'!$Y37</f>
        <v>3.5874099999999949</v>
      </c>
      <c r="H47" s="98">
        <f>('[1]Summary Data'!$V37*POWER(H$40,3))+('[1]Summary Data'!$W37*POWER(H$40,2))+('[1]Summary Data'!$X37*H$40)+'[1]Summary Data'!$Y37</f>
        <v>1.9605499999999942</v>
      </c>
      <c r="I47" s="98">
        <f>('[1]Summary Data'!$V37*POWER(I$40,3))+('[1]Summary Data'!$W37*POWER(I$40,2))+('[1]Summary Data'!$X37*I$40)+'[1]Summary Data'!$Y37</f>
        <v>1.514139999999994</v>
      </c>
      <c r="J47" s="98">
        <f>('[1]Summary Data'!$V37*POWER(J$40,3))+('[1]Summary Data'!$W37*POWER(J$40,2))+('[1]Summary Data'!$X37*J$40)+'[1]Summary Data'!$Y37</f>
        <v>1.2367299999999979</v>
      </c>
      <c r="K47" s="98">
        <f>('[1]Summary Data'!$V37*POWER(K$40,3))+('[1]Summary Data'!$W37*POWER(K$40,2))+('[1]Summary Data'!$X37*K$40)+'[1]Summary Data'!$Y37</f>
        <v>1.0715599999999874</v>
      </c>
      <c r="L47" s="98">
        <f>('[1]Summary Data'!$V37*POWER(L$40,3))+('[1]Summary Data'!$W37*POWER(L$40,2))+('[1]Summary Data'!$X37*L$40)+'[1]Summary Data'!$Y37</f>
        <v>0.9618699999999869</v>
      </c>
      <c r="M47" s="98">
        <f>('[1]Summary Data'!$V37*POWER(M$40,3))+('[1]Summary Data'!$W37*POWER(M$40,2))+('[1]Summary Data'!$X37*M$40)+'[1]Summary Data'!$Y37</f>
        <v>0.85090000000000643</v>
      </c>
      <c r="N47" s="99">
        <f>('[1]Summary Data'!$V37*POWER(N$40,3))+('[1]Summary Data'!$W37*POWER(N$40,2))+('[1]Summary Data'!$X37*N$40)+'[1]Summary Data'!$Y37</f>
        <v>0.68188999999999211</v>
      </c>
      <c r="O47" s="187"/>
    </row>
    <row r="48" spans="2:16" ht="15.75" thickBot="1" x14ac:dyDescent="0.3">
      <c r="B48" s="200"/>
      <c r="C48" s="201"/>
      <c r="D48" s="201"/>
      <c r="E48" s="202"/>
      <c r="F48" s="58">
        <f t="shared" si="4"/>
        <v>6</v>
      </c>
      <c r="G48" s="102">
        <f>('[1]Summary Data'!$V36*POWER(G$40,3))+('[1]Summary Data'!$W36*POWER(G$40,2))+('[1]Summary Data'!$X36*G$40)+'[1]Summary Data'!$Y36</f>
        <v>4.1552000000000007</v>
      </c>
      <c r="H48" s="103">
        <f>('[1]Summary Data'!$V36*POWER(H$40,3))+('[1]Summary Data'!$W36*POWER(H$40,2))+('[1]Summary Data'!$X36*H$40)+'[1]Summary Data'!$Y36</f>
        <v>2.1310000000000073</v>
      </c>
      <c r="I48" s="103">
        <f>('[1]Summary Data'!$V36*POWER(I$40,3))+('[1]Summary Data'!$W36*POWER(I$40,2))+('[1]Summary Data'!$X36*I$40)+'[1]Summary Data'!$Y36</f>
        <v>1.6104800000000026</v>
      </c>
      <c r="J48" s="103">
        <f>('[1]Summary Data'!$V36*POWER(J$40,3))+('[1]Summary Data'!$W36*POWER(J$40,2))+('[1]Summary Data'!$X36*J$40)+'[1]Summary Data'!$Y36</f>
        <v>1.313200000000009</v>
      </c>
      <c r="K48" s="103">
        <f>('[1]Summary Data'!$V36*POWER(K$40,3))+('[1]Summary Data'!$W36*POWER(K$40,2))+('[1]Summary Data'!$X36*K$40)+'[1]Summary Data'!$Y36</f>
        <v>1.1608000000000089</v>
      </c>
      <c r="L48" s="103">
        <f>('[1]Summary Data'!$V36*POWER(L$40,3))+('[1]Summary Data'!$W36*POWER(L$40,2))+('[1]Summary Data'!$X36*L$40)+'[1]Summary Data'!$Y36</f>
        <v>1.0749199999999917</v>
      </c>
      <c r="M48" s="103">
        <f>('[1]Summary Data'!$V36*POWER(M$40,3))+('[1]Summary Data'!$W36*POWER(M$40,2))+('[1]Summary Data'!$X36*M$40)+'[1]Summary Data'!$Y36</f>
        <v>0.97719999999999629</v>
      </c>
      <c r="N48" s="104">
        <f>('[1]Summary Data'!$V36*POWER(N$40,3))+('[1]Summary Data'!$W36*POWER(N$40,2))+('[1]Summary Data'!$X36*N$40)+'[1]Summary Data'!$Y36</f>
        <v>0.78927999999999088</v>
      </c>
      <c r="O48" s="188"/>
    </row>
    <row r="60" spans="2:95" ht="15.75" thickBot="1" x14ac:dyDescent="0.3">
      <c r="CA60" s="43" t="s">
        <v>59</v>
      </c>
    </row>
    <row r="61" spans="2:95" ht="15.75" thickBot="1" x14ac:dyDescent="0.3">
      <c r="B61" s="203" t="s">
        <v>63</v>
      </c>
      <c r="C61" s="204"/>
      <c r="D61" s="204"/>
      <c r="E61" s="204"/>
      <c r="F61" s="169"/>
      <c r="G61" s="174" t="s">
        <v>61</v>
      </c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6"/>
      <c r="CA61" s="107"/>
      <c r="CB61" s="174" t="s">
        <v>61</v>
      </c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6"/>
    </row>
    <row r="62" spans="2:95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5">F62</f>
        <v>bar</v>
      </c>
      <c r="CB62" s="108">
        <f t="shared" si="5"/>
        <v>0.16</v>
      </c>
      <c r="CC62" s="109">
        <f t="shared" si="5"/>
        <v>0.22</v>
      </c>
      <c r="CD62" s="109">
        <f t="shared" si="5"/>
        <v>0.28000000000000003</v>
      </c>
      <c r="CE62" s="109">
        <f t="shared" si="5"/>
        <v>0.34</v>
      </c>
      <c r="CF62" s="109">
        <f t="shared" si="5"/>
        <v>0.4</v>
      </c>
      <c r="CG62" s="109">
        <f t="shared" si="5"/>
        <v>0.46</v>
      </c>
      <c r="CH62" s="109">
        <f t="shared" si="5"/>
        <v>0.52</v>
      </c>
      <c r="CI62" s="109">
        <f t="shared" si="5"/>
        <v>0.57999999999999996</v>
      </c>
      <c r="CJ62" s="109">
        <f t="shared" si="5"/>
        <v>0.64</v>
      </c>
      <c r="CK62" s="109">
        <f t="shared" si="5"/>
        <v>0.7</v>
      </c>
      <c r="CL62" s="109">
        <f t="shared" si="5"/>
        <v>0.76</v>
      </c>
      <c r="CM62" s="109">
        <f t="shared" si="5"/>
        <v>0.82</v>
      </c>
      <c r="CN62" s="109">
        <f t="shared" si="5"/>
        <v>0.88</v>
      </c>
      <c r="CO62" s="109">
        <f t="shared" si="5"/>
        <v>0.94</v>
      </c>
      <c r="CP62" s="109">
        <f t="shared" si="5"/>
        <v>1</v>
      </c>
      <c r="CQ62" s="110">
        <f t="shared" si="5"/>
        <v>2</v>
      </c>
    </row>
    <row r="63" spans="2:95" ht="15" customHeight="1" thickBot="1" x14ac:dyDescent="0.3">
      <c r="B63" s="180"/>
      <c r="C63" s="181"/>
      <c r="D63" s="181"/>
      <c r="E63" s="182"/>
      <c r="F63" s="49">
        <f t="shared" ref="F63:F70" si="6">F15</f>
        <v>2.5</v>
      </c>
      <c r="G63" s="124">
        <f t="shared" ref="G63:U70" si="7">IF(CB63&gt;H63,MAX(CB63,0),H63)</f>
        <v>213.87777946368004</v>
      </c>
      <c r="H63" s="125">
        <f t="shared" si="7"/>
        <v>187.36657499784002</v>
      </c>
      <c r="I63" s="125">
        <f t="shared" si="7"/>
        <v>165.52984804416002</v>
      </c>
      <c r="J63" s="125">
        <f t="shared" si="7"/>
        <v>147.90065541432006</v>
      </c>
      <c r="K63" s="125">
        <f t="shared" si="7"/>
        <v>134.01205392000003</v>
      </c>
      <c r="L63" s="125">
        <f t="shared" si="7"/>
        <v>123.39710037288003</v>
      </c>
      <c r="M63" s="125">
        <f t="shared" si="7"/>
        <v>115.58885158464005</v>
      </c>
      <c r="N63" s="125">
        <f t="shared" si="7"/>
        <v>110.12036436696013</v>
      </c>
      <c r="O63" s="125">
        <f t="shared" si="7"/>
        <v>106.52469553152008</v>
      </c>
      <c r="P63" s="125">
        <f t="shared" si="7"/>
        <v>104.33490189000014</v>
      </c>
      <c r="Q63" s="125">
        <f t="shared" si="7"/>
        <v>103.08404025408009</v>
      </c>
      <c r="R63" s="125">
        <f t="shared" si="7"/>
        <v>102.30516743544013</v>
      </c>
      <c r="S63" s="125">
        <f t="shared" si="7"/>
        <v>101.53134024576008</v>
      </c>
      <c r="T63" s="125">
        <f t="shared" si="7"/>
        <v>100.29561549672013</v>
      </c>
      <c r="U63" s="125">
        <f t="shared" si="7"/>
        <v>100</v>
      </c>
      <c r="V63" s="126">
        <v>100</v>
      </c>
      <c r="W63" s="18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213.87777946368004</v>
      </c>
      <c r="CC63" s="125">
        <f>('[1]Summary Data'!$V163*POWER(CC$62,3))+('[1]Summary Data'!$W163*POWER(CC$62,2))+('[1]Summary Data'!$X163*CC$62)+'[1]Summary Data'!$Y163</f>
        <v>187.36657499784002</v>
      </c>
      <c r="CD63" s="125">
        <f>('[1]Summary Data'!$V163*POWER(CD$62,3))+('[1]Summary Data'!$W163*POWER(CD$62,2))+('[1]Summary Data'!$X163*CD$62)+'[1]Summary Data'!$Y163</f>
        <v>165.52984804416002</v>
      </c>
      <c r="CE63" s="125">
        <f>('[1]Summary Data'!$V163*POWER(CE$62,3))+('[1]Summary Data'!$W163*POWER(CE$62,2))+('[1]Summary Data'!$X163*CE$62)+'[1]Summary Data'!$Y163</f>
        <v>147.90065541432006</v>
      </c>
      <c r="CF63" s="125">
        <f>('[1]Summary Data'!$V163*POWER(CF$62,3))+('[1]Summary Data'!$W163*POWER(CF$62,2))+('[1]Summary Data'!$X163*CF$62)+'[1]Summary Data'!$Y163</f>
        <v>134.01205392000003</v>
      </c>
      <c r="CG63" s="125">
        <f>('[1]Summary Data'!$V163*POWER(CG$62,3))+('[1]Summary Data'!$W163*POWER(CG$62,2))+('[1]Summary Data'!$X163*CG$62)+'[1]Summary Data'!$Y163</f>
        <v>123.39710037288003</v>
      </c>
      <c r="CH63" s="125">
        <f>('[1]Summary Data'!$V163*POWER(CH$62,3))+('[1]Summary Data'!$W163*POWER(CH$62,2))+('[1]Summary Data'!$X163*CH$62)+'[1]Summary Data'!$Y163</f>
        <v>115.58885158464005</v>
      </c>
      <c r="CI63" s="125">
        <f>('[1]Summary Data'!$V163*POWER(CI$62,3))+('[1]Summary Data'!$W163*POWER(CI$62,2))+('[1]Summary Data'!$X163*CI$62)+'[1]Summary Data'!$Y163</f>
        <v>110.12036436696013</v>
      </c>
      <c r="CJ63" s="125">
        <f>('[1]Summary Data'!$V163*POWER(CJ$62,3))+('[1]Summary Data'!$W163*POWER(CJ$62,2))+('[1]Summary Data'!$X163*CJ$62)+'[1]Summary Data'!$Y163</f>
        <v>106.52469553152008</v>
      </c>
      <c r="CK63" s="125">
        <f>('[1]Summary Data'!$V163*POWER(CK$62,3))+('[1]Summary Data'!$W163*POWER(CK$62,2))+('[1]Summary Data'!$X163*CK$62)+'[1]Summary Data'!$Y163</f>
        <v>104.33490189000014</v>
      </c>
      <c r="CL63" s="125">
        <f>('[1]Summary Data'!$V163*POWER(CL$62,3))+('[1]Summary Data'!$W163*POWER(CL$62,2))+('[1]Summary Data'!$X163*CL$62)+'[1]Summary Data'!$Y163</f>
        <v>103.08404025408009</v>
      </c>
      <c r="CM63" s="125">
        <f>('[1]Summary Data'!$V163*POWER(CM$62,3))+('[1]Summary Data'!$W163*POWER(CM$62,2))+('[1]Summary Data'!$X163*CM$62)+'[1]Summary Data'!$Y163</f>
        <v>102.30516743544013</v>
      </c>
      <c r="CN63" s="125">
        <f>('[1]Summary Data'!$V163*POWER(CN$62,3))+('[1]Summary Data'!$W163*POWER(CN$62,2))+('[1]Summary Data'!$X163*CN$62)+'[1]Summary Data'!$Y163</f>
        <v>101.53134024576008</v>
      </c>
      <c r="CO63" s="125">
        <f>('[1]Summary Data'!$V163*POWER(CO$62,3))+('[1]Summary Data'!$W163*POWER(CO$62,2))+('[1]Summary Data'!$X163*CO$62)+'[1]Summary Data'!$Y163</f>
        <v>100.29561549672013</v>
      </c>
      <c r="CP63" s="125">
        <f>('[1]Summary Data'!$V163*POWER(CP$62,3))+('[1]Summary Data'!$W163*POWER(CP$62,2))+('[1]Summary Data'!$X163*CP$62)+'[1]Summary Data'!$Y163</f>
        <v>98.13105000000013</v>
      </c>
      <c r="CQ63" s="126">
        <f>('[1]Summary Data'!$V163*POWER(CQ$62,3))+('[1]Summary Data'!$W163*POWER(CQ$62,2))+('[1]Summary Data'!$X163*CQ$62)+'[1]Summary Data'!$Y163</f>
        <v>-502.43405999999953</v>
      </c>
    </row>
    <row r="64" spans="2:95" ht="15.75" thickBot="1" x14ac:dyDescent="0.3">
      <c r="B64" s="180"/>
      <c r="C64" s="181"/>
      <c r="D64" s="181"/>
      <c r="E64" s="182"/>
      <c r="F64" s="51">
        <f t="shared" si="6"/>
        <v>3</v>
      </c>
      <c r="G64" s="127">
        <f t="shared" si="7"/>
        <v>244.15163680256001</v>
      </c>
      <c r="H64" s="128">
        <f t="shared" si="7"/>
        <v>212.24057224328001</v>
      </c>
      <c r="I64" s="128">
        <f t="shared" si="7"/>
        <v>185.87610323071999</v>
      </c>
      <c r="J64" s="128">
        <f t="shared" si="7"/>
        <v>164.49462996343999</v>
      </c>
      <c r="K64" s="128">
        <f t="shared" si="7"/>
        <v>147.53255264000001</v>
      </c>
      <c r="L64" s="128">
        <f t="shared" si="7"/>
        <v>134.42627145895997</v>
      </c>
      <c r="M64" s="128">
        <f t="shared" si="7"/>
        <v>124.61218661887997</v>
      </c>
      <c r="N64" s="128">
        <f t="shared" si="7"/>
        <v>117.52669831831992</v>
      </c>
      <c r="O64" s="128">
        <f t="shared" si="7"/>
        <v>112.60620675583999</v>
      </c>
      <c r="P64" s="128">
        <f t="shared" si="7"/>
        <v>109.28711212999985</v>
      </c>
      <c r="Q64" s="128">
        <f t="shared" si="7"/>
        <v>107.00581463935993</v>
      </c>
      <c r="R64" s="128">
        <f t="shared" si="7"/>
        <v>105.19871448247983</v>
      </c>
      <c r="S64" s="128">
        <f t="shared" si="7"/>
        <v>103.30221185791999</v>
      </c>
      <c r="T64" s="128">
        <f t="shared" si="7"/>
        <v>100.75270696423996</v>
      </c>
      <c r="U64" s="128">
        <f t="shared" si="7"/>
        <v>100</v>
      </c>
      <c r="V64" s="129">
        <v>100</v>
      </c>
      <c r="W64" s="187"/>
      <c r="X64" s="53" t="s">
        <v>46</v>
      </c>
      <c r="CA64" s="117">
        <f t="shared" ref="CA64:CA70" si="8">F64</f>
        <v>3</v>
      </c>
      <c r="CB64" s="127">
        <f>('[1]Summary Data'!$V162*POWER(CB$62,3))+('[1]Summary Data'!$W162*POWER(CB$62,2))+('[1]Summary Data'!$X162*CB$62)+'[1]Summary Data'!$Y162</f>
        <v>244.15163680256001</v>
      </c>
      <c r="CC64" s="128">
        <f>('[1]Summary Data'!$V162*POWER(CC$62,3))+('[1]Summary Data'!$W162*POWER(CC$62,2))+('[1]Summary Data'!$X162*CC$62)+'[1]Summary Data'!$Y162</f>
        <v>212.24057224328001</v>
      </c>
      <c r="CD64" s="128">
        <f>('[1]Summary Data'!$V162*POWER(CD$62,3))+('[1]Summary Data'!$W162*POWER(CD$62,2))+('[1]Summary Data'!$X162*CD$62)+'[1]Summary Data'!$Y162</f>
        <v>185.87610323071999</v>
      </c>
      <c r="CE64" s="128">
        <f>('[1]Summary Data'!$V162*POWER(CE$62,3))+('[1]Summary Data'!$W162*POWER(CE$62,2))+('[1]Summary Data'!$X162*CE$62)+'[1]Summary Data'!$Y162</f>
        <v>164.49462996343999</v>
      </c>
      <c r="CF64" s="128">
        <f>('[1]Summary Data'!$V162*POWER(CF$62,3))+('[1]Summary Data'!$W162*POWER(CF$62,2))+('[1]Summary Data'!$X162*CF$62)+'[1]Summary Data'!$Y162</f>
        <v>147.53255264000001</v>
      </c>
      <c r="CG64" s="128">
        <f>('[1]Summary Data'!$V162*POWER(CG$62,3))+('[1]Summary Data'!$W162*POWER(CG$62,2))+('[1]Summary Data'!$X162*CG$62)+'[1]Summary Data'!$Y162</f>
        <v>134.42627145895997</v>
      </c>
      <c r="CH64" s="128">
        <f>('[1]Summary Data'!$V162*POWER(CH$62,3))+('[1]Summary Data'!$W162*POWER(CH$62,2))+('[1]Summary Data'!$X162*CH$62)+'[1]Summary Data'!$Y162</f>
        <v>124.61218661887997</v>
      </c>
      <c r="CI64" s="128">
        <f>('[1]Summary Data'!$V162*POWER(CI$62,3))+('[1]Summary Data'!$W162*POWER(CI$62,2))+('[1]Summary Data'!$X162*CI$62)+'[1]Summary Data'!$Y162</f>
        <v>117.52669831831992</v>
      </c>
      <c r="CJ64" s="128">
        <f>('[1]Summary Data'!$V162*POWER(CJ$62,3))+('[1]Summary Data'!$W162*POWER(CJ$62,2))+('[1]Summary Data'!$X162*CJ$62)+'[1]Summary Data'!$Y162</f>
        <v>112.60620675583999</v>
      </c>
      <c r="CK64" s="128">
        <f>('[1]Summary Data'!$V162*POWER(CK$62,3))+('[1]Summary Data'!$W162*POWER(CK$62,2))+('[1]Summary Data'!$X162*CK$62)+'[1]Summary Data'!$Y162</f>
        <v>109.28711212999985</v>
      </c>
      <c r="CL64" s="128">
        <f>('[1]Summary Data'!$V162*POWER(CL$62,3))+('[1]Summary Data'!$W162*POWER(CL$62,2))+('[1]Summary Data'!$X162*CL$62)+'[1]Summary Data'!$Y162</f>
        <v>107.00581463935993</v>
      </c>
      <c r="CM64" s="128">
        <f>('[1]Summary Data'!$V162*POWER(CM$62,3))+('[1]Summary Data'!$W162*POWER(CM$62,2))+('[1]Summary Data'!$X162*CM$62)+'[1]Summary Data'!$Y162</f>
        <v>105.19871448247983</v>
      </c>
      <c r="CN64" s="128">
        <f>('[1]Summary Data'!$V162*POWER(CN$62,3))+('[1]Summary Data'!$W162*POWER(CN$62,2))+('[1]Summary Data'!$X162*CN$62)+'[1]Summary Data'!$Y162</f>
        <v>103.30221185791999</v>
      </c>
      <c r="CO64" s="128">
        <f>('[1]Summary Data'!$V162*POWER(CO$62,3))+('[1]Summary Data'!$W162*POWER(CO$62,2))+('[1]Summary Data'!$X162*CO$62)+'[1]Summary Data'!$Y162</f>
        <v>100.75270696423996</v>
      </c>
      <c r="CP64" s="128">
        <f>('[1]Summary Data'!$V162*POWER(CP$62,3))+('[1]Summary Data'!$W162*POWER(CP$62,2))+('[1]Summary Data'!$X162*CP$62)+'[1]Summary Data'!$Y162</f>
        <v>96.986599999999896</v>
      </c>
      <c r="CQ64" s="129">
        <f>('[1]Summary Data'!$V162*POWER(CQ$62,3))+('[1]Summary Data'!$W162*POWER(CQ$62,2))+('[1]Summary Data'!$X162*CQ$62)+'[1]Summary Data'!$Y162</f>
        <v>-661.17796000000044</v>
      </c>
    </row>
    <row r="65" spans="2:95" x14ac:dyDescent="0.25">
      <c r="B65" s="180"/>
      <c r="C65" s="181"/>
      <c r="D65" s="181"/>
      <c r="E65" s="182"/>
      <c r="F65" s="54">
        <f t="shared" si="6"/>
        <v>3.5</v>
      </c>
      <c r="G65" s="130">
        <f t="shared" si="7"/>
        <v>230.35163662528004</v>
      </c>
      <c r="H65" s="131">
        <f t="shared" si="7"/>
        <v>200.18847111664002</v>
      </c>
      <c r="I65" s="131">
        <f t="shared" si="7"/>
        <v>175.44407311936001</v>
      </c>
      <c r="J65" s="131">
        <f t="shared" si="7"/>
        <v>155.55823649872002</v>
      </c>
      <c r="K65" s="131">
        <f t="shared" si="7"/>
        <v>139.97075512000004</v>
      </c>
      <c r="L65" s="131">
        <f t="shared" si="7"/>
        <v>128.12142284848005</v>
      </c>
      <c r="M65" s="131">
        <f t="shared" si="7"/>
        <v>119.45003354944006</v>
      </c>
      <c r="N65" s="131">
        <f t="shared" si="7"/>
        <v>113.39638108816007</v>
      </c>
      <c r="O65" s="131">
        <f t="shared" si="7"/>
        <v>109.40025932992006</v>
      </c>
      <c r="P65" s="131">
        <f t="shared" si="7"/>
        <v>106.90146214000009</v>
      </c>
      <c r="Q65" s="131">
        <f t="shared" si="7"/>
        <v>105.33978338368001</v>
      </c>
      <c r="R65" s="131">
        <f t="shared" si="7"/>
        <v>104.15501692624019</v>
      </c>
      <c r="S65" s="131">
        <f t="shared" si="7"/>
        <v>102.78695663296008</v>
      </c>
      <c r="T65" s="131">
        <f t="shared" si="7"/>
        <v>100.67539636912005</v>
      </c>
      <c r="U65" s="131">
        <f t="shared" si="7"/>
        <v>100</v>
      </c>
      <c r="V65" s="132">
        <v>100</v>
      </c>
      <c r="W65" s="187"/>
      <c r="CA65" s="118">
        <f t="shared" si="8"/>
        <v>3.5</v>
      </c>
      <c r="CB65" s="130">
        <f>('[1]Summary Data'!$V161*POWER(CB$62,3))+('[1]Summary Data'!$W161*POWER(CB$62,2))+('[1]Summary Data'!$X161*CB$62)+'[1]Summary Data'!$Y161</f>
        <v>230.35163662528004</v>
      </c>
      <c r="CC65" s="131">
        <f>('[1]Summary Data'!$V161*POWER(CC$62,3))+('[1]Summary Data'!$W161*POWER(CC$62,2))+('[1]Summary Data'!$X161*CC$62)+'[1]Summary Data'!$Y161</f>
        <v>200.18847111664002</v>
      </c>
      <c r="CD65" s="131">
        <f>('[1]Summary Data'!$V161*POWER(CD$62,3))+('[1]Summary Data'!$W161*POWER(CD$62,2))+('[1]Summary Data'!$X161*CD$62)+'[1]Summary Data'!$Y161</f>
        <v>175.44407311936001</v>
      </c>
      <c r="CE65" s="131">
        <f>('[1]Summary Data'!$V161*POWER(CE$62,3))+('[1]Summary Data'!$W161*POWER(CE$62,2))+('[1]Summary Data'!$X161*CE$62)+'[1]Summary Data'!$Y161</f>
        <v>155.55823649872002</v>
      </c>
      <c r="CF65" s="131">
        <f>('[1]Summary Data'!$V161*POWER(CF$62,3))+('[1]Summary Data'!$W161*POWER(CF$62,2))+('[1]Summary Data'!$X161*CF$62)+'[1]Summary Data'!$Y161</f>
        <v>139.97075512000004</v>
      </c>
      <c r="CG65" s="131">
        <f>('[1]Summary Data'!$V161*POWER(CG$62,3))+('[1]Summary Data'!$W161*POWER(CG$62,2))+('[1]Summary Data'!$X161*CG$62)+'[1]Summary Data'!$Y161</f>
        <v>128.12142284848005</v>
      </c>
      <c r="CH65" s="131">
        <f>('[1]Summary Data'!$V161*POWER(CH$62,3))+('[1]Summary Data'!$W161*POWER(CH$62,2))+('[1]Summary Data'!$X161*CH$62)+'[1]Summary Data'!$Y161</f>
        <v>119.45003354944006</v>
      </c>
      <c r="CI65" s="131">
        <f>('[1]Summary Data'!$V161*POWER(CI$62,3))+('[1]Summary Data'!$W161*POWER(CI$62,2))+('[1]Summary Data'!$X161*CI$62)+'[1]Summary Data'!$Y161</f>
        <v>113.39638108816007</v>
      </c>
      <c r="CJ65" s="131">
        <f>('[1]Summary Data'!$V161*POWER(CJ$62,3))+('[1]Summary Data'!$W161*POWER(CJ$62,2))+('[1]Summary Data'!$X161*CJ$62)+'[1]Summary Data'!$Y161</f>
        <v>109.40025932992006</v>
      </c>
      <c r="CK65" s="131">
        <f>('[1]Summary Data'!$V161*POWER(CK$62,3))+('[1]Summary Data'!$W161*POWER(CK$62,2))+('[1]Summary Data'!$X161*CK$62)+'[1]Summary Data'!$Y161</f>
        <v>106.90146214000009</v>
      </c>
      <c r="CL65" s="131">
        <f>('[1]Summary Data'!$V161*POWER(CL$62,3))+('[1]Summary Data'!$W161*POWER(CL$62,2))+('[1]Summary Data'!$X161*CL$62)+'[1]Summary Data'!$Y161</f>
        <v>105.33978338368001</v>
      </c>
      <c r="CM65" s="131">
        <f>('[1]Summary Data'!$V161*POWER(CM$62,3))+('[1]Summary Data'!$W161*POWER(CM$62,2))+('[1]Summary Data'!$X161*CM$62)+'[1]Summary Data'!$Y161</f>
        <v>104.15501692624019</v>
      </c>
      <c r="CN65" s="131">
        <f>('[1]Summary Data'!$V161*POWER(CN$62,3))+('[1]Summary Data'!$W161*POWER(CN$62,2))+('[1]Summary Data'!$X161*CN$62)+'[1]Summary Data'!$Y161</f>
        <v>102.78695663296008</v>
      </c>
      <c r="CO65" s="131">
        <f>('[1]Summary Data'!$V161*POWER(CO$62,3))+('[1]Summary Data'!$W161*POWER(CO$62,2))+('[1]Summary Data'!$X161*CO$62)+'[1]Summary Data'!$Y161</f>
        <v>100.67539636912005</v>
      </c>
      <c r="CP65" s="131">
        <f>('[1]Summary Data'!$V161*POWER(CP$62,3))+('[1]Summary Data'!$W161*POWER(CP$62,2))+('[1]Summary Data'!$X161*CP$62)+'[1]Summary Data'!$Y161</f>
        <v>97.260130000000061</v>
      </c>
      <c r="CQ65" s="132">
        <f>('[1]Summary Data'!$V161*POWER(CQ$62,3))+('[1]Summary Data'!$W161*POWER(CQ$62,2))+('[1]Summary Data'!$X161*CQ$62)+'[1]Summary Data'!$Y161</f>
        <v>-664.77196999999956</v>
      </c>
    </row>
    <row r="66" spans="2:95" x14ac:dyDescent="0.25">
      <c r="B66" s="180"/>
      <c r="C66" s="181"/>
      <c r="D66" s="181"/>
      <c r="E66" s="182"/>
      <c r="F66" s="56">
        <f t="shared" si="6"/>
        <v>4</v>
      </c>
      <c r="G66" s="130">
        <f t="shared" si="7"/>
        <v>247.15490513664</v>
      </c>
      <c r="H66" s="131">
        <f t="shared" si="7"/>
        <v>215.26414895831999</v>
      </c>
      <c r="I66" s="131">
        <f t="shared" si="7"/>
        <v>188.83541602367998</v>
      </c>
      <c r="J66" s="131">
        <f t="shared" si="7"/>
        <v>167.31704720136003</v>
      </c>
      <c r="K66" s="131">
        <f t="shared" si="7"/>
        <v>150.15738336000001</v>
      </c>
      <c r="L66" s="131">
        <f t="shared" si="7"/>
        <v>136.80476536824</v>
      </c>
      <c r="M66" s="131">
        <f t="shared" si="7"/>
        <v>126.70753409471999</v>
      </c>
      <c r="N66" s="131">
        <f t="shared" si="7"/>
        <v>119.31403040808004</v>
      </c>
      <c r="O66" s="131">
        <f t="shared" si="7"/>
        <v>114.07259517695996</v>
      </c>
      <c r="P66" s="131">
        <f t="shared" si="7"/>
        <v>110.43156927000007</v>
      </c>
      <c r="Q66" s="131">
        <f t="shared" si="7"/>
        <v>107.8392935558399</v>
      </c>
      <c r="R66" s="131">
        <f t="shared" si="7"/>
        <v>105.74410890312004</v>
      </c>
      <c r="S66" s="131">
        <f t="shared" si="7"/>
        <v>103.59435618048002</v>
      </c>
      <c r="T66" s="131">
        <f t="shared" si="7"/>
        <v>100.83837625655991</v>
      </c>
      <c r="U66" s="131">
        <f t="shared" si="7"/>
        <v>100</v>
      </c>
      <c r="V66" s="132">
        <v>100</v>
      </c>
      <c r="W66" s="187"/>
      <c r="CA66" s="119">
        <f t="shared" si="8"/>
        <v>4</v>
      </c>
      <c r="CB66" s="130">
        <f>('[1]Summary Data'!$V160*POWER(CB$62,3))+('[1]Summary Data'!$W160*POWER(CB$62,2))+('[1]Summary Data'!$X160*CB$62)+'[1]Summary Data'!$Y160</f>
        <v>247.15490513664</v>
      </c>
      <c r="CC66" s="131">
        <f>('[1]Summary Data'!$V160*POWER(CC$62,3))+('[1]Summary Data'!$W160*POWER(CC$62,2))+('[1]Summary Data'!$X160*CC$62)+'[1]Summary Data'!$Y160</f>
        <v>215.26414895831999</v>
      </c>
      <c r="CD66" s="131">
        <f>('[1]Summary Data'!$V160*POWER(CD$62,3))+('[1]Summary Data'!$W160*POWER(CD$62,2))+('[1]Summary Data'!$X160*CD$62)+'[1]Summary Data'!$Y160</f>
        <v>188.83541602367998</v>
      </c>
      <c r="CE66" s="131">
        <f>('[1]Summary Data'!$V160*POWER(CE$62,3))+('[1]Summary Data'!$W160*POWER(CE$62,2))+('[1]Summary Data'!$X160*CE$62)+'[1]Summary Data'!$Y160</f>
        <v>167.31704720136003</v>
      </c>
      <c r="CF66" s="131">
        <f>('[1]Summary Data'!$V160*POWER(CF$62,3))+('[1]Summary Data'!$W160*POWER(CF$62,2))+('[1]Summary Data'!$X160*CF$62)+'[1]Summary Data'!$Y160</f>
        <v>150.15738336000001</v>
      </c>
      <c r="CG66" s="131">
        <f>('[1]Summary Data'!$V160*POWER(CG$62,3))+('[1]Summary Data'!$W160*POWER(CG$62,2))+('[1]Summary Data'!$X160*CG$62)+'[1]Summary Data'!$Y160</f>
        <v>136.80476536824</v>
      </c>
      <c r="CH66" s="131">
        <f>('[1]Summary Data'!$V160*POWER(CH$62,3))+('[1]Summary Data'!$W160*POWER(CH$62,2))+('[1]Summary Data'!$X160*CH$62)+'[1]Summary Data'!$Y160</f>
        <v>126.70753409471999</v>
      </c>
      <c r="CI66" s="131">
        <f>('[1]Summary Data'!$V160*POWER(CI$62,3))+('[1]Summary Data'!$W160*POWER(CI$62,2))+('[1]Summary Data'!$X160*CI$62)+'[1]Summary Data'!$Y160</f>
        <v>119.31403040808004</v>
      </c>
      <c r="CJ66" s="131">
        <f>('[1]Summary Data'!$V160*POWER(CJ$62,3))+('[1]Summary Data'!$W160*POWER(CJ$62,2))+('[1]Summary Data'!$X160*CJ$62)+'[1]Summary Data'!$Y160</f>
        <v>114.07259517695996</v>
      </c>
      <c r="CK66" s="131">
        <f>('[1]Summary Data'!$V160*POWER(CK$62,3))+('[1]Summary Data'!$W160*POWER(CK$62,2))+('[1]Summary Data'!$X160*CK$62)+'[1]Summary Data'!$Y160</f>
        <v>110.43156927000007</v>
      </c>
      <c r="CL66" s="131">
        <f>('[1]Summary Data'!$V160*POWER(CL$62,3))+('[1]Summary Data'!$W160*POWER(CL$62,2))+('[1]Summary Data'!$X160*CL$62)+'[1]Summary Data'!$Y160</f>
        <v>107.8392935558399</v>
      </c>
      <c r="CM66" s="131">
        <f>('[1]Summary Data'!$V160*POWER(CM$62,3))+('[1]Summary Data'!$W160*POWER(CM$62,2))+('[1]Summary Data'!$X160*CM$62)+'[1]Summary Data'!$Y160</f>
        <v>105.74410890312004</v>
      </c>
      <c r="CN66" s="131">
        <f>('[1]Summary Data'!$V160*POWER(CN$62,3))+('[1]Summary Data'!$W160*POWER(CN$62,2))+('[1]Summary Data'!$X160*CN$62)+'[1]Summary Data'!$Y160</f>
        <v>103.59435618048002</v>
      </c>
      <c r="CO66" s="131">
        <f>('[1]Summary Data'!$V160*POWER(CO$62,3))+('[1]Summary Data'!$W160*POWER(CO$62,2))+('[1]Summary Data'!$X160*CO$62)+'[1]Summary Data'!$Y160</f>
        <v>100.83837625655991</v>
      </c>
      <c r="CP66" s="131">
        <f>('[1]Summary Data'!$V160*POWER(CP$62,3))+('[1]Summary Data'!$W160*POWER(CP$62,2))+('[1]Summary Data'!$X160*CP$62)+'[1]Summary Data'!$Y160</f>
        <v>96.924509999999998</v>
      </c>
      <c r="CQ66" s="132">
        <f>('[1]Summary Data'!$V160*POWER(CQ$62,3))+('[1]Summary Data'!$W160*POWER(CQ$62,2))+('[1]Summary Data'!$X160*CQ$62)+'[1]Summary Data'!$Y160</f>
        <v>-644.12020000000007</v>
      </c>
    </row>
    <row r="67" spans="2:95" x14ac:dyDescent="0.25">
      <c r="B67" s="180"/>
      <c r="C67" s="181"/>
      <c r="D67" s="181"/>
      <c r="E67" s="182"/>
      <c r="F67" s="56">
        <f t="shared" si="6"/>
        <v>4.5</v>
      </c>
      <c r="G67" s="130">
        <f t="shared" si="7"/>
        <v>254.18692684863998</v>
      </c>
      <c r="H67" s="131">
        <f t="shared" si="7"/>
        <v>221.18342540031995</v>
      </c>
      <c r="I67" s="131">
        <f t="shared" si="7"/>
        <v>193.83576323967998</v>
      </c>
      <c r="J67" s="131">
        <f t="shared" si="7"/>
        <v>171.56676591135997</v>
      </c>
      <c r="K67" s="131">
        <f t="shared" si="7"/>
        <v>153.79925895999997</v>
      </c>
      <c r="L67" s="131">
        <f t="shared" si="7"/>
        <v>139.95606793024001</v>
      </c>
      <c r="M67" s="131">
        <f t="shared" si="7"/>
        <v>129.46001836671999</v>
      </c>
      <c r="N67" s="131">
        <f t="shared" si="7"/>
        <v>121.73393581407993</v>
      </c>
      <c r="O67" s="131">
        <f t="shared" si="7"/>
        <v>116.20064581695999</v>
      </c>
      <c r="P67" s="131">
        <f t="shared" si="7"/>
        <v>112.28297392000002</v>
      </c>
      <c r="Q67" s="131">
        <f t="shared" si="7"/>
        <v>109.40374566783998</v>
      </c>
      <c r="R67" s="131">
        <f t="shared" si="7"/>
        <v>106.98578660511993</v>
      </c>
      <c r="S67" s="131">
        <f t="shared" si="7"/>
        <v>104.45192227647999</v>
      </c>
      <c r="T67" s="131">
        <f t="shared" si="7"/>
        <v>101.22497822655998</v>
      </c>
      <c r="U67" s="131">
        <f t="shared" si="7"/>
        <v>100</v>
      </c>
      <c r="V67" s="132">
        <v>100</v>
      </c>
      <c r="W67" s="187"/>
      <c r="CA67" s="119">
        <f t="shared" si="8"/>
        <v>4.5</v>
      </c>
      <c r="CB67" s="130">
        <f>('[1]Summary Data'!$V159*POWER(CB$62,3))+('[1]Summary Data'!$W159*POWER(CB$62,2))+('[1]Summary Data'!$X159*CB$62)+'[1]Summary Data'!$Y159</f>
        <v>254.18692684863998</v>
      </c>
      <c r="CC67" s="131">
        <f>('[1]Summary Data'!$V159*POWER(CC$62,3))+('[1]Summary Data'!$W159*POWER(CC$62,2))+('[1]Summary Data'!$X159*CC$62)+'[1]Summary Data'!$Y159</f>
        <v>221.18342540031995</v>
      </c>
      <c r="CD67" s="131">
        <f>('[1]Summary Data'!$V159*POWER(CD$62,3))+('[1]Summary Data'!$W159*POWER(CD$62,2))+('[1]Summary Data'!$X159*CD$62)+'[1]Summary Data'!$Y159</f>
        <v>193.83576323967998</v>
      </c>
      <c r="CE67" s="131">
        <f>('[1]Summary Data'!$V159*POWER(CE$62,3))+('[1]Summary Data'!$W159*POWER(CE$62,2))+('[1]Summary Data'!$X159*CE$62)+'[1]Summary Data'!$Y159</f>
        <v>171.56676591135997</v>
      </c>
      <c r="CF67" s="131">
        <f>('[1]Summary Data'!$V159*POWER(CF$62,3))+('[1]Summary Data'!$W159*POWER(CF$62,2))+('[1]Summary Data'!$X159*CF$62)+'[1]Summary Data'!$Y159</f>
        <v>153.79925895999997</v>
      </c>
      <c r="CG67" s="131">
        <f>('[1]Summary Data'!$V159*POWER(CG$62,3))+('[1]Summary Data'!$W159*POWER(CG$62,2))+('[1]Summary Data'!$X159*CG$62)+'[1]Summary Data'!$Y159</f>
        <v>139.95606793024001</v>
      </c>
      <c r="CH67" s="131">
        <f>('[1]Summary Data'!$V159*POWER(CH$62,3))+('[1]Summary Data'!$W159*POWER(CH$62,2))+('[1]Summary Data'!$X159*CH$62)+'[1]Summary Data'!$Y159</f>
        <v>129.46001836671999</v>
      </c>
      <c r="CI67" s="131">
        <f>('[1]Summary Data'!$V159*POWER(CI$62,3))+('[1]Summary Data'!$W159*POWER(CI$62,2))+('[1]Summary Data'!$X159*CI$62)+'[1]Summary Data'!$Y159</f>
        <v>121.73393581407993</v>
      </c>
      <c r="CJ67" s="131">
        <f>('[1]Summary Data'!$V159*POWER(CJ$62,3))+('[1]Summary Data'!$W159*POWER(CJ$62,2))+('[1]Summary Data'!$X159*CJ$62)+'[1]Summary Data'!$Y159</f>
        <v>116.20064581695999</v>
      </c>
      <c r="CK67" s="131">
        <f>('[1]Summary Data'!$V159*POWER(CK$62,3))+('[1]Summary Data'!$W159*POWER(CK$62,2))+('[1]Summary Data'!$X159*CK$62)+'[1]Summary Data'!$Y159</f>
        <v>112.28297392000002</v>
      </c>
      <c r="CL67" s="131">
        <f>('[1]Summary Data'!$V159*POWER(CL$62,3))+('[1]Summary Data'!$W159*POWER(CL$62,2))+('[1]Summary Data'!$X159*CL$62)+'[1]Summary Data'!$Y159</f>
        <v>109.40374566783998</v>
      </c>
      <c r="CM67" s="131">
        <f>('[1]Summary Data'!$V159*POWER(CM$62,3))+('[1]Summary Data'!$W159*POWER(CM$62,2))+('[1]Summary Data'!$X159*CM$62)+'[1]Summary Data'!$Y159</f>
        <v>106.98578660511993</v>
      </c>
      <c r="CN67" s="131">
        <f>('[1]Summary Data'!$V159*POWER(CN$62,3))+('[1]Summary Data'!$W159*POWER(CN$62,2))+('[1]Summary Data'!$X159*CN$62)+'[1]Summary Data'!$Y159</f>
        <v>104.45192227647999</v>
      </c>
      <c r="CO67" s="131">
        <f>('[1]Summary Data'!$V159*POWER(CO$62,3))+('[1]Summary Data'!$W159*POWER(CO$62,2))+('[1]Summary Data'!$X159*CO$62)+'[1]Summary Data'!$Y159</f>
        <v>101.22497822655998</v>
      </c>
      <c r="CP67" s="131">
        <f>('[1]Summary Data'!$V159*POWER(CP$62,3))+('[1]Summary Data'!$W159*POWER(CP$62,2))+('[1]Summary Data'!$X159*CP$62)+'[1]Summary Data'!$Y159</f>
        <v>96.727779999999939</v>
      </c>
      <c r="CQ67" s="132">
        <f>('[1]Summary Data'!$V159*POWER(CQ$62,3))+('[1]Summary Data'!$W159*POWER(CQ$62,2))+('[1]Summary Data'!$X159*CQ$62)+'[1]Summary Data'!$Y159</f>
        <v>-693.95546999999988</v>
      </c>
    </row>
    <row r="68" spans="2:95" x14ac:dyDescent="0.25">
      <c r="B68" s="180"/>
      <c r="C68" s="181"/>
      <c r="D68" s="181"/>
      <c r="E68" s="182"/>
      <c r="F68" s="56">
        <f t="shared" si="6"/>
        <v>5</v>
      </c>
      <c r="G68" s="130">
        <f t="shared" si="7"/>
        <v>265.04248607167995</v>
      </c>
      <c r="H68" s="131">
        <f t="shared" si="7"/>
        <v>230.10901256384</v>
      </c>
      <c r="I68" s="131">
        <f t="shared" si="7"/>
        <v>201.10971276415995</v>
      </c>
      <c r="J68" s="131">
        <f t="shared" si="7"/>
        <v>177.44189688032003</v>
      </c>
      <c r="K68" s="131">
        <f t="shared" si="7"/>
        <v>158.50287512000003</v>
      </c>
      <c r="L68" s="131">
        <f t="shared" si="7"/>
        <v>143.68995769087999</v>
      </c>
      <c r="M68" s="131">
        <f t="shared" si="7"/>
        <v>132.40045480064003</v>
      </c>
      <c r="N68" s="131">
        <f t="shared" si="7"/>
        <v>124.03167665696009</v>
      </c>
      <c r="O68" s="131">
        <f t="shared" si="7"/>
        <v>117.98093346752006</v>
      </c>
      <c r="P68" s="131">
        <f t="shared" si="7"/>
        <v>113.64553544000006</v>
      </c>
      <c r="Q68" s="131">
        <f t="shared" si="7"/>
        <v>110.42279278207997</v>
      </c>
      <c r="R68" s="131">
        <f t="shared" si="7"/>
        <v>107.71001570143994</v>
      </c>
      <c r="S68" s="131">
        <f t="shared" si="7"/>
        <v>104.90451440576015</v>
      </c>
      <c r="T68" s="131">
        <f t="shared" si="7"/>
        <v>101.40359910272008</v>
      </c>
      <c r="U68" s="131">
        <f t="shared" si="7"/>
        <v>100</v>
      </c>
      <c r="V68" s="132">
        <v>100</v>
      </c>
      <c r="W68" s="187"/>
      <c r="CA68" s="119">
        <f t="shared" si="8"/>
        <v>5</v>
      </c>
      <c r="CB68" s="130">
        <f>('[1]Summary Data'!$V158*POWER(CB$62,3))+('[1]Summary Data'!$W158*POWER(CB$62,2))+('[1]Summary Data'!$X158*CB$62)+'[1]Summary Data'!$Y158</f>
        <v>265.04248607167995</v>
      </c>
      <c r="CC68" s="131">
        <f>('[1]Summary Data'!$V158*POWER(CC$62,3))+('[1]Summary Data'!$W158*POWER(CC$62,2))+('[1]Summary Data'!$X158*CC$62)+'[1]Summary Data'!$Y158</f>
        <v>230.10901256384</v>
      </c>
      <c r="CD68" s="131">
        <f>('[1]Summary Data'!$V158*POWER(CD$62,3))+('[1]Summary Data'!$W158*POWER(CD$62,2))+('[1]Summary Data'!$X158*CD$62)+'[1]Summary Data'!$Y158</f>
        <v>201.10971276415995</v>
      </c>
      <c r="CE68" s="131">
        <f>('[1]Summary Data'!$V158*POWER(CE$62,3))+('[1]Summary Data'!$W158*POWER(CE$62,2))+('[1]Summary Data'!$X158*CE$62)+'[1]Summary Data'!$Y158</f>
        <v>177.44189688032003</v>
      </c>
      <c r="CF68" s="131">
        <f>('[1]Summary Data'!$V158*POWER(CF$62,3))+('[1]Summary Data'!$W158*POWER(CF$62,2))+('[1]Summary Data'!$X158*CF$62)+'[1]Summary Data'!$Y158</f>
        <v>158.50287512000003</v>
      </c>
      <c r="CG68" s="131">
        <f>('[1]Summary Data'!$V158*POWER(CG$62,3))+('[1]Summary Data'!$W158*POWER(CG$62,2))+('[1]Summary Data'!$X158*CG$62)+'[1]Summary Data'!$Y158</f>
        <v>143.68995769087999</v>
      </c>
      <c r="CH68" s="131">
        <f>('[1]Summary Data'!$V158*POWER(CH$62,3))+('[1]Summary Data'!$W158*POWER(CH$62,2))+('[1]Summary Data'!$X158*CH$62)+'[1]Summary Data'!$Y158</f>
        <v>132.40045480064003</v>
      </c>
      <c r="CI68" s="131">
        <f>('[1]Summary Data'!$V158*POWER(CI$62,3))+('[1]Summary Data'!$W158*POWER(CI$62,2))+('[1]Summary Data'!$X158*CI$62)+'[1]Summary Data'!$Y158</f>
        <v>124.03167665696009</v>
      </c>
      <c r="CJ68" s="131">
        <f>('[1]Summary Data'!$V158*POWER(CJ$62,3))+('[1]Summary Data'!$W158*POWER(CJ$62,2))+('[1]Summary Data'!$X158*CJ$62)+'[1]Summary Data'!$Y158</f>
        <v>117.98093346752006</v>
      </c>
      <c r="CK68" s="131">
        <f>('[1]Summary Data'!$V158*POWER(CK$62,3))+('[1]Summary Data'!$W158*POWER(CK$62,2))+('[1]Summary Data'!$X158*CK$62)+'[1]Summary Data'!$Y158</f>
        <v>113.64553544000006</v>
      </c>
      <c r="CL68" s="131">
        <f>('[1]Summary Data'!$V158*POWER(CL$62,3))+('[1]Summary Data'!$W158*POWER(CL$62,2))+('[1]Summary Data'!$X158*CL$62)+'[1]Summary Data'!$Y158</f>
        <v>110.42279278207997</v>
      </c>
      <c r="CM68" s="131">
        <f>('[1]Summary Data'!$V158*POWER(CM$62,3))+('[1]Summary Data'!$W158*POWER(CM$62,2))+('[1]Summary Data'!$X158*CM$62)+'[1]Summary Data'!$Y158</f>
        <v>107.71001570143994</v>
      </c>
      <c r="CN68" s="131">
        <f>('[1]Summary Data'!$V158*POWER(CN$62,3))+('[1]Summary Data'!$W158*POWER(CN$62,2))+('[1]Summary Data'!$X158*CN$62)+'[1]Summary Data'!$Y158</f>
        <v>104.90451440576015</v>
      </c>
      <c r="CO68" s="131">
        <f>('[1]Summary Data'!$V158*POWER(CO$62,3))+('[1]Summary Data'!$W158*POWER(CO$62,2))+('[1]Summary Data'!$X158*CO$62)+'[1]Summary Data'!$Y158</f>
        <v>101.40359910272008</v>
      </c>
      <c r="CP68" s="131">
        <f>('[1]Summary Data'!$V158*POWER(CP$62,3))+('[1]Summary Data'!$W158*POWER(CP$62,2))+('[1]Summary Data'!$X158*CP$62)+'[1]Summary Data'!$Y158</f>
        <v>96.604580000000112</v>
      </c>
      <c r="CQ68" s="132">
        <f>('[1]Summary Data'!$V158*POWER(CQ$62,3))+('[1]Summary Data'!$W158*POWER(CQ$62,2))+('[1]Summary Data'!$X158*CQ$62)+'[1]Summary Data'!$Y158</f>
        <v>-726.58240999999953</v>
      </c>
    </row>
    <row r="69" spans="2:95" x14ac:dyDescent="0.25">
      <c r="B69" s="180"/>
      <c r="C69" s="181"/>
      <c r="D69" s="181"/>
      <c r="E69" s="182"/>
      <c r="F69" s="56">
        <f t="shared" si="6"/>
        <v>5.5</v>
      </c>
      <c r="G69" s="130">
        <f t="shared" si="7"/>
        <v>262.00620485055998</v>
      </c>
      <c r="H69" s="131">
        <f t="shared" si="7"/>
        <v>227.05592461527999</v>
      </c>
      <c r="I69" s="131">
        <f t="shared" si="7"/>
        <v>198.09250070271997</v>
      </c>
      <c r="J69" s="131">
        <f t="shared" si="7"/>
        <v>174.50909551143999</v>
      </c>
      <c r="K69" s="131">
        <f t="shared" si="7"/>
        <v>155.69887144</v>
      </c>
      <c r="L69" s="131">
        <f t="shared" si="7"/>
        <v>141.05499088696001</v>
      </c>
      <c r="M69" s="131">
        <f t="shared" si="7"/>
        <v>129.97061625088003</v>
      </c>
      <c r="N69" s="131">
        <f t="shared" si="7"/>
        <v>121.83890993031997</v>
      </c>
      <c r="O69" s="131">
        <f t="shared" si="7"/>
        <v>116.05303432384</v>
      </c>
      <c r="P69" s="131">
        <f t="shared" si="7"/>
        <v>112.00615182999991</v>
      </c>
      <c r="Q69" s="131">
        <f t="shared" si="7"/>
        <v>109.09142484735997</v>
      </c>
      <c r="R69" s="131">
        <f t="shared" si="7"/>
        <v>106.70201577447989</v>
      </c>
      <c r="S69" s="131">
        <f t="shared" si="7"/>
        <v>104.23108700992003</v>
      </c>
      <c r="T69" s="131">
        <f t="shared" si="7"/>
        <v>101.07180095223993</v>
      </c>
      <c r="U69" s="131">
        <f t="shared" si="7"/>
        <v>100</v>
      </c>
      <c r="V69" s="132">
        <v>100</v>
      </c>
      <c r="W69" s="187"/>
      <c r="CA69" s="119">
        <f t="shared" si="8"/>
        <v>5.5</v>
      </c>
      <c r="CB69" s="130">
        <f>('[1]Summary Data'!$V157*POWER(CB$62,3))+('[1]Summary Data'!$W157*POWER(CB$62,2))+('[1]Summary Data'!$X157*CB$62)+'[1]Summary Data'!$Y157</f>
        <v>262.00620485055998</v>
      </c>
      <c r="CC69" s="131">
        <f>('[1]Summary Data'!$V157*POWER(CC$62,3))+('[1]Summary Data'!$W157*POWER(CC$62,2))+('[1]Summary Data'!$X157*CC$62)+'[1]Summary Data'!$Y157</f>
        <v>227.05592461527999</v>
      </c>
      <c r="CD69" s="131">
        <f>('[1]Summary Data'!$V157*POWER(CD$62,3))+('[1]Summary Data'!$W157*POWER(CD$62,2))+('[1]Summary Data'!$X157*CD$62)+'[1]Summary Data'!$Y157</f>
        <v>198.09250070271997</v>
      </c>
      <c r="CE69" s="131">
        <f>('[1]Summary Data'!$V157*POWER(CE$62,3))+('[1]Summary Data'!$W157*POWER(CE$62,2))+('[1]Summary Data'!$X157*CE$62)+'[1]Summary Data'!$Y157</f>
        <v>174.50909551143999</v>
      </c>
      <c r="CF69" s="131">
        <f>('[1]Summary Data'!$V157*POWER(CF$62,3))+('[1]Summary Data'!$W157*POWER(CF$62,2))+('[1]Summary Data'!$X157*CF$62)+'[1]Summary Data'!$Y157</f>
        <v>155.69887144</v>
      </c>
      <c r="CG69" s="131">
        <f>('[1]Summary Data'!$V157*POWER(CG$62,3))+('[1]Summary Data'!$W157*POWER(CG$62,2))+('[1]Summary Data'!$X157*CG$62)+'[1]Summary Data'!$Y157</f>
        <v>141.05499088696001</v>
      </c>
      <c r="CH69" s="131">
        <f>('[1]Summary Data'!$V157*POWER(CH$62,3))+('[1]Summary Data'!$W157*POWER(CH$62,2))+('[1]Summary Data'!$X157*CH$62)+'[1]Summary Data'!$Y157</f>
        <v>129.97061625088003</v>
      </c>
      <c r="CI69" s="131">
        <f>('[1]Summary Data'!$V157*POWER(CI$62,3))+('[1]Summary Data'!$W157*POWER(CI$62,2))+('[1]Summary Data'!$X157*CI$62)+'[1]Summary Data'!$Y157</f>
        <v>121.83890993031997</v>
      </c>
      <c r="CJ69" s="131">
        <f>('[1]Summary Data'!$V157*POWER(CJ$62,3))+('[1]Summary Data'!$W157*POWER(CJ$62,2))+('[1]Summary Data'!$X157*CJ$62)+'[1]Summary Data'!$Y157</f>
        <v>116.05303432384</v>
      </c>
      <c r="CK69" s="131">
        <f>('[1]Summary Data'!$V157*POWER(CK$62,3))+('[1]Summary Data'!$W157*POWER(CK$62,2))+('[1]Summary Data'!$X157*CK$62)+'[1]Summary Data'!$Y157</f>
        <v>112.00615182999991</v>
      </c>
      <c r="CL69" s="131">
        <f>('[1]Summary Data'!$V157*POWER(CL$62,3))+('[1]Summary Data'!$W157*POWER(CL$62,2))+('[1]Summary Data'!$X157*CL$62)+'[1]Summary Data'!$Y157</f>
        <v>109.09142484735997</v>
      </c>
      <c r="CM69" s="131">
        <f>('[1]Summary Data'!$V157*POWER(CM$62,3))+('[1]Summary Data'!$W157*POWER(CM$62,2))+('[1]Summary Data'!$X157*CM$62)+'[1]Summary Data'!$Y157</f>
        <v>106.70201577447989</v>
      </c>
      <c r="CN69" s="131">
        <f>('[1]Summary Data'!$V157*POWER(CN$62,3))+('[1]Summary Data'!$W157*POWER(CN$62,2))+('[1]Summary Data'!$X157*CN$62)+'[1]Summary Data'!$Y157</f>
        <v>104.23108700992003</v>
      </c>
      <c r="CO69" s="131">
        <f>('[1]Summary Data'!$V157*POWER(CO$62,3))+('[1]Summary Data'!$W157*POWER(CO$62,2))+('[1]Summary Data'!$X157*CO$62)+'[1]Summary Data'!$Y157</f>
        <v>101.07180095223993</v>
      </c>
      <c r="CP69" s="131">
        <f>('[1]Summary Data'!$V157*POWER(CP$62,3))+('[1]Summary Data'!$W157*POWER(CP$62,2))+('[1]Summary Data'!$X157*CP$62)+'[1]Summary Data'!$Y157</f>
        <v>96.617319999999893</v>
      </c>
      <c r="CQ69" s="132">
        <f>('[1]Summary Data'!$V157*POWER(CQ$62,3))+('[1]Summary Data'!$W157*POWER(CQ$62,2))+('[1]Summary Data'!$X157*CQ$62)+'[1]Summary Data'!$Y157</f>
        <v>-724.19871000000035</v>
      </c>
    </row>
    <row r="70" spans="2:95" ht="15.75" thickBot="1" x14ac:dyDescent="0.3">
      <c r="B70" s="183"/>
      <c r="C70" s="184"/>
      <c r="D70" s="184"/>
      <c r="E70" s="185"/>
      <c r="F70" s="58">
        <f t="shared" si="6"/>
        <v>6</v>
      </c>
      <c r="G70" s="133">
        <f t="shared" si="7"/>
        <v>275.05032765248001</v>
      </c>
      <c r="H70" s="134">
        <f t="shared" si="7"/>
        <v>235.69248448424003</v>
      </c>
      <c r="I70" s="134">
        <f t="shared" si="7"/>
        <v>203.34105157375998</v>
      </c>
      <c r="J70" s="134">
        <f t="shared" si="7"/>
        <v>177.26701936951997</v>
      </c>
      <c r="K70" s="134">
        <f t="shared" si="7"/>
        <v>156.74137832000002</v>
      </c>
      <c r="L70" s="134">
        <f t="shared" si="7"/>
        <v>141.03511887368001</v>
      </c>
      <c r="M70" s="134">
        <f t="shared" si="7"/>
        <v>129.41923147904004</v>
      </c>
      <c r="N70" s="134">
        <f t="shared" si="7"/>
        <v>121.16470658456001</v>
      </c>
      <c r="O70" s="134">
        <f t="shared" si="7"/>
        <v>115.54253463872004</v>
      </c>
      <c r="P70" s="134">
        <f t="shared" si="7"/>
        <v>111.82370608999997</v>
      </c>
      <c r="Q70" s="134">
        <f t="shared" si="7"/>
        <v>109.27921138688004</v>
      </c>
      <c r="R70" s="134">
        <f t="shared" si="7"/>
        <v>107.18004097784006</v>
      </c>
      <c r="S70" s="134">
        <f t="shared" si="7"/>
        <v>104.79718531136012</v>
      </c>
      <c r="T70" s="134">
        <f t="shared" si="7"/>
        <v>101.40163483592011</v>
      </c>
      <c r="U70" s="134">
        <f t="shared" si="7"/>
        <v>100</v>
      </c>
      <c r="V70" s="135">
        <v>100</v>
      </c>
      <c r="W70" s="188"/>
      <c r="CA70" s="120">
        <f t="shared" si="8"/>
        <v>6</v>
      </c>
      <c r="CB70" s="133">
        <f>('[1]Summary Data'!$V156*POWER(CB$62,3))+('[1]Summary Data'!$W156*POWER(CB$62,2))+('[1]Summary Data'!$X156*CB$62)+'[1]Summary Data'!$Y156</f>
        <v>275.05032765248001</v>
      </c>
      <c r="CC70" s="134">
        <f>('[1]Summary Data'!$V156*POWER(CC$62,3))+('[1]Summary Data'!$W156*POWER(CC$62,2))+('[1]Summary Data'!$X156*CC$62)+'[1]Summary Data'!$Y156</f>
        <v>235.69248448424003</v>
      </c>
      <c r="CD70" s="134">
        <f>('[1]Summary Data'!$V156*POWER(CD$62,3))+('[1]Summary Data'!$W156*POWER(CD$62,2))+('[1]Summary Data'!$X156*CD$62)+'[1]Summary Data'!$Y156</f>
        <v>203.34105157375998</v>
      </c>
      <c r="CE70" s="134">
        <f>('[1]Summary Data'!$V156*POWER(CE$62,3))+('[1]Summary Data'!$W156*POWER(CE$62,2))+('[1]Summary Data'!$X156*CE$62)+'[1]Summary Data'!$Y156</f>
        <v>177.26701936951997</v>
      </c>
      <c r="CF70" s="134">
        <f>('[1]Summary Data'!$V156*POWER(CF$62,3))+('[1]Summary Data'!$W156*POWER(CF$62,2))+('[1]Summary Data'!$X156*CF$62)+'[1]Summary Data'!$Y156</f>
        <v>156.74137832000002</v>
      </c>
      <c r="CG70" s="134">
        <f>('[1]Summary Data'!$V156*POWER(CG$62,3))+('[1]Summary Data'!$W156*POWER(CG$62,2))+('[1]Summary Data'!$X156*CG$62)+'[1]Summary Data'!$Y156</f>
        <v>141.03511887368001</v>
      </c>
      <c r="CH70" s="134">
        <f>('[1]Summary Data'!$V156*POWER(CH$62,3))+('[1]Summary Data'!$W156*POWER(CH$62,2))+('[1]Summary Data'!$X156*CH$62)+'[1]Summary Data'!$Y156</f>
        <v>129.41923147904004</v>
      </c>
      <c r="CI70" s="134">
        <f>('[1]Summary Data'!$V156*POWER(CI$62,3))+('[1]Summary Data'!$W156*POWER(CI$62,2))+('[1]Summary Data'!$X156*CI$62)+'[1]Summary Data'!$Y156</f>
        <v>121.16470658456001</v>
      </c>
      <c r="CJ70" s="134">
        <f>('[1]Summary Data'!$V156*POWER(CJ$62,3))+('[1]Summary Data'!$W156*POWER(CJ$62,2))+('[1]Summary Data'!$X156*CJ$62)+'[1]Summary Data'!$Y156</f>
        <v>115.54253463872004</v>
      </c>
      <c r="CK70" s="134">
        <f>('[1]Summary Data'!$V156*POWER(CK$62,3))+('[1]Summary Data'!$W156*POWER(CK$62,2))+('[1]Summary Data'!$X156*CK$62)+'[1]Summary Data'!$Y156</f>
        <v>111.82370608999997</v>
      </c>
      <c r="CL70" s="134">
        <f>('[1]Summary Data'!$V156*POWER(CL$62,3))+('[1]Summary Data'!$W156*POWER(CL$62,2))+('[1]Summary Data'!$X156*CL$62)+'[1]Summary Data'!$Y156</f>
        <v>109.27921138688004</v>
      </c>
      <c r="CM70" s="134">
        <f>('[1]Summary Data'!$V156*POWER(CM$62,3))+('[1]Summary Data'!$W156*POWER(CM$62,2))+('[1]Summary Data'!$X156*CM$62)+'[1]Summary Data'!$Y156</f>
        <v>107.18004097784006</v>
      </c>
      <c r="CN70" s="134">
        <f>('[1]Summary Data'!$V156*POWER(CN$62,3))+('[1]Summary Data'!$W156*POWER(CN$62,2))+('[1]Summary Data'!$X156*CN$62)+'[1]Summary Data'!$Y156</f>
        <v>104.79718531136012</v>
      </c>
      <c r="CO70" s="134">
        <f>('[1]Summary Data'!$V156*POWER(CO$62,3))+('[1]Summary Data'!$W156*POWER(CO$62,2))+('[1]Summary Data'!$X156*CO$62)+'[1]Summary Data'!$Y156</f>
        <v>101.40163483592011</v>
      </c>
      <c r="CP70" s="134">
        <f>('[1]Summary Data'!$V156*POWER(CP$62,3))+('[1]Summary Data'!$W156*POWER(CP$62,2))+('[1]Summary Data'!$X156*CP$62)+'[1]Summary Data'!$Y156</f>
        <v>96.264380000000017</v>
      </c>
      <c r="CQ70" s="135">
        <f>('[1]Summary Data'!$V156*POWER(CQ$62,3))+('[1]Summary Data'!$W156*POWER(CQ$62,2))+('[1]Summary Data'!$X156*CQ$62)+'[1]Summary Data'!$Y156</f>
        <v>-913.58286999999996</v>
      </c>
    </row>
  </sheetData>
  <sheetProtection password="C163" sheet="1" objects="1" scenarios="1"/>
  <mergeCells count="23">
    <mergeCell ref="B61:F61"/>
    <mergeCell ref="G61:V61"/>
    <mergeCell ref="CB61:CQ61"/>
    <mergeCell ref="B62:E70"/>
    <mergeCell ref="W63:W70"/>
    <mergeCell ref="O41:O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B40:E48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3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Q70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 x14ac:dyDescent="0.4">
      <c r="A1" s="161" t="str">
        <f ca="1">MID(CELL("filename",A1),FIND("]",CELL("filename",A1))+1,255)</f>
        <v>Nissan GTR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755.39599999999996</v>
      </c>
      <c r="T1" s="163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755.39599999999996</v>
      </c>
      <c r="T2" s="41" t="s">
        <v>28</v>
      </c>
    </row>
    <row r="3" spans="1:81" x14ac:dyDescent="0.25">
      <c r="A3" s="8" t="s">
        <v>1</v>
      </c>
      <c r="B3" s="7" t="str">
        <f>[1]Versions!C4</f>
        <v>19.02.28</v>
      </c>
    </row>
    <row r="4" spans="1:81" ht="15.75" thickBot="1" x14ac:dyDescent="0.3"/>
    <row r="5" spans="1:81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81" ht="15.75" thickBot="1" x14ac:dyDescent="0.3"/>
    <row r="7" spans="1:81" ht="15.75" thickBot="1" x14ac:dyDescent="0.3">
      <c r="B7" s="167" t="s">
        <v>39</v>
      </c>
      <c r="C7" s="168"/>
      <c r="D7" s="169"/>
    </row>
    <row r="8" spans="1:81" ht="15.75" thickBot="1" x14ac:dyDescent="0.3">
      <c r="B8" s="45">
        <f>MIN(G62:V62)</f>
        <v>0.16</v>
      </c>
      <c r="C8" s="46" t="s">
        <v>40</v>
      </c>
    </row>
    <row r="9" spans="1:81" ht="15.75" thickBot="1" x14ac:dyDescent="0.3"/>
    <row r="10" spans="1:81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81" ht="15.75" thickBot="1" x14ac:dyDescent="0.3">
      <c r="B11" s="45">
        <f>MAX(G62:V62)</f>
        <v>2</v>
      </c>
      <c r="C11" s="46" t="s">
        <v>40</v>
      </c>
    </row>
    <row r="12" spans="1:81" ht="15.75" thickBot="1" x14ac:dyDescent="0.3">
      <c r="I12" s="43"/>
    </row>
    <row r="13" spans="1:81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81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81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782.35534999999993</v>
      </c>
      <c r="H15" s="186" t="s">
        <v>45</v>
      </c>
      <c r="I15" s="37"/>
      <c r="K15" s="37"/>
    </row>
    <row r="16" spans="1:81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868.70539999999994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954.25734999999986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1007.8036499999999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1067.3000499999998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1133.9356499999999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1225.4572499999999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1291.7386499999998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x14ac:dyDescent="0.25">
      <c r="K27" s="74" t="s">
        <v>51</v>
      </c>
    </row>
    <row r="28" spans="2:17" x14ac:dyDescent="0.25">
      <c r="B28" s="43"/>
      <c r="C28" s="43"/>
      <c r="D28" s="43"/>
      <c r="E28" s="43"/>
      <c r="F28" s="43"/>
      <c r="G28" s="43"/>
      <c r="I28" s="43"/>
      <c r="K28" s="146" t="s">
        <v>69</v>
      </c>
    </row>
    <row r="30" spans="2:17" ht="15.75" customHeight="1" x14ac:dyDescent="0.25">
      <c r="B30" s="37"/>
      <c r="C30" s="37"/>
      <c r="D30" s="37"/>
      <c r="E30" s="37"/>
      <c r="F30" s="37"/>
      <c r="G30" s="37"/>
      <c r="H30" s="37"/>
      <c r="I30" s="37"/>
      <c r="K30" s="37"/>
    </row>
    <row r="31" spans="2:17" x14ac:dyDescent="0.25">
      <c r="B31" s="43"/>
      <c r="C31" s="43"/>
      <c r="D31" s="43"/>
      <c r="E31" s="43"/>
      <c r="F31" s="43"/>
      <c r="G31" s="43"/>
      <c r="H31" s="43"/>
      <c r="I31" s="43"/>
    </row>
    <row r="38" spans="2:16" ht="15.75" thickBot="1" x14ac:dyDescent="0.3"/>
    <row r="39" spans="2:16" ht="15.75" thickBot="1" x14ac:dyDescent="0.3">
      <c r="B39" s="167" t="s">
        <v>55</v>
      </c>
      <c r="C39" s="168"/>
      <c r="D39" s="168"/>
      <c r="E39" s="168"/>
      <c r="F39" s="169"/>
      <c r="G39" s="174" t="s">
        <v>68</v>
      </c>
      <c r="H39" s="175"/>
      <c r="I39" s="175"/>
      <c r="J39" s="175"/>
      <c r="K39" s="175"/>
      <c r="L39" s="175"/>
      <c r="M39" s="175"/>
      <c r="N39" s="176"/>
    </row>
    <row r="40" spans="2:16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 x14ac:dyDescent="0.3">
      <c r="B41" s="197"/>
      <c r="C41" s="198"/>
      <c r="D41" s="198"/>
      <c r="E41" s="199"/>
      <c r="F41" s="49">
        <f t="shared" ref="F41:F48" si="2">F15</f>
        <v>2.5</v>
      </c>
      <c r="G41" s="87">
        <f>('[1]Summary Data'!$V43*POWER(G$40,3))+('[1]Summary Data'!$W43*POWER(G$40,2))+('[1]Summary Data'!$X43*G$40)+'[1]Summary Data'!$Y43</f>
        <v>2.1659600000000001</v>
      </c>
      <c r="H41" s="88">
        <f>('[1]Summary Data'!$V43*POWER(H$40,3))+('[1]Summary Data'!$W43*POWER(H$40,2))+('[1]Summary Data'!$X43*H$40)+'[1]Summary Data'!$Y43</f>
        <v>1.4519199999999994</v>
      </c>
      <c r="I41" s="88">
        <f>('[1]Summary Data'!$V43*POWER(I$40,3))+('[1]Summary Data'!$W43*POWER(I$40,2))+('[1]Summary Data'!$X43*I$40)+'[1]Summary Data'!$Y43</f>
        <v>1.2094100000000001</v>
      </c>
      <c r="J41" s="88">
        <f>('[1]Summary Data'!$V43*POWER(J$40,3))+('[1]Summary Data'!$W43*POWER(J$40,2))+('[1]Summary Data'!$X43*J$40)+'[1]Summary Data'!$Y43</f>
        <v>1.0247599999999988</v>
      </c>
      <c r="K41" s="88">
        <f>('[1]Summary Data'!$V43*POWER(K$40,3))+('[1]Summary Data'!$W43*POWER(K$40,2))+('[1]Summary Data'!$X43*K$40)+'[1]Summary Data'!$Y43</f>
        <v>0.88410999999999795</v>
      </c>
      <c r="L41" s="88">
        <f>('[1]Summary Data'!$V43*POWER(L$40,3))+('[1]Summary Data'!$W43*POWER(L$40,2))+('[1]Summary Data'!$X43*L$40)+'[1]Summary Data'!$Y43</f>
        <v>0.77360000000000184</v>
      </c>
      <c r="M41" s="88">
        <f>('[1]Summary Data'!$V43*POWER(M$40,3))+('[1]Summary Data'!$W43*POWER(M$40,2))+('[1]Summary Data'!$X43*M$40)+'[1]Summary Data'!$Y43</f>
        <v>0.67937000000000047</v>
      </c>
      <c r="N41" s="89">
        <f>('[1]Summary Data'!$V43*POWER(N$40,3))+('[1]Summary Data'!$W43*POWER(N$40,2))+('[1]Summary Data'!$X43*N$40)+'[1]Summary Data'!$Y43</f>
        <v>0.58756000000000164</v>
      </c>
      <c r="O41" s="186" t="s">
        <v>40</v>
      </c>
    </row>
    <row r="42" spans="2:16" ht="15.75" thickBot="1" x14ac:dyDescent="0.3">
      <c r="B42" s="197"/>
      <c r="C42" s="198"/>
      <c r="D42" s="198"/>
      <c r="E42" s="199"/>
      <c r="F42" s="51">
        <f t="shared" si="2"/>
        <v>3</v>
      </c>
      <c r="G42" s="92">
        <f>('[1]Summary Data'!$V42*POWER(G$40,3))+('[1]Summary Data'!$W42*POWER(G$40,2))+('[1]Summary Data'!$X42*G$40)+'[1]Summary Data'!$Y42</f>
        <v>2.2374700000000001</v>
      </c>
      <c r="H42" s="93">
        <f>('[1]Summary Data'!$V42*POWER(H$40,3))+('[1]Summary Data'!$W42*POWER(H$40,2))+('[1]Summary Data'!$X42*H$40)+'[1]Summary Data'!$Y42</f>
        <v>1.4515700000000002</v>
      </c>
      <c r="I42" s="93">
        <f>('[1]Summary Data'!$V42*POWER(I$40,3))+('[1]Summary Data'!$W42*POWER(I$40,2))+('[1]Summary Data'!$X42*I$40)+'[1]Summary Data'!$Y42</f>
        <v>1.2124299999999977</v>
      </c>
      <c r="J42" s="93">
        <f>('[1]Summary Data'!$V42*POWER(J$40,3))+('[1]Summary Data'!$W42*POWER(J$40,2))+('[1]Summary Data'!$X42*J$40)+'[1]Summary Data'!$Y42</f>
        <v>1.0439900000000009</v>
      </c>
      <c r="K42" s="93">
        <f>('[1]Summary Data'!$V42*POWER(K$40,3))+('[1]Summary Data'!$W42*POWER(K$40,2))+('[1]Summary Data'!$X42*K$40)+'[1]Summary Data'!$Y42</f>
        <v>0.9223700000000008</v>
      </c>
      <c r="L42" s="93">
        <f>('[1]Summary Data'!$V42*POWER(L$40,3))+('[1]Summary Data'!$W42*POWER(L$40,2))+('[1]Summary Data'!$X42*L$40)+'[1]Summary Data'!$Y42</f>
        <v>0.82368999999999204</v>
      </c>
      <c r="M42" s="93">
        <f>('[1]Summary Data'!$V42*POWER(M$40,3))+('[1]Summary Data'!$W42*POWER(M$40,2))+('[1]Summary Data'!$X42*M$40)+'[1]Summary Data'!$Y42</f>
        <v>0.72407000000000465</v>
      </c>
      <c r="N42" s="94">
        <f>('[1]Summary Data'!$V42*POWER(N$40,3))+('[1]Summary Data'!$W42*POWER(N$40,2))+('[1]Summary Data'!$X42*N$40)+'[1]Summary Data'!$Y42</f>
        <v>0.59963000000000122</v>
      </c>
      <c r="O42" s="187"/>
      <c r="P42" s="53" t="s">
        <v>46</v>
      </c>
    </row>
    <row r="43" spans="2:16" x14ac:dyDescent="0.25">
      <c r="B43" s="197"/>
      <c r="C43" s="198"/>
      <c r="D43" s="198"/>
      <c r="E43" s="199"/>
      <c r="F43" s="54">
        <f t="shared" si="2"/>
        <v>3.5</v>
      </c>
      <c r="G43" s="97">
        <f>('[1]Summary Data'!$V41*POWER(G$40,3))+('[1]Summary Data'!$W41*POWER(G$40,2))+('[1]Summary Data'!$X41*G$40)+'[1]Summary Data'!$Y41</f>
        <v>2.3611300000000011</v>
      </c>
      <c r="H43" s="98">
        <f>('[1]Summary Data'!$V41*POWER(H$40,3))+('[1]Summary Data'!$W41*POWER(H$40,2))+('[1]Summary Data'!$X41*H$40)+'[1]Summary Data'!$Y41</f>
        <v>1.5276700000000005</v>
      </c>
      <c r="I43" s="98">
        <f>('[1]Summary Data'!$V41*POWER(I$40,3))+('[1]Summary Data'!$W41*POWER(I$40,2))+('[1]Summary Data'!$X41*I$40)+'[1]Summary Data'!$Y41</f>
        <v>1.2550899999999992</v>
      </c>
      <c r="J43" s="98">
        <f>('[1]Summary Data'!$V41*POWER(J$40,3))+('[1]Summary Data'!$W41*POWER(J$40,2))+('[1]Summary Data'!$X41*J$40)+'[1]Summary Data'!$Y41</f>
        <v>1.0552499999999991</v>
      </c>
      <c r="K43" s="98">
        <f>('[1]Summary Data'!$V41*POWER(K$40,3))+('[1]Summary Data'!$W41*POWER(K$40,2))+('[1]Summary Data'!$X41*K$40)+'[1]Summary Data'!$Y41</f>
        <v>0.91062999999999761</v>
      </c>
      <c r="L43" s="98">
        <f>('[1]Summary Data'!$V41*POWER(L$40,3))+('[1]Summary Data'!$W41*POWER(L$40,2))+('[1]Summary Data'!$X41*L$40)+'[1]Summary Data'!$Y41</f>
        <v>0.80370999999999881</v>
      </c>
      <c r="M43" s="98">
        <f>('[1]Summary Data'!$V41*POWER(M$40,3))+('[1]Summary Data'!$W41*POWER(M$40,2))+('[1]Summary Data'!$X41*M$40)+'[1]Summary Data'!$Y41</f>
        <v>0.71697000000000344</v>
      </c>
      <c r="N43" s="99">
        <f>('[1]Summary Data'!$V41*POWER(N$40,3))+('[1]Summary Data'!$W41*POWER(N$40,2))+('[1]Summary Data'!$X41*N$40)+'[1]Summary Data'!$Y41</f>
        <v>0.63288999999999973</v>
      </c>
      <c r="O43" s="187"/>
    </row>
    <row r="44" spans="2:16" x14ac:dyDescent="0.25">
      <c r="B44" s="197"/>
      <c r="C44" s="198"/>
      <c r="D44" s="198"/>
      <c r="E44" s="199"/>
      <c r="F44" s="56">
        <f t="shared" si="2"/>
        <v>4</v>
      </c>
      <c r="G44" s="97">
        <f>('[1]Summary Data'!$V40*POWER(G$40,3))+('[1]Summary Data'!$W40*POWER(G$40,2))+('[1]Summary Data'!$X40*G$40)+'[1]Summary Data'!$Y40</f>
        <v>2.5793699999999991</v>
      </c>
      <c r="H44" s="98">
        <f>('[1]Summary Data'!$V40*POWER(H$40,3))+('[1]Summary Data'!$W40*POWER(H$40,2))+('[1]Summary Data'!$X40*H$40)+'[1]Summary Data'!$Y40</f>
        <v>1.5829099999999983</v>
      </c>
      <c r="I44" s="98">
        <f>('[1]Summary Data'!$V40*POWER(I$40,3))+('[1]Summary Data'!$W40*POWER(I$40,2))+('[1]Summary Data'!$X40*I$40)+'[1]Summary Data'!$Y40</f>
        <v>1.2864000000000004</v>
      </c>
      <c r="J44" s="98">
        <f>('[1]Summary Data'!$V40*POWER(J$40,3))+('[1]Summary Data'!$W40*POWER(J$40,2))+('[1]Summary Data'!$X40*J$40)+'[1]Summary Data'!$Y40</f>
        <v>1.0841299999999983</v>
      </c>
      <c r="K44" s="98">
        <f>('[1]Summary Data'!$V40*POWER(K$40,3))+('[1]Summary Data'!$W40*POWER(K$40,2))+('[1]Summary Data'!$X40*K$40)+'[1]Summary Data'!$Y40</f>
        <v>0.94591999999999388</v>
      </c>
      <c r="L44" s="98">
        <f>('[1]Summary Data'!$V40*POWER(L$40,3))+('[1]Summary Data'!$W40*POWER(L$40,2))+('[1]Summary Data'!$X40*L$40)+'[1]Summary Data'!$Y40</f>
        <v>0.84158999999999651</v>
      </c>
      <c r="M44" s="98">
        <f>('[1]Summary Data'!$V40*POWER(M$40,3))+('[1]Summary Data'!$W40*POWER(M$40,2))+('[1]Summary Data'!$X40*M$40)+'[1]Summary Data'!$Y40</f>
        <v>0.74096000000000117</v>
      </c>
      <c r="N44" s="99">
        <f>('[1]Summary Data'!$V40*POWER(N$40,3))+('[1]Summary Data'!$W40*POWER(N$40,2))+('[1]Summary Data'!$X40*N$40)+'[1]Summary Data'!$Y40</f>
        <v>0.61384999999999934</v>
      </c>
      <c r="O44" s="187"/>
    </row>
    <row r="45" spans="2:16" x14ac:dyDescent="0.25">
      <c r="B45" s="197"/>
      <c r="C45" s="198"/>
      <c r="D45" s="198"/>
      <c r="E45" s="199"/>
      <c r="F45" s="56">
        <f t="shared" si="2"/>
        <v>4.5</v>
      </c>
      <c r="G45" s="97">
        <f>('[1]Summary Data'!$V39*POWER(G$40,3))+('[1]Summary Data'!$W39*POWER(G$40,2))+('[1]Summary Data'!$X39*G$40)+'[1]Summary Data'!$Y39</f>
        <v>2.8085500000000039</v>
      </c>
      <c r="H45" s="98">
        <f>('[1]Summary Data'!$V39*POWER(H$40,3))+('[1]Summary Data'!$W39*POWER(H$40,2))+('[1]Summary Data'!$X39*H$40)+'[1]Summary Data'!$Y39</f>
        <v>1.6445100000000039</v>
      </c>
      <c r="I45" s="98">
        <f>('[1]Summary Data'!$V39*POWER(I$40,3))+('[1]Summary Data'!$W39*POWER(I$40,2))+('[1]Summary Data'!$X39*I$40)+'[1]Summary Data'!$Y39</f>
        <v>1.3198900000000009</v>
      </c>
      <c r="J45" s="98">
        <f>('[1]Summary Data'!$V39*POWER(J$40,3))+('[1]Summary Data'!$W39*POWER(J$40,2))+('[1]Summary Data'!$X39*J$40)+'[1]Summary Data'!$Y39</f>
        <v>1.1104700000000065</v>
      </c>
      <c r="K45" s="98">
        <f>('[1]Summary Data'!$V39*POWER(K$40,3))+('[1]Summary Data'!$W39*POWER(K$40,2))+('[1]Summary Data'!$X39*K$40)+'[1]Summary Data'!$Y39</f>
        <v>0.9739500000000092</v>
      </c>
      <c r="L45" s="98">
        <f>('[1]Summary Data'!$V39*POWER(L$40,3))+('[1]Summary Data'!$W39*POWER(L$40,2))+('[1]Summary Data'!$X39*L$40)+'[1]Summary Data'!$Y39</f>
        <v>0.86803000000001163</v>
      </c>
      <c r="M45" s="98">
        <f>('[1]Summary Data'!$V39*POWER(M$40,3))+('[1]Summary Data'!$W39*POWER(M$40,2))+('[1]Summary Data'!$X39*M$40)+'[1]Summary Data'!$Y39</f>
        <v>0.75041000000000935</v>
      </c>
      <c r="N45" s="99">
        <f>('[1]Summary Data'!$V39*POWER(N$40,3))+('[1]Summary Data'!$W39*POWER(N$40,2))+('[1]Summary Data'!$X39*N$40)+'[1]Summary Data'!$Y39</f>
        <v>0.57879000000000502</v>
      </c>
      <c r="O45" s="187"/>
    </row>
    <row r="46" spans="2:16" x14ac:dyDescent="0.25">
      <c r="B46" s="197"/>
      <c r="C46" s="198"/>
      <c r="D46" s="198"/>
      <c r="E46" s="199"/>
      <c r="F46" s="56">
        <f t="shared" si="2"/>
        <v>5</v>
      </c>
      <c r="G46" s="97">
        <f>('[1]Summary Data'!$V38*POWER(G$40,3))+('[1]Summary Data'!$W38*POWER(G$40,2))+('[1]Summary Data'!$X38*G$40)+'[1]Summary Data'!$Y38</f>
        <v>3.1129800000000003</v>
      </c>
      <c r="H46" s="98">
        <f>('[1]Summary Data'!$V38*POWER(H$40,3))+('[1]Summary Data'!$W38*POWER(H$40,2))+('[1]Summary Data'!$X38*H$40)+'[1]Summary Data'!$Y38</f>
        <v>1.798880000000004</v>
      </c>
      <c r="I46" s="98">
        <f>('[1]Summary Data'!$V38*POWER(I$40,3))+('[1]Summary Data'!$W38*POWER(I$40,2))+('[1]Summary Data'!$X38*I$40)+'[1]Summary Data'!$Y38</f>
        <v>1.4158799999999943</v>
      </c>
      <c r="J46" s="98">
        <f>('[1]Summary Data'!$V38*POWER(J$40,3))+('[1]Summary Data'!$W38*POWER(J$40,2))+('[1]Summary Data'!$X38*J$40)+'[1]Summary Data'!$Y38</f>
        <v>1.1613400000000027</v>
      </c>
      <c r="K46" s="98">
        <f>('[1]Summary Data'!$V38*POWER(K$40,3))+('[1]Summary Data'!$W38*POWER(K$40,2))+('[1]Summary Data'!$X38*K$40)+'[1]Summary Data'!$Y38</f>
        <v>0.99458000000000624</v>
      </c>
      <c r="L46" s="98">
        <f>('[1]Summary Data'!$V38*POWER(L$40,3))+('[1]Summary Data'!$W38*POWER(L$40,2))+('[1]Summary Data'!$X38*L$40)+'[1]Summary Data'!$Y38</f>
        <v>0.87492000000000303</v>
      </c>
      <c r="M46" s="98">
        <f>('[1]Summary Data'!$V38*POWER(M$40,3))+('[1]Summary Data'!$W38*POWER(M$40,2))+('[1]Summary Data'!$X38*M$40)+'[1]Summary Data'!$Y38</f>
        <v>0.76167999999999836</v>
      </c>
      <c r="N46" s="99">
        <f>('[1]Summary Data'!$V38*POWER(N$40,3))+('[1]Summary Data'!$W38*POWER(N$40,2))+('[1]Summary Data'!$X38*N$40)+'[1]Summary Data'!$Y38</f>
        <v>0.61418000000000461</v>
      </c>
      <c r="O46" s="187"/>
    </row>
    <row r="47" spans="2:16" x14ac:dyDescent="0.25">
      <c r="B47" s="197"/>
      <c r="C47" s="198"/>
      <c r="D47" s="198"/>
      <c r="E47" s="199"/>
      <c r="F47" s="56">
        <f t="shared" si="2"/>
        <v>5.5</v>
      </c>
      <c r="G47" s="97">
        <f>('[1]Summary Data'!$V37*POWER(G$40,3))+('[1]Summary Data'!$W37*POWER(G$40,2))+('[1]Summary Data'!$X37*G$40)+'[1]Summary Data'!$Y37</f>
        <v>3.5874099999999949</v>
      </c>
      <c r="H47" s="98">
        <f>('[1]Summary Data'!$V37*POWER(H$40,3))+('[1]Summary Data'!$W37*POWER(H$40,2))+('[1]Summary Data'!$X37*H$40)+'[1]Summary Data'!$Y37</f>
        <v>1.9605499999999942</v>
      </c>
      <c r="I47" s="98">
        <f>('[1]Summary Data'!$V37*POWER(I$40,3))+('[1]Summary Data'!$W37*POWER(I$40,2))+('[1]Summary Data'!$X37*I$40)+'[1]Summary Data'!$Y37</f>
        <v>1.514139999999994</v>
      </c>
      <c r="J47" s="98">
        <f>('[1]Summary Data'!$V37*POWER(J$40,3))+('[1]Summary Data'!$W37*POWER(J$40,2))+('[1]Summary Data'!$X37*J$40)+'[1]Summary Data'!$Y37</f>
        <v>1.2367299999999979</v>
      </c>
      <c r="K47" s="98">
        <f>('[1]Summary Data'!$V37*POWER(K$40,3))+('[1]Summary Data'!$W37*POWER(K$40,2))+('[1]Summary Data'!$X37*K$40)+'[1]Summary Data'!$Y37</f>
        <v>1.0715599999999874</v>
      </c>
      <c r="L47" s="98">
        <f>('[1]Summary Data'!$V37*POWER(L$40,3))+('[1]Summary Data'!$W37*POWER(L$40,2))+('[1]Summary Data'!$X37*L$40)+'[1]Summary Data'!$Y37</f>
        <v>0.9618699999999869</v>
      </c>
      <c r="M47" s="98">
        <f>('[1]Summary Data'!$V37*POWER(M$40,3))+('[1]Summary Data'!$W37*POWER(M$40,2))+('[1]Summary Data'!$X37*M$40)+'[1]Summary Data'!$Y37</f>
        <v>0.85090000000000643</v>
      </c>
      <c r="N47" s="99">
        <f>('[1]Summary Data'!$V37*POWER(N$40,3))+('[1]Summary Data'!$W37*POWER(N$40,2))+('[1]Summary Data'!$X37*N$40)+'[1]Summary Data'!$Y37</f>
        <v>0.68188999999999211</v>
      </c>
      <c r="O47" s="187"/>
    </row>
    <row r="48" spans="2:16" ht="15.75" thickBot="1" x14ac:dyDescent="0.3">
      <c r="B48" s="200"/>
      <c r="C48" s="201"/>
      <c r="D48" s="201"/>
      <c r="E48" s="202"/>
      <c r="F48" s="58">
        <f t="shared" si="2"/>
        <v>6</v>
      </c>
      <c r="G48" s="102">
        <f>('[1]Summary Data'!$V36*POWER(G$40,3))+('[1]Summary Data'!$W36*POWER(G$40,2))+('[1]Summary Data'!$X36*G$40)+'[1]Summary Data'!$Y36</f>
        <v>4.1552000000000007</v>
      </c>
      <c r="H48" s="103">
        <f>('[1]Summary Data'!$V36*POWER(H$40,3))+('[1]Summary Data'!$W36*POWER(H$40,2))+('[1]Summary Data'!$X36*H$40)+'[1]Summary Data'!$Y36</f>
        <v>2.1310000000000073</v>
      </c>
      <c r="I48" s="103">
        <f>('[1]Summary Data'!$V36*POWER(I$40,3))+('[1]Summary Data'!$W36*POWER(I$40,2))+('[1]Summary Data'!$X36*I$40)+'[1]Summary Data'!$Y36</f>
        <v>1.6104800000000026</v>
      </c>
      <c r="J48" s="103">
        <f>('[1]Summary Data'!$V36*POWER(J$40,3))+('[1]Summary Data'!$W36*POWER(J$40,2))+('[1]Summary Data'!$X36*J$40)+'[1]Summary Data'!$Y36</f>
        <v>1.313200000000009</v>
      </c>
      <c r="K48" s="103">
        <f>('[1]Summary Data'!$V36*POWER(K$40,3))+('[1]Summary Data'!$W36*POWER(K$40,2))+('[1]Summary Data'!$X36*K$40)+'[1]Summary Data'!$Y36</f>
        <v>1.1608000000000089</v>
      </c>
      <c r="L48" s="103">
        <f>('[1]Summary Data'!$V36*POWER(L$40,3))+('[1]Summary Data'!$W36*POWER(L$40,2))+('[1]Summary Data'!$X36*L$40)+'[1]Summary Data'!$Y36</f>
        <v>1.0749199999999917</v>
      </c>
      <c r="M48" s="103">
        <f>('[1]Summary Data'!$V36*POWER(M$40,3))+('[1]Summary Data'!$W36*POWER(M$40,2))+('[1]Summary Data'!$X36*M$40)+'[1]Summary Data'!$Y36</f>
        <v>0.97719999999999629</v>
      </c>
      <c r="N48" s="104">
        <f>('[1]Summary Data'!$V36*POWER(N$40,3))+('[1]Summary Data'!$W36*POWER(N$40,2))+('[1]Summary Data'!$X36*N$40)+'[1]Summary Data'!$Y36</f>
        <v>0.78927999999999088</v>
      </c>
      <c r="O48" s="188"/>
    </row>
    <row r="60" spans="2:95" ht="15.75" thickBot="1" x14ac:dyDescent="0.3">
      <c r="CA60" s="43" t="s">
        <v>59</v>
      </c>
    </row>
    <row r="61" spans="2:95" ht="15.75" thickBot="1" x14ac:dyDescent="0.3">
      <c r="B61" s="203" t="s">
        <v>63</v>
      </c>
      <c r="C61" s="204"/>
      <c r="D61" s="204"/>
      <c r="E61" s="204"/>
      <c r="F61" s="169"/>
      <c r="G61" s="174" t="s">
        <v>61</v>
      </c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6"/>
      <c r="CA61" s="107"/>
      <c r="CB61" s="174" t="s">
        <v>61</v>
      </c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6"/>
    </row>
    <row r="62" spans="2:95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3">F62</f>
        <v>bar</v>
      </c>
      <c r="CB62" s="108">
        <f t="shared" si="3"/>
        <v>0.16</v>
      </c>
      <c r="CC62" s="109">
        <f t="shared" si="3"/>
        <v>0.22</v>
      </c>
      <c r="CD62" s="109">
        <f t="shared" si="3"/>
        <v>0.28000000000000003</v>
      </c>
      <c r="CE62" s="109">
        <f t="shared" si="3"/>
        <v>0.34</v>
      </c>
      <c r="CF62" s="109">
        <f t="shared" si="3"/>
        <v>0.4</v>
      </c>
      <c r="CG62" s="109">
        <f t="shared" si="3"/>
        <v>0.46</v>
      </c>
      <c r="CH62" s="109">
        <f t="shared" si="3"/>
        <v>0.52</v>
      </c>
      <c r="CI62" s="109">
        <f t="shared" si="3"/>
        <v>0.57999999999999996</v>
      </c>
      <c r="CJ62" s="109">
        <f t="shared" si="3"/>
        <v>0.64</v>
      </c>
      <c r="CK62" s="109">
        <f t="shared" si="3"/>
        <v>0.7</v>
      </c>
      <c r="CL62" s="109">
        <f t="shared" si="3"/>
        <v>0.76</v>
      </c>
      <c r="CM62" s="109">
        <f t="shared" si="3"/>
        <v>0.82</v>
      </c>
      <c r="CN62" s="109">
        <f t="shared" si="3"/>
        <v>0.88</v>
      </c>
      <c r="CO62" s="109">
        <f t="shared" si="3"/>
        <v>0.94</v>
      </c>
      <c r="CP62" s="109">
        <f t="shared" si="3"/>
        <v>1</v>
      </c>
      <c r="CQ62" s="110">
        <f t="shared" si="3"/>
        <v>2</v>
      </c>
    </row>
    <row r="63" spans="2:95" ht="15" customHeight="1" thickBot="1" x14ac:dyDescent="0.3">
      <c r="B63" s="180"/>
      <c r="C63" s="181"/>
      <c r="D63" s="181"/>
      <c r="E63" s="182"/>
      <c r="F63" s="49">
        <f t="shared" ref="F63:F70" si="4">F15</f>
        <v>2.5</v>
      </c>
      <c r="G63" s="124">
        <f t="shared" ref="G63:U70" si="5">IF(CB63&gt;H63,MAX(CB63,0),H63)</f>
        <v>213.87777946368004</v>
      </c>
      <c r="H63" s="125">
        <f t="shared" si="5"/>
        <v>187.36657499784002</v>
      </c>
      <c r="I63" s="125">
        <f t="shared" si="5"/>
        <v>165.52984804416002</v>
      </c>
      <c r="J63" s="125">
        <f t="shared" si="5"/>
        <v>147.90065541432006</v>
      </c>
      <c r="K63" s="125">
        <f t="shared" si="5"/>
        <v>134.01205392000003</v>
      </c>
      <c r="L63" s="125">
        <f t="shared" si="5"/>
        <v>123.39710037288003</v>
      </c>
      <c r="M63" s="125">
        <f t="shared" si="5"/>
        <v>115.58885158464005</v>
      </c>
      <c r="N63" s="125">
        <f t="shared" si="5"/>
        <v>110.12036436696013</v>
      </c>
      <c r="O63" s="125">
        <f t="shared" si="5"/>
        <v>106.52469553152008</v>
      </c>
      <c r="P63" s="125">
        <f t="shared" si="5"/>
        <v>104.33490189000014</v>
      </c>
      <c r="Q63" s="125">
        <f t="shared" si="5"/>
        <v>103.08404025408009</v>
      </c>
      <c r="R63" s="125">
        <f t="shared" si="5"/>
        <v>102.30516743544013</v>
      </c>
      <c r="S63" s="125">
        <f t="shared" si="5"/>
        <v>101.53134024576008</v>
      </c>
      <c r="T63" s="125">
        <f t="shared" si="5"/>
        <v>100.29561549672013</v>
      </c>
      <c r="U63" s="125">
        <f t="shared" si="5"/>
        <v>100</v>
      </c>
      <c r="V63" s="126">
        <v>100</v>
      </c>
      <c r="W63" s="18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213.87777946368004</v>
      </c>
      <c r="CC63" s="125">
        <f>('[1]Summary Data'!$V163*POWER(CC$62,3))+('[1]Summary Data'!$W163*POWER(CC$62,2))+('[1]Summary Data'!$X163*CC$62)+'[1]Summary Data'!$Y163</f>
        <v>187.36657499784002</v>
      </c>
      <c r="CD63" s="125">
        <f>('[1]Summary Data'!$V163*POWER(CD$62,3))+('[1]Summary Data'!$W163*POWER(CD$62,2))+('[1]Summary Data'!$X163*CD$62)+'[1]Summary Data'!$Y163</f>
        <v>165.52984804416002</v>
      </c>
      <c r="CE63" s="125">
        <f>('[1]Summary Data'!$V163*POWER(CE$62,3))+('[1]Summary Data'!$W163*POWER(CE$62,2))+('[1]Summary Data'!$X163*CE$62)+'[1]Summary Data'!$Y163</f>
        <v>147.90065541432006</v>
      </c>
      <c r="CF63" s="125">
        <f>('[1]Summary Data'!$V163*POWER(CF$62,3))+('[1]Summary Data'!$W163*POWER(CF$62,2))+('[1]Summary Data'!$X163*CF$62)+'[1]Summary Data'!$Y163</f>
        <v>134.01205392000003</v>
      </c>
      <c r="CG63" s="125">
        <f>('[1]Summary Data'!$V163*POWER(CG$62,3))+('[1]Summary Data'!$W163*POWER(CG$62,2))+('[1]Summary Data'!$X163*CG$62)+'[1]Summary Data'!$Y163</f>
        <v>123.39710037288003</v>
      </c>
      <c r="CH63" s="125">
        <f>('[1]Summary Data'!$V163*POWER(CH$62,3))+('[1]Summary Data'!$W163*POWER(CH$62,2))+('[1]Summary Data'!$X163*CH$62)+'[1]Summary Data'!$Y163</f>
        <v>115.58885158464005</v>
      </c>
      <c r="CI63" s="125">
        <f>('[1]Summary Data'!$V163*POWER(CI$62,3))+('[1]Summary Data'!$W163*POWER(CI$62,2))+('[1]Summary Data'!$X163*CI$62)+'[1]Summary Data'!$Y163</f>
        <v>110.12036436696013</v>
      </c>
      <c r="CJ63" s="125">
        <f>('[1]Summary Data'!$V163*POWER(CJ$62,3))+('[1]Summary Data'!$W163*POWER(CJ$62,2))+('[1]Summary Data'!$X163*CJ$62)+'[1]Summary Data'!$Y163</f>
        <v>106.52469553152008</v>
      </c>
      <c r="CK63" s="125">
        <f>('[1]Summary Data'!$V163*POWER(CK$62,3))+('[1]Summary Data'!$W163*POWER(CK$62,2))+('[1]Summary Data'!$X163*CK$62)+'[1]Summary Data'!$Y163</f>
        <v>104.33490189000014</v>
      </c>
      <c r="CL63" s="125">
        <f>('[1]Summary Data'!$V163*POWER(CL$62,3))+('[1]Summary Data'!$W163*POWER(CL$62,2))+('[1]Summary Data'!$X163*CL$62)+'[1]Summary Data'!$Y163</f>
        <v>103.08404025408009</v>
      </c>
      <c r="CM63" s="125">
        <f>('[1]Summary Data'!$V163*POWER(CM$62,3))+('[1]Summary Data'!$W163*POWER(CM$62,2))+('[1]Summary Data'!$X163*CM$62)+'[1]Summary Data'!$Y163</f>
        <v>102.30516743544013</v>
      </c>
      <c r="CN63" s="125">
        <f>('[1]Summary Data'!$V163*POWER(CN$62,3))+('[1]Summary Data'!$W163*POWER(CN$62,2))+('[1]Summary Data'!$X163*CN$62)+'[1]Summary Data'!$Y163</f>
        <v>101.53134024576008</v>
      </c>
      <c r="CO63" s="125">
        <f>('[1]Summary Data'!$V163*POWER(CO$62,3))+('[1]Summary Data'!$W163*POWER(CO$62,2))+('[1]Summary Data'!$X163*CO$62)+'[1]Summary Data'!$Y163</f>
        <v>100.29561549672013</v>
      </c>
      <c r="CP63" s="125">
        <f>('[1]Summary Data'!$V163*POWER(CP$62,3))+('[1]Summary Data'!$W163*POWER(CP$62,2))+('[1]Summary Data'!$X163*CP$62)+'[1]Summary Data'!$Y163</f>
        <v>98.13105000000013</v>
      </c>
      <c r="CQ63" s="126">
        <f>('[1]Summary Data'!$V163*POWER(CQ$62,3))+('[1]Summary Data'!$W163*POWER(CQ$62,2))+('[1]Summary Data'!$X163*CQ$62)+'[1]Summary Data'!$Y163</f>
        <v>-502.43405999999953</v>
      </c>
    </row>
    <row r="64" spans="2:95" ht="15.75" thickBot="1" x14ac:dyDescent="0.3">
      <c r="B64" s="180"/>
      <c r="C64" s="181"/>
      <c r="D64" s="181"/>
      <c r="E64" s="182"/>
      <c r="F64" s="51">
        <f t="shared" si="4"/>
        <v>3</v>
      </c>
      <c r="G64" s="127">
        <f t="shared" si="5"/>
        <v>244.15163680256001</v>
      </c>
      <c r="H64" s="128">
        <f t="shared" si="5"/>
        <v>212.24057224328001</v>
      </c>
      <c r="I64" s="128">
        <f t="shared" si="5"/>
        <v>185.87610323071999</v>
      </c>
      <c r="J64" s="128">
        <f t="shared" si="5"/>
        <v>164.49462996343999</v>
      </c>
      <c r="K64" s="128">
        <f t="shared" si="5"/>
        <v>147.53255264000001</v>
      </c>
      <c r="L64" s="128">
        <f t="shared" si="5"/>
        <v>134.42627145895997</v>
      </c>
      <c r="M64" s="128">
        <f t="shared" si="5"/>
        <v>124.61218661887997</v>
      </c>
      <c r="N64" s="128">
        <f t="shared" si="5"/>
        <v>117.52669831831992</v>
      </c>
      <c r="O64" s="128">
        <f t="shared" si="5"/>
        <v>112.60620675583999</v>
      </c>
      <c r="P64" s="128">
        <f t="shared" si="5"/>
        <v>109.28711212999985</v>
      </c>
      <c r="Q64" s="128">
        <f t="shared" si="5"/>
        <v>107.00581463935993</v>
      </c>
      <c r="R64" s="128">
        <f t="shared" si="5"/>
        <v>105.19871448247983</v>
      </c>
      <c r="S64" s="128">
        <f t="shared" si="5"/>
        <v>103.30221185791999</v>
      </c>
      <c r="T64" s="128">
        <f t="shared" si="5"/>
        <v>100.75270696423996</v>
      </c>
      <c r="U64" s="128">
        <f t="shared" si="5"/>
        <v>100</v>
      </c>
      <c r="V64" s="129">
        <v>100</v>
      </c>
      <c r="W64" s="187"/>
      <c r="X64" s="53" t="s">
        <v>46</v>
      </c>
      <c r="CA64" s="117">
        <f t="shared" ref="CA64:CA70" si="6">F64</f>
        <v>3</v>
      </c>
      <c r="CB64" s="127">
        <f>('[1]Summary Data'!$V162*POWER(CB$62,3))+('[1]Summary Data'!$W162*POWER(CB$62,2))+('[1]Summary Data'!$X162*CB$62)+'[1]Summary Data'!$Y162</f>
        <v>244.15163680256001</v>
      </c>
      <c r="CC64" s="128">
        <f>('[1]Summary Data'!$V162*POWER(CC$62,3))+('[1]Summary Data'!$W162*POWER(CC$62,2))+('[1]Summary Data'!$X162*CC$62)+'[1]Summary Data'!$Y162</f>
        <v>212.24057224328001</v>
      </c>
      <c r="CD64" s="128">
        <f>('[1]Summary Data'!$V162*POWER(CD$62,3))+('[1]Summary Data'!$W162*POWER(CD$62,2))+('[1]Summary Data'!$X162*CD$62)+'[1]Summary Data'!$Y162</f>
        <v>185.87610323071999</v>
      </c>
      <c r="CE64" s="128">
        <f>('[1]Summary Data'!$V162*POWER(CE$62,3))+('[1]Summary Data'!$W162*POWER(CE$62,2))+('[1]Summary Data'!$X162*CE$62)+'[1]Summary Data'!$Y162</f>
        <v>164.49462996343999</v>
      </c>
      <c r="CF64" s="128">
        <f>('[1]Summary Data'!$V162*POWER(CF$62,3))+('[1]Summary Data'!$W162*POWER(CF$62,2))+('[1]Summary Data'!$X162*CF$62)+'[1]Summary Data'!$Y162</f>
        <v>147.53255264000001</v>
      </c>
      <c r="CG64" s="128">
        <f>('[1]Summary Data'!$V162*POWER(CG$62,3))+('[1]Summary Data'!$W162*POWER(CG$62,2))+('[1]Summary Data'!$X162*CG$62)+'[1]Summary Data'!$Y162</f>
        <v>134.42627145895997</v>
      </c>
      <c r="CH64" s="128">
        <f>('[1]Summary Data'!$V162*POWER(CH$62,3))+('[1]Summary Data'!$W162*POWER(CH$62,2))+('[1]Summary Data'!$X162*CH$62)+'[1]Summary Data'!$Y162</f>
        <v>124.61218661887997</v>
      </c>
      <c r="CI64" s="128">
        <f>('[1]Summary Data'!$V162*POWER(CI$62,3))+('[1]Summary Data'!$W162*POWER(CI$62,2))+('[1]Summary Data'!$X162*CI$62)+'[1]Summary Data'!$Y162</f>
        <v>117.52669831831992</v>
      </c>
      <c r="CJ64" s="128">
        <f>('[1]Summary Data'!$V162*POWER(CJ$62,3))+('[1]Summary Data'!$W162*POWER(CJ$62,2))+('[1]Summary Data'!$X162*CJ$62)+'[1]Summary Data'!$Y162</f>
        <v>112.60620675583999</v>
      </c>
      <c r="CK64" s="128">
        <f>('[1]Summary Data'!$V162*POWER(CK$62,3))+('[1]Summary Data'!$W162*POWER(CK$62,2))+('[1]Summary Data'!$X162*CK$62)+'[1]Summary Data'!$Y162</f>
        <v>109.28711212999985</v>
      </c>
      <c r="CL64" s="128">
        <f>('[1]Summary Data'!$V162*POWER(CL$62,3))+('[1]Summary Data'!$W162*POWER(CL$62,2))+('[1]Summary Data'!$X162*CL$62)+'[1]Summary Data'!$Y162</f>
        <v>107.00581463935993</v>
      </c>
      <c r="CM64" s="128">
        <f>('[1]Summary Data'!$V162*POWER(CM$62,3))+('[1]Summary Data'!$W162*POWER(CM$62,2))+('[1]Summary Data'!$X162*CM$62)+'[1]Summary Data'!$Y162</f>
        <v>105.19871448247983</v>
      </c>
      <c r="CN64" s="128">
        <f>('[1]Summary Data'!$V162*POWER(CN$62,3))+('[1]Summary Data'!$W162*POWER(CN$62,2))+('[1]Summary Data'!$X162*CN$62)+'[1]Summary Data'!$Y162</f>
        <v>103.30221185791999</v>
      </c>
      <c r="CO64" s="128">
        <f>('[1]Summary Data'!$V162*POWER(CO$62,3))+('[1]Summary Data'!$W162*POWER(CO$62,2))+('[1]Summary Data'!$X162*CO$62)+'[1]Summary Data'!$Y162</f>
        <v>100.75270696423996</v>
      </c>
      <c r="CP64" s="128">
        <f>('[1]Summary Data'!$V162*POWER(CP$62,3))+('[1]Summary Data'!$W162*POWER(CP$62,2))+('[1]Summary Data'!$X162*CP$62)+'[1]Summary Data'!$Y162</f>
        <v>96.986599999999896</v>
      </c>
      <c r="CQ64" s="129">
        <f>('[1]Summary Data'!$V162*POWER(CQ$62,3))+('[1]Summary Data'!$W162*POWER(CQ$62,2))+('[1]Summary Data'!$X162*CQ$62)+'[1]Summary Data'!$Y162</f>
        <v>-661.17796000000044</v>
      </c>
    </row>
    <row r="65" spans="2:95" x14ac:dyDescent="0.25">
      <c r="B65" s="180"/>
      <c r="C65" s="181"/>
      <c r="D65" s="181"/>
      <c r="E65" s="182"/>
      <c r="F65" s="54">
        <f t="shared" si="4"/>
        <v>3.5</v>
      </c>
      <c r="G65" s="130">
        <f t="shared" si="5"/>
        <v>230.35163662528004</v>
      </c>
      <c r="H65" s="131">
        <f t="shared" si="5"/>
        <v>200.18847111664002</v>
      </c>
      <c r="I65" s="131">
        <f t="shared" si="5"/>
        <v>175.44407311936001</v>
      </c>
      <c r="J65" s="131">
        <f t="shared" si="5"/>
        <v>155.55823649872002</v>
      </c>
      <c r="K65" s="131">
        <f t="shared" si="5"/>
        <v>139.97075512000004</v>
      </c>
      <c r="L65" s="131">
        <f t="shared" si="5"/>
        <v>128.12142284848005</v>
      </c>
      <c r="M65" s="131">
        <f t="shared" si="5"/>
        <v>119.45003354944006</v>
      </c>
      <c r="N65" s="131">
        <f t="shared" si="5"/>
        <v>113.39638108816007</v>
      </c>
      <c r="O65" s="131">
        <f t="shared" si="5"/>
        <v>109.40025932992006</v>
      </c>
      <c r="P65" s="131">
        <f t="shared" si="5"/>
        <v>106.90146214000009</v>
      </c>
      <c r="Q65" s="131">
        <f t="shared" si="5"/>
        <v>105.33978338368001</v>
      </c>
      <c r="R65" s="131">
        <f t="shared" si="5"/>
        <v>104.15501692624019</v>
      </c>
      <c r="S65" s="131">
        <f t="shared" si="5"/>
        <v>102.78695663296008</v>
      </c>
      <c r="T65" s="131">
        <f t="shared" si="5"/>
        <v>100.67539636912005</v>
      </c>
      <c r="U65" s="131">
        <f t="shared" si="5"/>
        <v>100</v>
      </c>
      <c r="V65" s="132">
        <v>100</v>
      </c>
      <c r="W65" s="187"/>
      <c r="CA65" s="118">
        <f t="shared" si="6"/>
        <v>3.5</v>
      </c>
      <c r="CB65" s="130">
        <f>('[1]Summary Data'!$V161*POWER(CB$62,3))+('[1]Summary Data'!$W161*POWER(CB$62,2))+('[1]Summary Data'!$X161*CB$62)+'[1]Summary Data'!$Y161</f>
        <v>230.35163662528004</v>
      </c>
      <c r="CC65" s="131">
        <f>('[1]Summary Data'!$V161*POWER(CC$62,3))+('[1]Summary Data'!$W161*POWER(CC$62,2))+('[1]Summary Data'!$X161*CC$62)+'[1]Summary Data'!$Y161</f>
        <v>200.18847111664002</v>
      </c>
      <c r="CD65" s="131">
        <f>('[1]Summary Data'!$V161*POWER(CD$62,3))+('[1]Summary Data'!$W161*POWER(CD$62,2))+('[1]Summary Data'!$X161*CD$62)+'[1]Summary Data'!$Y161</f>
        <v>175.44407311936001</v>
      </c>
      <c r="CE65" s="131">
        <f>('[1]Summary Data'!$V161*POWER(CE$62,3))+('[1]Summary Data'!$W161*POWER(CE$62,2))+('[1]Summary Data'!$X161*CE$62)+'[1]Summary Data'!$Y161</f>
        <v>155.55823649872002</v>
      </c>
      <c r="CF65" s="131">
        <f>('[1]Summary Data'!$V161*POWER(CF$62,3))+('[1]Summary Data'!$W161*POWER(CF$62,2))+('[1]Summary Data'!$X161*CF$62)+'[1]Summary Data'!$Y161</f>
        <v>139.97075512000004</v>
      </c>
      <c r="CG65" s="131">
        <f>('[1]Summary Data'!$V161*POWER(CG$62,3))+('[1]Summary Data'!$W161*POWER(CG$62,2))+('[1]Summary Data'!$X161*CG$62)+'[1]Summary Data'!$Y161</f>
        <v>128.12142284848005</v>
      </c>
      <c r="CH65" s="131">
        <f>('[1]Summary Data'!$V161*POWER(CH$62,3))+('[1]Summary Data'!$W161*POWER(CH$62,2))+('[1]Summary Data'!$X161*CH$62)+'[1]Summary Data'!$Y161</f>
        <v>119.45003354944006</v>
      </c>
      <c r="CI65" s="131">
        <f>('[1]Summary Data'!$V161*POWER(CI$62,3))+('[1]Summary Data'!$W161*POWER(CI$62,2))+('[1]Summary Data'!$X161*CI$62)+'[1]Summary Data'!$Y161</f>
        <v>113.39638108816007</v>
      </c>
      <c r="CJ65" s="131">
        <f>('[1]Summary Data'!$V161*POWER(CJ$62,3))+('[1]Summary Data'!$W161*POWER(CJ$62,2))+('[1]Summary Data'!$X161*CJ$62)+'[1]Summary Data'!$Y161</f>
        <v>109.40025932992006</v>
      </c>
      <c r="CK65" s="131">
        <f>('[1]Summary Data'!$V161*POWER(CK$62,3))+('[1]Summary Data'!$W161*POWER(CK$62,2))+('[1]Summary Data'!$X161*CK$62)+'[1]Summary Data'!$Y161</f>
        <v>106.90146214000009</v>
      </c>
      <c r="CL65" s="131">
        <f>('[1]Summary Data'!$V161*POWER(CL$62,3))+('[1]Summary Data'!$W161*POWER(CL$62,2))+('[1]Summary Data'!$X161*CL$62)+'[1]Summary Data'!$Y161</f>
        <v>105.33978338368001</v>
      </c>
      <c r="CM65" s="131">
        <f>('[1]Summary Data'!$V161*POWER(CM$62,3))+('[1]Summary Data'!$W161*POWER(CM$62,2))+('[1]Summary Data'!$X161*CM$62)+'[1]Summary Data'!$Y161</f>
        <v>104.15501692624019</v>
      </c>
      <c r="CN65" s="131">
        <f>('[1]Summary Data'!$V161*POWER(CN$62,3))+('[1]Summary Data'!$W161*POWER(CN$62,2))+('[1]Summary Data'!$X161*CN$62)+'[1]Summary Data'!$Y161</f>
        <v>102.78695663296008</v>
      </c>
      <c r="CO65" s="131">
        <f>('[1]Summary Data'!$V161*POWER(CO$62,3))+('[1]Summary Data'!$W161*POWER(CO$62,2))+('[1]Summary Data'!$X161*CO$62)+'[1]Summary Data'!$Y161</f>
        <v>100.67539636912005</v>
      </c>
      <c r="CP65" s="131">
        <f>('[1]Summary Data'!$V161*POWER(CP$62,3))+('[1]Summary Data'!$W161*POWER(CP$62,2))+('[1]Summary Data'!$X161*CP$62)+'[1]Summary Data'!$Y161</f>
        <v>97.260130000000061</v>
      </c>
      <c r="CQ65" s="132">
        <f>('[1]Summary Data'!$V161*POWER(CQ$62,3))+('[1]Summary Data'!$W161*POWER(CQ$62,2))+('[1]Summary Data'!$X161*CQ$62)+'[1]Summary Data'!$Y161</f>
        <v>-664.77196999999956</v>
      </c>
    </row>
    <row r="66" spans="2:95" x14ac:dyDescent="0.25">
      <c r="B66" s="180"/>
      <c r="C66" s="181"/>
      <c r="D66" s="181"/>
      <c r="E66" s="182"/>
      <c r="F66" s="56">
        <f t="shared" si="4"/>
        <v>4</v>
      </c>
      <c r="G66" s="130">
        <f t="shared" si="5"/>
        <v>247.15490513664</v>
      </c>
      <c r="H66" s="131">
        <f t="shared" si="5"/>
        <v>215.26414895831999</v>
      </c>
      <c r="I66" s="131">
        <f t="shared" si="5"/>
        <v>188.83541602367998</v>
      </c>
      <c r="J66" s="131">
        <f t="shared" si="5"/>
        <v>167.31704720136003</v>
      </c>
      <c r="K66" s="131">
        <f t="shared" si="5"/>
        <v>150.15738336000001</v>
      </c>
      <c r="L66" s="131">
        <f t="shared" si="5"/>
        <v>136.80476536824</v>
      </c>
      <c r="M66" s="131">
        <f t="shared" si="5"/>
        <v>126.70753409471999</v>
      </c>
      <c r="N66" s="131">
        <f t="shared" si="5"/>
        <v>119.31403040808004</v>
      </c>
      <c r="O66" s="131">
        <f t="shared" si="5"/>
        <v>114.07259517695996</v>
      </c>
      <c r="P66" s="131">
        <f t="shared" si="5"/>
        <v>110.43156927000007</v>
      </c>
      <c r="Q66" s="131">
        <f t="shared" si="5"/>
        <v>107.8392935558399</v>
      </c>
      <c r="R66" s="131">
        <f t="shared" si="5"/>
        <v>105.74410890312004</v>
      </c>
      <c r="S66" s="131">
        <f t="shared" si="5"/>
        <v>103.59435618048002</v>
      </c>
      <c r="T66" s="131">
        <f t="shared" si="5"/>
        <v>100.83837625655991</v>
      </c>
      <c r="U66" s="131">
        <f t="shared" si="5"/>
        <v>100</v>
      </c>
      <c r="V66" s="132">
        <v>100</v>
      </c>
      <c r="W66" s="187"/>
      <c r="CA66" s="119">
        <f t="shared" si="6"/>
        <v>4</v>
      </c>
      <c r="CB66" s="130">
        <f>('[1]Summary Data'!$V160*POWER(CB$62,3))+('[1]Summary Data'!$W160*POWER(CB$62,2))+('[1]Summary Data'!$X160*CB$62)+'[1]Summary Data'!$Y160</f>
        <v>247.15490513664</v>
      </c>
      <c r="CC66" s="131">
        <f>('[1]Summary Data'!$V160*POWER(CC$62,3))+('[1]Summary Data'!$W160*POWER(CC$62,2))+('[1]Summary Data'!$X160*CC$62)+'[1]Summary Data'!$Y160</f>
        <v>215.26414895831999</v>
      </c>
      <c r="CD66" s="131">
        <f>('[1]Summary Data'!$V160*POWER(CD$62,3))+('[1]Summary Data'!$W160*POWER(CD$62,2))+('[1]Summary Data'!$X160*CD$62)+'[1]Summary Data'!$Y160</f>
        <v>188.83541602367998</v>
      </c>
      <c r="CE66" s="131">
        <f>('[1]Summary Data'!$V160*POWER(CE$62,3))+('[1]Summary Data'!$W160*POWER(CE$62,2))+('[1]Summary Data'!$X160*CE$62)+'[1]Summary Data'!$Y160</f>
        <v>167.31704720136003</v>
      </c>
      <c r="CF66" s="131">
        <f>('[1]Summary Data'!$V160*POWER(CF$62,3))+('[1]Summary Data'!$W160*POWER(CF$62,2))+('[1]Summary Data'!$X160*CF$62)+'[1]Summary Data'!$Y160</f>
        <v>150.15738336000001</v>
      </c>
      <c r="CG66" s="131">
        <f>('[1]Summary Data'!$V160*POWER(CG$62,3))+('[1]Summary Data'!$W160*POWER(CG$62,2))+('[1]Summary Data'!$X160*CG$62)+'[1]Summary Data'!$Y160</f>
        <v>136.80476536824</v>
      </c>
      <c r="CH66" s="131">
        <f>('[1]Summary Data'!$V160*POWER(CH$62,3))+('[1]Summary Data'!$W160*POWER(CH$62,2))+('[1]Summary Data'!$X160*CH$62)+'[1]Summary Data'!$Y160</f>
        <v>126.70753409471999</v>
      </c>
      <c r="CI66" s="131">
        <f>('[1]Summary Data'!$V160*POWER(CI$62,3))+('[1]Summary Data'!$W160*POWER(CI$62,2))+('[1]Summary Data'!$X160*CI$62)+'[1]Summary Data'!$Y160</f>
        <v>119.31403040808004</v>
      </c>
      <c r="CJ66" s="131">
        <f>('[1]Summary Data'!$V160*POWER(CJ$62,3))+('[1]Summary Data'!$W160*POWER(CJ$62,2))+('[1]Summary Data'!$X160*CJ$62)+'[1]Summary Data'!$Y160</f>
        <v>114.07259517695996</v>
      </c>
      <c r="CK66" s="131">
        <f>('[1]Summary Data'!$V160*POWER(CK$62,3))+('[1]Summary Data'!$W160*POWER(CK$62,2))+('[1]Summary Data'!$X160*CK$62)+'[1]Summary Data'!$Y160</f>
        <v>110.43156927000007</v>
      </c>
      <c r="CL66" s="131">
        <f>('[1]Summary Data'!$V160*POWER(CL$62,3))+('[1]Summary Data'!$W160*POWER(CL$62,2))+('[1]Summary Data'!$X160*CL$62)+'[1]Summary Data'!$Y160</f>
        <v>107.8392935558399</v>
      </c>
      <c r="CM66" s="131">
        <f>('[1]Summary Data'!$V160*POWER(CM$62,3))+('[1]Summary Data'!$W160*POWER(CM$62,2))+('[1]Summary Data'!$X160*CM$62)+'[1]Summary Data'!$Y160</f>
        <v>105.74410890312004</v>
      </c>
      <c r="CN66" s="131">
        <f>('[1]Summary Data'!$V160*POWER(CN$62,3))+('[1]Summary Data'!$W160*POWER(CN$62,2))+('[1]Summary Data'!$X160*CN$62)+'[1]Summary Data'!$Y160</f>
        <v>103.59435618048002</v>
      </c>
      <c r="CO66" s="131">
        <f>('[1]Summary Data'!$V160*POWER(CO$62,3))+('[1]Summary Data'!$W160*POWER(CO$62,2))+('[1]Summary Data'!$X160*CO$62)+'[1]Summary Data'!$Y160</f>
        <v>100.83837625655991</v>
      </c>
      <c r="CP66" s="131">
        <f>('[1]Summary Data'!$V160*POWER(CP$62,3))+('[1]Summary Data'!$W160*POWER(CP$62,2))+('[1]Summary Data'!$X160*CP$62)+'[1]Summary Data'!$Y160</f>
        <v>96.924509999999998</v>
      </c>
      <c r="CQ66" s="132">
        <f>('[1]Summary Data'!$V160*POWER(CQ$62,3))+('[1]Summary Data'!$W160*POWER(CQ$62,2))+('[1]Summary Data'!$X160*CQ$62)+'[1]Summary Data'!$Y160</f>
        <v>-644.12020000000007</v>
      </c>
    </row>
    <row r="67" spans="2:95" x14ac:dyDescent="0.25">
      <c r="B67" s="180"/>
      <c r="C67" s="181"/>
      <c r="D67" s="181"/>
      <c r="E67" s="182"/>
      <c r="F67" s="56">
        <f t="shared" si="4"/>
        <v>4.5</v>
      </c>
      <c r="G67" s="130">
        <f t="shared" si="5"/>
        <v>254.18692684863998</v>
      </c>
      <c r="H67" s="131">
        <f t="shared" si="5"/>
        <v>221.18342540031995</v>
      </c>
      <c r="I67" s="131">
        <f t="shared" si="5"/>
        <v>193.83576323967998</v>
      </c>
      <c r="J67" s="131">
        <f t="shared" si="5"/>
        <v>171.56676591135997</v>
      </c>
      <c r="K67" s="131">
        <f t="shared" si="5"/>
        <v>153.79925895999997</v>
      </c>
      <c r="L67" s="131">
        <f t="shared" si="5"/>
        <v>139.95606793024001</v>
      </c>
      <c r="M67" s="131">
        <f t="shared" si="5"/>
        <v>129.46001836671999</v>
      </c>
      <c r="N67" s="131">
        <f t="shared" si="5"/>
        <v>121.73393581407993</v>
      </c>
      <c r="O67" s="131">
        <f t="shared" si="5"/>
        <v>116.20064581695999</v>
      </c>
      <c r="P67" s="131">
        <f t="shared" si="5"/>
        <v>112.28297392000002</v>
      </c>
      <c r="Q67" s="131">
        <f t="shared" si="5"/>
        <v>109.40374566783998</v>
      </c>
      <c r="R67" s="131">
        <f t="shared" si="5"/>
        <v>106.98578660511993</v>
      </c>
      <c r="S67" s="131">
        <f t="shared" si="5"/>
        <v>104.45192227647999</v>
      </c>
      <c r="T67" s="131">
        <f t="shared" si="5"/>
        <v>101.22497822655998</v>
      </c>
      <c r="U67" s="131">
        <f t="shared" si="5"/>
        <v>100</v>
      </c>
      <c r="V67" s="132">
        <v>100</v>
      </c>
      <c r="W67" s="187"/>
      <c r="CA67" s="119">
        <f t="shared" si="6"/>
        <v>4.5</v>
      </c>
      <c r="CB67" s="130">
        <f>('[1]Summary Data'!$V159*POWER(CB$62,3))+('[1]Summary Data'!$W159*POWER(CB$62,2))+('[1]Summary Data'!$X159*CB$62)+'[1]Summary Data'!$Y159</f>
        <v>254.18692684863998</v>
      </c>
      <c r="CC67" s="131">
        <f>('[1]Summary Data'!$V159*POWER(CC$62,3))+('[1]Summary Data'!$W159*POWER(CC$62,2))+('[1]Summary Data'!$X159*CC$62)+'[1]Summary Data'!$Y159</f>
        <v>221.18342540031995</v>
      </c>
      <c r="CD67" s="131">
        <f>('[1]Summary Data'!$V159*POWER(CD$62,3))+('[1]Summary Data'!$W159*POWER(CD$62,2))+('[1]Summary Data'!$X159*CD$62)+'[1]Summary Data'!$Y159</f>
        <v>193.83576323967998</v>
      </c>
      <c r="CE67" s="131">
        <f>('[1]Summary Data'!$V159*POWER(CE$62,3))+('[1]Summary Data'!$W159*POWER(CE$62,2))+('[1]Summary Data'!$X159*CE$62)+'[1]Summary Data'!$Y159</f>
        <v>171.56676591135997</v>
      </c>
      <c r="CF67" s="131">
        <f>('[1]Summary Data'!$V159*POWER(CF$62,3))+('[1]Summary Data'!$W159*POWER(CF$62,2))+('[1]Summary Data'!$X159*CF$62)+'[1]Summary Data'!$Y159</f>
        <v>153.79925895999997</v>
      </c>
      <c r="CG67" s="131">
        <f>('[1]Summary Data'!$V159*POWER(CG$62,3))+('[1]Summary Data'!$W159*POWER(CG$62,2))+('[1]Summary Data'!$X159*CG$62)+'[1]Summary Data'!$Y159</f>
        <v>139.95606793024001</v>
      </c>
      <c r="CH67" s="131">
        <f>('[1]Summary Data'!$V159*POWER(CH$62,3))+('[1]Summary Data'!$W159*POWER(CH$62,2))+('[1]Summary Data'!$X159*CH$62)+'[1]Summary Data'!$Y159</f>
        <v>129.46001836671999</v>
      </c>
      <c r="CI67" s="131">
        <f>('[1]Summary Data'!$V159*POWER(CI$62,3))+('[1]Summary Data'!$W159*POWER(CI$62,2))+('[1]Summary Data'!$X159*CI$62)+'[1]Summary Data'!$Y159</f>
        <v>121.73393581407993</v>
      </c>
      <c r="CJ67" s="131">
        <f>('[1]Summary Data'!$V159*POWER(CJ$62,3))+('[1]Summary Data'!$W159*POWER(CJ$62,2))+('[1]Summary Data'!$X159*CJ$62)+'[1]Summary Data'!$Y159</f>
        <v>116.20064581695999</v>
      </c>
      <c r="CK67" s="131">
        <f>('[1]Summary Data'!$V159*POWER(CK$62,3))+('[1]Summary Data'!$W159*POWER(CK$62,2))+('[1]Summary Data'!$X159*CK$62)+'[1]Summary Data'!$Y159</f>
        <v>112.28297392000002</v>
      </c>
      <c r="CL67" s="131">
        <f>('[1]Summary Data'!$V159*POWER(CL$62,3))+('[1]Summary Data'!$W159*POWER(CL$62,2))+('[1]Summary Data'!$X159*CL$62)+'[1]Summary Data'!$Y159</f>
        <v>109.40374566783998</v>
      </c>
      <c r="CM67" s="131">
        <f>('[1]Summary Data'!$V159*POWER(CM$62,3))+('[1]Summary Data'!$W159*POWER(CM$62,2))+('[1]Summary Data'!$X159*CM$62)+'[1]Summary Data'!$Y159</f>
        <v>106.98578660511993</v>
      </c>
      <c r="CN67" s="131">
        <f>('[1]Summary Data'!$V159*POWER(CN$62,3))+('[1]Summary Data'!$W159*POWER(CN$62,2))+('[1]Summary Data'!$X159*CN$62)+'[1]Summary Data'!$Y159</f>
        <v>104.45192227647999</v>
      </c>
      <c r="CO67" s="131">
        <f>('[1]Summary Data'!$V159*POWER(CO$62,3))+('[1]Summary Data'!$W159*POWER(CO$62,2))+('[1]Summary Data'!$X159*CO$62)+'[1]Summary Data'!$Y159</f>
        <v>101.22497822655998</v>
      </c>
      <c r="CP67" s="131">
        <f>('[1]Summary Data'!$V159*POWER(CP$62,3))+('[1]Summary Data'!$W159*POWER(CP$62,2))+('[1]Summary Data'!$X159*CP$62)+'[1]Summary Data'!$Y159</f>
        <v>96.727779999999939</v>
      </c>
      <c r="CQ67" s="132">
        <f>('[1]Summary Data'!$V159*POWER(CQ$62,3))+('[1]Summary Data'!$W159*POWER(CQ$62,2))+('[1]Summary Data'!$X159*CQ$62)+'[1]Summary Data'!$Y159</f>
        <v>-693.95546999999988</v>
      </c>
    </row>
    <row r="68" spans="2:95" x14ac:dyDescent="0.25">
      <c r="B68" s="180"/>
      <c r="C68" s="181"/>
      <c r="D68" s="181"/>
      <c r="E68" s="182"/>
      <c r="F68" s="56">
        <f t="shared" si="4"/>
        <v>5</v>
      </c>
      <c r="G68" s="130">
        <f t="shared" si="5"/>
        <v>265.04248607167995</v>
      </c>
      <c r="H68" s="131">
        <f t="shared" si="5"/>
        <v>230.10901256384</v>
      </c>
      <c r="I68" s="131">
        <f t="shared" si="5"/>
        <v>201.10971276415995</v>
      </c>
      <c r="J68" s="131">
        <f t="shared" si="5"/>
        <v>177.44189688032003</v>
      </c>
      <c r="K68" s="131">
        <f t="shared" si="5"/>
        <v>158.50287512000003</v>
      </c>
      <c r="L68" s="131">
        <f t="shared" si="5"/>
        <v>143.68995769087999</v>
      </c>
      <c r="M68" s="131">
        <f t="shared" si="5"/>
        <v>132.40045480064003</v>
      </c>
      <c r="N68" s="131">
        <f t="shared" si="5"/>
        <v>124.03167665696009</v>
      </c>
      <c r="O68" s="131">
        <f t="shared" si="5"/>
        <v>117.98093346752006</v>
      </c>
      <c r="P68" s="131">
        <f t="shared" si="5"/>
        <v>113.64553544000006</v>
      </c>
      <c r="Q68" s="131">
        <f t="shared" si="5"/>
        <v>110.42279278207997</v>
      </c>
      <c r="R68" s="131">
        <f t="shared" si="5"/>
        <v>107.71001570143994</v>
      </c>
      <c r="S68" s="131">
        <f t="shared" si="5"/>
        <v>104.90451440576015</v>
      </c>
      <c r="T68" s="131">
        <f t="shared" si="5"/>
        <v>101.40359910272008</v>
      </c>
      <c r="U68" s="131">
        <f t="shared" si="5"/>
        <v>100</v>
      </c>
      <c r="V68" s="132">
        <v>100</v>
      </c>
      <c r="W68" s="187"/>
      <c r="CA68" s="119">
        <f t="shared" si="6"/>
        <v>5</v>
      </c>
      <c r="CB68" s="130">
        <f>('[1]Summary Data'!$V158*POWER(CB$62,3))+('[1]Summary Data'!$W158*POWER(CB$62,2))+('[1]Summary Data'!$X158*CB$62)+'[1]Summary Data'!$Y158</f>
        <v>265.04248607167995</v>
      </c>
      <c r="CC68" s="131">
        <f>('[1]Summary Data'!$V158*POWER(CC$62,3))+('[1]Summary Data'!$W158*POWER(CC$62,2))+('[1]Summary Data'!$X158*CC$62)+'[1]Summary Data'!$Y158</f>
        <v>230.10901256384</v>
      </c>
      <c r="CD68" s="131">
        <f>('[1]Summary Data'!$V158*POWER(CD$62,3))+('[1]Summary Data'!$W158*POWER(CD$62,2))+('[1]Summary Data'!$X158*CD$62)+'[1]Summary Data'!$Y158</f>
        <v>201.10971276415995</v>
      </c>
      <c r="CE68" s="131">
        <f>('[1]Summary Data'!$V158*POWER(CE$62,3))+('[1]Summary Data'!$W158*POWER(CE$62,2))+('[1]Summary Data'!$X158*CE$62)+'[1]Summary Data'!$Y158</f>
        <v>177.44189688032003</v>
      </c>
      <c r="CF68" s="131">
        <f>('[1]Summary Data'!$V158*POWER(CF$62,3))+('[1]Summary Data'!$W158*POWER(CF$62,2))+('[1]Summary Data'!$X158*CF$62)+'[1]Summary Data'!$Y158</f>
        <v>158.50287512000003</v>
      </c>
      <c r="CG68" s="131">
        <f>('[1]Summary Data'!$V158*POWER(CG$62,3))+('[1]Summary Data'!$W158*POWER(CG$62,2))+('[1]Summary Data'!$X158*CG$62)+'[1]Summary Data'!$Y158</f>
        <v>143.68995769087999</v>
      </c>
      <c r="CH68" s="131">
        <f>('[1]Summary Data'!$V158*POWER(CH$62,3))+('[1]Summary Data'!$W158*POWER(CH$62,2))+('[1]Summary Data'!$X158*CH$62)+'[1]Summary Data'!$Y158</f>
        <v>132.40045480064003</v>
      </c>
      <c r="CI68" s="131">
        <f>('[1]Summary Data'!$V158*POWER(CI$62,3))+('[1]Summary Data'!$W158*POWER(CI$62,2))+('[1]Summary Data'!$X158*CI$62)+'[1]Summary Data'!$Y158</f>
        <v>124.03167665696009</v>
      </c>
      <c r="CJ68" s="131">
        <f>('[1]Summary Data'!$V158*POWER(CJ$62,3))+('[1]Summary Data'!$W158*POWER(CJ$62,2))+('[1]Summary Data'!$X158*CJ$62)+'[1]Summary Data'!$Y158</f>
        <v>117.98093346752006</v>
      </c>
      <c r="CK68" s="131">
        <f>('[1]Summary Data'!$V158*POWER(CK$62,3))+('[1]Summary Data'!$W158*POWER(CK$62,2))+('[1]Summary Data'!$X158*CK$62)+'[1]Summary Data'!$Y158</f>
        <v>113.64553544000006</v>
      </c>
      <c r="CL68" s="131">
        <f>('[1]Summary Data'!$V158*POWER(CL$62,3))+('[1]Summary Data'!$W158*POWER(CL$62,2))+('[1]Summary Data'!$X158*CL$62)+'[1]Summary Data'!$Y158</f>
        <v>110.42279278207997</v>
      </c>
      <c r="CM68" s="131">
        <f>('[1]Summary Data'!$V158*POWER(CM$62,3))+('[1]Summary Data'!$W158*POWER(CM$62,2))+('[1]Summary Data'!$X158*CM$62)+'[1]Summary Data'!$Y158</f>
        <v>107.71001570143994</v>
      </c>
      <c r="CN68" s="131">
        <f>('[1]Summary Data'!$V158*POWER(CN$62,3))+('[1]Summary Data'!$W158*POWER(CN$62,2))+('[1]Summary Data'!$X158*CN$62)+'[1]Summary Data'!$Y158</f>
        <v>104.90451440576015</v>
      </c>
      <c r="CO68" s="131">
        <f>('[1]Summary Data'!$V158*POWER(CO$62,3))+('[1]Summary Data'!$W158*POWER(CO$62,2))+('[1]Summary Data'!$X158*CO$62)+'[1]Summary Data'!$Y158</f>
        <v>101.40359910272008</v>
      </c>
      <c r="CP68" s="131">
        <f>('[1]Summary Data'!$V158*POWER(CP$62,3))+('[1]Summary Data'!$W158*POWER(CP$62,2))+('[1]Summary Data'!$X158*CP$62)+'[1]Summary Data'!$Y158</f>
        <v>96.604580000000112</v>
      </c>
      <c r="CQ68" s="132">
        <f>('[1]Summary Data'!$V158*POWER(CQ$62,3))+('[1]Summary Data'!$W158*POWER(CQ$62,2))+('[1]Summary Data'!$X158*CQ$62)+'[1]Summary Data'!$Y158</f>
        <v>-726.58240999999953</v>
      </c>
    </row>
    <row r="69" spans="2:95" x14ac:dyDescent="0.25">
      <c r="B69" s="180"/>
      <c r="C69" s="181"/>
      <c r="D69" s="181"/>
      <c r="E69" s="182"/>
      <c r="F69" s="56">
        <f t="shared" si="4"/>
        <v>5.5</v>
      </c>
      <c r="G69" s="130">
        <f t="shared" si="5"/>
        <v>262.00620485055998</v>
      </c>
      <c r="H69" s="131">
        <f t="shared" si="5"/>
        <v>227.05592461527999</v>
      </c>
      <c r="I69" s="131">
        <f t="shared" si="5"/>
        <v>198.09250070271997</v>
      </c>
      <c r="J69" s="131">
        <f t="shared" si="5"/>
        <v>174.50909551143999</v>
      </c>
      <c r="K69" s="131">
        <f t="shared" si="5"/>
        <v>155.69887144</v>
      </c>
      <c r="L69" s="131">
        <f t="shared" si="5"/>
        <v>141.05499088696001</v>
      </c>
      <c r="M69" s="131">
        <f t="shared" si="5"/>
        <v>129.97061625088003</v>
      </c>
      <c r="N69" s="131">
        <f t="shared" si="5"/>
        <v>121.83890993031997</v>
      </c>
      <c r="O69" s="131">
        <f t="shared" si="5"/>
        <v>116.05303432384</v>
      </c>
      <c r="P69" s="131">
        <f t="shared" si="5"/>
        <v>112.00615182999991</v>
      </c>
      <c r="Q69" s="131">
        <f t="shared" si="5"/>
        <v>109.09142484735997</v>
      </c>
      <c r="R69" s="131">
        <f t="shared" si="5"/>
        <v>106.70201577447989</v>
      </c>
      <c r="S69" s="131">
        <f t="shared" si="5"/>
        <v>104.23108700992003</v>
      </c>
      <c r="T69" s="131">
        <f t="shared" si="5"/>
        <v>101.07180095223993</v>
      </c>
      <c r="U69" s="131">
        <f t="shared" si="5"/>
        <v>100</v>
      </c>
      <c r="V69" s="132">
        <v>100</v>
      </c>
      <c r="W69" s="187"/>
      <c r="CA69" s="119">
        <f t="shared" si="6"/>
        <v>5.5</v>
      </c>
      <c r="CB69" s="130">
        <f>('[1]Summary Data'!$V157*POWER(CB$62,3))+('[1]Summary Data'!$W157*POWER(CB$62,2))+('[1]Summary Data'!$X157*CB$62)+'[1]Summary Data'!$Y157</f>
        <v>262.00620485055998</v>
      </c>
      <c r="CC69" s="131">
        <f>('[1]Summary Data'!$V157*POWER(CC$62,3))+('[1]Summary Data'!$W157*POWER(CC$62,2))+('[1]Summary Data'!$X157*CC$62)+'[1]Summary Data'!$Y157</f>
        <v>227.05592461527999</v>
      </c>
      <c r="CD69" s="131">
        <f>('[1]Summary Data'!$V157*POWER(CD$62,3))+('[1]Summary Data'!$W157*POWER(CD$62,2))+('[1]Summary Data'!$X157*CD$62)+'[1]Summary Data'!$Y157</f>
        <v>198.09250070271997</v>
      </c>
      <c r="CE69" s="131">
        <f>('[1]Summary Data'!$V157*POWER(CE$62,3))+('[1]Summary Data'!$W157*POWER(CE$62,2))+('[1]Summary Data'!$X157*CE$62)+'[1]Summary Data'!$Y157</f>
        <v>174.50909551143999</v>
      </c>
      <c r="CF69" s="131">
        <f>('[1]Summary Data'!$V157*POWER(CF$62,3))+('[1]Summary Data'!$W157*POWER(CF$62,2))+('[1]Summary Data'!$X157*CF$62)+'[1]Summary Data'!$Y157</f>
        <v>155.69887144</v>
      </c>
      <c r="CG69" s="131">
        <f>('[1]Summary Data'!$V157*POWER(CG$62,3))+('[1]Summary Data'!$W157*POWER(CG$62,2))+('[1]Summary Data'!$X157*CG$62)+'[1]Summary Data'!$Y157</f>
        <v>141.05499088696001</v>
      </c>
      <c r="CH69" s="131">
        <f>('[1]Summary Data'!$V157*POWER(CH$62,3))+('[1]Summary Data'!$W157*POWER(CH$62,2))+('[1]Summary Data'!$X157*CH$62)+'[1]Summary Data'!$Y157</f>
        <v>129.97061625088003</v>
      </c>
      <c r="CI69" s="131">
        <f>('[1]Summary Data'!$V157*POWER(CI$62,3))+('[1]Summary Data'!$W157*POWER(CI$62,2))+('[1]Summary Data'!$X157*CI$62)+'[1]Summary Data'!$Y157</f>
        <v>121.83890993031997</v>
      </c>
      <c r="CJ69" s="131">
        <f>('[1]Summary Data'!$V157*POWER(CJ$62,3))+('[1]Summary Data'!$W157*POWER(CJ$62,2))+('[1]Summary Data'!$X157*CJ$62)+'[1]Summary Data'!$Y157</f>
        <v>116.05303432384</v>
      </c>
      <c r="CK69" s="131">
        <f>('[1]Summary Data'!$V157*POWER(CK$62,3))+('[1]Summary Data'!$W157*POWER(CK$62,2))+('[1]Summary Data'!$X157*CK$62)+'[1]Summary Data'!$Y157</f>
        <v>112.00615182999991</v>
      </c>
      <c r="CL69" s="131">
        <f>('[1]Summary Data'!$V157*POWER(CL$62,3))+('[1]Summary Data'!$W157*POWER(CL$62,2))+('[1]Summary Data'!$X157*CL$62)+'[1]Summary Data'!$Y157</f>
        <v>109.09142484735997</v>
      </c>
      <c r="CM69" s="131">
        <f>('[1]Summary Data'!$V157*POWER(CM$62,3))+('[1]Summary Data'!$W157*POWER(CM$62,2))+('[1]Summary Data'!$X157*CM$62)+'[1]Summary Data'!$Y157</f>
        <v>106.70201577447989</v>
      </c>
      <c r="CN69" s="131">
        <f>('[1]Summary Data'!$V157*POWER(CN$62,3))+('[1]Summary Data'!$W157*POWER(CN$62,2))+('[1]Summary Data'!$X157*CN$62)+'[1]Summary Data'!$Y157</f>
        <v>104.23108700992003</v>
      </c>
      <c r="CO69" s="131">
        <f>('[1]Summary Data'!$V157*POWER(CO$62,3))+('[1]Summary Data'!$W157*POWER(CO$62,2))+('[1]Summary Data'!$X157*CO$62)+'[1]Summary Data'!$Y157</f>
        <v>101.07180095223993</v>
      </c>
      <c r="CP69" s="131">
        <f>('[1]Summary Data'!$V157*POWER(CP$62,3))+('[1]Summary Data'!$W157*POWER(CP$62,2))+('[1]Summary Data'!$X157*CP$62)+'[1]Summary Data'!$Y157</f>
        <v>96.617319999999893</v>
      </c>
      <c r="CQ69" s="132">
        <f>('[1]Summary Data'!$V157*POWER(CQ$62,3))+('[1]Summary Data'!$W157*POWER(CQ$62,2))+('[1]Summary Data'!$X157*CQ$62)+'[1]Summary Data'!$Y157</f>
        <v>-724.19871000000035</v>
      </c>
    </row>
    <row r="70" spans="2:95" ht="15.75" thickBot="1" x14ac:dyDescent="0.3">
      <c r="B70" s="183"/>
      <c r="C70" s="184"/>
      <c r="D70" s="184"/>
      <c r="E70" s="185"/>
      <c r="F70" s="58">
        <f t="shared" si="4"/>
        <v>6</v>
      </c>
      <c r="G70" s="133">
        <f t="shared" si="5"/>
        <v>275.05032765248001</v>
      </c>
      <c r="H70" s="134">
        <f t="shared" si="5"/>
        <v>235.69248448424003</v>
      </c>
      <c r="I70" s="134">
        <f t="shared" si="5"/>
        <v>203.34105157375998</v>
      </c>
      <c r="J70" s="134">
        <f t="shared" si="5"/>
        <v>177.26701936951997</v>
      </c>
      <c r="K70" s="134">
        <f t="shared" si="5"/>
        <v>156.74137832000002</v>
      </c>
      <c r="L70" s="134">
        <f t="shared" si="5"/>
        <v>141.03511887368001</v>
      </c>
      <c r="M70" s="134">
        <f t="shared" si="5"/>
        <v>129.41923147904004</v>
      </c>
      <c r="N70" s="134">
        <f t="shared" si="5"/>
        <v>121.16470658456001</v>
      </c>
      <c r="O70" s="134">
        <f t="shared" si="5"/>
        <v>115.54253463872004</v>
      </c>
      <c r="P70" s="134">
        <f t="shared" si="5"/>
        <v>111.82370608999997</v>
      </c>
      <c r="Q70" s="134">
        <f t="shared" si="5"/>
        <v>109.27921138688004</v>
      </c>
      <c r="R70" s="134">
        <f t="shared" si="5"/>
        <v>107.18004097784006</v>
      </c>
      <c r="S70" s="134">
        <f t="shared" si="5"/>
        <v>104.79718531136012</v>
      </c>
      <c r="T70" s="134">
        <f t="shared" si="5"/>
        <v>101.40163483592011</v>
      </c>
      <c r="U70" s="134">
        <f t="shared" si="5"/>
        <v>100</v>
      </c>
      <c r="V70" s="135">
        <v>100</v>
      </c>
      <c r="W70" s="188"/>
      <c r="CA70" s="120">
        <f t="shared" si="6"/>
        <v>6</v>
      </c>
      <c r="CB70" s="133">
        <f>('[1]Summary Data'!$V156*POWER(CB$62,3))+('[1]Summary Data'!$W156*POWER(CB$62,2))+('[1]Summary Data'!$X156*CB$62)+'[1]Summary Data'!$Y156</f>
        <v>275.05032765248001</v>
      </c>
      <c r="CC70" s="134">
        <f>('[1]Summary Data'!$V156*POWER(CC$62,3))+('[1]Summary Data'!$W156*POWER(CC$62,2))+('[1]Summary Data'!$X156*CC$62)+'[1]Summary Data'!$Y156</f>
        <v>235.69248448424003</v>
      </c>
      <c r="CD70" s="134">
        <f>('[1]Summary Data'!$V156*POWER(CD$62,3))+('[1]Summary Data'!$W156*POWER(CD$62,2))+('[1]Summary Data'!$X156*CD$62)+'[1]Summary Data'!$Y156</f>
        <v>203.34105157375998</v>
      </c>
      <c r="CE70" s="134">
        <f>('[1]Summary Data'!$V156*POWER(CE$62,3))+('[1]Summary Data'!$W156*POWER(CE$62,2))+('[1]Summary Data'!$X156*CE$62)+'[1]Summary Data'!$Y156</f>
        <v>177.26701936951997</v>
      </c>
      <c r="CF70" s="134">
        <f>('[1]Summary Data'!$V156*POWER(CF$62,3))+('[1]Summary Data'!$W156*POWER(CF$62,2))+('[1]Summary Data'!$X156*CF$62)+'[1]Summary Data'!$Y156</f>
        <v>156.74137832000002</v>
      </c>
      <c r="CG70" s="134">
        <f>('[1]Summary Data'!$V156*POWER(CG$62,3))+('[1]Summary Data'!$W156*POWER(CG$62,2))+('[1]Summary Data'!$X156*CG$62)+'[1]Summary Data'!$Y156</f>
        <v>141.03511887368001</v>
      </c>
      <c r="CH70" s="134">
        <f>('[1]Summary Data'!$V156*POWER(CH$62,3))+('[1]Summary Data'!$W156*POWER(CH$62,2))+('[1]Summary Data'!$X156*CH$62)+'[1]Summary Data'!$Y156</f>
        <v>129.41923147904004</v>
      </c>
      <c r="CI70" s="134">
        <f>('[1]Summary Data'!$V156*POWER(CI$62,3))+('[1]Summary Data'!$W156*POWER(CI$62,2))+('[1]Summary Data'!$X156*CI$62)+'[1]Summary Data'!$Y156</f>
        <v>121.16470658456001</v>
      </c>
      <c r="CJ70" s="134">
        <f>('[1]Summary Data'!$V156*POWER(CJ$62,3))+('[1]Summary Data'!$W156*POWER(CJ$62,2))+('[1]Summary Data'!$X156*CJ$62)+'[1]Summary Data'!$Y156</f>
        <v>115.54253463872004</v>
      </c>
      <c r="CK70" s="134">
        <f>('[1]Summary Data'!$V156*POWER(CK$62,3))+('[1]Summary Data'!$W156*POWER(CK$62,2))+('[1]Summary Data'!$X156*CK$62)+'[1]Summary Data'!$Y156</f>
        <v>111.82370608999997</v>
      </c>
      <c r="CL70" s="134">
        <f>('[1]Summary Data'!$V156*POWER(CL$62,3))+('[1]Summary Data'!$W156*POWER(CL$62,2))+('[1]Summary Data'!$X156*CL$62)+'[1]Summary Data'!$Y156</f>
        <v>109.27921138688004</v>
      </c>
      <c r="CM70" s="134">
        <f>('[1]Summary Data'!$V156*POWER(CM$62,3))+('[1]Summary Data'!$W156*POWER(CM$62,2))+('[1]Summary Data'!$X156*CM$62)+'[1]Summary Data'!$Y156</f>
        <v>107.18004097784006</v>
      </c>
      <c r="CN70" s="134">
        <f>('[1]Summary Data'!$V156*POWER(CN$62,3))+('[1]Summary Data'!$W156*POWER(CN$62,2))+('[1]Summary Data'!$X156*CN$62)+'[1]Summary Data'!$Y156</f>
        <v>104.79718531136012</v>
      </c>
      <c r="CO70" s="134">
        <f>('[1]Summary Data'!$V156*POWER(CO$62,3))+('[1]Summary Data'!$W156*POWER(CO$62,2))+('[1]Summary Data'!$X156*CO$62)+'[1]Summary Data'!$Y156</f>
        <v>101.40163483592011</v>
      </c>
      <c r="CP70" s="134">
        <f>('[1]Summary Data'!$V156*POWER(CP$62,3))+('[1]Summary Data'!$W156*POWER(CP$62,2))+('[1]Summary Data'!$X156*CP$62)+'[1]Summary Data'!$Y156</f>
        <v>96.264380000000017</v>
      </c>
      <c r="CQ70" s="135">
        <f>('[1]Summary Data'!$V156*POWER(CQ$62,3))+('[1]Summary Data'!$W156*POWER(CQ$62,2))+('[1]Summary Data'!$X156*CQ$62)+'[1]Summary Data'!$Y156</f>
        <v>-913.58286999999996</v>
      </c>
    </row>
  </sheetData>
  <sheetProtection password="C163" sheet="1" objects="1" scenarios="1"/>
  <mergeCells count="21">
    <mergeCell ref="CB61:CQ61"/>
    <mergeCell ref="B62:E70"/>
    <mergeCell ref="W63:W70"/>
    <mergeCell ref="B39:F39"/>
    <mergeCell ref="G39:N39"/>
    <mergeCell ref="B40:E48"/>
    <mergeCell ref="O41:O48"/>
    <mergeCell ref="B61:F61"/>
    <mergeCell ref="G61:V61"/>
    <mergeCell ref="B25:F26"/>
    <mergeCell ref="A1:T1"/>
    <mergeCell ref="J2:R2"/>
    <mergeCell ref="B5:D5"/>
    <mergeCell ref="P5:S5"/>
    <mergeCell ref="B7:D7"/>
    <mergeCell ref="B10:H10"/>
    <mergeCell ref="B13:G13"/>
    <mergeCell ref="B14:E22"/>
    <mergeCell ref="H15:H22"/>
    <mergeCell ref="B24:F24"/>
    <mergeCell ref="G24:N24"/>
  </mergeCells>
  <dataValidations count="1">
    <dataValidation type="list" allowBlank="1" showInputMessage="1" showErrorMessage="1" sqref="E5" xr:uid="{00000000-0002-0000-04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73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1" width="9.140625" style="7"/>
    <col min="12" max="12" width="9.140625" style="7" customWidth="1"/>
    <col min="13" max="18" width="9.140625" style="7"/>
    <col min="19" max="19" width="9.28515625" style="7" bestFit="1" customWidth="1"/>
    <col min="20" max="30" width="9.140625" style="7"/>
    <col min="31" max="34" width="9.140625" style="7" customWidth="1"/>
    <col min="35" max="43" width="9.140625" style="7" hidden="1" customWidth="1"/>
    <col min="44" max="16384" width="9.140625" style="7"/>
  </cols>
  <sheetData>
    <row r="1" spans="1:27" ht="27" thickBot="1" x14ac:dyDescent="0.4">
      <c r="A1" s="161" t="str">
        <f ca="1">MID(CELL("filename",A1),FIND("]",CELL("filename",A1))+1,255)</f>
        <v>Subaru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755.39599999999996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755.39599999999996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27" ht="15.75" thickBot="1" x14ac:dyDescent="0.3"/>
    <row r="7" spans="1:27" ht="15.75" thickBot="1" x14ac:dyDescent="0.3">
      <c r="B7" s="167" t="s">
        <v>39</v>
      </c>
      <c r="C7" s="168"/>
      <c r="D7" s="169"/>
    </row>
    <row r="8" spans="1:27" ht="15.75" thickBot="1" x14ac:dyDescent="0.3">
      <c r="B8" s="45">
        <f>MIN(G62:V62)</f>
        <v>0.22</v>
      </c>
      <c r="C8" s="46" t="s">
        <v>40</v>
      </c>
    </row>
    <row r="9" spans="1:27" ht="15.75" thickBot="1" x14ac:dyDescent="0.3"/>
    <row r="10" spans="1:27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27" ht="15.75" thickBot="1" x14ac:dyDescent="0.3">
      <c r="B11" s="45">
        <f>MAX(G62:V62)</f>
        <v>2</v>
      </c>
      <c r="C11" s="46" t="s">
        <v>40</v>
      </c>
    </row>
    <row r="12" spans="1:27" ht="15.75" thickBot="1" x14ac:dyDescent="0.3">
      <c r="I12" s="43"/>
    </row>
    <row r="13" spans="1:27" ht="15.75" thickBot="1" x14ac:dyDescent="0.3">
      <c r="B13" s="167" t="s">
        <v>42</v>
      </c>
      <c r="C13" s="168"/>
      <c r="D13" s="168"/>
      <c r="E13" s="168"/>
      <c r="F13" s="168"/>
      <c r="G13" s="169"/>
      <c r="I13" s="43"/>
      <c r="O13" s="37"/>
    </row>
    <row r="14" spans="1:27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27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1000000*((1/Help!$AE$7)/('[1]Summary Data'!D70/60))*Help!$AE$6/IF('[1]Summary Data'!$D$69&gt;1250,1,Help!$AE$5)*$T$5</f>
        <v>3860.6602016146585</v>
      </c>
      <c r="H15" s="186" t="s">
        <v>70</v>
      </c>
      <c r="K15" s="37"/>
    </row>
    <row r="16" spans="1:27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1000000*((1/Help!$AE$7)/('[1]Summary Data'!D69/60))*Help!$AE$6/IF('[1]Summary Data'!$D$69&gt;1250,1,Help!$AE$5)*$T$5</f>
        <v>3476.9073189430001</v>
      </c>
      <c r="H16" s="187"/>
      <c r="I16" s="53" t="s">
        <v>46</v>
      </c>
    </row>
    <row r="17" spans="2:22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1000000*((1/Help!$AE$7)/('[1]Summary Data'!D68/60))*Help!$AE$6/IF('[1]Summary Data'!$D$69&gt;1250,1,Help!$AE$5)*$T$5</f>
        <v>3165.1924538650992</v>
      </c>
      <c r="H17" s="187"/>
    </row>
    <row r="18" spans="2:22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1000000*((1/Help!$AE$7)/('[1]Summary Data'!D67/60))*Help!$AE$6/IF('[1]Summary Data'!$D$69&gt;1250,1,Help!$AE$5)*$T$5</f>
        <v>2997.0204645173758</v>
      </c>
      <c r="H18" s="187"/>
    </row>
    <row r="19" spans="2:22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1000000*((1/Help!$AE$7)/('[1]Summary Data'!D66/60))*Help!$AE$6/IF('[1]Summary Data'!$D$69&gt;1250,1,Help!$AE$5)*$T$5</f>
        <v>2829.9522362669304</v>
      </c>
      <c r="H19" s="187"/>
    </row>
    <row r="20" spans="2:22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1000000*((1/Help!$AE$7)/('[1]Summary Data'!D65/60))*Help!$AE$6/IF('[1]Summary Data'!$D$69&gt;1250,1,Help!$AE$5)*$T$5</f>
        <v>2663.6504137296565</v>
      </c>
      <c r="H20" s="187"/>
    </row>
    <row r="21" spans="2:22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1000000*((1/Help!$AE$7)/('[1]Summary Data'!D64/60))*Help!$AE$6/IF('[1]Summary Data'!$D$69&gt;1250,1,Help!$AE$5)*$T$5</f>
        <v>2464.7193227387629</v>
      </c>
      <c r="H21" s="187"/>
    </row>
    <row r="22" spans="2:22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1000000*((1/Help!$AE$7)/('[1]Summary Data'!D63/60))*Help!$AE$6/IF('[1]Summary Data'!$D$69&gt;1250,1,Help!$AE$5)*$T$5</f>
        <v>2338.2502050746157</v>
      </c>
      <c r="H22" s="188"/>
    </row>
    <row r="23" spans="2:22" ht="15.75" thickBot="1" x14ac:dyDescent="0.3"/>
    <row r="24" spans="2:22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22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  <c r="V25" s="112"/>
    </row>
    <row r="26" spans="2:22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</row>
    <row r="27" spans="2:22" ht="15.75" thickBot="1" x14ac:dyDescent="0.3">
      <c r="K27" s="74" t="s">
        <v>51</v>
      </c>
    </row>
    <row r="28" spans="2:22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53" t="s">
        <v>46</v>
      </c>
      <c r="I28" s="43"/>
    </row>
    <row r="29" spans="2:22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22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22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22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25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25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25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25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25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25" ht="15.75" thickBot="1" x14ac:dyDescent="0.3"/>
    <row r="39" spans="2:25" ht="15.75" thickBot="1" x14ac:dyDescent="0.3">
      <c r="B39" s="167" t="s">
        <v>55</v>
      </c>
      <c r="C39" s="168"/>
      <c r="D39" s="168"/>
      <c r="E39" s="168"/>
      <c r="F39" s="169"/>
      <c r="G39" s="174" t="s">
        <v>71</v>
      </c>
      <c r="H39" s="175"/>
      <c r="I39" s="175"/>
      <c r="J39" s="175"/>
      <c r="K39" s="176"/>
      <c r="N39" s="167" t="s">
        <v>55</v>
      </c>
      <c r="O39" s="168"/>
      <c r="P39" s="168"/>
      <c r="Q39" s="168"/>
      <c r="R39" s="169"/>
      <c r="S39" s="174" t="s">
        <v>72</v>
      </c>
      <c r="T39" s="175"/>
      <c r="U39" s="175"/>
      <c r="V39" s="175"/>
      <c r="W39" s="176"/>
    </row>
    <row r="40" spans="2:25" ht="15.75" customHeight="1" thickBot="1" x14ac:dyDescent="0.3">
      <c r="B40" s="177" t="s">
        <v>43</v>
      </c>
      <c r="C40" s="178"/>
      <c r="D40" s="178"/>
      <c r="E40" s="179"/>
      <c r="F40" s="47" t="str">
        <f>$E$5</f>
        <v>bar</v>
      </c>
      <c r="G40" s="147">
        <f>'[1]Summary Data'!K35</f>
        <v>8</v>
      </c>
      <c r="H40" s="148">
        <f>'[1]Summary Data'!J35</f>
        <v>10</v>
      </c>
      <c r="I40" s="148">
        <f>'[1]Summary Data'!H35</f>
        <v>12</v>
      </c>
      <c r="J40" s="148">
        <f>'[1]Summary Data'!F35</f>
        <v>14</v>
      </c>
      <c r="K40" s="149">
        <f>'[1]Summary Data'!D35</f>
        <v>16</v>
      </c>
      <c r="N40" s="177" t="s">
        <v>43</v>
      </c>
      <c r="O40" s="178"/>
      <c r="P40" s="178"/>
      <c r="Q40" s="179"/>
      <c r="R40" s="47" t="str">
        <f>$E$5</f>
        <v>bar</v>
      </c>
      <c r="S40" s="147">
        <v>6.5</v>
      </c>
      <c r="T40" s="148">
        <v>9</v>
      </c>
      <c r="U40" s="148">
        <v>11.5</v>
      </c>
      <c r="V40" s="148">
        <v>14</v>
      </c>
      <c r="W40" s="149">
        <v>16.5</v>
      </c>
    </row>
    <row r="41" spans="2:25" ht="15.75" thickBot="1" x14ac:dyDescent="0.3">
      <c r="B41" s="180"/>
      <c r="C41" s="181"/>
      <c r="D41" s="181"/>
      <c r="E41" s="182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2.1659600000000001</v>
      </c>
      <c r="H41" s="88">
        <f>('[1]Summary Data'!$V43*POWER(H$40,3))+('[1]Summary Data'!$W43*POWER(H$40,2))+('[1]Summary Data'!$X43*H$40)+'[1]Summary Data'!$Y43</f>
        <v>1.4519199999999994</v>
      </c>
      <c r="I41" s="88">
        <f>('[1]Summary Data'!$V43*POWER(I$40,3))+('[1]Summary Data'!$W43*POWER(I$40,2))+('[1]Summary Data'!$X43*I$40)+'[1]Summary Data'!$Y43</f>
        <v>1.0247599999999988</v>
      </c>
      <c r="J41" s="88">
        <f>('[1]Summary Data'!$V43*POWER(J$40,3))+('[1]Summary Data'!$W43*POWER(J$40,2))+('[1]Summary Data'!$X43*J$40)+'[1]Summary Data'!$Y43</f>
        <v>0.77360000000000184</v>
      </c>
      <c r="K41" s="88">
        <f>('[1]Summary Data'!$V43*POWER(K$40,3))+('[1]Summary Data'!$W43*POWER(K$40,2))+('[1]Summary Data'!$X43*K$40)+'[1]Summary Data'!$Y43</f>
        <v>0.58756000000000164</v>
      </c>
      <c r="L41" s="186" t="s">
        <v>40</v>
      </c>
      <c r="N41" s="180"/>
      <c r="O41" s="181"/>
      <c r="P41" s="181"/>
      <c r="Q41" s="182"/>
      <c r="R41" s="49">
        <f t="shared" ref="R41:R48" si="5">F15</f>
        <v>2.5</v>
      </c>
      <c r="S41" s="87">
        <f>('[1]Summary Data'!$V43*POWER(S$40,3))+('[1]Summary Data'!$W43*POWER(S$40,2))+('[1]Summary Data'!$X43*S$40)+'[1]Summary Data'!$Y43</f>
        <v>2.9564562499999987</v>
      </c>
      <c r="T41" s="88">
        <f>('[1]Summary Data'!$V43*POWER(T$40,3))+('[1]Summary Data'!$W43*POWER(T$40,2))+('[1]Summary Data'!$X43*T$40)+'[1]Summary Data'!$Y43</f>
        <v>1.7661499999999997</v>
      </c>
      <c r="U41" s="88">
        <f>('[1]Summary Data'!$V43*POWER(U$40,3))+('[1]Summary Data'!$W43*POWER(U$40,2))+('[1]Summary Data'!$X43*U$40)+'[1]Summary Data'!$Y43</f>
        <v>1.110718750000002</v>
      </c>
      <c r="V41" s="88">
        <f>('[1]Summary Data'!$V43*POWER(V$40,3))+('[1]Summary Data'!$W43*POWER(V$40,2))+('[1]Summary Data'!$X43*V$40)+'[1]Summary Data'!$Y43</f>
        <v>0.77360000000000184</v>
      </c>
      <c r="W41" s="88">
        <f>('[1]Summary Data'!$V43*POWER(W$40,3))+('[1]Summary Data'!$W43*POWER(W$40,2))+('[1]Summary Data'!$X43*W$40)+'[1]Summary Data'!$Y43</f>
        <v>0.53823125000000438</v>
      </c>
      <c r="X41" s="186" t="s">
        <v>40</v>
      </c>
    </row>
    <row r="42" spans="2:25" ht="15.75" thickBot="1" x14ac:dyDescent="0.3">
      <c r="B42" s="180"/>
      <c r="C42" s="181"/>
      <c r="D42" s="181"/>
      <c r="E42" s="182"/>
      <c r="F42" s="51">
        <f t="shared" si="4"/>
        <v>3</v>
      </c>
      <c r="G42" s="92">
        <f>('[1]Summary Data'!$V42*POWER(G$40,3))+('[1]Summary Data'!$W42*POWER(G$40,2))+('[1]Summary Data'!$X42*G$40)+'[1]Summary Data'!$Y42</f>
        <v>2.2374700000000001</v>
      </c>
      <c r="H42" s="93">
        <f>('[1]Summary Data'!$V42*POWER(H$40,3))+('[1]Summary Data'!$W42*POWER(H$40,2))+('[1]Summary Data'!$X42*H$40)+'[1]Summary Data'!$Y42</f>
        <v>1.4515700000000002</v>
      </c>
      <c r="I42" s="93">
        <f>('[1]Summary Data'!$V42*POWER(I$40,3))+('[1]Summary Data'!$W42*POWER(I$40,2))+('[1]Summary Data'!$X42*I$40)+'[1]Summary Data'!$Y42</f>
        <v>1.0439900000000009</v>
      </c>
      <c r="J42" s="93">
        <f>('[1]Summary Data'!$V42*POWER(J$40,3))+('[1]Summary Data'!$W42*POWER(J$40,2))+('[1]Summary Data'!$X42*J$40)+'[1]Summary Data'!$Y42</f>
        <v>0.82368999999999204</v>
      </c>
      <c r="K42" s="93">
        <f>('[1]Summary Data'!$V42*POWER(K$40,3))+('[1]Summary Data'!$W42*POWER(K$40,2))+('[1]Summary Data'!$X42*K$40)+'[1]Summary Data'!$Y42</f>
        <v>0.59963000000000122</v>
      </c>
      <c r="L42" s="187"/>
      <c r="M42" s="53"/>
      <c r="N42" s="180"/>
      <c r="O42" s="181"/>
      <c r="P42" s="181"/>
      <c r="Q42" s="182"/>
      <c r="R42" s="51">
        <f t="shared" si="5"/>
        <v>3</v>
      </c>
      <c r="S42" s="92">
        <f>('[1]Summary Data'!$V42*POWER(S$40,3))+('[1]Summary Data'!$W42*POWER(S$40,2))+('[1]Summary Data'!$X42*S$40)+'[1]Summary Data'!$Y42</f>
        <v>3.1900900000000014</v>
      </c>
      <c r="T42" s="93">
        <f>('[1]Summary Data'!$V42*POWER(T$40,3))+('[1]Summary Data'!$W42*POWER(T$40,2))+('[1]Summary Data'!$X42*T$40)+'[1]Summary Data'!$Y42</f>
        <v>1.7852900000000016</v>
      </c>
      <c r="U42" s="93">
        <f>('[1]Summary Data'!$V42*POWER(U$40,3))+('[1]Summary Data'!$W42*POWER(U$40,2))+('[1]Summary Data'!$X42*U$40)+'[1]Summary Data'!$Y42</f>
        <v>1.1208650000000002</v>
      </c>
      <c r="V42" s="93">
        <f>('[1]Summary Data'!$V42*POWER(V$40,3))+('[1]Summary Data'!$W42*POWER(V$40,2))+('[1]Summary Data'!$X42*V$40)+'[1]Summary Data'!$Y42</f>
        <v>0.82368999999999204</v>
      </c>
      <c r="W42" s="93">
        <f>('[1]Summary Data'!$V42*POWER(W$40,3))+('[1]Summary Data'!$W42*POWER(W$40,2))+('[1]Summary Data'!$X42*W$40)+'[1]Summary Data'!$Y42</f>
        <v>0.52063999999999666</v>
      </c>
      <c r="X42" s="187"/>
      <c r="Y42" s="53" t="s">
        <v>46</v>
      </c>
    </row>
    <row r="43" spans="2:25" x14ac:dyDescent="0.25">
      <c r="B43" s="180"/>
      <c r="C43" s="181"/>
      <c r="D43" s="181"/>
      <c r="E43" s="182"/>
      <c r="F43" s="54">
        <f t="shared" si="4"/>
        <v>3.5</v>
      </c>
      <c r="G43" s="97">
        <f>('[1]Summary Data'!$V41*POWER(G$40,3))+('[1]Summary Data'!$W41*POWER(G$40,2))+('[1]Summary Data'!$X41*G$40)+'[1]Summary Data'!$Y41</f>
        <v>2.3611300000000011</v>
      </c>
      <c r="H43" s="98">
        <f>('[1]Summary Data'!$V41*POWER(H$40,3))+('[1]Summary Data'!$W41*POWER(H$40,2))+('[1]Summary Data'!$X41*H$40)+'[1]Summary Data'!$Y41</f>
        <v>1.5276700000000005</v>
      </c>
      <c r="I43" s="98">
        <f>('[1]Summary Data'!$V41*POWER(I$40,3))+('[1]Summary Data'!$W41*POWER(I$40,2))+('[1]Summary Data'!$X41*I$40)+'[1]Summary Data'!$Y41</f>
        <v>1.0552499999999991</v>
      </c>
      <c r="J43" s="98">
        <f>('[1]Summary Data'!$V41*POWER(J$40,3))+('[1]Summary Data'!$W41*POWER(J$40,2))+('[1]Summary Data'!$X41*J$40)+'[1]Summary Data'!$Y41</f>
        <v>0.80370999999999881</v>
      </c>
      <c r="K43" s="98">
        <f>('[1]Summary Data'!$V41*POWER(K$40,3))+('[1]Summary Data'!$W41*POWER(K$40,2))+('[1]Summary Data'!$X41*K$40)+'[1]Summary Data'!$Y41</f>
        <v>0.63288999999999973</v>
      </c>
      <c r="L43" s="187"/>
      <c r="N43" s="180"/>
      <c r="O43" s="181"/>
      <c r="P43" s="181"/>
      <c r="Q43" s="182"/>
      <c r="R43" s="54">
        <f t="shared" si="5"/>
        <v>3.5</v>
      </c>
      <c r="S43" s="97">
        <f>('[1]Summary Data'!$V41*POWER(S$40,3))+('[1]Summary Data'!$W41*POWER(S$40,2))+('[1]Summary Data'!$X41*S$40)+'[1]Summary Data'!$Y41</f>
        <v>3.3074724999999994</v>
      </c>
      <c r="T43" s="98">
        <f>('[1]Summary Data'!$V41*POWER(T$40,3))+('[1]Summary Data'!$W41*POWER(T$40,2))+('[1]Summary Data'!$X41*T$40)+'[1]Summary Data'!$Y41</f>
        <v>1.8905100000000008</v>
      </c>
      <c r="U43" s="98">
        <f>('[1]Summary Data'!$V41*POWER(U$40,3))+('[1]Summary Data'!$W41*POWER(U$40,2))+('[1]Summary Data'!$X41*U$40)+'[1]Summary Data'!$Y41</f>
        <v>1.1471725000000035</v>
      </c>
      <c r="V43" s="98">
        <f>('[1]Summary Data'!$V41*POWER(V$40,3))+('[1]Summary Data'!$W41*POWER(V$40,2))+('[1]Summary Data'!$X41*V$40)+'[1]Summary Data'!$Y41</f>
        <v>0.80370999999999881</v>
      </c>
      <c r="W43" s="98">
        <f>('[1]Summary Data'!$V41*POWER(W$40,3))+('[1]Summary Data'!$W41*POWER(W$40,2))+('[1]Summary Data'!$X41*W$40)+'[1]Summary Data'!$Y41</f>
        <v>0.58637250000000307</v>
      </c>
      <c r="X43" s="187"/>
    </row>
    <row r="44" spans="2:25" x14ac:dyDescent="0.25">
      <c r="B44" s="180"/>
      <c r="C44" s="181"/>
      <c r="D44" s="181"/>
      <c r="E44" s="182"/>
      <c r="F44" s="56">
        <f t="shared" si="4"/>
        <v>4</v>
      </c>
      <c r="G44" s="97">
        <f>('[1]Summary Data'!$V40*POWER(G$40,3))+('[1]Summary Data'!$W40*POWER(G$40,2))+('[1]Summary Data'!$X40*G$40)+'[1]Summary Data'!$Y40</f>
        <v>2.5793699999999991</v>
      </c>
      <c r="H44" s="98">
        <f>('[1]Summary Data'!$V40*POWER(H$40,3))+('[1]Summary Data'!$W40*POWER(H$40,2))+('[1]Summary Data'!$X40*H$40)+'[1]Summary Data'!$Y40</f>
        <v>1.5829099999999983</v>
      </c>
      <c r="I44" s="98">
        <f>('[1]Summary Data'!$V40*POWER(I$40,3))+('[1]Summary Data'!$W40*POWER(I$40,2))+('[1]Summary Data'!$X40*I$40)+'[1]Summary Data'!$Y40</f>
        <v>1.0841299999999983</v>
      </c>
      <c r="J44" s="98">
        <f>('[1]Summary Data'!$V40*POWER(J$40,3))+('[1]Summary Data'!$W40*POWER(J$40,2))+('[1]Summary Data'!$X40*J$40)+'[1]Summary Data'!$Y40</f>
        <v>0.84158999999999651</v>
      </c>
      <c r="K44" s="98">
        <f>('[1]Summary Data'!$V40*POWER(K$40,3))+('[1]Summary Data'!$W40*POWER(K$40,2))+('[1]Summary Data'!$X40*K$40)+'[1]Summary Data'!$Y40</f>
        <v>0.61384999999999934</v>
      </c>
      <c r="L44" s="187"/>
      <c r="N44" s="180"/>
      <c r="O44" s="181"/>
      <c r="P44" s="181"/>
      <c r="Q44" s="182"/>
      <c r="R44" s="56">
        <f t="shared" si="5"/>
        <v>4</v>
      </c>
      <c r="S44" s="97">
        <f>('[1]Summary Data'!$V40*POWER(S$40,3))+('[1]Summary Data'!$W40*POWER(S$40,2))+('[1]Summary Data'!$X40*S$40)+'[1]Summary Data'!$Y40</f>
        <v>3.798558749999998</v>
      </c>
      <c r="T44" s="98">
        <f>('[1]Summary Data'!$V40*POWER(T$40,3))+('[1]Summary Data'!$W40*POWER(T$40,2))+('[1]Summary Data'!$X40*T$40)+'[1]Summary Data'!$Y40</f>
        <v>2.0038400000000003</v>
      </c>
      <c r="U44" s="98">
        <f>('[1]Summary Data'!$V40*POWER(U$40,3))+('[1]Summary Data'!$W40*POWER(U$40,2))+('[1]Summary Data'!$X40*U$40)+'[1]Summary Data'!$Y40</f>
        <v>1.1753712499999978</v>
      </c>
      <c r="V44" s="98">
        <f>('[1]Summary Data'!$V40*POWER(V$40,3))+('[1]Summary Data'!$W40*POWER(V$40,2))+('[1]Summary Data'!$X40*V$40)+'[1]Summary Data'!$Y40</f>
        <v>0.84158999999999651</v>
      </c>
      <c r="W44" s="98">
        <f>('[1]Summary Data'!$V40*POWER(W$40,3))+('[1]Summary Data'!$W40*POWER(W$40,2))+('[1]Summary Data'!$X40*W$40)+'[1]Summary Data'!$Y40</f>
        <v>0.53093375000000265</v>
      </c>
      <c r="X44" s="187"/>
    </row>
    <row r="45" spans="2:25" x14ac:dyDescent="0.25">
      <c r="B45" s="180"/>
      <c r="C45" s="181"/>
      <c r="D45" s="181"/>
      <c r="E45" s="182"/>
      <c r="F45" s="56">
        <f t="shared" si="4"/>
        <v>4.5</v>
      </c>
      <c r="G45" s="97">
        <f>('[1]Summary Data'!$V39*POWER(G$40,3))+('[1]Summary Data'!$W39*POWER(G$40,2))+('[1]Summary Data'!$X39*G$40)+'[1]Summary Data'!$Y39</f>
        <v>2.8085500000000039</v>
      </c>
      <c r="H45" s="98">
        <f>('[1]Summary Data'!$V39*POWER(H$40,3))+('[1]Summary Data'!$W39*POWER(H$40,2))+('[1]Summary Data'!$X39*H$40)+'[1]Summary Data'!$Y39</f>
        <v>1.6445100000000039</v>
      </c>
      <c r="I45" s="98">
        <f>('[1]Summary Data'!$V39*POWER(I$40,3))+('[1]Summary Data'!$W39*POWER(I$40,2))+('[1]Summary Data'!$X39*I$40)+'[1]Summary Data'!$Y39</f>
        <v>1.1104700000000065</v>
      </c>
      <c r="J45" s="98">
        <f>('[1]Summary Data'!$V39*POWER(J$40,3))+('[1]Summary Data'!$W39*POWER(J$40,2))+('[1]Summary Data'!$X39*J$40)+'[1]Summary Data'!$Y39</f>
        <v>0.86803000000001163</v>
      </c>
      <c r="K45" s="98">
        <f>('[1]Summary Data'!$V39*POWER(K$40,3))+('[1]Summary Data'!$W39*POWER(K$40,2))+('[1]Summary Data'!$X39*K$40)+'[1]Summary Data'!$Y39</f>
        <v>0.57879000000000502</v>
      </c>
      <c r="L45" s="187"/>
      <c r="N45" s="180"/>
      <c r="O45" s="181"/>
      <c r="P45" s="181"/>
      <c r="Q45" s="182"/>
      <c r="R45" s="56">
        <f t="shared" si="5"/>
        <v>4.5</v>
      </c>
      <c r="S45" s="97">
        <f>('[1]Summary Data'!$V39*POWER(S$40,3))+('[1]Summary Data'!$W39*POWER(S$40,2))+('[1]Summary Data'!$X39*S$40)+'[1]Summary Data'!$Y39</f>
        <v>4.2985862500000067</v>
      </c>
      <c r="T45" s="98">
        <f>('[1]Summary Data'!$V39*POWER(T$40,3))+('[1]Summary Data'!$W39*POWER(T$40,2))+('[1]Summary Data'!$X39*T$40)+'[1]Summary Data'!$Y39</f>
        <v>2.1266300000000022</v>
      </c>
      <c r="U45" s="98">
        <f>('[1]Summary Data'!$V39*POWER(U$40,3))+('[1]Summary Data'!$W39*POWER(U$40,2))+('[1]Summary Data'!$X39*U$40)+'[1]Summary Data'!$Y39</f>
        <v>1.2034237499999989</v>
      </c>
      <c r="V45" s="98">
        <f>('[1]Summary Data'!$V39*POWER(V$40,3))+('[1]Summary Data'!$W39*POWER(V$40,2))+('[1]Summary Data'!$X39*V$40)+'[1]Summary Data'!$Y39</f>
        <v>0.86803000000001163</v>
      </c>
      <c r="W45" s="98">
        <f>('[1]Summary Data'!$V39*POWER(W$40,3))+('[1]Summary Data'!$W39*POWER(W$40,2))+('[1]Summary Data'!$X39*W$40)+'[1]Summary Data'!$Y39</f>
        <v>0.45951124999999848</v>
      </c>
      <c r="X45" s="187"/>
    </row>
    <row r="46" spans="2:25" x14ac:dyDescent="0.25">
      <c r="B46" s="180"/>
      <c r="C46" s="181"/>
      <c r="D46" s="181"/>
      <c r="E46" s="182"/>
      <c r="F46" s="56">
        <f t="shared" si="4"/>
        <v>5</v>
      </c>
      <c r="G46" s="97">
        <f>('[1]Summary Data'!$V38*POWER(G$40,3))+('[1]Summary Data'!$W38*POWER(G$40,2))+('[1]Summary Data'!$X38*G$40)+'[1]Summary Data'!$Y38</f>
        <v>3.1129800000000003</v>
      </c>
      <c r="H46" s="98">
        <f>('[1]Summary Data'!$V38*POWER(H$40,3))+('[1]Summary Data'!$W38*POWER(H$40,2))+('[1]Summary Data'!$X38*H$40)+'[1]Summary Data'!$Y38</f>
        <v>1.798880000000004</v>
      </c>
      <c r="I46" s="98">
        <f>('[1]Summary Data'!$V38*POWER(I$40,3))+('[1]Summary Data'!$W38*POWER(I$40,2))+('[1]Summary Data'!$X38*I$40)+'[1]Summary Data'!$Y38</f>
        <v>1.1613400000000027</v>
      </c>
      <c r="J46" s="98">
        <f>('[1]Summary Data'!$V38*POWER(J$40,3))+('[1]Summary Data'!$W38*POWER(J$40,2))+('[1]Summary Data'!$X38*J$40)+'[1]Summary Data'!$Y38</f>
        <v>0.87492000000000303</v>
      </c>
      <c r="K46" s="98">
        <f>('[1]Summary Data'!$V38*POWER(K$40,3))+('[1]Summary Data'!$W38*POWER(K$40,2))+('[1]Summary Data'!$X38*K$40)+'[1]Summary Data'!$Y38</f>
        <v>0.61418000000000461</v>
      </c>
      <c r="L46" s="187"/>
      <c r="N46" s="180"/>
      <c r="O46" s="181"/>
      <c r="P46" s="181"/>
      <c r="Q46" s="182"/>
      <c r="R46" s="56">
        <f t="shared" si="5"/>
        <v>5</v>
      </c>
      <c r="S46" s="97">
        <f>('[1]Summary Data'!$V38*POWER(S$40,3))+('[1]Summary Data'!$W38*POWER(S$40,2))+('[1]Summary Data'!$X38*S$40)+'[1]Summary Data'!$Y38</f>
        <v>4.7383200000000016</v>
      </c>
      <c r="T46" s="98">
        <f>('[1]Summary Data'!$V38*POWER(T$40,3))+('[1]Summary Data'!$W38*POWER(T$40,2))+('[1]Summary Data'!$X38*T$40)+'[1]Summary Data'!$Y38</f>
        <v>2.3510200000000054</v>
      </c>
      <c r="U46" s="98">
        <f>('[1]Summary Data'!$V38*POWER(U$40,3))+('[1]Summary Data'!$W38*POWER(U$40,2))+('[1]Summary Data'!$X38*U$40)+'[1]Summary Data'!$Y38</f>
        <v>1.2750950000000003</v>
      </c>
      <c r="V46" s="98">
        <f>('[1]Summary Data'!$V38*POWER(V$40,3))+('[1]Summary Data'!$W38*POWER(V$40,2))+('[1]Summary Data'!$X38*V$40)+'[1]Summary Data'!$Y38</f>
        <v>0.87492000000000303</v>
      </c>
      <c r="W46" s="98">
        <f>('[1]Summary Data'!$V38*POWER(W$40,3))+('[1]Summary Data'!$W38*POWER(W$40,2))+('[1]Summary Data'!$X38*W$40)+'[1]Summary Data'!$Y38</f>
        <v>0.51487000000000194</v>
      </c>
      <c r="X46" s="187"/>
    </row>
    <row r="47" spans="2:25" x14ac:dyDescent="0.25">
      <c r="B47" s="180"/>
      <c r="C47" s="181"/>
      <c r="D47" s="181"/>
      <c r="E47" s="182"/>
      <c r="F47" s="56">
        <f t="shared" si="4"/>
        <v>5.5</v>
      </c>
      <c r="G47" s="97">
        <f>('[1]Summary Data'!$V37*POWER(G$40,3))+('[1]Summary Data'!$W37*POWER(G$40,2))+('[1]Summary Data'!$X37*G$40)+'[1]Summary Data'!$Y37</f>
        <v>3.5874099999999949</v>
      </c>
      <c r="H47" s="98">
        <f>('[1]Summary Data'!$V37*POWER(H$40,3))+('[1]Summary Data'!$W37*POWER(H$40,2))+('[1]Summary Data'!$X37*H$40)+'[1]Summary Data'!$Y37</f>
        <v>1.9605499999999942</v>
      </c>
      <c r="I47" s="98">
        <f>('[1]Summary Data'!$V37*POWER(I$40,3))+('[1]Summary Data'!$W37*POWER(I$40,2))+('[1]Summary Data'!$X37*I$40)+'[1]Summary Data'!$Y37</f>
        <v>1.2367299999999979</v>
      </c>
      <c r="J47" s="98">
        <f>('[1]Summary Data'!$V37*POWER(J$40,3))+('[1]Summary Data'!$W37*POWER(J$40,2))+('[1]Summary Data'!$X37*J$40)+'[1]Summary Data'!$Y37</f>
        <v>0.9618699999999869</v>
      </c>
      <c r="K47" s="98">
        <f>('[1]Summary Data'!$V37*POWER(K$40,3))+('[1]Summary Data'!$W37*POWER(K$40,2))+('[1]Summary Data'!$X37*K$40)+'[1]Summary Data'!$Y37</f>
        <v>0.68188999999999211</v>
      </c>
      <c r="L47" s="187"/>
      <c r="N47" s="180"/>
      <c r="O47" s="181"/>
      <c r="P47" s="181"/>
      <c r="Q47" s="182"/>
      <c r="R47" s="56">
        <f t="shared" si="5"/>
        <v>5.5</v>
      </c>
      <c r="S47" s="97">
        <f>('[1]Summary Data'!$V37*POWER(S$40,3))+('[1]Summary Data'!$W37*POWER(S$40,2))+('[1]Summary Data'!$X37*S$40)+'[1]Summary Data'!$Y37</f>
        <v>5.6733324999999972</v>
      </c>
      <c r="T47" s="98">
        <f>('[1]Summary Data'!$V37*POWER(T$40,3))+('[1]Summary Data'!$W37*POWER(T$40,2))+('[1]Summary Data'!$X37*T$40)+'[1]Summary Data'!$Y37</f>
        <v>2.6327199999999991</v>
      </c>
      <c r="U47" s="98">
        <f>('[1]Summary Data'!$V37*POWER(U$40,3))+('[1]Summary Data'!$W37*POWER(U$40,2))+('[1]Summary Data'!$X37*U$40)+'[1]Summary Data'!$Y37</f>
        <v>1.357857500000005</v>
      </c>
      <c r="V47" s="98">
        <f>('[1]Summary Data'!$V37*POWER(V$40,3))+('[1]Summary Data'!$W37*POWER(V$40,2))+('[1]Summary Data'!$X37*V$40)+'[1]Summary Data'!$Y37</f>
        <v>0.9618699999999869</v>
      </c>
      <c r="W47" s="98">
        <f>('[1]Summary Data'!$V37*POWER(W$40,3))+('[1]Summary Data'!$W37*POWER(W$40,2))+('[1]Summary Data'!$X37*W$40)+'[1]Summary Data'!$Y37</f>
        <v>0.5578824999999874</v>
      </c>
      <c r="X47" s="187"/>
    </row>
    <row r="48" spans="2:25" ht="15.75" thickBot="1" x14ac:dyDescent="0.3">
      <c r="B48" s="183"/>
      <c r="C48" s="184"/>
      <c r="D48" s="184"/>
      <c r="E48" s="185"/>
      <c r="F48" s="58">
        <f t="shared" si="4"/>
        <v>6</v>
      </c>
      <c r="G48" s="102">
        <f>('[1]Summary Data'!$V36*POWER(G$40,3))+('[1]Summary Data'!$W36*POWER(G$40,2))+('[1]Summary Data'!$X36*G$40)+'[1]Summary Data'!$Y36</f>
        <v>4.1552000000000007</v>
      </c>
      <c r="H48" s="103">
        <f>('[1]Summary Data'!$V36*POWER(H$40,3))+('[1]Summary Data'!$W36*POWER(H$40,2))+('[1]Summary Data'!$X36*H$40)+'[1]Summary Data'!$Y36</f>
        <v>2.1310000000000073</v>
      </c>
      <c r="I48" s="103">
        <f>('[1]Summary Data'!$V36*POWER(I$40,3))+('[1]Summary Data'!$W36*POWER(I$40,2))+('[1]Summary Data'!$X36*I$40)+'[1]Summary Data'!$Y36</f>
        <v>1.313200000000009</v>
      </c>
      <c r="J48" s="103">
        <f>('[1]Summary Data'!$V36*POWER(J$40,3))+('[1]Summary Data'!$W36*POWER(J$40,2))+('[1]Summary Data'!$X36*J$40)+'[1]Summary Data'!$Y36</f>
        <v>1.0749199999999917</v>
      </c>
      <c r="K48" s="103">
        <f>('[1]Summary Data'!$V36*POWER(K$40,3))+('[1]Summary Data'!$W36*POWER(K$40,2))+('[1]Summary Data'!$X36*K$40)+'[1]Summary Data'!$Y36</f>
        <v>0.78927999999999088</v>
      </c>
      <c r="L48" s="188"/>
      <c r="N48" s="183"/>
      <c r="O48" s="184"/>
      <c r="P48" s="184"/>
      <c r="Q48" s="185"/>
      <c r="R48" s="58">
        <f t="shared" si="5"/>
        <v>6</v>
      </c>
      <c r="S48" s="102">
        <f>('[1]Summary Data'!$V36*POWER(S$40,3))+('[1]Summary Data'!$W36*POWER(S$40,2))+('[1]Summary Data'!$X36*S$40)+'[1]Summary Data'!$Y36</f>
        <v>6.8421575000000026</v>
      </c>
      <c r="T48" s="103">
        <f>('[1]Summary Data'!$V36*POWER(T$40,3))+('[1]Summary Data'!$W36*POWER(T$40,2))+('[1]Summary Data'!$X36*T$40)+'[1]Summary Data'!$Y36</f>
        <v>2.9531199999999984</v>
      </c>
      <c r="U48" s="103">
        <f>('[1]Summary Data'!$V36*POWER(U$40,3))+('[1]Summary Data'!$W36*POWER(U$40,2))+('[1]Summary Data'!$X36*U$40)+'[1]Summary Data'!$Y36</f>
        <v>1.4388325000000037</v>
      </c>
      <c r="V48" s="103">
        <f>('[1]Summary Data'!$V36*POWER(V$40,3))+('[1]Summary Data'!$W36*POWER(V$40,2))+('[1]Summary Data'!$X36*V$40)+'[1]Summary Data'!$Y36</f>
        <v>1.0749199999999917</v>
      </c>
      <c r="W48" s="103">
        <f>('[1]Summary Data'!$V36*POWER(W$40,3))+('[1]Summary Data'!$W36*POWER(W$40,2))+('[1]Summary Data'!$X36*W$40)+'[1]Summary Data'!$Y36</f>
        <v>0.63700749999999573</v>
      </c>
      <c r="X48" s="188"/>
    </row>
    <row r="49" spans="2:43" ht="15.75" thickBot="1" x14ac:dyDescent="0.3">
      <c r="AI49" s="43" t="s">
        <v>59</v>
      </c>
    </row>
    <row r="50" spans="2:43" ht="15.75" thickBot="1" x14ac:dyDescent="0.3">
      <c r="B50" s="203" t="s">
        <v>60</v>
      </c>
      <c r="C50" s="204"/>
      <c r="D50" s="204"/>
      <c r="E50" s="204"/>
      <c r="F50" s="169"/>
      <c r="G50" s="174" t="s">
        <v>73</v>
      </c>
      <c r="H50" s="175"/>
      <c r="I50" s="175"/>
      <c r="J50" s="175"/>
      <c r="K50" s="175"/>
      <c r="L50" s="176"/>
      <c r="W50" s="37"/>
      <c r="AI50" s="138"/>
      <c r="AJ50" s="174" t="s">
        <v>74</v>
      </c>
      <c r="AK50" s="175"/>
      <c r="AL50" s="175"/>
      <c r="AM50" s="175"/>
      <c r="AN50" s="175"/>
      <c r="AO50" s="176"/>
    </row>
    <row r="51" spans="2:43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21">
        <f>'[1]Summary Data'!$C$148</f>
        <v>0.22</v>
      </c>
      <c r="H51" s="122">
        <f>'[1]Summary Data'!$C$146</f>
        <v>0.34</v>
      </c>
      <c r="I51" s="122">
        <f>'[1]Summary Data'!$C$144</f>
        <v>0.46</v>
      </c>
      <c r="J51" s="122">
        <f>'[1]Summary Data'!$C$142</f>
        <v>0.57999999999999996</v>
      </c>
      <c r="K51" s="123">
        <f>'[1]Summary Data'!$C$140</f>
        <v>0.7</v>
      </c>
      <c r="W51" s="37"/>
      <c r="AI51" s="111" t="s">
        <v>32</v>
      </c>
      <c r="AJ51" s="121">
        <f>G51</f>
        <v>0.22</v>
      </c>
      <c r="AK51" s="122">
        <f>H51</f>
        <v>0.34</v>
      </c>
      <c r="AL51" s="122">
        <f>I51</f>
        <v>0.46</v>
      </c>
      <c r="AM51" s="122">
        <f>J51</f>
        <v>0.57999999999999996</v>
      </c>
      <c r="AN51" s="123">
        <f>K51</f>
        <v>0.7</v>
      </c>
    </row>
    <row r="52" spans="2:43" ht="15.75" thickBot="1" x14ac:dyDescent="0.3">
      <c r="B52" s="180"/>
      <c r="C52" s="181"/>
      <c r="D52" s="181"/>
      <c r="E52" s="182"/>
      <c r="F52" s="49">
        <f t="shared" ref="F52:F59" si="6">F15</f>
        <v>2.5</v>
      </c>
      <c r="G52" s="113">
        <f t="shared" ref="G52:G59" si="7">MAX(AJ52,0)</f>
        <v>0.19660621591999999</v>
      </c>
      <c r="H52" s="114">
        <f t="shared" ref="H52:K59" si="8">IF(OR(AK52&gt;G52,AK52&gt;AJ52),0,(MAX(AK52,0)))</f>
        <v>0.15559696616000002</v>
      </c>
      <c r="I52" s="114">
        <f t="shared" si="8"/>
        <v>0.11161025144</v>
      </c>
      <c r="J52" s="114">
        <f t="shared" si="8"/>
        <v>6.9216182480000027E-2</v>
      </c>
      <c r="K52" s="114">
        <f t="shared" si="8"/>
        <v>3.2984870000000027E-2</v>
      </c>
      <c r="L52" s="186" t="s">
        <v>40</v>
      </c>
      <c r="AI52" s="116">
        <f t="shared" ref="AI52:AI59" si="9">F52</f>
        <v>2.5</v>
      </c>
      <c r="AJ52" s="113">
        <f>('[1]Summary Data'!$V119*POWER(AJ$51,3))+('[1]Summary Data'!$W119*POWER(AJ$51,2))+('[1]Summary Data'!$X119*AJ$51)+'[1]Summary Data'!$Y119</f>
        <v>0.19660621591999999</v>
      </c>
      <c r="AK52" s="114">
        <f>('[1]Summary Data'!$V119*POWER(AK$51,3))+('[1]Summary Data'!$W119*POWER(AK$51,2))+('[1]Summary Data'!$X119*AK$51)+'[1]Summary Data'!$Y119</f>
        <v>0.15559696616000002</v>
      </c>
      <c r="AL52" s="114">
        <f>('[1]Summary Data'!$V119*POWER(AL$51,3))+('[1]Summary Data'!$W119*POWER(AL$51,2))+('[1]Summary Data'!$X119*AL$51)+'[1]Summary Data'!$Y119</f>
        <v>0.11161025144</v>
      </c>
      <c r="AM52" s="114">
        <f>('[1]Summary Data'!$V119*POWER(AM$51,3))+('[1]Summary Data'!$W119*POWER(AM$51,2))+('[1]Summary Data'!$X119*AM$51)+'[1]Summary Data'!$Y119</f>
        <v>6.9216182480000027E-2</v>
      </c>
      <c r="AN52" s="115">
        <f>('[1]Summary Data'!$V119*POWER(AN$51,3))+('[1]Summary Data'!$W119*POWER(AN$51,2))+('[1]Summary Data'!$X119*AN$51)+'[1]Summary Data'!$Y119</f>
        <v>3.2984870000000027E-2</v>
      </c>
    </row>
    <row r="53" spans="2:43" ht="15.75" thickBot="1" x14ac:dyDescent="0.3">
      <c r="B53" s="180"/>
      <c r="C53" s="181"/>
      <c r="D53" s="181"/>
      <c r="E53" s="182"/>
      <c r="F53" s="51">
        <f t="shared" si="6"/>
        <v>3</v>
      </c>
      <c r="G53" s="92">
        <f t="shared" si="7"/>
        <v>0.25112315543999997</v>
      </c>
      <c r="H53" s="93">
        <f t="shared" si="8"/>
        <v>0.21135385511999999</v>
      </c>
      <c r="I53" s="93">
        <f t="shared" si="8"/>
        <v>0.16398482807999998</v>
      </c>
      <c r="J53" s="93">
        <f t="shared" si="8"/>
        <v>0.11410707335999998</v>
      </c>
      <c r="K53" s="93">
        <f t="shared" si="8"/>
        <v>6.6811589999999976E-2</v>
      </c>
      <c r="L53" s="187"/>
      <c r="M53" s="53" t="s">
        <v>46</v>
      </c>
      <c r="Y53" s="37"/>
      <c r="AI53" s="117">
        <f t="shared" si="9"/>
        <v>3</v>
      </c>
      <c r="AJ53" s="92">
        <f>('[1]Summary Data'!$V118*POWER(AJ$51,3))+('[1]Summary Data'!$W118*POWER(AJ$51,2))+('[1]Summary Data'!$X118*AJ$51)+'[1]Summary Data'!$Y118</f>
        <v>0.25112315543999997</v>
      </c>
      <c r="AK53" s="93">
        <f>('[1]Summary Data'!$V118*POWER(AK$51,3))+('[1]Summary Data'!$W118*POWER(AK$51,2))+('[1]Summary Data'!$X118*AK$51)+'[1]Summary Data'!$Y118</f>
        <v>0.21135385511999999</v>
      </c>
      <c r="AL53" s="93">
        <f>('[1]Summary Data'!$V118*POWER(AL$51,3))+('[1]Summary Data'!$W118*POWER(AL$51,2))+('[1]Summary Data'!$X118*AL$51)+'[1]Summary Data'!$Y118</f>
        <v>0.16398482807999998</v>
      </c>
      <c r="AM53" s="93">
        <f>('[1]Summary Data'!$V118*POWER(AM$51,3))+('[1]Summary Data'!$W118*POWER(AM$51,2))+('[1]Summary Data'!$X118*AM$51)+'[1]Summary Data'!$Y118</f>
        <v>0.11410707335999998</v>
      </c>
      <c r="AN53" s="94">
        <f>('[1]Summary Data'!$V118*POWER(AN$51,3))+('[1]Summary Data'!$W118*POWER(AN$51,2))+('[1]Summary Data'!$X118*AN$51)+'[1]Summary Data'!$Y118</f>
        <v>6.6811589999999976E-2</v>
      </c>
    </row>
    <row r="54" spans="2:43" x14ac:dyDescent="0.25">
      <c r="B54" s="180"/>
      <c r="C54" s="181"/>
      <c r="D54" s="181"/>
      <c r="E54" s="182"/>
      <c r="F54" s="54">
        <f t="shared" si="6"/>
        <v>3.5</v>
      </c>
      <c r="G54" s="97">
        <f t="shared" si="7"/>
        <v>0.22443405472000003</v>
      </c>
      <c r="H54" s="98">
        <f t="shared" si="8"/>
        <v>0.18099607456</v>
      </c>
      <c r="I54" s="98">
        <f t="shared" si="8"/>
        <v>0.13503097504</v>
      </c>
      <c r="J54" s="98">
        <f t="shared" si="8"/>
        <v>9.0226031680000041E-2</v>
      </c>
      <c r="K54" s="98">
        <f t="shared" si="8"/>
        <v>5.0268520000000039E-2</v>
      </c>
      <c r="L54" s="187"/>
      <c r="AI54" s="118">
        <f t="shared" si="9"/>
        <v>3.5</v>
      </c>
      <c r="AJ54" s="97">
        <f>('[1]Summary Data'!$V117*POWER(AJ$51,3))+('[1]Summary Data'!$W117*POWER(AJ$51,2))+('[1]Summary Data'!$X117*AJ$51)+'[1]Summary Data'!$Y117</f>
        <v>0.22443405472000003</v>
      </c>
      <c r="AK54" s="98">
        <f>('[1]Summary Data'!$V117*POWER(AK$51,3))+('[1]Summary Data'!$W117*POWER(AK$51,2))+('[1]Summary Data'!$X117*AK$51)+'[1]Summary Data'!$Y117</f>
        <v>0.18099607456</v>
      </c>
      <c r="AL54" s="98">
        <f>('[1]Summary Data'!$V117*POWER(AL$51,3))+('[1]Summary Data'!$W117*POWER(AL$51,2))+('[1]Summary Data'!$X117*AL$51)+'[1]Summary Data'!$Y117</f>
        <v>0.13503097504</v>
      </c>
      <c r="AM54" s="98">
        <f>('[1]Summary Data'!$V117*POWER(AM$51,3))+('[1]Summary Data'!$W117*POWER(AM$51,2))+('[1]Summary Data'!$X117*AM$51)+'[1]Summary Data'!$Y117</f>
        <v>9.0226031680000041E-2</v>
      </c>
      <c r="AN54" s="99">
        <f>('[1]Summary Data'!$V117*POWER(AN$51,3))+('[1]Summary Data'!$W117*POWER(AN$51,2))+('[1]Summary Data'!$X117*AN$51)+'[1]Summary Data'!$Y117</f>
        <v>5.0268520000000039E-2</v>
      </c>
    </row>
    <row r="55" spans="2:43" x14ac:dyDescent="0.25">
      <c r="B55" s="180"/>
      <c r="C55" s="181"/>
      <c r="D55" s="181"/>
      <c r="E55" s="182"/>
      <c r="F55" s="56">
        <f t="shared" si="6"/>
        <v>4</v>
      </c>
      <c r="G55" s="97">
        <f t="shared" si="7"/>
        <v>0.25915820952000002</v>
      </c>
      <c r="H55" s="98">
        <f t="shared" si="8"/>
        <v>0.22189117896000002</v>
      </c>
      <c r="I55" s="98">
        <f t="shared" si="8"/>
        <v>0.17529812664000005</v>
      </c>
      <c r="J55" s="98">
        <f t="shared" si="8"/>
        <v>0.12468218088000002</v>
      </c>
      <c r="K55" s="98">
        <f t="shared" si="8"/>
        <v>7.5346470000000054E-2</v>
      </c>
      <c r="L55" s="187"/>
      <c r="R55" s="37"/>
      <c r="AI55" s="119">
        <f t="shared" si="9"/>
        <v>4</v>
      </c>
      <c r="AJ55" s="97">
        <f>('[1]Summary Data'!$V116*POWER(AJ$51,3))+('[1]Summary Data'!$W116*POWER(AJ$51,2))+('[1]Summary Data'!$X116*AJ$51)+'[1]Summary Data'!$Y116</f>
        <v>0.25915820952000002</v>
      </c>
      <c r="AK55" s="98">
        <f>('[1]Summary Data'!$V116*POWER(AK$51,3))+('[1]Summary Data'!$W116*POWER(AK$51,2))+('[1]Summary Data'!$X116*AK$51)+'[1]Summary Data'!$Y116</f>
        <v>0.22189117896000002</v>
      </c>
      <c r="AL55" s="98">
        <f>('[1]Summary Data'!$V116*POWER(AL$51,3))+('[1]Summary Data'!$W116*POWER(AL$51,2))+('[1]Summary Data'!$X116*AL$51)+'[1]Summary Data'!$Y116</f>
        <v>0.17529812664000005</v>
      </c>
      <c r="AM55" s="98">
        <f>('[1]Summary Data'!$V116*POWER(AM$51,3))+('[1]Summary Data'!$W116*POWER(AM$51,2))+('[1]Summary Data'!$X116*AM$51)+'[1]Summary Data'!$Y116</f>
        <v>0.12468218088000002</v>
      </c>
      <c r="AN55" s="99">
        <f>('[1]Summary Data'!$V116*POWER(AN$51,3))+('[1]Summary Data'!$W116*POWER(AN$51,2))+('[1]Summary Data'!$X116*AN$51)+'[1]Summary Data'!$Y116</f>
        <v>7.5346470000000054E-2</v>
      </c>
    </row>
    <row r="56" spans="2:43" x14ac:dyDescent="0.25">
      <c r="B56" s="180"/>
      <c r="C56" s="181"/>
      <c r="D56" s="181"/>
      <c r="E56" s="182"/>
      <c r="F56" s="56">
        <f t="shared" si="6"/>
        <v>4.5</v>
      </c>
      <c r="G56" s="97">
        <f t="shared" si="7"/>
        <v>0.27125304983999998</v>
      </c>
      <c r="H56" s="98">
        <f t="shared" si="8"/>
        <v>0.23566037831999997</v>
      </c>
      <c r="I56" s="98">
        <f t="shared" si="8"/>
        <v>0.18961263287999996</v>
      </c>
      <c r="J56" s="98">
        <f t="shared" si="8"/>
        <v>0.13826613095999998</v>
      </c>
      <c r="K56" s="98">
        <f t="shared" si="8"/>
        <v>8.677719000000006E-2</v>
      </c>
      <c r="L56" s="187"/>
      <c r="S56" s="37"/>
      <c r="AI56" s="119">
        <f t="shared" si="9"/>
        <v>4.5</v>
      </c>
      <c r="AJ56" s="97">
        <f>('[1]Summary Data'!$V115*POWER(AJ$51,3))+('[1]Summary Data'!$W115*POWER(AJ$51,2))+('[1]Summary Data'!$X115*AJ$51)+'[1]Summary Data'!$Y115</f>
        <v>0.27125304983999998</v>
      </c>
      <c r="AK56" s="98">
        <f>('[1]Summary Data'!$V115*POWER(AK$51,3))+('[1]Summary Data'!$W115*POWER(AK$51,2))+('[1]Summary Data'!$X115*AK$51)+'[1]Summary Data'!$Y115</f>
        <v>0.23566037831999997</v>
      </c>
      <c r="AL56" s="98">
        <f>('[1]Summary Data'!$V115*POWER(AL$51,3))+('[1]Summary Data'!$W115*POWER(AL$51,2))+('[1]Summary Data'!$X115*AL$51)+'[1]Summary Data'!$Y115</f>
        <v>0.18961263287999996</v>
      </c>
      <c r="AM56" s="98">
        <f>('[1]Summary Data'!$V115*POWER(AM$51,3))+('[1]Summary Data'!$W115*POWER(AM$51,2))+('[1]Summary Data'!$X115*AM$51)+'[1]Summary Data'!$Y115</f>
        <v>0.13826613095999998</v>
      </c>
      <c r="AN56" s="99">
        <f>('[1]Summary Data'!$V115*POWER(AN$51,3))+('[1]Summary Data'!$W115*POWER(AN$51,2))+('[1]Summary Data'!$X115*AN$51)+'[1]Summary Data'!$Y115</f>
        <v>8.677719000000006E-2</v>
      </c>
    </row>
    <row r="57" spans="2:43" x14ac:dyDescent="0.25">
      <c r="B57" s="180"/>
      <c r="C57" s="181"/>
      <c r="D57" s="181"/>
      <c r="E57" s="182"/>
      <c r="F57" s="56">
        <f t="shared" si="6"/>
        <v>5</v>
      </c>
      <c r="G57" s="97">
        <f t="shared" si="7"/>
        <v>0.29125336696000004</v>
      </c>
      <c r="H57" s="98">
        <f t="shared" si="8"/>
        <v>0.25363464808000002</v>
      </c>
      <c r="I57" s="98">
        <f t="shared" si="8"/>
        <v>0.20546376472000002</v>
      </c>
      <c r="J57" s="98">
        <f t="shared" si="8"/>
        <v>0.15168386823999999</v>
      </c>
      <c r="K57" s="98">
        <f t="shared" si="8"/>
        <v>9.72381100000001E-2</v>
      </c>
      <c r="L57" s="187"/>
      <c r="S57" s="37"/>
      <c r="AI57" s="119">
        <f t="shared" si="9"/>
        <v>5</v>
      </c>
      <c r="AJ57" s="97">
        <f>('[1]Summary Data'!$V114*POWER(AJ$51,3))+('[1]Summary Data'!$W114*POWER(AJ$51,2))+('[1]Summary Data'!$X114*AJ$51)+'[1]Summary Data'!$Y114</f>
        <v>0.29125336696000004</v>
      </c>
      <c r="AK57" s="98">
        <f>('[1]Summary Data'!$V114*POWER(AK$51,3))+('[1]Summary Data'!$W114*POWER(AK$51,2))+('[1]Summary Data'!$X114*AK$51)+'[1]Summary Data'!$Y114</f>
        <v>0.25363464808000002</v>
      </c>
      <c r="AL57" s="98">
        <f>('[1]Summary Data'!$V114*POWER(AL$51,3))+('[1]Summary Data'!$W114*POWER(AL$51,2))+('[1]Summary Data'!$X114*AL$51)+'[1]Summary Data'!$Y114</f>
        <v>0.20546376472000002</v>
      </c>
      <c r="AM57" s="98">
        <f>('[1]Summary Data'!$V114*POWER(AM$51,3))+('[1]Summary Data'!$W114*POWER(AM$51,2))+('[1]Summary Data'!$X114*AM$51)+'[1]Summary Data'!$Y114</f>
        <v>0.15168386823999999</v>
      </c>
      <c r="AN57" s="99">
        <f>('[1]Summary Data'!$V114*POWER(AN$51,3))+('[1]Summary Data'!$W114*POWER(AN$51,2))+('[1]Summary Data'!$X114*AN$51)+'[1]Summary Data'!$Y114</f>
        <v>9.72381100000001E-2</v>
      </c>
    </row>
    <row r="58" spans="2:43" x14ac:dyDescent="0.25">
      <c r="B58" s="180"/>
      <c r="C58" s="181"/>
      <c r="D58" s="181"/>
      <c r="E58" s="182"/>
      <c r="F58" s="56">
        <f t="shared" si="6"/>
        <v>5.5</v>
      </c>
      <c r="G58" s="97">
        <f t="shared" si="7"/>
        <v>0.28522305960000005</v>
      </c>
      <c r="H58" s="98">
        <f t="shared" si="8"/>
        <v>0.24378142680000001</v>
      </c>
      <c r="I58" s="98">
        <f t="shared" si="8"/>
        <v>0.19358254920000001</v>
      </c>
      <c r="J58" s="98">
        <f t="shared" si="8"/>
        <v>0.13954552440000006</v>
      </c>
      <c r="K58" s="98">
        <f t="shared" si="8"/>
        <v>8.658945000000004E-2</v>
      </c>
      <c r="L58" s="187"/>
      <c r="S58" s="37"/>
      <c r="AI58" s="119">
        <f t="shared" si="9"/>
        <v>5.5</v>
      </c>
      <c r="AJ58" s="97">
        <f>('[1]Summary Data'!$V113*POWER(AJ$51,3))+('[1]Summary Data'!$W113*POWER(AJ$51,2))+('[1]Summary Data'!$X113*AJ$51)+'[1]Summary Data'!$Y113</f>
        <v>0.28522305960000005</v>
      </c>
      <c r="AK58" s="98">
        <f>('[1]Summary Data'!$V113*POWER(AK$51,3))+('[1]Summary Data'!$W113*POWER(AK$51,2))+('[1]Summary Data'!$X113*AK$51)+'[1]Summary Data'!$Y113</f>
        <v>0.24378142680000001</v>
      </c>
      <c r="AL58" s="98">
        <f>('[1]Summary Data'!$V113*POWER(AL$51,3))+('[1]Summary Data'!$W113*POWER(AL$51,2))+('[1]Summary Data'!$X113*AL$51)+'[1]Summary Data'!$Y113</f>
        <v>0.19358254920000001</v>
      </c>
      <c r="AM58" s="98">
        <f>('[1]Summary Data'!$V113*POWER(AM$51,3))+('[1]Summary Data'!$W113*POWER(AM$51,2))+('[1]Summary Data'!$X113*AM$51)+'[1]Summary Data'!$Y113</f>
        <v>0.13954552440000006</v>
      </c>
      <c r="AN58" s="99">
        <f>('[1]Summary Data'!$V113*POWER(AN$51,3))+('[1]Summary Data'!$W113*POWER(AN$51,2))+('[1]Summary Data'!$X113*AN$51)+'[1]Summary Data'!$Y113</f>
        <v>8.658945000000004E-2</v>
      </c>
    </row>
    <row r="59" spans="2:43" ht="15.75" thickBot="1" x14ac:dyDescent="0.3">
      <c r="B59" s="183"/>
      <c r="C59" s="184"/>
      <c r="D59" s="184"/>
      <c r="E59" s="185"/>
      <c r="F59" s="58">
        <f t="shared" si="6"/>
        <v>6</v>
      </c>
      <c r="G59" s="102">
        <f t="shared" si="7"/>
        <v>0.30468856447999998</v>
      </c>
      <c r="H59" s="103">
        <f t="shared" si="8"/>
        <v>0.25200274303999998</v>
      </c>
      <c r="I59" s="103">
        <f t="shared" si="8"/>
        <v>0.19528363135999999</v>
      </c>
      <c r="J59" s="103">
        <f t="shared" si="8"/>
        <v>0.13834416512</v>
      </c>
      <c r="K59" s="103">
        <f t="shared" si="8"/>
        <v>8.4997280000000008E-2</v>
      </c>
      <c r="L59" s="188"/>
      <c r="AI59" s="120">
        <f t="shared" si="9"/>
        <v>6</v>
      </c>
      <c r="AJ59" s="102">
        <f>('[1]Summary Data'!$V112*POWER(AJ$51,3))+('[1]Summary Data'!$W112*POWER(AJ$51,2))+('[1]Summary Data'!$X112*AJ$51)+'[1]Summary Data'!$Y112</f>
        <v>0.30468856447999998</v>
      </c>
      <c r="AK59" s="103">
        <f>('[1]Summary Data'!$V112*POWER(AK$51,3))+('[1]Summary Data'!$W112*POWER(AK$51,2))+('[1]Summary Data'!$X112*AK$51)+'[1]Summary Data'!$Y112</f>
        <v>0.25200274303999998</v>
      </c>
      <c r="AL59" s="103">
        <f>('[1]Summary Data'!$V112*POWER(AL$51,3))+('[1]Summary Data'!$W112*POWER(AL$51,2))+('[1]Summary Data'!$X112*AL$51)+'[1]Summary Data'!$Y112</f>
        <v>0.19528363135999999</v>
      </c>
      <c r="AM59" s="103">
        <f>('[1]Summary Data'!$V112*POWER(AM$51,3))+('[1]Summary Data'!$W112*POWER(AM$51,2))+('[1]Summary Data'!$X112*AM$51)+'[1]Summary Data'!$Y112</f>
        <v>0.13834416512</v>
      </c>
      <c r="AN59" s="104">
        <f>('[1]Summary Data'!$V112*POWER(AN$51,3))+('[1]Summary Data'!$W112*POWER(AN$51,2))+('[1]Summary Data'!$X112*AN$51)+'[1]Summary Data'!$Y112</f>
        <v>8.4997280000000008E-2</v>
      </c>
    </row>
    <row r="60" spans="2:43" ht="15.75" thickBot="1" x14ac:dyDescent="0.3">
      <c r="AI60" s="43" t="s">
        <v>59</v>
      </c>
    </row>
    <row r="61" spans="2:43" ht="15.75" thickBot="1" x14ac:dyDescent="0.3">
      <c r="B61" s="203" t="s">
        <v>63</v>
      </c>
      <c r="C61" s="204"/>
      <c r="D61" s="204"/>
      <c r="E61" s="204"/>
      <c r="F61" s="169"/>
      <c r="G61" s="174" t="s">
        <v>75</v>
      </c>
      <c r="H61" s="175"/>
      <c r="I61" s="175"/>
      <c r="J61" s="175"/>
      <c r="K61" s="175"/>
      <c r="L61" s="175"/>
      <c r="M61" s="175"/>
      <c r="N61" s="176"/>
      <c r="Q61" s="37"/>
      <c r="AI61" s="138"/>
      <c r="AJ61" s="174" t="s">
        <v>76</v>
      </c>
      <c r="AK61" s="175"/>
      <c r="AL61" s="175"/>
      <c r="AM61" s="175"/>
      <c r="AN61" s="175"/>
      <c r="AO61" s="175"/>
      <c r="AP61" s="175"/>
      <c r="AQ61" s="176"/>
    </row>
    <row r="62" spans="2:43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39">
        <f>'[1]Summary Data'!$C$148</f>
        <v>0.22</v>
      </c>
      <c r="H62" s="122">
        <f>'[1]Summary Data'!$C$146</f>
        <v>0.34</v>
      </c>
      <c r="I62" s="122">
        <f>'[1]Summary Data'!$C$144</f>
        <v>0.46</v>
      </c>
      <c r="J62" s="122">
        <f>'[1]Summary Data'!$C$142</f>
        <v>0.57999999999999996</v>
      </c>
      <c r="K62" s="122">
        <f>'[1]Summary Data'!$C$140</f>
        <v>0.7</v>
      </c>
      <c r="L62" s="122">
        <f>'[1]Summary Data'!$C$138</f>
        <v>0.82</v>
      </c>
      <c r="M62" s="122">
        <f>'[1]Summary Data'!$C$136</f>
        <v>0.94</v>
      </c>
      <c r="N62" s="123">
        <f>'[1]Summary Data'!$C$134</f>
        <v>2</v>
      </c>
      <c r="AI62" s="111" t="s">
        <v>32</v>
      </c>
      <c r="AJ62" s="121">
        <f t="shared" ref="AJ62:AQ62" si="10">G62</f>
        <v>0.22</v>
      </c>
      <c r="AK62" s="122">
        <f t="shared" si="10"/>
        <v>0.34</v>
      </c>
      <c r="AL62" s="122">
        <f t="shared" si="10"/>
        <v>0.46</v>
      </c>
      <c r="AM62" s="122">
        <f t="shared" si="10"/>
        <v>0.57999999999999996</v>
      </c>
      <c r="AN62" s="122">
        <f t="shared" si="10"/>
        <v>0.7</v>
      </c>
      <c r="AO62" s="122">
        <f t="shared" si="10"/>
        <v>0.82</v>
      </c>
      <c r="AP62" s="122">
        <f t="shared" si="10"/>
        <v>0.94</v>
      </c>
      <c r="AQ62" s="123">
        <f t="shared" si="10"/>
        <v>2</v>
      </c>
    </row>
    <row r="63" spans="2:43" ht="15" customHeight="1" thickBot="1" x14ac:dyDescent="0.3">
      <c r="B63" s="180"/>
      <c r="C63" s="181"/>
      <c r="D63" s="181"/>
      <c r="E63" s="182"/>
      <c r="F63" s="49">
        <f t="shared" ref="F63:F70" si="11">F15</f>
        <v>2.5</v>
      </c>
      <c r="G63" s="124">
        <f t="shared" ref="G63:G70" si="12">MAX(AJ63-100,0)</f>
        <v>87.366574997840019</v>
      </c>
      <c r="H63" s="125">
        <f>IF(OR(AK63-100&gt;G63,AK63&gt;AJ63),0,(MAX(AK63-100,0)))</f>
        <v>47.900655414320056</v>
      </c>
      <c r="I63" s="125">
        <f t="shared" ref="I63:N70" si="13">IF(OR(AL63-100&gt;H63,AL63&gt;AK63),0,(MAX(AL63-100,0)))</f>
        <v>23.397100372880033</v>
      </c>
      <c r="J63" s="125">
        <f t="shared" si="13"/>
        <v>10.120364366960132</v>
      </c>
      <c r="K63" s="125">
        <f t="shared" si="13"/>
        <v>4.3349018900001397</v>
      </c>
      <c r="L63" s="125">
        <f t="shared" si="13"/>
        <v>2.3051674354401257</v>
      </c>
      <c r="M63" s="125">
        <f t="shared" si="13"/>
        <v>0.29561549672013143</v>
      </c>
      <c r="N63" s="125">
        <f t="shared" si="13"/>
        <v>0</v>
      </c>
      <c r="O63" s="186" t="s">
        <v>64</v>
      </c>
      <c r="AI63" s="116">
        <f t="shared" ref="AI63:AI70" si="14">F63</f>
        <v>2.5</v>
      </c>
      <c r="AJ63" s="124">
        <f>('[1]Summary Data'!$V163*POWER(AJ$62,3))+('[1]Summary Data'!$W163*POWER(AJ$62,2))+('[1]Summary Data'!$X163*AJ$62)+'[1]Summary Data'!$Y163</f>
        <v>187.36657499784002</v>
      </c>
      <c r="AK63" s="125">
        <f>('[1]Summary Data'!$V163*POWER(AK$62,3))+('[1]Summary Data'!$W163*POWER(AK$62,2))+('[1]Summary Data'!$X163*AK$62)+'[1]Summary Data'!$Y163</f>
        <v>147.90065541432006</v>
      </c>
      <c r="AL63" s="125">
        <f>('[1]Summary Data'!$V163*POWER(AL$62,3))+('[1]Summary Data'!$W163*POWER(AL$62,2))+('[1]Summary Data'!$X163*AL$62)+'[1]Summary Data'!$Y163</f>
        <v>123.39710037288003</v>
      </c>
      <c r="AM63" s="125">
        <f>('[1]Summary Data'!$V163*POWER(AM$62,3))+('[1]Summary Data'!$W163*POWER(AM$62,2))+('[1]Summary Data'!$X163*AM$62)+'[1]Summary Data'!$Y163</f>
        <v>110.12036436696013</v>
      </c>
      <c r="AN63" s="125">
        <f>('[1]Summary Data'!$V163*POWER(AN$62,3))+('[1]Summary Data'!$W163*POWER(AN$62,2))+('[1]Summary Data'!$X163*AN$62)+'[1]Summary Data'!$Y163</f>
        <v>104.33490189000014</v>
      </c>
      <c r="AO63" s="125">
        <f>('[1]Summary Data'!$V163*POWER(AO$62,3))+('[1]Summary Data'!$W163*POWER(AO$62,2))+('[1]Summary Data'!$X163*AO$62)+'[1]Summary Data'!$Y163</f>
        <v>102.30516743544013</v>
      </c>
      <c r="AP63" s="125">
        <f>('[1]Summary Data'!$V163*POWER(AP$62,3))+('[1]Summary Data'!$W163*POWER(AP$62,2))+('[1]Summary Data'!$X163*AP$62)+'[1]Summary Data'!$Y163</f>
        <v>100.29561549672013</v>
      </c>
      <c r="AQ63" s="126">
        <f>('[1]Summary Data'!$V163*POWER(AQ$62,3))+('[1]Summary Data'!$W163*POWER(AQ$62,2))+('[1]Summary Data'!$X163*AQ$62)+'[1]Summary Data'!$Y163</f>
        <v>-502.43405999999953</v>
      </c>
    </row>
    <row r="64" spans="2:43" ht="15.75" thickBot="1" x14ac:dyDescent="0.3">
      <c r="B64" s="180"/>
      <c r="C64" s="181"/>
      <c r="D64" s="181"/>
      <c r="E64" s="182"/>
      <c r="F64" s="51">
        <f t="shared" si="11"/>
        <v>3</v>
      </c>
      <c r="G64" s="127">
        <f t="shared" si="12"/>
        <v>112.24057224328001</v>
      </c>
      <c r="H64" s="128">
        <f t="shared" ref="H64:H70" si="15">IF(OR(AK64-100&gt;G64,AK64&gt;AJ64),0,(MAX(AK64-100,0)))</f>
        <v>64.494629963439991</v>
      </c>
      <c r="I64" s="128">
        <f t="shared" si="13"/>
        <v>34.426271458959974</v>
      </c>
      <c r="J64" s="128">
        <f t="shared" si="13"/>
        <v>17.526698318319916</v>
      </c>
      <c r="K64" s="128">
        <f t="shared" si="13"/>
        <v>9.2871121299998549</v>
      </c>
      <c r="L64" s="128">
        <f t="shared" si="13"/>
        <v>5.1987144824798293</v>
      </c>
      <c r="M64" s="128">
        <f t="shared" si="13"/>
        <v>0.75270696423996242</v>
      </c>
      <c r="N64" s="128">
        <f t="shared" si="13"/>
        <v>0</v>
      </c>
      <c r="O64" s="187"/>
      <c r="P64" s="53" t="s">
        <v>46</v>
      </c>
      <c r="AI64" s="117">
        <f t="shared" si="14"/>
        <v>3</v>
      </c>
      <c r="AJ64" s="127">
        <f>('[1]Summary Data'!$V162*POWER(AJ$62,3))+('[1]Summary Data'!$W162*POWER(AJ$62,2))+('[1]Summary Data'!$X162*AJ$62)+'[1]Summary Data'!$Y162</f>
        <v>212.24057224328001</v>
      </c>
      <c r="AK64" s="128">
        <f>('[1]Summary Data'!$V162*POWER(AK$62,3))+('[1]Summary Data'!$W162*POWER(AK$62,2))+('[1]Summary Data'!$X162*AK$62)+'[1]Summary Data'!$Y162</f>
        <v>164.49462996343999</v>
      </c>
      <c r="AL64" s="128">
        <f>('[1]Summary Data'!$V162*POWER(AL$62,3))+('[1]Summary Data'!$W162*POWER(AL$62,2))+('[1]Summary Data'!$X162*AL$62)+'[1]Summary Data'!$Y162</f>
        <v>134.42627145895997</v>
      </c>
      <c r="AM64" s="128">
        <f>('[1]Summary Data'!$V162*POWER(AM$62,3))+('[1]Summary Data'!$W162*POWER(AM$62,2))+('[1]Summary Data'!$X162*AM$62)+'[1]Summary Data'!$Y162</f>
        <v>117.52669831831992</v>
      </c>
      <c r="AN64" s="128">
        <f>('[1]Summary Data'!$V162*POWER(AN$62,3))+('[1]Summary Data'!$W162*POWER(AN$62,2))+('[1]Summary Data'!$X162*AN$62)+'[1]Summary Data'!$Y162</f>
        <v>109.28711212999985</v>
      </c>
      <c r="AO64" s="128">
        <f>('[1]Summary Data'!$V162*POWER(AO$62,3))+('[1]Summary Data'!$W162*POWER(AO$62,2))+('[1]Summary Data'!$X162*AO$62)+'[1]Summary Data'!$Y162</f>
        <v>105.19871448247983</v>
      </c>
      <c r="AP64" s="128">
        <f>('[1]Summary Data'!$V162*POWER(AP$62,3))+('[1]Summary Data'!$W162*POWER(AP$62,2))+('[1]Summary Data'!$X162*AP$62)+'[1]Summary Data'!$Y162</f>
        <v>100.75270696423996</v>
      </c>
      <c r="AQ64" s="129">
        <f>('[1]Summary Data'!$V162*POWER(AQ$62,3))+('[1]Summary Data'!$W162*POWER(AQ$62,2))+('[1]Summary Data'!$X162*AQ$62)+'[1]Summary Data'!$Y162</f>
        <v>-661.17796000000044</v>
      </c>
    </row>
    <row r="65" spans="2:43" x14ac:dyDescent="0.25">
      <c r="B65" s="180"/>
      <c r="C65" s="181"/>
      <c r="D65" s="181"/>
      <c r="E65" s="182"/>
      <c r="F65" s="54">
        <f t="shared" si="11"/>
        <v>3.5</v>
      </c>
      <c r="G65" s="130">
        <f t="shared" si="12"/>
        <v>100.18847111664002</v>
      </c>
      <c r="H65" s="131">
        <f t="shared" si="15"/>
        <v>55.558236498720021</v>
      </c>
      <c r="I65" s="131">
        <f t="shared" si="13"/>
        <v>28.121422848480051</v>
      </c>
      <c r="J65" s="131">
        <f t="shared" si="13"/>
        <v>13.396381088160069</v>
      </c>
      <c r="K65" s="131">
        <f t="shared" si="13"/>
        <v>6.9014621400000919</v>
      </c>
      <c r="L65" s="131">
        <f t="shared" si="13"/>
        <v>4.1550169262401937</v>
      </c>
      <c r="M65" s="131">
        <f t="shared" si="13"/>
        <v>0.67539636912005108</v>
      </c>
      <c r="N65" s="131">
        <f t="shared" si="13"/>
        <v>0</v>
      </c>
      <c r="O65" s="187"/>
      <c r="AI65" s="118">
        <f t="shared" si="14"/>
        <v>3.5</v>
      </c>
      <c r="AJ65" s="130">
        <f>('[1]Summary Data'!$V161*POWER(AJ$62,3))+('[1]Summary Data'!$W161*POWER(AJ$62,2))+('[1]Summary Data'!$X161*AJ$62)+'[1]Summary Data'!$Y161</f>
        <v>200.18847111664002</v>
      </c>
      <c r="AK65" s="131">
        <f>('[1]Summary Data'!$V161*POWER(AK$62,3))+('[1]Summary Data'!$W161*POWER(AK$62,2))+('[1]Summary Data'!$X161*AK$62)+'[1]Summary Data'!$Y161</f>
        <v>155.55823649872002</v>
      </c>
      <c r="AL65" s="131">
        <f>('[1]Summary Data'!$V161*POWER(AL$62,3))+('[1]Summary Data'!$W161*POWER(AL$62,2))+('[1]Summary Data'!$X161*AL$62)+'[1]Summary Data'!$Y161</f>
        <v>128.12142284848005</v>
      </c>
      <c r="AM65" s="131">
        <f>('[1]Summary Data'!$V161*POWER(AM$62,3))+('[1]Summary Data'!$W161*POWER(AM$62,2))+('[1]Summary Data'!$X161*AM$62)+'[1]Summary Data'!$Y161</f>
        <v>113.39638108816007</v>
      </c>
      <c r="AN65" s="131">
        <f>('[1]Summary Data'!$V161*POWER(AN$62,3))+('[1]Summary Data'!$W161*POWER(AN$62,2))+('[1]Summary Data'!$X161*AN$62)+'[1]Summary Data'!$Y161</f>
        <v>106.90146214000009</v>
      </c>
      <c r="AO65" s="131">
        <f>('[1]Summary Data'!$V161*POWER(AO$62,3))+('[1]Summary Data'!$W161*POWER(AO$62,2))+('[1]Summary Data'!$X161*AO$62)+'[1]Summary Data'!$Y161</f>
        <v>104.15501692624019</v>
      </c>
      <c r="AP65" s="131">
        <f>('[1]Summary Data'!$V161*POWER(AP$62,3))+('[1]Summary Data'!$W161*POWER(AP$62,2))+('[1]Summary Data'!$X161*AP$62)+'[1]Summary Data'!$Y161</f>
        <v>100.67539636912005</v>
      </c>
      <c r="AQ65" s="132">
        <f>('[1]Summary Data'!$V161*POWER(AQ$62,3))+('[1]Summary Data'!$W161*POWER(AQ$62,2))+('[1]Summary Data'!$X161*AQ$62)+'[1]Summary Data'!$Y161</f>
        <v>-664.77196999999956</v>
      </c>
    </row>
    <row r="66" spans="2:43" x14ac:dyDescent="0.25">
      <c r="B66" s="180"/>
      <c r="C66" s="181"/>
      <c r="D66" s="181"/>
      <c r="E66" s="182"/>
      <c r="F66" s="56">
        <f t="shared" si="11"/>
        <v>4</v>
      </c>
      <c r="G66" s="130">
        <f t="shared" si="12"/>
        <v>115.26414895831999</v>
      </c>
      <c r="H66" s="131">
        <f t="shared" si="15"/>
        <v>67.317047201360026</v>
      </c>
      <c r="I66" s="131">
        <f t="shared" si="13"/>
        <v>36.804765368239998</v>
      </c>
      <c r="J66" s="131">
        <f t="shared" si="13"/>
        <v>19.314030408080043</v>
      </c>
      <c r="K66" s="131">
        <f t="shared" si="13"/>
        <v>10.431569270000068</v>
      </c>
      <c r="L66" s="131">
        <f t="shared" si="13"/>
        <v>5.7441089031200363</v>
      </c>
      <c r="M66" s="131">
        <f t="shared" si="13"/>
        <v>0.83837625655991133</v>
      </c>
      <c r="N66" s="131">
        <f t="shared" si="13"/>
        <v>0</v>
      </c>
      <c r="O66" s="187"/>
      <c r="AI66" s="119">
        <f t="shared" si="14"/>
        <v>4</v>
      </c>
      <c r="AJ66" s="130">
        <f>('[1]Summary Data'!$V160*POWER(AJ$62,3))+('[1]Summary Data'!$W160*POWER(AJ$62,2))+('[1]Summary Data'!$X160*AJ$62)+'[1]Summary Data'!$Y160</f>
        <v>215.26414895831999</v>
      </c>
      <c r="AK66" s="131">
        <f>('[1]Summary Data'!$V160*POWER(AK$62,3))+('[1]Summary Data'!$W160*POWER(AK$62,2))+('[1]Summary Data'!$X160*AK$62)+'[1]Summary Data'!$Y160</f>
        <v>167.31704720136003</v>
      </c>
      <c r="AL66" s="131">
        <f>('[1]Summary Data'!$V160*POWER(AL$62,3))+('[1]Summary Data'!$W160*POWER(AL$62,2))+('[1]Summary Data'!$X160*AL$62)+'[1]Summary Data'!$Y160</f>
        <v>136.80476536824</v>
      </c>
      <c r="AM66" s="131">
        <f>('[1]Summary Data'!$V160*POWER(AM$62,3))+('[1]Summary Data'!$W160*POWER(AM$62,2))+('[1]Summary Data'!$X160*AM$62)+'[1]Summary Data'!$Y160</f>
        <v>119.31403040808004</v>
      </c>
      <c r="AN66" s="131">
        <f>('[1]Summary Data'!$V160*POWER(AN$62,3))+('[1]Summary Data'!$W160*POWER(AN$62,2))+('[1]Summary Data'!$X160*AN$62)+'[1]Summary Data'!$Y160</f>
        <v>110.43156927000007</v>
      </c>
      <c r="AO66" s="131">
        <f>('[1]Summary Data'!$V160*POWER(AO$62,3))+('[1]Summary Data'!$W160*POWER(AO$62,2))+('[1]Summary Data'!$X160*AO$62)+'[1]Summary Data'!$Y160</f>
        <v>105.74410890312004</v>
      </c>
      <c r="AP66" s="131">
        <f>('[1]Summary Data'!$V160*POWER(AP$62,3))+('[1]Summary Data'!$W160*POWER(AP$62,2))+('[1]Summary Data'!$X160*AP$62)+'[1]Summary Data'!$Y160</f>
        <v>100.83837625655991</v>
      </c>
      <c r="AQ66" s="132">
        <f>('[1]Summary Data'!$V160*POWER(AQ$62,3))+('[1]Summary Data'!$W160*POWER(AQ$62,2))+('[1]Summary Data'!$X160*AQ$62)+'[1]Summary Data'!$Y160</f>
        <v>-644.12020000000007</v>
      </c>
    </row>
    <row r="67" spans="2:43" x14ac:dyDescent="0.25">
      <c r="B67" s="180"/>
      <c r="C67" s="181"/>
      <c r="D67" s="181"/>
      <c r="E67" s="182"/>
      <c r="F67" s="56">
        <f t="shared" si="11"/>
        <v>4.5</v>
      </c>
      <c r="G67" s="130">
        <f t="shared" si="12"/>
        <v>121.18342540031995</v>
      </c>
      <c r="H67" s="131">
        <f t="shared" si="15"/>
        <v>71.566765911359965</v>
      </c>
      <c r="I67" s="131">
        <f t="shared" si="13"/>
        <v>39.95606793024001</v>
      </c>
      <c r="J67" s="131">
        <f t="shared" si="13"/>
        <v>21.733935814079928</v>
      </c>
      <c r="K67" s="131">
        <f t="shared" si="13"/>
        <v>12.282973920000018</v>
      </c>
      <c r="L67" s="131">
        <f t="shared" si="13"/>
        <v>6.9857866051199267</v>
      </c>
      <c r="M67" s="131">
        <f t="shared" si="13"/>
        <v>1.2249782265599833</v>
      </c>
      <c r="N67" s="131">
        <f t="shared" si="13"/>
        <v>0</v>
      </c>
      <c r="O67" s="187"/>
      <c r="AI67" s="119">
        <f t="shared" si="14"/>
        <v>4.5</v>
      </c>
      <c r="AJ67" s="130">
        <f>('[1]Summary Data'!$V159*POWER(AJ$62,3))+('[1]Summary Data'!$W159*POWER(AJ$62,2))+('[1]Summary Data'!$X159*AJ$62)+'[1]Summary Data'!$Y159</f>
        <v>221.18342540031995</v>
      </c>
      <c r="AK67" s="131">
        <f>('[1]Summary Data'!$V159*POWER(AK$62,3))+('[1]Summary Data'!$W159*POWER(AK$62,2))+('[1]Summary Data'!$X159*AK$62)+'[1]Summary Data'!$Y159</f>
        <v>171.56676591135997</v>
      </c>
      <c r="AL67" s="131">
        <f>('[1]Summary Data'!$V159*POWER(AL$62,3))+('[1]Summary Data'!$W159*POWER(AL$62,2))+('[1]Summary Data'!$X159*AL$62)+'[1]Summary Data'!$Y159</f>
        <v>139.95606793024001</v>
      </c>
      <c r="AM67" s="131">
        <f>('[1]Summary Data'!$V159*POWER(AM$62,3))+('[1]Summary Data'!$W159*POWER(AM$62,2))+('[1]Summary Data'!$X159*AM$62)+'[1]Summary Data'!$Y159</f>
        <v>121.73393581407993</v>
      </c>
      <c r="AN67" s="131">
        <f>('[1]Summary Data'!$V159*POWER(AN$62,3))+('[1]Summary Data'!$W159*POWER(AN$62,2))+('[1]Summary Data'!$X159*AN$62)+'[1]Summary Data'!$Y159</f>
        <v>112.28297392000002</v>
      </c>
      <c r="AO67" s="131">
        <f>('[1]Summary Data'!$V159*POWER(AO$62,3))+('[1]Summary Data'!$W159*POWER(AO$62,2))+('[1]Summary Data'!$X159*AO$62)+'[1]Summary Data'!$Y159</f>
        <v>106.98578660511993</v>
      </c>
      <c r="AP67" s="131">
        <f>('[1]Summary Data'!$V159*POWER(AP$62,3))+('[1]Summary Data'!$W159*POWER(AP$62,2))+('[1]Summary Data'!$X159*AP$62)+'[1]Summary Data'!$Y159</f>
        <v>101.22497822655998</v>
      </c>
      <c r="AQ67" s="132">
        <f>('[1]Summary Data'!$V159*POWER(AQ$62,3))+('[1]Summary Data'!$W159*POWER(AQ$62,2))+('[1]Summary Data'!$X159*AQ$62)+'[1]Summary Data'!$Y159</f>
        <v>-693.95546999999988</v>
      </c>
    </row>
    <row r="68" spans="2:43" x14ac:dyDescent="0.25">
      <c r="B68" s="180"/>
      <c r="C68" s="181"/>
      <c r="D68" s="181"/>
      <c r="E68" s="182"/>
      <c r="F68" s="56">
        <f t="shared" si="11"/>
        <v>5</v>
      </c>
      <c r="G68" s="130">
        <f t="shared" si="12"/>
        <v>130.10901256384</v>
      </c>
      <c r="H68" s="131">
        <f t="shared" si="15"/>
        <v>77.44189688032003</v>
      </c>
      <c r="I68" s="131">
        <f t="shared" si="13"/>
        <v>43.689957690879993</v>
      </c>
      <c r="J68" s="131">
        <f t="shared" si="13"/>
        <v>24.031676656960087</v>
      </c>
      <c r="K68" s="131">
        <f t="shared" si="13"/>
        <v>13.64553544000006</v>
      </c>
      <c r="L68" s="131">
        <f t="shared" si="13"/>
        <v>7.7100157014399429</v>
      </c>
      <c r="M68" s="131">
        <f t="shared" si="13"/>
        <v>1.4035991027200794</v>
      </c>
      <c r="N68" s="131">
        <f t="shared" si="13"/>
        <v>0</v>
      </c>
      <c r="O68" s="187"/>
      <c r="AI68" s="119">
        <f t="shared" si="14"/>
        <v>5</v>
      </c>
      <c r="AJ68" s="130">
        <f>('[1]Summary Data'!$V158*POWER(AJ$62,3))+('[1]Summary Data'!$W158*POWER(AJ$62,2))+('[1]Summary Data'!$X158*AJ$62)+'[1]Summary Data'!$Y158</f>
        <v>230.10901256384</v>
      </c>
      <c r="AK68" s="131">
        <f>('[1]Summary Data'!$V158*POWER(AK$62,3))+('[1]Summary Data'!$W158*POWER(AK$62,2))+('[1]Summary Data'!$X158*AK$62)+'[1]Summary Data'!$Y158</f>
        <v>177.44189688032003</v>
      </c>
      <c r="AL68" s="131">
        <f>('[1]Summary Data'!$V158*POWER(AL$62,3))+('[1]Summary Data'!$W158*POWER(AL$62,2))+('[1]Summary Data'!$X158*AL$62)+'[1]Summary Data'!$Y158</f>
        <v>143.68995769087999</v>
      </c>
      <c r="AM68" s="131">
        <f>('[1]Summary Data'!$V158*POWER(AM$62,3))+('[1]Summary Data'!$W158*POWER(AM$62,2))+('[1]Summary Data'!$X158*AM$62)+'[1]Summary Data'!$Y158</f>
        <v>124.03167665696009</v>
      </c>
      <c r="AN68" s="131">
        <f>('[1]Summary Data'!$V158*POWER(AN$62,3))+('[1]Summary Data'!$W158*POWER(AN$62,2))+('[1]Summary Data'!$X158*AN$62)+'[1]Summary Data'!$Y158</f>
        <v>113.64553544000006</v>
      </c>
      <c r="AO68" s="131">
        <f>('[1]Summary Data'!$V158*POWER(AO$62,3))+('[1]Summary Data'!$W158*POWER(AO$62,2))+('[1]Summary Data'!$X158*AO$62)+'[1]Summary Data'!$Y158</f>
        <v>107.71001570143994</v>
      </c>
      <c r="AP68" s="131">
        <f>('[1]Summary Data'!$V158*POWER(AP$62,3))+('[1]Summary Data'!$W158*POWER(AP$62,2))+('[1]Summary Data'!$X158*AP$62)+'[1]Summary Data'!$Y158</f>
        <v>101.40359910272008</v>
      </c>
      <c r="AQ68" s="132">
        <f>('[1]Summary Data'!$V158*POWER(AQ$62,3))+('[1]Summary Data'!$W158*POWER(AQ$62,2))+('[1]Summary Data'!$X158*AQ$62)+'[1]Summary Data'!$Y158</f>
        <v>-726.58240999999953</v>
      </c>
    </row>
    <row r="69" spans="2:43" x14ac:dyDescent="0.25">
      <c r="B69" s="180"/>
      <c r="C69" s="181"/>
      <c r="D69" s="181"/>
      <c r="E69" s="182"/>
      <c r="F69" s="56">
        <f t="shared" si="11"/>
        <v>5.5</v>
      </c>
      <c r="G69" s="130">
        <f t="shared" si="12"/>
        <v>127.05592461527999</v>
      </c>
      <c r="H69" s="131">
        <f t="shared" si="15"/>
        <v>74.509095511439995</v>
      </c>
      <c r="I69" s="131">
        <f t="shared" si="13"/>
        <v>41.054990886960013</v>
      </c>
      <c r="J69" s="131">
        <f t="shared" si="13"/>
        <v>21.838909930319971</v>
      </c>
      <c r="K69" s="131">
        <f t="shared" si="13"/>
        <v>12.006151829999908</v>
      </c>
      <c r="L69" s="131">
        <f t="shared" si="13"/>
        <v>6.7020157744798894</v>
      </c>
      <c r="M69" s="131">
        <f t="shared" si="13"/>
        <v>1.0718009522399257</v>
      </c>
      <c r="N69" s="131">
        <f t="shared" si="13"/>
        <v>0</v>
      </c>
      <c r="O69" s="187"/>
      <c r="AI69" s="119">
        <f t="shared" si="14"/>
        <v>5.5</v>
      </c>
      <c r="AJ69" s="130">
        <f>('[1]Summary Data'!$V157*POWER(AJ$62,3))+('[1]Summary Data'!$W157*POWER(AJ$62,2))+('[1]Summary Data'!$X157*AJ$62)+'[1]Summary Data'!$Y157</f>
        <v>227.05592461527999</v>
      </c>
      <c r="AK69" s="131">
        <f>('[1]Summary Data'!$V157*POWER(AK$62,3))+('[1]Summary Data'!$W157*POWER(AK$62,2))+('[1]Summary Data'!$X157*AK$62)+'[1]Summary Data'!$Y157</f>
        <v>174.50909551143999</v>
      </c>
      <c r="AL69" s="131">
        <f>('[1]Summary Data'!$V157*POWER(AL$62,3))+('[1]Summary Data'!$W157*POWER(AL$62,2))+('[1]Summary Data'!$X157*AL$62)+'[1]Summary Data'!$Y157</f>
        <v>141.05499088696001</v>
      </c>
      <c r="AM69" s="131">
        <f>('[1]Summary Data'!$V157*POWER(AM$62,3))+('[1]Summary Data'!$W157*POWER(AM$62,2))+('[1]Summary Data'!$X157*AM$62)+'[1]Summary Data'!$Y157</f>
        <v>121.83890993031997</v>
      </c>
      <c r="AN69" s="131">
        <f>('[1]Summary Data'!$V157*POWER(AN$62,3))+('[1]Summary Data'!$W157*POWER(AN$62,2))+('[1]Summary Data'!$X157*AN$62)+'[1]Summary Data'!$Y157</f>
        <v>112.00615182999991</v>
      </c>
      <c r="AO69" s="131">
        <f>('[1]Summary Data'!$V157*POWER(AO$62,3))+('[1]Summary Data'!$W157*POWER(AO$62,2))+('[1]Summary Data'!$X157*AO$62)+'[1]Summary Data'!$Y157</f>
        <v>106.70201577447989</v>
      </c>
      <c r="AP69" s="131">
        <f>('[1]Summary Data'!$V157*POWER(AP$62,3))+('[1]Summary Data'!$W157*POWER(AP$62,2))+('[1]Summary Data'!$X157*AP$62)+'[1]Summary Data'!$Y157</f>
        <v>101.07180095223993</v>
      </c>
      <c r="AQ69" s="132">
        <f>('[1]Summary Data'!$V157*POWER(AQ$62,3))+('[1]Summary Data'!$W157*POWER(AQ$62,2))+('[1]Summary Data'!$X157*AQ$62)+'[1]Summary Data'!$Y157</f>
        <v>-724.19871000000035</v>
      </c>
    </row>
    <row r="70" spans="2:43" ht="15.75" thickBot="1" x14ac:dyDescent="0.3">
      <c r="B70" s="183"/>
      <c r="C70" s="184"/>
      <c r="D70" s="184"/>
      <c r="E70" s="185"/>
      <c r="F70" s="58">
        <f t="shared" si="11"/>
        <v>6</v>
      </c>
      <c r="G70" s="133">
        <f t="shared" si="12"/>
        <v>135.69248448424003</v>
      </c>
      <c r="H70" s="134">
        <f t="shared" si="15"/>
        <v>77.267019369519971</v>
      </c>
      <c r="I70" s="134">
        <f t="shared" si="13"/>
        <v>41.035118873680005</v>
      </c>
      <c r="J70" s="134">
        <f t="shared" si="13"/>
        <v>21.164706584560008</v>
      </c>
      <c r="K70" s="134">
        <f t="shared" si="13"/>
        <v>11.823706089999973</v>
      </c>
      <c r="L70" s="134">
        <f t="shared" si="13"/>
        <v>7.1800409778400649</v>
      </c>
      <c r="M70" s="134">
        <f t="shared" si="13"/>
        <v>1.4016348359201061</v>
      </c>
      <c r="N70" s="134">
        <f t="shared" si="13"/>
        <v>0</v>
      </c>
      <c r="O70" s="188"/>
      <c r="AI70" s="120">
        <f t="shared" si="14"/>
        <v>6</v>
      </c>
      <c r="AJ70" s="133">
        <f>('[1]Summary Data'!$V156*POWER(AJ$62,3))+('[1]Summary Data'!$W156*POWER(AJ$62,2))+('[1]Summary Data'!$X156*AJ$62)+'[1]Summary Data'!$Y156</f>
        <v>235.69248448424003</v>
      </c>
      <c r="AK70" s="134">
        <f>('[1]Summary Data'!$V156*POWER(AK$62,3))+('[1]Summary Data'!$W156*POWER(AK$62,2))+('[1]Summary Data'!$X156*AK$62)+'[1]Summary Data'!$Y156</f>
        <v>177.26701936951997</v>
      </c>
      <c r="AL70" s="134">
        <f>('[1]Summary Data'!$V156*POWER(AL$62,3))+('[1]Summary Data'!$W156*POWER(AL$62,2))+('[1]Summary Data'!$X156*AL$62)+'[1]Summary Data'!$Y156</f>
        <v>141.03511887368001</v>
      </c>
      <c r="AM70" s="134">
        <f>('[1]Summary Data'!$V156*POWER(AM$62,3))+('[1]Summary Data'!$W156*POWER(AM$62,2))+('[1]Summary Data'!$X156*AM$62)+'[1]Summary Data'!$Y156</f>
        <v>121.16470658456001</v>
      </c>
      <c r="AN70" s="134">
        <f>('[1]Summary Data'!$V156*POWER(AN$62,3))+('[1]Summary Data'!$W156*POWER(AN$62,2))+('[1]Summary Data'!$X156*AN$62)+'[1]Summary Data'!$Y156</f>
        <v>111.82370608999997</v>
      </c>
      <c r="AO70" s="134">
        <f>('[1]Summary Data'!$V156*POWER(AO$62,3))+('[1]Summary Data'!$W156*POWER(AO$62,2))+('[1]Summary Data'!$X156*AO$62)+'[1]Summary Data'!$Y156</f>
        <v>107.18004097784006</v>
      </c>
      <c r="AP70" s="134">
        <f>('[1]Summary Data'!$V156*POWER(AP$62,3))+('[1]Summary Data'!$W156*POWER(AP$62,2))+('[1]Summary Data'!$X156*AP$62)+'[1]Summary Data'!$Y156</f>
        <v>101.40163483592011</v>
      </c>
      <c r="AQ70" s="135">
        <f>('[1]Summary Data'!$V156*POWER(AQ$62,3))+('[1]Summary Data'!$W156*POWER(AQ$62,2))+('[1]Summary Data'!$X156*AQ$62)+'[1]Summary Data'!$Y156</f>
        <v>-913.58286999999996</v>
      </c>
    </row>
    <row r="71" spans="2:43" ht="15.75" thickBot="1" x14ac:dyDescent="0.3"/>
    <row r="72" spans="2:43" ht="15.75" thickBot="1" x14ac:dyDescent="0.3">
      <c r="B72" s="167" t="s">
        <v>65</v>
      </c>
      <c r="C72" s="168"/>
      <c r="D72" s="168"/>
      <c r="E72" s="168"/>
      <c r="F72" s="168"/>
      <c r="G72" s="168"/>
      <c r="H72" s="169"/>
    </row>
    <row r="73" spans="2:43" ht="15.75" thickBot="1" x14ac:dyDescent="0.3">
      <c r="B73" s="136">
        <v>4000</v>
      </c>
      <c r="C73" s="46" t="s">
        <v>66</v>
      </c>
    </row>
  </sheetData>
  <sheetProtection password="C163" sheet="1" objects="1" scenarios="1"/>
  <mergeCells count="33">
    <mergeCell ref="B62:E70"/>
    <mergeCell ref="O63:O70"/>
    <mergeCell ref="B72:H72"/>
    <mergeCell ref="AJ50:AO50"/>
    <mergeCell ref="B51:E59"/>
    <mergeCell ref="L52:L59"/>
    <mergeCell ref="B61:F61"/>
    <mergeCell ref="G61:N61"/>
    <mergeCell ref="AJ61:AQ61"/>
    <mergeCell ref="B40:E48"/>
    <mergeCell ref="N40:Q48"/>
    <mergeCell ref="L41:L48"/>
    <mergeCell ref="X41:X48"/>
    <mergeCell ref="B50:F50"/>
    <mergeCell ref="G50:L50"/>
    <mergeCell ref="S39:W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K39"/>
    <mergeCell ref="N39:R39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5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41" fitToHeight="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Q62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47" width="9.140625" style="7" hidden="1" customWidth="1"/>
    <col min="148" max="16384" width="9.140625" style="7"/>
  </cols>
  <sheetData>
    <row r="1" spans="1:27" ht="27" thickBot="1" x14ac:dyDescent="0.4">
      <c r="A1" s="161" t="str">
        <f ca="1">MID(CELL("filename",A1),FIND("]",CELL("filename",A1))+1,255)</f>
        <v>Mitsubishi EVO X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755.39599999999996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755.39599999999996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27" ht="15.75" thickBot="1" x14ac:dyDescent="0.3"/>
    <row r="7" spans="1:27" ht="15.75" thickBot="1" x14ac:dyDescent="0.3">
      <c r="B7" s="167" t="s">
        <v>39</v>
      </c>
      <c r="C7" s="168"/>
      <c r="D7" s="169"/>
    </row>
    <row r="8" spans="1:27" ht="15.75" thickBot="1" x14ac:dyDescent="0.3">
      <c r="B8" s="45">
        <f>MIN(G51:V51)</f>
        <v>0</v>
      </c>
      <c r="C8" s="46" t="s">
        <v>40</v>
      </c>
    </row>
    <row r="12" spans="1:27" ht="15.75" thickBot="1" x14ac:dyDescent="0.3">
      <c r="I12" s="43"/>
    </row>
    <row r="13" spans="1:27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27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27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782.35534999999993</v>
      </c>
      <c r="H15" s="186" t="s">
        <v>45</v>
      </c>
      <c r="I15" s="37"/>
      <c r="K15" s="37"/>
    </row>
    <row r="16" spans="1:27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868.70539999999994</v>
      </c>
      <c r="H16" s="187"/>
      <c r="I16" s="146" t="s">
        <v>77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954.25734999999986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1007.8036499999999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1067.3000499999998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1133.9356499999999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1225.4572499999999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1291.7386499999998</v>
      </c>
      <c r="H22" s="188"/>
    </row>
    <row r="26" spans="2:17" x14ac:dyDescent="0.25">
      <c r="P26" s="37"/>
      <c r="Q26" s="73"/>
    </row>
    <row r="27" spans="2:17" ht="15.75" thickBot="1" x14ac:dyDescent="0.3"/>
    <row r="28" spans="2:17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146" t="s">
        <v>77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0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0"/>
        <v>3</v>
      </c>
      <c r="G31" s="80">
        <f t="shared" ref="G31:G37" si="1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0"/>
        <v>3.5</v>
      </c>
      <c r="G32" s="80">
        <f t="shared" si="1"/>
        <v>0.92582009977255153</v>
      </c>
    </row>
    <row r="33" spans="2:15" x14ac:dyDescent="0.25">
      <c r="B33" s="180"/>
      <c r="C33" s="181"/>
      <c r="D33" s="181"/>
      <c r="E33" s="182"/>
      <c r="F33" s="79">
        <f t="shared" si="0"/>
        <v>4</v>
      </c>
      <c r="G33" s="80">
        <f t="shared" si="1"/>
        <v>0.8660254037844386</v>
      </c>
    </row>
    <row r="34" spans="2:15" x14ac:dyDescent="0.25">
      <c r="B34" s="180"/>
      <c r="C34" s="181"/>
      <c r="D34" s="181"/>
      <c r="E34" s="182"/>
      <c r="F34" s="79">
        <f t="shared" si="0"/>
        <v>4.5</v>
      </c>
      <c r="G34" s="80">
        <f t="shared" si="1"/>
        <v>0.81649658092772603</v>
      </c>
    </row>
    <row r="35" spans="2:15" x14ac:dyDescent="0.25">
      <c r="B35" s="180"/>
      <c r="C35" s="181"/>
      <c r="D35" s="181"/>
      <c r="E35" s="182"/>
      <c r="F35" s="79">
        <f t="shared" si="0"/>
        <v>5</v>
      </c>
      <c r="G35" s="80">
        <f t="shared" si="1"/>
        <v>0.7745966692414834</v>
      </c>
    </row>
    <row r="36" spans="2:15" x14ac:dyDescent="0.25">
      <c r="B36" s="180"/>
      <c r="C36" s="181"/>
      <c r="D36" s="181"/>
      <c r="E36" s="182"/>
      <c r="F36" s="79">
        <f t="shared" si="0"/>
        <v>5.5</v>
      </c>
      <c r="G36" s="80">
        <f t="shared" si="1"/>
        <v>0.7385489458759964</v>
      </c>
    </row>
    <row r="37" spans="2:15" ht="15.75" thickBot="1" x14ac:dyDescent="0.3">
      <c r="B37" s="183"/>
      <c r="C37" s="184"/>
      <c r="D37" s="184"/>
      <c r="E37" s="185"/>
      <c r="F37" s="82">
        <f t="shared" si="0"/>
        <v>6</v>
      </c>
      <c r="G37" s="83">
        <f t="shared" si="1"/>
        <v>0.70710678118654757</v>
      </c>
    </row>
    <row r="38" spans="2:15" ht="15.75" thickBot="1" x14ac:dyDescent="0.3"/>
    <row r="39" spans="2:15" ht="15.75" thickBot="1" x14ac:dyDescent="0.3">
      <c r="B39" s="167" t="s">
        <v>55</v>
      </c>
      <c r="C39" s="168"/>
      <c r="D39" s="168"/>
      <c r="E39" s="168"/>
      <c r="F39" s="169"/>
      <c r="G39" s="167" t="s">
        <v>68</v>
      </c>
      <c r="H39" s="168"/>
      <c r="I39" s="168"/>
      <c r="J39" s="168"/>
      <c r="K39" s="168"/>
      <c r="L39" s="168"/>
      <c r="M39" s="169"/>
    </row>
    <row r="40" spans="2:15" ht="15.75" customHeight="1" thickBot="1" x14ac:dyDescent="0.3">
      <c r="B40" s="177" t="s">
        <v>43</v>
      </c>
      <c r="C40" s="178"/>
      <c r="D40" s="178"/>
      <c r="E40" s="179"/>
      <c r="F40" s="47" t="str">
        <f>$E$5</f>
        <v>bar</v>
      </c>
      <c r="G40" s="150">
        <v>4.6900000000000004</v>
      </c>
      <c r="H40" s="151">
        <v>7.03</v>
      </c>
      <c r="I40" s="151">
        <v>9.3800000000000008</v>
      </c>
      <c r="J40" s="151">
        <v>11.72</v>
      </c>
      <c r="K40" s="151">
        <v>14.06</v>
      </c>
      <c r="L40" s="151">
        <v>16.41</v>
      </c>
      <c r="M40" s="152">
        <v>18.68</v>
      </c>
    </row>
    <row r="41" spans="2:15" ht="15.75" thickBot="1" x14ac:dyDescent="0.3">
      <c r="B41" s="180"/>
      <c r="C41" s="181"/>
      <c r="D41" s="181"/>
      <c r="E41" s="182"/>
      <c r="F41" s="49">
        <f t="shared" ref="F41:F48" si="2">F15</f>
        <v>2.5</v>
      </c>
      <c r="G41" s="87">
        <f>FORECAST(G$40,'Generic ECU'!G41:H41,'Generic ECU'!$G$40:$H$40)</f>
        <v>3.347696200000001</v>
      </c>
      <c r="H41" s="88">
        <f>FORECAST(H$40,'Generic ECU'!G41:H41,'Generic ECU'!$G$40:$H$40)</f>
        <v>2.5122694000000005</v>
      </c>
      <c r="I41" s="88">
        <f>FORECAST(I$40,'Generic ECU'!G41:H41,'Generic ECU'!$G$40:$H$40)</f>
        <v>1.6732723999999992</v>
      </c>
      <c r="J41" s="88">
        <f>FORECAST(J$40,'Generic ECU'!I41:J41,'Generic ECU'!$I$40:$J$40)</f>
        <v>1.0764619999999989</v>
      </c>
      <c r="K41" s="88">
        <f>FORECAST(K$40,'Generic ECU'!L41:M41,'Generic ECU'!$L$40:$M$40)</f>
        <v>0.76794620000000169</v>
      </c>
      <c r="L41" s="88">
        <f>FORECAST(L$40,'Generic ECU'!M41:N41,'Generic ECU'!$M$40:$N$40)</f>
        <v>0.54991790000000207</v>
      </c>
      <c r="M41" s="89">
        <f>FORECAST(M$40,'Generic ECU'!M41:N41,'Generic ECU'!$M$40:$N$40)</f>
        <v>0.34150920000000484</v>
      </c>
      <c r="N41" s="186" t="s">
        <v>40</v>
      </c>
    </row>
    <row r="42" spans="2:15" ht="15.75" thickBot="1" x14ac:dyDescent="0.3">
      <c r="B42" s="180"/>
      <c r="C42" s="181"/>
      <c r="D42" s="181"/>
      <c r="E42" s="182"/>
      <c r="F42" s="51">
        <f t="shared" si="2"/>
        <v>3</v>
      </c>
      <c r="G42" s="92">
        <f>FORECAST(G$40,'Generic ECU'!G42:H42,'Generic ECU'!$G$40:$H$40)</f>
        <v>3.5381344999999995</v>
      </c>
      <c r="H42" s="93">
        <f>FORECAST(H$40,'Generic ECU'!G42:H42,'Generic ECU'!$G$40:$H$40)</f>
        <v>2.6186314999999998</v>
      </c>
      <c r="I42" s="93">
        <f>FORECAST(I$40,'Generic ECU'!G42:H42,'Generic ECU'!$G$40:$H$40)</f>
        <v>1.6951989999999997</v>
      </c>
      <c r="J42" s="93">
        <f>FORECAST(J$40,'Generic ECU'!I42:J42,'Generic ECU'!$I$40:$J$40)</f>
        <v>1.0911531999999999</v>
      </c>
      <c r="K42" s="93">
        <f>FORECAST(K$40,'Generic ECU'!L42:M42,'Generic ECU'!$L$40:$M$40)</f>
        <v>0.81771279999999269</v>
      </c>
      <c r="L42" s="93">
        <f>FORECAST(L$40,'Generic ECU'!M42:N42,'Generic ECU'!$M$40:$N$40)</f>
        <v>0.54860959999999981</v>
      </c>
      <c r="M42" s="94">
        <f>FORECAST(M$40,'Generic ECU'!M42:N42,'Generic ECU'!$M$40:$N$40)</f>
        <v>0.26613079999999201</v>
      </c>
      <c r="N42" s="187"/>
      <c r="O42" s="146" t="s">
        <v>77</v>
      </c>
    </row>
    <row r="43" spans="2:15" x14ac:dyDescent="0.25">
      <c r="B43" s="180"/>
      <c r="C43" s="181"/>
      <c r="D43" s="181"/>
      <c r="E43" s="182"/>
      <c r="F43" s="54">
        <f t="shared" si="2"/>
        <v>3.5</v>
      </c>
      <c r="G43" s="97">
        <f>FORECAST(G$40,'Generic ECU'!G43:H43,'Generic ECU'!$G$40:$H$40)</f>
        <v>3.7405063000000016</v>
      </c>
      <c r="H43" s="98">
        <f>FORECAST(H$40,'Generic ECU'!G43:H43,'Generic ECU'!$G$40:$H$40)</f>
        <v>2.7653581000000012</v>
      </c>
      <c r="I43" s="98">
        <f>FORECAST(I$40,'Generic ECU'!G43:H43,'Generic ECU'!$G$40:$H$40)</f>
        <v>1.7860426000000005</v>
      </c>
      <c r="J43" s="98">
        <f>FORECAST(J$40,'Generic ECU'!I43:J43,'Generic ECU'!$I$40:$J$40)</f>
        <v>1.1112051999999992</v>
      </c>
      <c r="K43" s="98">
        <f>FORECAST(K$40,'Generic ECU'!L43:M43,'Generic ECU'!$L$40:$M$40)</f>
        <v>0.79850559999999904</v>
      </c>
      <c r="L43" s="98">
        <f>FORECAST(L$40,'Generic ECU'!M43:N43,'Generic ECU'!$M$40:$N$40)</f>
        <v>0.5984171999999981</v>
      </c>
      <c r="M43" s="99">
        <f>FORECAST(M$40,'Generic ECU'!M43:N43,'Generic ECU'!$M$40:$N$40)</f>
        <v>0.4075555999999898</v>
      </c>
      <c r="N43" s="187"/>
    </row>
    <row r="44" spans="2:15" x14ac:dyDescent="0.25">
      <c r="B44" s="180"/>
      <c r="C44" s="181"/>
      <c r="D44" s="181"/>
      <c r="E44" s="182"/>
      <c r="F44" s="56">
        <f t="shared" si="2"/>
        <v>4</v>
      </c>
      <c r="G44" s="97">
        <f>FORECAST(G$40,'Generic ECU'!G44:H44,'Generic ECU'!$G$40:$H$40)</f>
        <v>4.2285113000000001</v>
      </c>
      <c r="H44" s="98">
        <f>FORECAST(H$40,'Generic ECU'!G44:H44,'Generic ECU'!$G$40:$H$40)</f>
        <v>3.0626530999999995</v>
      </c>
      <c r="I44" s="98">
        <f>FORECAST(I$40,'Generic ECU'!G44:H44,'Generic ECU'!$G$40:$H$40)</f>
        <v>1.891812599999998</v>
      </c>
      <c r="J44" s="98">
        <f>FORECAST(J$40,'Generic ECU'!I44:J44,'Generic ECU'!$I$40:$J$40)</f>
        <v>1.1407655999999986</v>
      </c>
      <c r="K44" s="98">
        <f>FORECAST(K$40,'Generic ECU'!L44:M44,'Generic ECU'!$L$40:$M$40)</f>
        <v>0.83555219999999664</v>
      </c>
      <c r="L44" s="98">
        <f>FORECAST(L$40,'Generic ECU'!M44:N44,'Generic ECU'!$M$40:$N$40)</f>
        <v>0.56173489999999848</v>
      </c>
      <c r="M44" s="99">
        <f>FORECAST(M$40,'Generic ECU'!M44:N44,'Generic ECU'!$M$40:$N$40)</f>
        <v>0.27319519999999464</v>
      </c>
      <c r="N44" s="187"/>
    </row>
    <row r="45" spans="2:15" x14ac:dyDescent="0.25">
      <c r="B45" s="180"/>
      <c r="C45" s="181"/>
      <c r="D45" s="181"/>
      <c r="E45" s="182"/>
      <c r="F45" s="56">
        <f t="shared" si="2"/>
        <v>4.5</v>
      </c>
      <c r="G45" s="97">
        <f>FORECAST(G$40,'Generic ECU'!G45:H45,'Generic ECU'!$G$40:$H$40)</f>
        <v>4.7350362000000032</v>
      </c>
      <c r="H45" s="98">
        <f>FORECAST(H$40,'Generic ECU'!G45:H45,'Generic ECU'!$G$40:$H$40)</f>
        <v>3.3731094000000041</v>
      </c>
      <c r="I45" s="98">
        <f>FORECAST(I$40,'Generic ECU'!G45:H45,'Generic ECU'!$G$40:$H$40)</f>
        <v>2.0053624000000037</v>
      </c>
      <c r="J45" s="98">
        <f>FORECAST(J$40,'Generic ECU'!I45:J45,'Generic ECU'!$I$40:$J$40)</f>
        <v>1.1691076000000047</v>
      </c>
      <c r="K45" s="98">
        <f>FORECAST(K$40,'Generic ECU'!L45:M45,'Generic ECU'!$L$40:$M$40)</f>
        <v>0.86097280000001142</v>
      </c>
      <c r="L45" s="98">
        <f>FORECAST(L$40,'Generic ECU'!M45:N45,'Generic ECU'!$M$40:$N$40)</f>
        <v>0.50842580000000304</v>
      </c>
      <c r="M45" s="99">
        <f>FORECAST(M$40,'Generic ECU'!M45:N45,'Generic ECU'!$M$40:$N$40)</f>
        <v>0.11884839999999341</v>
      </c>
      <c r="N45" s="187"/>
    </row>
    <row r="46" spans="2:15" x14ac:dyDescent="0.25">
      <c r="B46" s="180"/>
      <c r="C46" s="181"/>
      <c r="D46" s="181"/>
      <c r="E46" s="182"/>
      <c r="F46" s="56">
        <f t="shared" si="2"/>
        <v>5</v>
      </c>
      <c r="G46" s="97">
        <f>FORECAST(G$40,'Generic ECU'!G46:H46,'Generic ECU'!$G$40:$H$40)</f>
        <v>5.2878154999999936</v>
      </c>
      <c r="H46" s="98">
        <f>FORECAST(H$40,'Generic ECU'!G46:H46,'Generic ECU'!$G$40:$H$40)</f>
        <v>3.7503184999999979</v>
      </c>
      <c r="I46" s="98">
        <f>FORECAST(I$40,'Generic ECU'!G46:H46,'Generic ECU'!$G$40:$H$40)</f>
        <v>2.2062510000000026</v>
      </c>
      <c r="J46" s="98">
        <f>FORECAST(J$40,'Generic ECU'!I46:J46,'Generic ECU'!$I$40:$J$40)</f>
        <v>1.2326112</v>
      </c>
      <c r="K46" s="98">
        <f>FORECAST(K$40,'Generic ECU'!L46:M46,'Generic ECU'!$L$40:$M$40)</f>
        <v>0.86812560000000261</v>
      </c>
      <c r="L46" s="98">
        <f>FORECAST(L$40,'Generic ECU'!M46:N46,'Generic ECU'!$M$40:$N$40)</f>
        <v>0.553705000000007</v>
      </c>
      <c r="M46" s="99">
        <f>FORECAST(M$40,'Generic ECU'!M46:N46,'Generic ECU'!$M$40:$N$40)</f>
        <v>0.21888000000002128</v>
      </c>
      <c r="N46" s="187"/>
    </row>
    <row r="47" spans="2:15" x14ac:dyDescent="0.25">
      <c r="B47" s="180"/>
      <c r="C47" s="181"/>
      <c r="D47" s="181"/>
      <c r="E47" s="182"/>
      <c r="F47" s="56">
        <f t="shared" si="2"/>
        <v>5.5</v>
      </c>
      <c r="G47" s="97">
        <f>FORECAST(G$40,'Generic ECU'!G47:H47,'Generic ECU'!$G$40:$H$40)</f>
        <v>6.2798632999999953</v>
      </c>
      <c r="H47" s="98">
        <f>FORECAST(H$40,'Generic ECU'!G47:H47,'Generic ECU'!$G$40:$H$40)</f>
        <v>4.3764370999999951</v>
      </c>
      <c r="I47" s="98">
        <f>FORECAST(I$40,'Generic ECU'!G47:H47,'Generic ECU'!$G$40:$H$40)</f>
        <v>2.464876599999994</v>
      </c>
      <c r="J47" s="98">
        <f>FORECAST(J$40,'Generic ECU'!I47:J47,'Generic ECU'!$I$40:$J$40)</f>
        <v>1.3144047999999966</v>
      </c>
      <c r="K47" s="98">
        <f>FORECAST(K$40,'Generic ECU'!L47:M47,'Generic ECU'!$L$40:$M$40)</f>
        <v>0.95521179999998806</v>
      </c>
      <c r="L47" s="98">
        <f>FORECAST(L$40,'Generic ECU'!M47:N47,'Generic ECU'!$M$40:$N$40)</f>
        <v>0.61259589999998632</v>
      </c>
      <c r="M47" s="99">
        <f>FORECAST(M$40,'Generic ECU'!M47:N47,'Generic ECU'!$M$40:$N$40)</f>
        <v>0.22894319999995361</v>
      </c>
      <c r="N47" s="187"/>
    </row>
    <row r="48" spans="2:15" ht="15.75" thickBot="1" x14ac:dyDescent="0.3">
      <c r="B48" s="183"/>
      <c r="C48" s="184"/>
      <c r="D48" s="184"/>
      <c r="E48" s="185"/>
      <c r="F48" s="58">
        <f t="shared" si="2"/>
        <v>6</v>
      </c>
      <c r="G48" s="102">
        <f>FORECAST(G$40,'Generic ECU'!G48:H48,'Generic ECU'!$G$40:$H$40)</f>
        <v>7.5052509999999897</v>
      </c>
      <c r="H48" s="103">
        <f>FORECAST(H$40,'Generic ECU'!G48:H48,'Generic ECU'!$G$40:$H$40)</f>
        <v>5.136936999999997</v>
      </c>
      <c r="I48" s="103">
        <f>FORECAST(I$40,'Generic ECU'!G48:H48,'Generic ECU'!$G$40:$H$40)</f>
        <v>2.7585020000000053</v>
      </c>
      <c r="J48" s="103">
        <f>FORECAST(J$40,'Generic ECU'!I48:J48,'Generic ECU'!$I$40:$J$40)</f>
        <v>1.3964384000000072</v>
      </c>
      <c r="K48" s="103">
        <f>FORECAST(K$40,'Generic ECU'!L48:M48,'Generic ECU'!$L$40:$M$40)</f>
        <v>1.0690567999999918</v>
      </c>
      <c r="L48" s="103">
        <f>FORECAST(L$40,'Generic ECU'!M48:N48,'Generic ECU'!$M$40:$N$40)</f>
        <v>0.71223279999998867</v>
      </c>
      <c r="M48" s="104">
        <f>FORECAST(M$40,'Generic ECU'!M48:N48,'Generic ECU'!$M$40:$N$40)</f>
        <v>0.28565439999997633</v>
      </c>
      <c r="N48" s="188"/>
    </row>
    <row r="49" spans="2:147" ht="15.75" thickBot="1" x14ac:dyDescent="0.3">
      <c r="CA49" s="43" t="s">
        <v>59</v>
      </c>
    </row>
    <row r="50" spans="2:147" ht="15.75" thickBot="1" x14ac:dyDescent="0.3">
      <c r="B50" s="203" t="s">
        <v>60</v>
      </c>
      <c r="C50" s="204"/>
      <c r="D50" s="204"/>
      <c r="E50" s="204"/>
      <c r="F50" s="169"/>
      <c r="G50" s="174" t="s">
        <v>61</v>
      </c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53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5"/>
      <c r="CA50" s="138"/>
      <c r="CB50" s="174" t="s">
        <v>61</v>
      </c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6"/>
      <c r="CR50" s="174" t="s">
        <v>61</v>
      </c>
      <c r="CS50" s="175"/>
      <c r="CT50" s="175"/>
      <c r="CU50" s="175"/>
      <c r="CV50" s="175"/>
      <c r="CW50" s="175"/>
      <c r="CX50" s="175"/>
      <c r="CY50" s="175"/>
      <c r="CZ50" s="175"/>
      <c r="DA50" s="175"/>
      <c r="DB50" s="175"/>
      <c r="DC50" s="175"/>
      <c r="DD50" s="175"/>
      <c r="DE50" s="175"/>
      <c r="DF50" s="175"/>
      <c r="DG50" s="176"/>
      <c r="DH50" s="174" t="s">
        <v>61</v>
      </c>
      <c r="DI50" s="175"/>
      <c r="DJ50" s="175"/>
      <c r="DK50" s="175"/>
      <c r="DL50" s="175"/>
      <c r="DM50" s="175"/>
      <c r="DN50" s="175"/>
      <c r="DO50" s="175"/>
      <c r="DP50" s="175"/>
      <c r="DQ50" s="175"/>
      <c r="DR50" s="175"/>
      <c r="DS50" s="175"/>
      <c r="DT50" s="175"/>
      <c r="DU50" s="175"/>
      <c r="DV50" s="175"/>
      <c r="DW50" s="176"/>
      <c r="DX50" s="174" t="s">
        <v>61</v>
      </c>
      <c r="DY50" s="175"/>
      <c r="DZ50" s="175"/>
      <c r="EA50" s="175"/>
      <c r="EB50" s="175"/>
      <c r="EC50" s="175"/>
      <c r="ED50" s="175"/>
      <c r="EE50" s="175"/>
      <c r="EF50" s="175"/>
      <c r="EG50" s="175"/>
      <c r="EH50" s="175"/>
      <c r="EI50" s="175"/>
      <c r="EJ50" s="175"/>
      <c r="EK50" s="175"/>
      <c r="EL50" s="175"/>
      <c r="EM50" s="176"/>
      <c r="EN50" s="156"/>
      <c r="EO50" s="155"/>
    </row>
    <row r="51" spans="2:147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21">
        <v>0</v>
      </c>
      <c r="H51" s="122">
        <f>G51+0.032</f>
        <v>3.2000000000000001E-2</v>
      </c>
      <c r="I51" s="122">
        <f t="shared" ref="I51:BT51" si="3">H51+0.032</f>
        <v>6.4000000000000001E-2</v>
      </c>
      <c r="J51" s="122">
        <f t="shared" si="3"/>
        <v>9.6000000000000002E-2</v>
      </c>
      <c r="K51" s="122">
        <f t="shared" si="3"/>
        <v>0.128</v>
      </c>
      <c r="L51" s="122">
        <f t="shared" si="3"/>
        <v>0.16</v>
      </c>
      <c r="M51" s="122">
        <f t="shared" si="3"/>
        <v>0.192</v>
      </c>
      <c r="N51" s="122">
        <f t="shared" si="3"/>
        <v>0.224</v>
      </c>
      <c r="O51" s="122">
        <f t="shared" si="3"/>
        <v>0.25600000000000001</v>
      </c>
      <c r="P51" s="122">
        <f t="shared" si="3"/>
        <v>0.28800000000000003</v>
      </c>
      <c r="Q51" s="122">
        <f t="shared" si="3"/>
        <v>0.32000000000000006</v>
      </c>
      <c r="R51" s="122">
        <f t="shared" si="3"/>
        <v>0.35200000000000009</v>
      </c>
      <c r="S51" s="122">
        <f t="shared" si="3"/>
        <v>0.38400000000000012</v>
      </c>
      <c r="T51" s="122">
        <f t="shared" si="3"/>
        <v>0.41600000000000015</v>
      </c>
      <c r="U51" s="122">
        <f t="shared" si="3"/>
        <v>0.44800000000000018</v>
      </c>
      <c r="V51" s="122">
        <f t="shared" si="3"/>
        <v>0.4800000000000002</v>
      </c>
      <c r="W51" s="122">
        <f t="shared" si="3"/>
        <v>0.51200000000000023</v>
      </c>
      <c r="X51" s="122">
        <f t="shared" si="3"/>
        <v>0.54400000000000026</v>
      </c>
      <c r="Y51" s="122">
        <f t="shared" si="3"/>
        <v>0.57600000000000029</v>
      </c>
      <c r="Z51" s="122">
        <f t="shared" si="3"/>
        <v>0.60800000000000032</v>
      </c>
      <c r="AA51" s="122">
        <f t="shared" si="3"/>
        <v>0.64000000000000035</v>
      </c>
      <c r="AB51" s="122">
        <f t="shared" si="3"/>
        <v>0.67200000000000037</v>
      </c>
      <c r="AC51" s="122">
        <f t="shared" si="3"/>
        <v>0.7040000000000004</v>
      </c>
      <c r="AD51" s="122">
        <f t="shared" si="3"/>
        <v>0.73600000000000043</v>
      </c>
      <c r="AE51" s="122">
        <f t="shared" si="3"/>
        <v>0.76800000000000046</v>
      </c>
      <c r="AF51" s="122">
        <f t="shared" si="3"/>
        <v>0.80000000000000049</v>
      </c>
      <c r="AG51" s="122">
        <f>AF51+0.032</f>
        <v>0.83200000000000052</v>
      </c>
      <c r="AH51" s="122">
        <f t="shared" si="3"/>
        <v>0.86400000000000055</v>
      </c>
      <c r="AI51" s="122">
        <f t="shared" si="3"/>
        <v>0.89600000000000057</v>
      </c>
      <c r="AJ51" s="122">
        <f t="shared" si="3"/>
        <v>0.9280000000000006</v>
      </c>
      <c r="AK51" s="122">
        <f t="shared" si="3"/>
        <v>0.96000000000000063</v>
      </c>
      <c r="AL51" s="122">
        <f t="shared" si="3"/>
        <v>0.99200000000000066</v>
      </c>
      <c r="AM51" s="122">
        <f t="shared" si="3"/>
        <v>1.0240000000000007</v>
      </c>
      <c r="AN51" s="122">
        <f t="shared" si="3"/>
        <v>1.0560000000000007</v>
      </c>
      <c r="AO51" s="122">
        <f t="shared" si="3"/>
        <v>1.0880000000000007</v>
      </c>
      <c r="AP51" s="122">
        <f t="shared" si="3"/>
        <v>1.1200000000000008</v>
      </c>
      <c r="AQ51" s="122">
        <f t="shared" si="3"/>
        <v>1.1520000000000008</v>
      </c>
      <c r="AR51" s="122">
        <f t="shared" si="3"/>
        <v>1.1840000000000008</v>
      </c>
      <c r="AS51" s="122">
        <f t="shared" si="3"/>
        <v>1.2160000000000009</v>
      </c>
      <c r="AT51" s="122">
        <f t="shared" si="3"/>
        <v>1.2480000000000009</v>
      </c>
      <c r="AU51" s="122">
        <f t="shared" si="3"/>
        <v>1.2800000000000009</v>
      </c>
      <c r="AV51" s="122">
        <f t="shared" si="3"/>
        <v>1.3120000000000009</v>
      </c>
      <c r="AW51" s="122">
        <f t="shared" si="3"/>
        <v>1.344000000000001</v>
      </c>
      <c r="AX51" s="122">
        <f t="shared" si="3"/>
        <v>1.376000000000001</v>
      </c>
      <c r="AY51" s="122">
        <f t="shared" si="3"/>
        <v>1.408000000000001</v>
      </c>
      <c r="AZ51" s="122">
        <f t="shared" si="3"/>
        <v>1.4400000000000011</v>
      </c>
      <c r="BA51" s="122">
        <f t="shared" si="3"/>
        <v>1.4720000000000011</v>
      </c>
      <c r="BB51" s="122">
        <f t="shared" si="3"/>
        <v>1.5040000000000011</v>
      </c>
      <c r="BC51" s="122">
        <f t="shared" si="3"/>
        <v>1.5360000000000011</v>
      </c>
      <c r="BD51" s="122">
        <f>BC51+0.032</f>
        <v>1.5680000000000012</v>
      </c>
      <c r="BE51" s="122">
        <f t="shared" si="3"/>
        <v>1.6000000000000012</v>
      </c>
      <c r="BF51" s="122">
        <f t="shared" si="3"/>
        <v>1.6320000000000012</v>
      </c>
      <c r="BG51" s="122">
        <f t="shared" si="3"/>
        <v>1.6640000000000013</v>
      </c>
      <c r="BH51" s="122">
        <f t="shared" si="3"/>
        <v>1.6960000000000013</v>
      </c>
      <c r="BI51" s="122">
        <f t="shared" si="3"/>
        <v>1.7280000000000013</v>
      </c>
      <c r="BJ51" s="122">
        <f t="shared" si="3"/>
        <v>1.7600000000000013</v>
      </c>
      <c r="BK51" s="122">
        <f t="shared" si="3"/>
        <v>1.7920000000000014</v>
      </c>
      <c r="BL51" s="122">
        <f t="shared" si="3"/>
        <v>1.8240000000000014</v>
      </c>
      <c r="BM51" s="122">
        <f t="shared" si="3"/>
        <v>1.8560000000000014</v>
      </c>
      <c r="BN51" s="122">
        <f t="shared" si="3"/>
        <v>1.8880000000000015</v>
      </c>
      <c r="BO51" s="122">
        <f t="shared" si="3"/>
        <v>1.9200000000000015</v>
      </c>
      <c r="BP51" s="122">
        <f t="shared" si="3"/>
        <v>1.9520000000000015</v>
      </c>
      <c r="BQ51" s="122">
        <f t="shared" si="3"/>
        <v>1.9840000000000015</v>
      </c>
      <c r="BR51" s="122">
        <f t="shared" si="3"/>
        <v>2.0160000000000013</v>
      </c>
      <c r="BS51" s="122">
        <f t="shared" si="3"/>
        <v>2.0480000000000014</v>
      </c>
      <c r="BT51" s="123">
        <f t="shared" si="3"/>
        <v>2.0800000000000014</v>
      </c>
      <c r="CA51" s="111" t="s">
        <v>32</v>
      </c>
      <c r="CB51" s="121">
        <v>0</v>
      </c>
      <c r="CC51" s="122">
        <f>CB51+0.032</f>
        <v>3.2000000000000001E-2</v>
      </c>
      <c r="CD51" s="122">
        <f t="shared" ref="CD51:DA51" si="4">CC51+0.032</f>
        <v>6.4000000000000001E-2</v>
      </c>
      <c r="CE51" s="122">
        <f t="shared" si="4"/>
        <v>9.6000000000000002E-2</v>
      </c>
      <c r="CF51" s="122">
        <f t="shared" si="4"/>
        <v>0.128</v>
      </c>
      <c r="CG51" s="122">
        <f t="shared" si="4"/>
        <v>0.16</v>
      </c>
      <c r="CH51" s="122">
        <f t="shared" si="4"/>
        <v>0.192</v>
      </c>
      <c r="CI51" s="122">
        <f t="shared" si="4"/>
        <v>0.224</v>
      </c>
      <c r="CJ51" s="122">
        <f t="shared" si="4"/>
        <v>0.25600000000000001</v>
      </c>
      <c r="CK51" s="122">
        <f t="shared" si="4"/>
        <v>0.28800000000000003</v>
      </c>
      <c r="CL51" s="122">
        <f t="shared" si="4"/>
        <v>0.32000000000000006</v>
      </c>
      <c r="CM51" s="122">
        <f t="shared" si="4"/>
        <v>0.35200000000000009</v>
      </c>
      <c r="CN51" s="122">
        <f t="shared" si="4"/>
        <v>0.38400000000000012</v>
      </c>
      <c r="CO51" s="122">
        <f t="shared" si="4"/>
        <v>0.41600000000000015</v>
      </c>
      <c r="CP51" s="122">
        <f t="shared" si="4"/>
        <v>0.44800000000000018</v>
      </c>
      <c r="CQ51" s="122">
        <f t="shared" si="4"/>
        <v>0.4800000000000002</v>
      </c>
      <c r="CR51" s="122">
        <f t="shared" si="4"/>
        <v>0.51200000000000023</v>
      </c>
      <c r="CS51" s="122">
        <f t="shared" si="4"/>
        <v>0.54400000000000026</v>
      </c>
      <c r="CT51" s="122">
        <f t="shared" si="4"/>
        <v>0.57600000000000029</v>
      </c>
      <c r="CU51" s="122">
        <f t="shared" si="4"/>
        <v>0.60800000000000032</v>
      </c>
      <c r="CV51" s="122">
        <f t="shared" si="4"/>
        <v>0.64000000000000035</v>
      </c>
      <c r="CW51" s="122">
        <f t="shared" si="4"/>
        <v>0.67200000000000037</v>
      </c>
      <c r="CX51" s="122">
        <f t="shared" si="4"/>
        <v>0.7040000000000004</v>
      </c>
      <c r="CY51" s="122">
        <f t="shared" si="4"/>
        <v>0.73600000000000043</v>
      </c>
      <c r="CZ51" s="122">
        <f t="shared" si="4"/>
        <v>0.76800000000000046</v>
      </c>
      <c r="DA51" s="122">
        <f t="shared" si="4"/>
        <v>0.80000000000000049</v>
      </c>
      <c r="DB51" s="122">
        <f>DA51+0.032</f>
        <v>0.83200000000000052</v>
      </c>
      <c r="DC51" s="122">
        <f t="shared" ref="DC51:DX51" si="5">DB51+0.032</f>
        <v>0.86400000000000055</v>
      </c>
      <c r="DD51" s="122">
        <f t="shared" si="5"/>
        <v>0.89600000000000057</v>
      </c>
      <c r="DE51" s="122">
        <f t="shared" si="5"/>
        <v>0.9280000000000006</v>
      </c>
      <c r="DF51" s="122">
        <f t="shared" si="5"/>
        <v>0.96000000000000063</v>
      </c>
      <c r="DG51" s="122">
        <f t="shared" si="5"/>
        <v>0.99200000000000066</v>
      </c>
      <c r="DH51" s="122">
        <f t="shared" si="5"/>
        <v>1.0240000000000007</v>
      </c>
      <c r="DI51" s="122">
        <f t="shared" si="5"/>
        <v>1.0560000000000007</v>
      </c>
      <c r="DJ51" s="122">
        <f t="shared" si="5"/>
        <v>1.0880000000000007</v>
      </c>
      <c r="DK51" s="122">
        <f t="shared" si="5"/>
        <v>1.1200000000000008</v>
      </c>
      <c r="DL51" s="122">
        <f t="shared" si="5"/>
        <v>1.1520000000000008</v>
      </c>
      <c r="DM51" s="122">
        <f t="shared" si="5"/>
        <v>1.1840000000000008</v>
      </c>
      <c r="DN51" s="122">
        <f t="shared" si="5"/>
        <v>1.2160000000000009</v>
      </c>
      <c r="DO51" s="122">
        <f t="shared" si="5"/>
        <v>1.2480000000000009</v>
      </c>
      <c r="DP51" s="122">
        <f t="shared" si="5"/>
        <v>1.2800000000000009</v>
      </c>
      <c r="DQ51" s="122">
        <f t="shared" si="5"/>
        <v>1.3120000000000009</v>
      </c>
      <c r="DR51" s="122">
        <f t="shared" si="5"/>
        <v>1.344000000000001</v>
      </c>
      <c r="DS51" s="122">
        <f t="shared" si="5"/>
        <v>1.376000000000001</v>
      </c>
      <c r="DT51" s="122">
        <f t="shared" si="5"/>
        <v>1.408000000000001</v>
      </c>
      <c r="DU51" s="122">
        <f t="shared" si="5"/>
        <v>1.4400000000000011</v>
      </c>
      <c r="DV51" s="122">
        <f t="shared" si="5"/>
        <v>1.4720000000000011</v>
      </c>
      <c r="DW51" s="122">
        <f t="shared" si="5"/>
        <v>1.5040000000000011</v>
      </c>
      <c r="DX51" s="122">
        <f t="shared" si="5"/>
        <v>1.5360000000000011</v>
      </c>
      <c r="DY51" s="122">
        <f>DX51+0.032</f>
        <v>1.5680000000000012</v>
      </c>
      <c r="DZ51" s="122">
        <f t="shared" ref="DZ51:EO51" si="6">DY51+0.032</f>
        <v>1.6000000000000012</v>
      </c>
      <c r="EA51" s="122">
        <f t="shared" si="6"/>
        <v>1.6320000000000012</v>
      </c>
      <c r="EB51" s="122">
        <f t="shared" si="6"/>
        <v>1.6640000000000013</v>
      </c>
      <c r="EC51" s="122">
        <f t="shared" si="6"/>
        <v>1.6960000000000013</v>
      </c>
      <c r="ED51" s="122">
        <f t="shared" si="6"/>
        <v>1.7280000000000013</v>
      </c>
      <c r="EE51" s="122">
        <f t="shared" si="6"/>
        <v>1.7600000000000013</v>
      </c>
      <c r="EF51" s="122">
        <f t="shared" si="6"/>
        <v>1.7920000000000014</v>
      </c>
      <c r="EG51" s="122">
        <f t="shared" si="6"/>
        <v>1.8240000000000014</v>
      </c>
      <c r="EH51" s="122">
        <f t="shared" si="6"/>
        <v>1.8560000000000014</v>
      </c>
      <c r="EI51" s="122">
        <f t="shared" si="6"/>
        <v>1.8880000000000015</v>
      </c>
      <c r="EJ51" s="122">
        <f t="shared" si="6"/>
        <v>1.9200000000000015</v>
      </c>
      <c r="EK51" s="122">
        <f t="shared" si="6"/>
        <v>1.9520000000000015</v>
      </c>
      <c r="EL51" s="122">
        <f t="shared" si="6"/>
        <v>1.9840000000000015</v>
      </c>
      <c r="EM51" s="122">
        <f t="shared" si="6"/>
        <v>2.0160000000000013</v>
      </c>
      <c r="EN51" s="122">
        <f t="shared" si="6"/>
        <v>2.0480000000000014</v>
      </c>
      <c r="EO51" s="123">
        <f t="shared" si="6"/>
        <v>2.0800000000000014</v>
      </c>
    </row>
    <row r="52" spans="2:147" ht="15.75" thickBot="1" x14ac:dyDescent="0.3">
      <c r="B52" s="180"/>
      <c r="C52" s="181"/>
      <c r="D52" s="181"/>
      <c r="E52" s="182"/>
      <c r="F52" s="49">
        <f t="shared" ref="F52:F59" si="7">F15</f>
        <v>2.5</v>
      </c>
      <c r="G52" s="113">
        <f t="shared" ref="G52:AL59" si="8">IF(CB52&gt;H52,MAX(CB52,0),H52)</f>
        <v>0.24889</v>
      </c>
      <c r="H52" s="114">
        <f t="shared" si="8"/>
        <v>0.24394362204671999</v>
      </c>
      <c r="I52" s="114">
        <f t="shared" si="8"/>
        <v>0.23795138341375999</v>
      </c>
      <c r="J52" s="114">
        <f t="shared" si="8"/>
        <v>0.23099994694143999</v>
      </c>
      <c r="K52" s="114">
        <f t="shared" si="8"/>
        <v>0.22317597547008</v>
      </c>
      <c r="L52" s="114">
        <f t="shared" si="8"/>
        <v>0.21456613184000001</v>
      </c>
      <c r="M52" s="114">
        <f t="shared" si="8"/>
        <v>0.20525707889152001</v>
      </c>
      <c r="N52" s="114">
        <f t="shared" si="8"/>
        <v>0.19533547946495999</v>
      </c>
      <c r="O52" s="114">
        <f t="shared" si="8"/>
        <v>0.18488799640063999</v>
      </c>
      <c r="P52" s="114">
        <f t="shared" si="8"/>
        <v>0.17400129253887997</v>
      </c>
      <c r="Q52" s="114">
        <f t="shared" si="8"/>
        <v>0.16276203071999998</v>
      </c>
      <c r="R52" s="114">
        <f t="shared" si="8"/>
        <v>0.15125687378431996</v>
      </c>
      <c r="S52" s="114">
        <f t="shared" si="8"/>
        <v>0.13957248457215995</v>
      </c>
      <c r="T52" s="114">
        <f t="shared" si="8"/>
        <v>0.12779552592383994</v>
      </c>
      <c r="U52" s="114">
        <f t="shared" si="8"/>
        <v>0.11601266067967994</v>
      </c>
      <c r="V52" s="114">
        <f t="shared" si="8"/>
        <v>0.10431055167999992</v>
      </c>
      <c r="W52" s="114">
        <f t="shared" si="8"/>
        <v>9.2775861765119927E-2</v>
      </c>
      <c r="X52" s="114">
        <f t="shared" si="8"/>
        <v>8.1495253775359905E-2</v>
      </c>
      <c r="Y52" s="114">
        <f t="shared" si="8"/>
        <v>7.0555390551039876E-2</v>
      </c>
      <c r="Z52" s="114">
        <f t="shared" si="8"/>
        <v>6.0042934932479919E-2</v>
      </c>
      <c r="AA52" s="114">
        <f t="shared" si="8"/>
        <v>5.004454975999989E-2</v>
      </c>
      <c r="AB52" s="114">
        <f t="shared" si="8"/>
        <v>4.0646897873919924E-2</v>
      </c>
      <c r="AC52" s="114">
        <f t="shared" si="8"/>
        <v>3.1936642114559877E-2</v>
      </c>
      <c r="AD52" s="114">
        <f t="shared" si="8"/>
        <v>2.4000445322239911E-2</v>
      </c>
      <c r="AE52" s="114">
        <f t="shared" si="8"/>
        <v>1.692497033727991E-2</v>
      </c>
      <c r="AF52" s="114">
        <f t="shared" si="8"/>
        <v>1.0796879999999898E-2</v>
      </c>
      <c r="AG52" s="114">
        <f t="shared" si="8"/>
        <v>5.7028371507199527E-3</v>
      </c>
      <c r="AH52" s="114">
        <f t="shared" si="8"/>
        <v>1.729504629759987E-3</v>
      </c>
      <c r="AI52" s="114">
        <f t="shared" si="8"/>
        <v>0</v>
      </c>
      <c r="AJ52" s="114">
        <f t="shared" si="8"/>
        <v>0</v>
      </c>
      <c r="AK52" s="114">
        <f t="shared" si="8"/>
        <v>0</v>
      </c>
      <c r="AL52" s="114">
        <f t="shared" si="8"/>
        <v>0</v>
      </c>
      <c r="AM52" s="114">
        <v>0</v>
      </c>
      <c r="AN52" s="114">
        <v>0</v>
      </c>
      <c r="AO52" s="114">
        <v>0</v>
      </c>
      <c r="AP52" s="114">
        <v>0</v>
      </c>
      <c r="AQ52" s="114">
        <v>0</v>
      </c>
      <c r="AR52" s="114">
        <v>0</v>
      </c>
      <c r="AS52" s="114">
        <v>0</v>
      </c>
      <c r="AT52" s="114">
        <v>0</v>
      </c>
      <c r="AU52" s="114">
        <v>0</v>
      </c>
      <c r="AV52" s="114">
        <v>0</v>
      </c>
      <c r="AW52" s="114">
        <v>0</v>
      </c>
      <c r="AX52" s="114">
        <v>0</v>
      </c>
      <c r="AY52" s="114">
        <v>0</v>
      </c>
      <c r="AZ52" s="114">
        <v>0</v>
      </c>
      <c r="BA52" s="114">
        <v>0</v>
      </c>
      <c r="BB52" s="114">
        <v>0</v>
      </c>
      <c r="BC52" s="114">
        <v>0</v>
      </c>
      <c r="BD52" s="114">
        <v>0</v>
      </c>
      <c r="BE52" s="114">
        <v>0</v>
      </c>
      <c r="BF52" s="114">
        <v>0</v>
      </c>
      <c r="BG52" s="114">
        <v>0</v>
      </c>
      <c r="BH52" s="114">
        <v>0</v>
      </c>
      <c r="BI52" s="114">
        <v>0</v>
      </c>
      <c r="BJ52" s="114">
        <v>0</v>
      </c>
      <c r="BK52" s="114">
        <v>0</v>
      </c>
      <c r="BL52" s="114">
        <v>0</v>
      </c>
      <c r="BM52" s="114">
        <v>0</v>
      </c>
      <c r="BN52" s="114">
        <v>0</v>
      </c>
      <c r="BO52" s="114">
        <v>0</v>
      </c>
      <c r="BP52" s="114">
        <v>0</v>
      </c>
      <c r="BQ52" s="114">
        <v>0</v>
      </c>
      <c r="BR52" s="114">
        <v>0</v>
      </c>
      <c r="BS52" s="114">
        <v>0</v>
      </c>
      <c r="BT52" s="115">
        <v>0</v>
      </c>
      <c r="BU52" s="186" t="s">
        <v>40</v>
      </c>
      <c r="CA52" s="140">
        <f>AN52</f>
        <v>0</v>
      </c>
      <c r="CB52" s="113">
        <f>('[1]Summary Data'!$V119*POWER(CB$51,3))+('[1]Summary Data'!$W119*POWER(CB$51,2))+('[1]Summary Data'!$X119*CB$51)+'[1]Summary Data'!$Y119</f>
        <v>0.24889</v>
      </c>
      <c r="CC52" s="114">
        <f>('[1]Summary Data'!$V119*POWER(CC$51,3))+('[1]Summary Data'!$W119*POWER(CC$51,2))+('[1]Summary Data'!$X119*CC$51)+'[1]Summary Data'!$Y119</f>
        <v>0.24394362204671999</v>
      </c>
      <c r="CD52" s="114">
        <f>('[1]Summary Data'!$V119*POWER(CD$51,3))+('[1]Summary Data'!$W119*POWER(CD$51,2))+('[1]Summary Data'!$X119*CD$51)+'[1]Summary Data'!$Y119</f>
        <v>0.23795138341375999</v>
      </c>
      <c r="CE52" s="114">
        <f>('[1]Summary Data'!$V119*POWER(CE$51,3))+('[1]Summary Data'!$W119*POWER(CE$51,2))+('[1]Summary Data'!$X119*CE$51)+'[1]Summary Data'!$Y119</f>
        <v>0.23099994694143999</v>
      </c>
      <c r="CF52" s="114">
        <f>('[1]Summary Data'!$V119*POWER(CF$51,3))+('[1]Summary Data'!$W119*POWER(CF$51,2))+('[1]Summary Data'!$X119*CF$51)+'[1]Summary Data'!$Y119</f>
        <v>0.22317597547008</v>
      </c>
      <c r="CG52" s="114">
        <f>('[1]Summary Data'!$V119*POWER(CG$51,3))+('[1]Summary Data'!$W119*POWER(CG$51,2))+('[1]Summary Data'!$X119*CG$51)+'[1]Summary Data'!$Y119</f>
        <v>0.21456613184000001</v>
      </c>
      <c r="CH52" s="114">
        <f>('[1]Summary Data'!$V119*POWER(CH$51,3))+('[1]Summary Data'!$W119*POWER(CH$51,2))+('[1]Summary Data'!$X119*CH$51)+'[1]Summary Data'!$Y119</f>
        <v>0.20525707889152001</v>
      </c>
      <c r="CI52" s="114">
        <f>('[1]Summary Data'!$V119*POWER(CI$51,3))+('[1]Summary Data'!$W119*POWER(CI$51,2))+('[1]Summary Data'!$X119*CI$51)+'[1]Summary Data'!$Y119</f>
        <v>0.19533547946495999</v>
      </c>
      <c r="CJ52" s="114">
        <f>('[1]Summary Data'!$V119*POWER(CJ$51,3))+('[1]Summary Data'!$W119*POWER(CJ$51,2))+('[1]Summary Data'!$X119*CJ$51)+'[1]Summary Data'!$Y119</f>
        <v>0.18488799640063999</v>
      </c>
      <c r="CK52" s="114">
        <f>('[1]Summary Data'!$V119*POWER(CK$51,3))+('[1]Summary Data'!$W119*POWER(CK$51,2))+('[1]Summary Data'!$X119*CK$51)+'[1]Summary Data'!$Y119</f>
        <v>0.17400129253887997</v>
      </c>
      <c r="CL52" s="114">
        <f>('[1]Summary Data'!$V119*POWER(CL$51,3))+('[1]Summary Data'!$W119*POWER(CL$51,2))+('[1]Summary Data'!$X119*CL$51)+'[1]Summary Data'!$Y119</f>
        <v>0.16276203071999998</v>
      </c>
      <c r="CM52" s="114">
        <f>('[1]Summary Data'!$V119*POWER(CM$51,3))+('[1]Summary Data'!$W119*POWER(CM$51,2))+('[1]Summary Data'!$X119*CM$51)+'[1]Summary Data'!$Y119</f>
        <v>0.15125687378431996</v>
      </c>
      <c r="CN52" s="114">
        <f>('[1]Summary Data'!$V119*POWER(CN$51,3))+('[1]Summary Data'!$W119*POWER(CN$51,2))+('[1]Summary Data'!$X119*CN$51)+'[1]Summary Data'!$Y119</f>
        <v>0.13957248457215995</v>
      </c>
      <c r="CO52" s="114">
        <f>('[1]Summary Data'!$V119*POWER(CO$51,3))+('[1]Summary Data'!$W119*POWER(CO$51,2))+('[1]Summary Data'!$X119*CO$51)+'[1]Summary Data'!$Y119</f>
        <v>0.12779552592383994</v>
      </c>
      <c r="CP52" s="114">
        <f>('[1]Summary Data'!$V119*POWER(CP$51,3))+('[1]Summary Data'!$W119*POWER(CP$51,2))+('[1]Summary Data'!$X119*CP$51)+'[1]Summary Data'!$Y119</f>
        <v>0.11601266067967994</v>
      </c>
      <c r="CQ52" s="114">
        <f>('[1]Summary Data'!$V119*POWER(CQ$51,3))+('[1]Summary Data'!$W119*POWER(CQ$51,2))+('[1]Summary Data'!$X119*CQ$51)+'[1]Summary Data'!$Y119</f>
        <v>0.10431055167999992</v>
      </c>
      <c r="CR52" s="114">
        <f>('[1]Summary Data'!$V119*POWER(CR$51,3))+('[1]Summary Data'!$W119*POWER(CR$51,2))+('[1]Summary Data'!$X119*CR$51)+'[1]Summary Data'!$Y119</f>
        <v>9.2775861765119927E-2</v>
      </c>
      <c r="CS52" s="114">
        <f>('[1]Summary Data'!$V119*POWER(CS$51,3))+('[1]Summary Data'!$W119*POWER(CS$51,2))+('[1]Summary Data'!$X119*CS$51)+'[1]Summary Data'!$Y119</f>
        <v>8.1495253775359905E-2</v>
      </c>
      <c r="CT52" s="114">
        <f>('[1]Summary Data'!$V119*POWER(CT$51,3))+('[1]Summary Data'!$W119*POWER(CT$51,2))+('[1]Summary Data'!$X119*CT$51)+'[1]Summary Data'!$Y119</f>
        <v>7.0555390551039876E-2</v>
      </c>
      <c r="CU52" s="114">
        <f>('[1]Summary Data'!$V119*POWER(CU$51,3))+('[1]Summary Data'!$W119*POWER(CU$51,2))+('[1]Summary Data'!$X119*CU$51)+'[1]Summary Data'!$Y119</f>
        <v>6.0042934932479919E-2</v>
      </c>
      <c r="CV52" s="114">
        <f>('[1]Summary Data'!$V119*POWER(CV$51,3))+('[1]Summary Data'!$W119*POWER(CV$51,2))+('[1]Summary Data'!$X119*CV$51)+'[1]Summary Data'!$Y119</f>
        <v>5.004454975999989E-2</v>
      </c>
      <c r="CW52" s="114">
        <f>('[1]Summary Data'!$V119*POWER(CW$51,3))+('[1]Summary Data'!$W119*POWER(CW$51,2))+('[1]Summary Data'!$X119*CW$51)+'[1]Summary Data'!$Y119</f>
        <v>4.0646897873919924E-2</v>
      </c>
      <c r="CX52" s="114">
        <f>('[1]Summary Data'!$V119*POWER(CX$51,3))+('[1]Summary Data'!$W119*POWER(CX$51,2))+('[1]Summary Data'!$X119*CX$51)+'[1]Summary Data'!$Y119</f>
        <v>3.1936642114559877E-2</v>
      </c>
      <c r="CY52" s="114">
        <f>('[1]Summary Data'!$V119*POWER(CY$51,3))+('[1]Summary Data'!$W119*POWER(CY$51,2))+('[1]Summary Data'!$X119*CY$51)+'[1]Summary Data'!$Y119</f>
        <v>2.4000445322239911E-2</v>
      </c>
      <c r="CZ52" s="114">
        <f>('[1]Summary Data'!$V119*POWER(CZ$51,3))+('[1]Summary Data'!$W119*POWER(CZ$51,2))+('[1]Summary Data'!$X119*CZ$51)+'[1]Summary Data'!$Y119</f>
        <v>1.692497033727991E-2</v>
      </c>
      <c r="DA52" s="114">
        <f>('[1]Summary Data'!$V119*POWER(DA$51,3))+('[1]Summary Data'!$W119*POWER(DA$51,2))+('[1]Summary Data'!$X119*DA$51)+'[1]Summary Data'!$Y119</f>
        <v>1.0796879999999898E-2</v>
      </c>
      <c r="DB52" s="114">
        <f>('[1]Summary Data'!$V119*POWER(DB$51,3))+('[1]Summary Data'!$W119*POWER(DB$51,2))+('[1]Summary Data'!$X119*DB$51)+'[1]Summary Data'!$Y119</f>
        <v>5.7028371507199527E-3</v>
      </c>
      <c r="DC52" s="114">
        <f>('[1]Summary Data'!$V119*POWER(DC$51,3))+('[1]Summary Data'!$W119*POWER(DC$51,2))+('[1]Summary Data'!$X119*DC$51)+'[1]Summary Data'!$Y119</f>
        <v>1.729504629759987E-3</v>
      </c>
      <c r="DD52" s="114">
        <f>('[1]Summary Data'!$V119*POWER(DD$51,3))+('[1]Summary Data'!$W119*POWER(DD$51,2))+('[1]Summary Data'!$X119*DD$51)+'[1]Summary Data'!$Y119</f>
        <v>-1.0364547225600318E-3</v>
      </c>
      <c r="DE52" s="114">
        <f>('[1]Summary Data'!$V119*POWER(DE$51,3))+('[1]Summary Data'!$W119*POWER(DE$51,2))+('[1]Summary Data'!$X119*DE$51)+'[1]Summary Data'!$Y119</f>
        <v>-2.5083780659199695E-3</v>
      </c>
      <c r="DF52" s="114">
        <f>('[1]Summary Data'!$V119*POWER(DF$51,3))+('[1]Summary Data'!$W119*POWER(DF$51,2))+('[1]Summary Data'!$X119*DF$51)+'[1]Summary Data'!$Y119</f>
        <v>-2.5996025599999695E-3</v>
      </c>
      <c r="DG52" s="114">
        <f>('[1]Summary Data'!$V119*POWER(DG$51,3))+('[1]Summary Data'!$W119*POWER(DG$51,2))+('[1]Summary Data'!$X119*DG$51)+'[1]Summary Data'!$Y119</f>
        <v>-1.2234653644799809E-3</v>
      </c>
      <c r="DH52" s="114">
        <f>('[1]Summary Data'!$V119*POWER(DH$51,3))+('[1]Summary Data'!$W119*POWER(DH$51,2))+('[1]Summary Data'!$X119*DH$51)+'[1]Summary Data'!$Y119</f>
        <v>1.7066963609600749E-3</v>
      </c>
      <c r="DI52" s="114">
        <f>('[1]Summary Data'!$V119*POWER(DI$51,3))+('[1]Summary Data'!$W119*POWER(DI$51,2))+('[1]Summary Data'!$X119*DI$51)+'[1]Summary Data'!$Y119</f>
        <v>6.2775454566402211E-3</v>
      </c>
      <c r="DJ52" s="114">
        <f>('[1]Summary Data'!$V119*POWER(DJ$51,3))+('[1]Summary Data'!$W119*POWER(DJ$51,2))+('[1]Summary Data'!$X119*DJ$51)+'[1]Summary Data'!$Y119</f>
        <v>1.2575744762880148E-2</v>
      </c>
      <c r="DK52" s="114">
        <f>('[1]Summary Data'!$V119*POWER(DK$51,3))+('[1]Summary Data'!$W119*POWER(DK$51,2))+('[1]Summary Data'!$X119*DK$51)+'[1]Summary Data'!$Y119</f>
        <v>2.0687957120000322E-2</v>
      </c>
      <c r="DL52" s="114">
        <f>('[1]Summary Data'!$V119*POWER(DL$51,3))+('[1]Summary Data'!$W119*POWER(DL$51,2))+('[1]Summary Data'!$X119*DL$51)+'[1]Summary Data'!$Y119</f>
        <v>3.0700845368320268E-2</v>
      </c>
      <c r="DM52" s="114">
        <f>('[1]Summary Data'!$V119*POWER(DM$51,3))+('[1]Summary Data'!$W119*POWER(DM$51,2))+('[1]Summary Data'!$X119*DM$51)+'[1]Summary Data'!$Y119</f>
        <v>4.2701072348160368E-2</v>
      </c>
      <c r="DN52" s="114">
        <f>('[1]Summary Data'!$V119*POWER(DN$51,3))+('[1]Summary Data'!$W119*POWER(DN$51,2))+('[1]Summary Data'!$X119*DN$51)+'[1]Summary Data'!$Y119</f>
        <v>5.6775300899840453E-2</v>
      </c>
      <c r="DO52" s="114">
        <f>('[1]Summary Data'!$V119*POWER(DO$51,3))+('[1]Summary Data'!$W119*POWER(DO$51,2))+('[1]Summary Data'!$X119*DO$51)+'[1]Summary Data'!$Y119</f>
        <v>7.3010193863680573E-2</v>
      </c>
      <c r="DP52" s="114">
        <f>('[1]Summary Data'!$V119*POWER(DP$51,3))+('[1]Summary Data'!$W119*POWER(DP$51,2))+('[1]Summary Data'!$X119*DP$51)+'[1]Summary Data'!$Y119</f>
        <v>9.1492414080000556E-2</v>
      </c>
      <c r="DQ52" s="114">
        <f>('[1]Summary Data'!$V119*POWER(DQ$51,3))+('[1]Summary Data'!$W119*POWER(DQ$51,2))+('[1]Summary Data'!$X119*DQ$51)+'[1]Summary Data'!$Y119</f>
        <v>0.11230862438912068</v>
      </c>
      <c r="DR52" s="114">
        <f>('[1]Summary Data'!$V119*POWER(DR$51,3))+('[1]Summary Data'!$W119*POWER(DR$51,2))+('[1]Summary Data'!$X119*DR$51)+'[1]Summary Data'!$Y119</f>
        <v>0.13554548763136087</v>
      </c>
      <c r="DS52" s="114">
        <f>('[1]Summary Data'!$V119*POWER(DS$51,3))+('[1]Summary Data'!$W119*POWER(DS$51,2))+('[1]Summary Data'!$X119*DS$51)+'[1]Summary Data'!$Y119</f>
        <v>0.16128966664704086</v>
      </c>
      <c r="DT52" s="114">
        <f>('[1]Summary Data'!$V119*POWER(DT$51,3))+('[1]Summary Data'!$W119*POWER(DT$51,2))+('[1]Summary Data'!$X119*DT$51)+'[1]Summary Data'!$Y119</f>
        <v>0.18962782427648117</v>
      </c>
      <c r="DU52" s="114">
        <f>('[1]Summary Data'!$V119*POWER(DU$51,3))+('[1]Summary Data'!$W119*POWER(DU$51,2))+('[1]Summary Data'!$X119*DU$51)+'[1]Summary Data'!$Y119</f>
        <v>0.2206466233600011</v>
      </c>
      <c r="DV52" s="114">
        <f>('[1]Summary Data'!$V119*POWER(DV$51,3))+('[1]Summary Data'!$W119*POWER(DV$51,2))+('[1]Summary Data'!$X119*DV$51)+'[1]Summary Data'!$Y119</f>
        <v>0.25443272673792139</v>
      </c>
      <c r="DW52" s="114">
        <f>('[1]Summary Data'!$V119*POWER(DW$51,3))+('[1]Summary Data'!$W119*POWER(DW$51,2))+('[1]Summary Data'!$X119*DW$51)+'[1]Summary Data'!$Y119</f>
        <v>0.29107279725056123</v>
      </c>
      <c r="DX52" s="114">
        <f>('[1]Summary Data'!$V119*POWER(DX$51,3))+('[1]Summary Data'!$W119*POWER(DX$51,2))+('[1]Summary Data'!$X119*DX$51)+'[1]Summary Data'!$Y119</f>
        <v>0.33065349773824143</v>
      </c>
      <c r="DY52" s="114">
        <f>('[1]Summary Data'!$V119*POWER(DY$51,3))+('[1]Summary Data'!$W119*POWER(DY$51,2))+('[1]Summary Data'!$X119*DY$51)+'[1]Summary Data'!$Y119</f>
        <v>0.3732614910412817</v>
      </c>
      <c r="DZ52" s="114">
        <f>('[1]Summary Data'!$V119*POWER(DZ$51,3))+('[1]Summary Data'!$W119*POWER(DZ$51,2))+('[1]Summary Data'!$X119*DZ$51)+'[1]Summary Data'!$Y119</f>
        <v>0.41898344000000198</v>
      </c>
      <c r="EA52" s="114">
        <f>('[1]Summary Data'!$V119*POWER(EA$51,3))+('[1]Summary Data'!$W119*POWER(EA$51,2))+('[1]Summary Data'!$X119*EA$51)+'[1]Summary Data'!$Y119</f>
        <v>0.46790600745472216</v>
      </c>
      <c r="EB52" s="114">
        <f>('[1]Summary Data'!$V119*POWER(EB$51,3))+('[1]Summary Data'!$W119*POWER(EB$51,2))+('[1]Summary Data'!$X119*EB$51)+'[1]Summary Data'!$Y119</f>
        <v>0.52011585624576218</v>
      </c>
      <c r="EC52" s="114">
        <f>('[1]Summary Data'!$V119*POWER(EC$51,3))+('[1]Summary Data'!$W119*POWER(EC$51,2))+('[1]Summary Data'!$X119*EC$51)+'[1]Summary Data'!$Y119</f>
        <v>0.57569964921344252</v>
      </c>
      <c r="ED52" s="114">
        <f>('[1]Summary Data'!$V119*POWER(ED$51,3))+('[1]Summary Data'!$W119*POWER(ED$51,2))+('[1]Summary Data'!$X119*ED$51)+'[1]Summary Data'!$Y119</f>
        <v>0.63474404919808269</v>
      </c>
      <c r="EE52" s="114">
        <f>('[1]Summary Data'!$V119*POWER(EE$51,3))+('[1]Summary Data'!$W119*POWER(EE$51,2))+('[1]Summary Data'!$X119*EE$51)+'[1]Summary Data'!$Y119</f>
        <v>0.69733571904000291</v>
      </c>
      <c r="EF52" s="114">
        <f>('[1]Summary Data'!$V119*POWER(EF$51,3))+('[1]Summary Data'!$W119*POWER(EF$51,2))+('[1]Summary Data'!$X119*EF$51)+'[1]Summary Data'!$Y119</f>
        <v>0.76356132157952339</v>
      </c>
      <c r="EG52" s="114">
        <f>('[1]Summary Data'!$V119*POWER(EG$51,3))+('[1]Summary Data'!$W119*POWER(EG$51,2))+('[1]Summary Data'!$X119*EG$51)+'[1]Summary Data'!$Y119</f>
        <v>0.83350751965696346</v>
      </c>
      <c r="EH52" s="114">
        <f>('[1]Summary Data'!$V119*POWER(EH$51,3))+('[1]Summary Data'!$W119*POWER(EH$51,2))+('[1]Summary Data'!$X119*EH$51)+'[1]Summary Data'!$Y119</f>
        <v>0.90726097611264311</v>
      </c>
      <c r="EI52" s="114">
        <f>('[1]Summary Data'!$V119*POWER(EI$51,3))+('[1]Summary Data'!$W119*POWER(EI$51,2))+('[1]Summary Data'!$X119*EI$51)+'[1]Summary Data'!$Y119</f>
        <v>0.98490835378688391</v>
      </c>
      <c r="EJ52" s="114">
        <f>('[1]Summary Data'!$V119*POWER(EJ$51,3))+('[1]Summary Data'!$W119*POWER(EJ$51,2))+('[1]Summary Data'!$X119*EJ$51)+'[1]Summary Data'!$Y119</f>
        <v>1.0665363155200043</v>
      </c>
      <c r="EK52" s="114">
        <f>('[1]Summary Data'!$V119*POWER(EK$51,3))+('[1]Summary Data'!$W119*POWER(EK$51,2))+('[1]Summary Data'!$X119*EK$51)+'[1]Summary Data'!$Y119</f>
        <v>1.152231524152324</v>
      </c>
      <c r="EL52" s="114">
        <f>('[1]Summary Data'!$V119*POWER(EL$51,3))+('[1]Summary Data'!$W119*POWER(EL$51,2))+('[1]Summary Data'!$X119*EL$51)+'[1]Summary Data'!$Y119</f>
        <v>1.2420806425241646</v>
      </c>
      <c r="EM52" s="114">
        <f>('[1]Summary Data'!$V119*POWER(EM$51,3))+('[1]Summary Data'!$W119*POWER(EM$51,2))+('[1]Summary Data'!$X119*EM$51)+'[1]Summary Data'!$Y119</f>
        <v>1.3361703334758446</v>
      </c>
      <c r="EN52" s="114">
        <f>('[1]Summary Data'!$V119*POWER(EN$51,3))+('[1]Summary Data'!$W119*POWER(EN$51,2))+('[1]Summary Data'!$X119*EN$51)+'[1]Summary Data'!$Y119</f>
        <v>1.4345872598476848</v>
      </c>
      <c r="EO52" s="115">
        <f>('[1]Summary Data'!$V119*POWER(EO$51,3))+('[1]Summary Data'!$W119*POWER(EO$51,2))+('[1]Summary Data'!$X119*EO$51)+'[1]Summary Data'!$Y119</f>
        <v>1.5374180844800052</v>
      </c>
      <c r="EP52" s="186" t="s">
        <v>40</v>
      </c>
    </row>
    <row r="53" spans="2:147" ht="15.75" thickBot="1" x14ac:dyDescent="0.3">
      <c r="B53" s="180"/>
      <c r="C53" s="181"/>
      <c r="D53" s="181"/>
      <c r="E53" s="182"/>
      <c r="F53" s="51">
        <f t="shared" si="7"/>
        <v>3</v>
      </c>
      <c r="G53" s="92">
        <f t="shared" si="8"/>
        <v>0.28739999999999999</v>
      </c>
      <c r="H53" s="93">
        <f t="shared" si="8"/>
        <v>0.28597956655104001</v>
      </c>
      <c r="I53" s="93">
        <f t="shared" si="8"/>
        <v>0.28308950648831999</v>
      </c>
      <c r="J53" s="93">
        <f t="shared" si="8"/>
        <v>0.27882636023808</v>
      </c>
      <c r="K53" s="93">
        <f t="shared" si="8"/>
        <v>0.27328666822656</v>
      </c>
      <c r="L53" s="93">
        <f t="shared" si="8"/>
        <v>0.26656697087999998</v>
      </c>
      <c r="M53" s="93">
        <f t="shared" si="8"/>
        <v>0.25876380862463999</v>
      </c>
      <c r="N53" s="93">
        <f t="shared" si="8"/>
        <v>0.24997372188671999</v>
      </c>
      <c r="O53" s="93">
        <f t="shared" si="8"/>
        <v>0.24029325109248001</v>
      </c>
      <c r="P53" s="93">
        <f t="shared" si="8"/>
        <v>0.22981893666816</v>
      </c>
      <c r="Q53" s="93">
        <f t="shared" si="8"/>
        <v>0.21864731903999995</v>
      </c>
      <c r="R53" s="93">
        <f t="shared" si="8"/>
        <v>0.20687493863423995</v>
      </c>
      <c r="S53" s="93">
        <f t="shared" si="8"/>
        <v>0.19459833587711994</v>
      </c>
      <c r="T53" s="93">
        <f t="shared" si="8"/>
        <v>0.18191405119487991</v>
      </c>
      <c r="U53" s="93">
        <f t="shared" si="8"/>
        <v>0.16891862501375993</v>
      </c>
      <c r="V53" s="93">
        <f t="shared" si="8"/>
        <v>0.1557085977599999</v>
      </c>
      <c r="W53" s="93">
        <f t="shared" si="8"/>
        <v>0.14238050985983988</v>
      </c>
      <c r="X53" s="93">
        <f t="shared" si="8"/>
        <v>0.12903090173951989</v>
      </c>
      <c r="Y53" s="93">
        <f t="shared" si="8"/>
        <v>0.11575631382527987</v>
      </c>
      <c r="Z53" s="93">
        <f t="shared" si="8"/>
        <v>0.10265328654335987</v>
      </c>
      <c r="AA53" s="93">
        <f t="shared" si="8"/>
        <v>8.9818360319999818E-2</v>
      </c>
      <c r="AB53" s="93">
        <f t="shared" si="8"/>
        <v>7.7348075581439857E-2</v>
      </c>
      <c r="AC53" s="93">
        <f t="shared" si="8"/>
        <v>6.5338972753919838E-2</v>
      </c>
      <c r="AD53" s="93">
        <f t="shared" si="8"/>
        <v>5.3887592263679812E-2</v>
      </c>
      <c r="AE53" s="93">
        <f t="shared" si="8"/>
        <v>4.3090474536959855E-2</v>
      </c>
      <c r="AF53" s="93">
        <f t="shared" si="8"/>
        <v>3.3044159999999823E-2</v>
      </c>
      <c r="AG53" s="93">
        <f t="shared" si="8"/>
        <v>2.3845189079039819E-2</v>
      </c>
      <c r="AH53" s="93">
        <f t="shared" si="8"/>
        <v>1.5590102200319866E-2</v>
      </c>
      <c r="AI53" s="93">
        <f t="shared" si="8"/>
        <v>8.3754397900798194E-3</v>
      </c>
      <c r="AJ53" s="93">
        <f t="shared" si="8"/>
        <v>2.2977422745599219E-3</v>
      </c>
      <c r="AK53" s="93">
        <f t="shared" si="8"/>
        <v>0</v>
      </c>
      <c r="AL53" s="93">
        <f t="shared" si="8"/>
        <v>0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0</v>
      </c>
      <c r="BF53" s="93">
        <v>0</v>
      </c>
      <c r="BG53" s="93">
        <v>0</v>
      </c>
      <c r="BH53" s="93">
        <v>0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0</v>
      </c>
      <c r="BO53" s="93">
        <v>0</v>
      </c>
      <c r="BP53" s="93">
        <v>0</v>
      </c>
      <c r="BQ53" s="93">
        <v>0</v>
      </c>
      <c r="BR53" s="93">
        <v>0</v>
      </c>
      <c r="BS53" s="93">
        <v>0</v>
      </c>
      <c r="BT53" s="94">
        <v>0</v>
      </c>
      <c r="BU53" s="187"/>
      <c r="BV53" s="146" t="s">
        <v>77</v>
      </c>
      <c r="BW53" s="43"/>
      <c r="BX53" s="43"/>
      <c r="BY53" s="43"/>
      <c r="CA53" s="141">
        <f t="shared" ref="CA53:CA59" si="9">AN53</f>
        <v>0</v>
      </c>
      <c r="CB53" s="92">
        <f>('[1]Summary Data'!$V118*POWER(CB$51,3))+('[1]Summary Data'!$W118*POWER(CB$51,2))+('[1]Summary Data'!$X118*CB$51)+'[1]Summary Data'!$Y118</f>
        <v>0.28739999999999999</v>
      </c>
      <c r="CC53" s="93">
        <f>('[1]Summary Data'!$V118*POWER(CC$51,3))+('[1]Summary Data'!$W118*POWER(CC$51,2))+('[1]Summary Data'!$X118*CC$51)+'[1]Summary Data'!$Y118</f>
        <v>0.28597956655104001</v>
      </c>
      <c r="CD53" s="93">
        <f>('[1]Summary Data'!$V118*POWER(CD$51,3))+('[1]Summary Data'!$W118*POWER(CD$51,2))+('[1]Summary Data'!$X118*CD$51)+'[1]Summary Data'!$Y118</f>
        <v>0.28308950648831999</v>
      </c>
      <c r="CE53" s="93">
        <f>('[1]Summary Data'!$V118*POWER(CE$51,3))+('[1]Summary Data'!$W118*POWER(CE$51,2))+('[1]Summary Data'!$X118*CE$51)+'[1]Summary Data'!$Y118</f>
        <v>0.27882636023808</v>
      </c>
      <c r="CF53" s="93">
        <f>('[1]Summary Data'!$V118*POWER(CF$51,3))+('[1]Summary Data'!$W118*POWER(CF$51,2))+('[1]Summary Data'!$X118*CF$51)+'[1]Summary Data'!$Y118</f>
        <v>0.27328666822656</v>
      </c>
      <c r="CG53" s="93">
        <f>('[1]Summary Data'!$V118*POWER(CG$51,3))+('[1]Summary Data'!$W118*POWER(CG$51,2))+('[1]Summary Data'!$X118*CG$51)+'[1]Summary Data'!$Y118</f>
        <v>0.26656697087999998</v>
      </c>
      <c r="CH53" s="93">
        <f>('[1]Summary Data'!$V118*POWER(CH$51,3))+('[1]Summary Data'!$W118*POWER(CH$51,2))+('[1]Summary Data'!$X118*CH$51)+'[1]Summary Data'!$Y118</f>
        <v>0.25876380862463999</v>
      </c>
      <c r="CI53" s="93">
        <f>('[1]Summary Data'!$V118*POWER(CI$51,3))+('[1]Summary Data'!$W118*POWER(CI$51,2))+('[1]Summary Data'!$X118*CI$51)+'[1]Summary Data'!$Y118</f>
        <v>0.24997372188671999</v>
      </c>
      <c r="CJ53" s="93">
        <f>('[1]Summary Data'!$V118*POWER(CJ$51,3))+('[1]Summary Data'!$W118*POWER(CJ$51,2))+('[1]Summary Data'!$X118*CJ$51)+'[1]Summary Data'!$Y118</f>
        <v>0.24029325109248001</v>
      </c>
      <c r="CK53" s="93">
        <f>('[1]Summary Data'!$V118*POWER(CK$51,3))+('[1]Summary Data'!$W118*POWER(CK$51,2))+('[1]Summary Data'!$X118*CK$51)+'[1]Summary Data'!$Y118</f>
        <v>0.22981893666816</v>
      </c>
      <c r="CL53" s="93">
        <f>('[1]Summary Data'!$V118*POWER(CL$51,3))+('[1]Summary Data'!$W118*POWER(CL$51,2))+('[1]Summary Data'!$X118*CL$51)+'[1]Summary Data'!$Y118</f>
        <v>0.21864731903999995</v>
      </c>
      <c r="CM53" s="93">
        <f>('[1]Summary Data'!$V118*POWER(CM$51,3))+('[1]Summary Data'!$W118*POWER(CM$51,2))+('[1]Summary Data'!$X118*CM$51)+'[1]Summary Data'!$Y118</f>
        <v>0.20687493863423995</v>
      </c>
      <c r="CN53" s="93">
        <f>('[1]Summary Data'!$V118*POWER(CN$51,3))+('[1]Summary Data'!$W118*POWER(CN$51,2))+('[1]Summary Data'!$X118*CN$51)+'[1]Summary Data'!$Y118</f>
        <v>0.19459833587711994</v>
      </c>
      <c r="CO53" s="93">
        <f>('[1]Summary Data'!$V118*POWER(CO$51,3))+('[1]Summary Data'!$W118*POWER(CO$51,2))+('[1]Summary Data'!$X118*CO$51)+'[1]Summary Data'!$Y118</f>
        <v>0.18191405119487991</v>
      </c>
      <c r="CP53" s="93">
        <f>('[1]Summary Data'!$V118*POWER(CP$51,3))+('[1]Summary Data'!$W118*POWER(CP$51,2))+('[1]Summary Data'!$X118*CP$51)+'[1]Summary Data'!$Y118</f>
        <v>0.16891862501375993</v>
      </c>
      <c r="CQ53" s="93">
        <f>('[1]Summary Data'!$V118*POWER(CQ$51,3))+('[1]Summary Data'!$W118*POWER(CQ$51,2))+('[1]Summary Data'!$X118*CQ$51)+'[1]Summary Data'!$Y118</f>
        <v>0.1557085977599999</v>
      </c>
      <c r="CR53" s="93">
        <f>('[1]Summary Data'!$V118*POWER(CR$51,3))+('[1]Summary Data'!$W118*POWER(CR$51,2))+('[1]Summary Data'!$X118*CR$51)+'[1]Summary Data'!$Y118</f>
        <v>0.14238050985983988</v>
      </c>
      <c r="CS53" s="93">
        <f>('[1]Summary Data'!$V118*POWER(CS$51,3))+('[1]Summary Data'!$W118*POWER(CS$51,2))+('[1]Summary Data'!$X118*CS$51)+'[1]Summary Data'!$Y118</f>
        <v>0.12903090173951989</v>
      </c>
      <c r="CT53" s="93">
        <f>('[1]Summary Data'!$V118*POWER(CT$51,3))+('[1]Summary Data'!$W118*POWER(CT$51,2))+('[1]Summary Data'!$X118*CT$51)+'[1]Summary Data'!$Y118</f>
        <v>0.11575631382527987</v>
      </c>
      <c r="CU53" s="93">
        <f>('[1]Summary Data'!$V118*POWER(CU$51,3))+('[1]Summary Data'!$W118*POWER(CU$51,2))+('[1]Summary Data'!$X118*CU$51)+'[1]Summary Data'!$Y118</f>
        <v>0.10265328654335987</v>
      </c>
      <c r="CV53" s="93">
        <f>('[1]Summary Data'!$V118*POWER(CV$51,3))+('[1]Summary Data'!$W118*POWER(CV$51,2))+('[1]Summary Data'!$X118*CV$51)+'[1]Summary Data'!$Y118</f>
        <v>8.9818360319999818E-2</v>
      </c>
      <c r="CW53" s="93">
        <f>('[1]Summary Data'!$V118*POWER(CW$51,3))+('[1]Summary Data'!$W118*POWER(CW$51,2))+('[1]Summary Data'!$X118*CW$51)+'[1]Summary Data'!$Y118</f>
        <v>7.7348075581439857E-2</v>
      </c>
      <c r="CX53" s="93">
        <f>('[1]Summary Data'!$V118*POWER(CX$51,3))+('[1]Summary Data'!$W118*POWER(CX$51,2))+('[1]Summary Data'!$X118*CX$51)+'[1]Summary Data'!$Y118</f>
        <v>6.5338972753919838E-2</v>
      </c>
      <c r="CY53" s="93">
        <f>('[1]Summary Data'!$V118*POWER(CY$51,3))+('[1]Summary Data'!$W118*POWER(CY$51,2))+('[1]Summary Data'!$X118*CY$51)+'[1]Summary Data'!$Y118</f>
        <v>5.3887592263679812E-2</v>
      </c>
      <c r="CZ53" s="93">
        <f>('[1]Summary Data'!$V118*POWER(CZ$51,3))+('[1]Summary Data'!$W118*POWER(CZ$51,2))+('[1]Summary Data'!$X118*CZ$51)+'[1]Summary Data'!$Y118</f>
        <v>4.3090474536959855E-2</v>
      </c>
      <c r="DA53" s="93">
        <f>('[1]Summary Data'!$V118*POWER(DA$51,3))+('[1]Summary Data'!$W118*POWER(DA$51,2))+('[1]Summary Data'!$X118*DA$51)+'[1]Summary Data'!$Y118</f>
        <v>3.3044159999999823E-2</v>
      </c>
      <c r="DB53" s="93">
        <f>('[1]Summary Data'!$V118*POWER(DB$51,3))+('[1]Summary Data'!$W118*POWER(DB$51,2))+('[1]Summary Data'!$X118*DB$51)+'[1]Summary Data'!$Y118</f>
        <v>2.3845189079039819E-2</v>
      </c>
      <c r="DC53" s="93">
        <f>('[1]Summary Data'!$V118*POWER(DC$51,3))+('[1]Summary Data'!$W118*POWER(DC$51,2))+('[1]Summary Data'!$X118*DC$51)+'[1]Summary Data'!$Y118</f>
        <v>1.5590102200319866E-2</v>
      </c>
      <c r="DD53" s="93">
        <f>('[1]Summary Data'!$V118*POWER(DD$51,3))+('[1]Summary Data'!$W118*POWER(DD$51,2))+('[1]Summary Data'!$X118*DD$51)+'[1]Summary Data'!$Y118</f>
        <v>8.3754397900798194E-3</v>
      </c>
      <c r="DE53" s="93">
        <f>('[1]Summary Data'!$V118*POWER(DE$51,3))+('[1]Summary Data'!$W118*POWER(DE$51,2))+('[1]Summary Data'!$X118*DE$51)+'[1]Summary Data'!$Y118</f>
        <v>2.2977422745599219E-3</v>
      </c>
      <c r="DF53" s="93">
        <f>('[1]Summary Data'!$V118*POWER(DF$51,3))+('[1]Summary Data'!$W118*POWER(DF$51,2))+('[1]Summary Data'!$X118*DF$51)+'[1]Summary Data'!$Y118</f>
        <v>-2.5464499200000823E-3</v>
      </c>
      <c r="DG53" s="93">
        <f>('[1]Summary Data'!$V118*POWER(DG$51,3))+('[1]Summary Data'!$W118*POWER(DG$51,2))+('[1]Summary Data'!$X118*DG$51)+'[1]Summary Data'!$Y118</f>
        <v>-6.060596367360005E-3</v>
      </c>
      <c r="DH53" s="93">
        <f>('[1]Summary Data'!$V118*POWER(DH$51,3))+('[1]Summary Data'!$W118*POWER(DH$51,2))+('[1]Summary Data'!$X118*DH$51)+'[1]Summary Data'!$Y118</f>
        <v>-8.1481566412800466E-3</v>
      </c>
      <c r="DI53" s="93">
        <f>('[1]Summary Data'!$V118*POWER(DI$51,3))+('[1]Summary Data'!$W118*POWER(DI$51,2))+('[1]Summary Data'!$X118*DI$51)+'[1]Summary Data'!$Y118</f>
        <v>-8.7125903155200191E-3</v>
      </c>
      <c r="DJ53" s="93">
        <f>('[1]Summary Data'!$V118*POWER(DJ$51,3))+('[1]Summary Data'!$W118*POWER(DJ$51,2))+('[1]Summary Data'!$X118*DJ$51)+'[1]Summary Data'!$Y118</f>
        <v>-7.6573569638399008E-3</v>
      </c>
      <c r="DK53" s="93">
        <f>('[1]Summary Data'!$V118*POWER(DK$51,3))+('[1]Summary Data'!$W118*POWER(DK$51,2))+('[1]Summary Data'!$X118*DK$51)+'[1]Summary Data'!$Y118</f>
        <v>-4.8859161599999479E-3</v>
      </c>
      <c r="DL53" s="93">
        <f>('[1]Summary Data'!$V118*POWER(DL$51,3))+('[1]Summary Data'!$W118*POWER(DL$51,2))+('[1]Summary Data'!$X118*DL$51)+'[1]Summary Data'!$Y118</f>
        <v>-3.0172747775986108E-4</v>
      </c>
      <c r="DM53" s="93">
        <f>('[1]Summary Data'!$V118*POWER(DM$51,3))+('[1]Summary Data'!$W118*POWER(DM$51,2))+('[1]Summary Data'!$X118*DM$51)+'[1]Summary Data'!$Y118</f>
        <v>6.1917495091201036E-3</v>
      </c>
      <c r="DN53" s="93">
        <f>('[1]Summary Data'!$V118*POWER(DN$51,3))+('[1]Summary Data'!$W118*POWER(DN$51,2))+('[1]Summary Data'!$X118*DN$51)+'[1]Summary Data'!$Y118</f>
        <v>1.4691055226880134E-2</v>
      </c>
      <c r="DO53" s="93">
        <f>('[1]Summary Data'!$V118*POWER(DO$51,3))+('[1]Summary Data'!$W118*POWER(DO$51,2))+('[1]Summary Data'!$X118*DO$51)+'[1]Summary Data'!$Y118</f>
        <v>2.5292730101760308E-2</v>
      </c>
      <c r="DP53" s="93">
        <f>('[1]Summary Data'!$V118*POWER(DP$51,3))+('[1]Summary Data'!$W118*POWER(DP$51,2))+('[1]Summary Data'!$X118*DP$51)+'[1]Summary Data'!$Y118</f>
        <v>3.8093314560000507E-2</v>
      </c>
      <c r="DQ53" s="93">
        <f>('[1]Summary Data'!$V118*POWER(DQ$51,3))+('[1]Summary Data'!$W118*POWER(DQ$51,2))+('[1]Summary Data'!$X118*DQ$51)+'[1]Summary Data'!$Y118</f>
        <v>5.3189349027840421E-2</v>
      </c>
      <c r="DR53" s="93">
        <f>('[1]Summary Data'!$V118*POWER(DR$51,3))+('[1]Summary Data'!$W118*POWER(DR$51,2))+('[1]Summary Data'!$X118*DR$51)+'[1]Summary Data'!$Y118</f>
        <v>7.0677373931520598E-2</v>
      </c>
      <c r="DS53" s="93">
        <f>('[1]Summary Data'!$V118*POWER(DS$51,3))+('[1]Summary Data'!$W118*POWER(DS$51,2))+('[1]Summary Data'!$X118*DS$51)+'[1]Summary Data'!$Y118</f>
        <v>9.0653929697280672E-2</v>
      </c>
      <c r="DT53" s="93">
        <f>('[1]Summary Data'!$V118*POWER(DT$51,3))+('[1]Summary Data'!$W118*POWER(DT$51,2))+('[1]Summary Data'!$X118*DT$51)+'[1]Summary Data'!$Y118</f>
        <v>0.11321555675136094</v>
      </c>
      <c r="DU53" s="93">
        <f>('[1]Summary Data'!$V118*POWER(DU$51,3))+('[1]Summary Data'!$W118*POWER(DU$51,2))+('[1]Summary Data'!$X118*DU$51)+'[1]Summary Data'!$Y118</f>
        <v>0.13845879552000084</v>
      </c>
      <c r="DV53" s="93">
        <f>('[1]Summary Data'!$V118*POWER(DV$51,3))+('[1]Summary Data'!$W118*POWER(DV$51,2))+('[1]Summary Data'!$X118*DV$51)+'[1]Summary Data'!$Y118</f>
        <v>0.16648018642944085</v>
      </c>
      <c r="DW53" s="93">
        <f>('[1]Summary Data'!$V118*POWER(DW$51,3))+('[1]Summary Data'!$W118*POWER(DW$51,2))+('[1]Summary Data'!$X118*DW$51)+'[1]Summary Data'!$Y118</f>
        <v>0.19737626990592105</v>
      </c>
      <c r="DX53" s="93">
        <f>('[1]Summary Data'!$V118*POWER(DX$51,3))+('[1]Summary Data'!$W118*POWER(DX$51,2))+('[1]Summary Data'!$X118*DX$51)+'[1]Summary Data'!$Y118</f>
        <v>0.23124358637568132</v>
      </c>
      <c r="DY53" s="93">
        <f>('[1]Summary Data'!$V118*POWER(DY$51,3))+('[1]Summary Data'!$W118*POWER(DY$51,2))+('[1]Summary Data'!$X118*DY$51)+'[1]Summary Data'!$Y118</f>
        <v>0.2681786762649615</v>
      </c>
      <c r="DZ53" s="93">
        <f>('[1]Summary Data'!$V118*POWER(DZ$51,3))+('[1]Summary Data'!$W118*POWER(DZ$51,2))+('[1]Summary Data'!$X118*DZ$51)+'[1]Summary Data'!$Y118</f>
        <v>0.3082780800000019</v>
      </c>
      <c r="EA53" s="93">
        <f>('[1]Summary Data'!$V118*POWER(EA$51,3))+('[1]Summary Data'!$W118*POWER(EA$51,2))+('[1]Summary Data'!$X118*EA$51)+'[1]Summary Data'!$Y118</f>
        <v>0.35163833800704192</v>
      </c>
      <c r="EB53" s="93">
        <f>('[1]Summary Data'!$V118*POWER(EB$51,3))+('[1]Summary Data'!$W118*POWER(EB$51,2))+('[1]Summary Data'!$X118*EB$51)+'[1]Summary Data'!$Y118</f>
        <v>0.39835599071232186</v>
      </c>
      <c r="EC53" s="93">
        <f>('[1]Summary Data'!$V118*POWER(EC$51,3))+('[1]Summary Data'!$W118*POWER(EC$51,2))+('[1]Summary Data'!$X118*EC$51)+'[1]Summary Data'!$Y118</f>
        <v>0.44852757854208225</v>
      </c>
      <c r="ED53" s="93">
        <f>('[1]Summary Data'!$V118*POWER(ED$51,3))+('[1]Summary Data'!$W118*POWER(ED$51,2))+('[1]Summary Data'!$X118*ED$51)+'[1]Summary Data'!$Y118</f>
        <v>0.50224964192256205</v>
      </c>
      <c r="EE53" s="93">
        <f>('[1]Summary Data'!$V118*POWER(EE$51,3))+('[1]Summary Data'!$W118*POWER(EE$51,2))+('[1]Summary Data'!$X118*EE$51)+'[1]Summary Data'!$Y118</f>
        <v>0.55961872128000212</v>
      </c>
      <c r="EF53" s="93">
        <f>('[1]Summary Data'!$V118*POWER(EF$51,3))+('[1]Summary Data'!$W118*POWER(EF$51,2))+('[1]Summary Data'!$X118*EF$51)+'[1]Summary Data'!$Y118</f>
        <v>0.62073135704064297</v>
      </c>
      <c r="EG53" s="93">
        <f>('[1]Summary Data'!$V118*POWER(EG$51,3))+('[1]Summary Data'!$W118*POWER(EG$51,2))+('[1]Summary Data'!$X118*EG$51)+'[1]Summary Data'!$Y118</f>
        <v>0.68568408963072325</v>
      </c>
      <c r="EH53" s="93">
        <f>('[1]Summary Data'!$V118*POWER(EH$51,3))+('[1]Summary Data'!$W118*POWER(EH$51,2))+('[1]Summary Data'!$X118*EH$51)+'[1]Summary Data'!$Y118</f>
        <v>0.75457345947648324</v>
      </c>
      <c r="EI53" s="93">
        <f>('[1]Summary Data'!$V118*POWER(EI$51,3))+('[1]Summary Data'!$W118*POWER(EI$51,2))+('[1]Summary Data'!$X118*EI$51)+'[1]Summary Data'!$Y118</f>
        <v>0.82749600700416404</v>
      </c>
      <c r="EJ53" s="93">
        <f>('[1]Summary Data'!$V118*POWER(EJ$51,3))+('[1]Summary Data'!$W118*POWER(EJ$51,2))+('[1]Summary Data'!$X118*EJ$51)+'[1]Summary Data'!$Y118</f>
        <v>0.90454827264000393</v>
      </c>
      <c r="EK53" s="93">
        <f>('[1]Summary Data'!$V118*POWER(EK$51,3))+('[1]Summary Data'!$W118*POWER(EK$51,2))+('[1]Summary Data'!$X118*EK$51)+'[1]Summary Data'!$Y118</f>
        <v>0.98582679681024354</v>
      </c>
      <c r="EL53" s="93">
        <f>('[1]Summary Data'!$V118*POWER(EL$51,3))+('[1]Summary Data'!$W118*POWER(EL$51,2))+('[1]Summary Data'!$X118*EL$51)+'[1]Summary Data'!$Y118</f>
        <v>1.0714281199411242</v>
      </c>
      <c r="EM53" s="93">
        <f>('[1]Summary Data'!$V118*POWER(EM$51,3))+('[1]Summary Data'!$W118*POWER(EM$51,2))+('[1]Summary Data'!$X118*EM$51)+'[1]Summary Data'!$Y118</f>
        <v>1.1614487824588846</v>
      </c>
      <c r="EN53" s="93">
        <f>('[1]Summary Data'!$V118*POWER(EN$51,3))+('[1]Summary Data'!$W118*POWER(EN$51,2))+('[1]Summary Data'!$X118*EN$51)+'[1]Summary Data'!$Y118</f>
        <v>1.2559853247897643</v>
      </c>
      <c r="EO53" s="94">
        <f>('[1]Summary Data'!$V118*POWER(EO$51,3))+('[1]Summary Data'!$W118*POWER(EO$51,2))+('[1]Summary Data'!$X118*EO$51)+'[1]Summary Data'!$Y118</f>
        <v>1.3551342873600047</v>
      </c>
      <c r="EP53" s="187"/>
      <c r="EQ53" s="43" t="s">
        <v>62</v>
      </c>
    </row>
    <row r="54" spans="2:147" x14ac:dyDescent="0.25">
      <c r="B54" s="180"/>
      <c r="C54" s="181"/>
      <c r="D54" s="181"/>
      <c r="E54" s="182"/>
      <c r="F54" s="54">
        <f t="shared" si="7"/>
        <v>3.5</v>
      </c>
      <c r="G54" s="97">
        <f t="shared" si="8"/>
        <v>0.28527000000000002</v>
      </c>
      <c r="H54" s="98">
        <f t="shared" si="8"/>
        <v>0.27859218161152</v>
      </c>
      <c r="I54" s="98">
        <f t="shared" si="8"/>
        <v>0.27106166089216005</v>
      </c>
      <c r="J54" s="98">
        <f t="shared" si="8"/>
        <v>0.26274835951104003</v>
      </c>
      <c r="K54" s="98">
        <f t="shared" si="8"/>
        <v>0.25372219913728</v>
      </c>
      <c r="L54" s="98">
        <f t="shared" si="8"/>
        <v>0.24405310144000003</v>
      </c>
      <c r="M54" s="98">
        <f t="shared" si="8"/>
        <v>0.23381098808832002</v>
      </c>
      <c r="N54" s="98">
        <f t="shared" si="8"/>
        <v>0.22306578075136002</v>
      </c>
      <c r="O54" s="98">
        <f t="shared" si="8"/>
        <v>0.21188740109824003</v>
      </c>
      <c r="P54" s="98">
        <f t="shared" si="8"/>
        <v>0.20034577079808003</v>
      </c>
      <c r="Q54" s="98">
        <f t="shared" si="8"/>
        <v>0.18851081151999999</v>
      </c>
      <c r="R54" s="98">
        <f t="shared" si="8"/>
        <v>0.17645244493311998</v>
      </c>
      <c r="S54" s="98">
        <f t="shared" si="8"/>
        <v>0.16424059270655997</v>
      </c>
      <c r="T54" s="98">
        <f t="shared" si="8"/>
        <v>0.15194517650943995</v>
      </c>
      <c r="U54" s="98">
        <f t="shared" si="8"/>
        <v>0.13963611801087997</v>
      </c>
      <c r="V54" s="98">
        <f t="shared" si="8"/>
        <v>0.12738333887999995</v>
      </c>
      <c r="W54" s="98">
        <f t="shared" si="8"/>
        <v>0.11525676078591993</v>
      </c>
      <c r="X54" s="98">
        <f t="shared" si="8"/>
        <v>0.10332630539775989</v>
      </c>
      <c r="Y54" s="98">
        <f t="shared" si="8"/>
        <v>9.1661894384639897E-2</v>
      </c>
      <c r="Z54" s="98">
        <f t="shared" si="8"/>
        <v>8.0333449415679908E-2</v>
      </c>
      <c r="AA54" s="98">
        <f t="shared" si="8"/>
        <v>6.9410892159999904E-2</v>
      </c>
      <c r="AB54" s="98">
        <f t="shared" si="8"/>
        <v>5.8964144286719922E-2</v>
      </c>
      <c r="AC54" s="98">
        <f t="shared" si="8"/>
        <v>4.9063127464959888E-2</v>
      </c>
      <c r="AD54" s="98">
        <f t="shared" si="8"/>
        <v>3.9777763363839924E-2</v>
      </c>
      <c r="AE54" s="98">
        <f t="shared" si="8"/>
        <v>3.1177973652479873E-2</v>
      </c>
      <c r="AF54" s="98">
        <f t="shared" si="8"/>
        <v>2.3333679999999912E-2</v>
      </c>
      <c r="AG54" s="98">
        <f t="shared" si="8"/>
        <v>1.631480407551994E-2</v>
      </c>
      <c r="AH54" s="98">
        <f t="shared" si="8"/>
        <v>1.019126754815991E-2</v>
      </c>
      <c r="AI54" s="98">
        <f t="shared" si="8"/>
        <v>5.0329920870400002E-3</v>
      </c>
      <c r="AJ54" s="98">
        <f t="shared" si="8"/>
        <v>9.0989936127999771E-4</v>
      </c>
      <c r="AK54" s="98">
        <f t="shared" si="8"/>
        <v>0</v>
      </c>
      <c r="AL54" s="98">
        <f t="shared" si="8"/>
        <v>0</v>
      </c>
      <c r="AM54" s="98">
        <v>0</v>
      </c>
      <c r="AN54" s="98">
        <v>0</v>
      </c>
      <c r="AO54" s="98">
        <v>0</v>
      </c>
      <c r="AP54" s="98">
        <v>0</v>
      </c>
      <c r="AQ54" s="98">
        <v>0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0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0</v>
      </c>
      <c r="BF54" s="98">
        <v>0</v>
      </c>
      <c r="BG54" s="98">
        <v>0</v>
      </c>
      <c r="BH54" s="98">
        <v>0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0</v>
      </c>
      <c r="BO54" s="98">
        <v>0</v>
      </c>
      <c r="BP54" s="98">
        <v>0</v>
      </c>
      <c r="BQ54" s="98">
        <v>0</v>
      </c>
      <c r="BR54" s="98">
        <v>0</v>
      </c>
      <c r="BS54" s="98">
        <v>0</v>
      </c>
      <c r="BT54" s="99">
        <v>0</v>
      </c>
      <c r="BU54" s="187"/>
      <c r="CA54" s="142">
        <f t="shared" si="9"/>
        <v>0</v>
      </c>
      <c r="CB54" s="97">
        <f>('[1]Summary Data'!$V117*POWER(CB$51,3))+('[1]Summary Data'!$W117*POWER(CB$51,2))+('[1]Summary Data'!$X117*CB$51)+'[1]Summary Data'!$Y117</f>
        <v>0.28527000000000002</v>
      </c>
      <c r="CC54" s="98">
        <f>('[1]Summary Data'!$V117*POWER(CC$51,3))+('[1]Summary Data'!$W117*POWER(CC$51,2))+('[1]Summary Data'!$X117*CC$51)+'[1]Summary Data'!$Y117</f>
        <v>0.27859218161152</v>
      </c>
      <c r="CD54" s="98">
        <f>('[1]Summary Data'!$V117*POWER(CD$51,3))+('[1]Summary Data'!$W117*POWER(CD$51,2))+('[1]Summary Data'!$X117*CD$51)+'[1]Summary Data'!$Y117</f>
        <v>0.27106166089216005</v>
      </c>
      <c r="CE54" s="98">
        <f>('[1]Summary Data'!$V117*POWER(CE$51,3))+('[1]Summary Data'!$W117*POWER(CE$51,2))+('[1]Summary Data'!$X117*CE$51)+'[1]Summary Data'!$Y117</f>
        <v>0.26274835951104003</v>
      </c>
      <c r="CF54" s="98">
        <f>('[1]Summary Data'!$V117*POWER(CF$51,3))+('[1]Summary Data'!$W117*POWER(CF$51,2))+('[1]Summary Data'!$X117*CF$51)+'[1]Summary Data'!$Y117</f>
        <v>0.25372219913728</v>
      </c>
      <c r="CG54" s="98">
        <f>('[1]Summary Data'!$V117*POWER(CG$51,3))+('[1]Summary Data'!$W117*POWER(CG$51,2))+('[1]Summary Data'!$X117*CG$51)+'[1]Summary Data'!$Y117</f>
        <v>0.24405310144000003</v>
      </c>
      <c r="CH54" s="98">
        <f>('[1]Summary Data'!$V117*POWER(CH$51,3))+('[1]Summary Data'!$W117*POWER(CH$51,2))+('[1]Summary Data'!$X117*CH$51)+'[1]Summary Data'!$Y117</f>
        <v>0.23381098808832002</v>
      </c>
      <c r="CI54" s="98">
        <f>('[1]Summary Data'!$V117*POWER(CI$51,3))+('[1]Summary Data'!$W117*POWER(CI$51,2))+('[1]Summary Data'!$X117*CI$51)+'[1]Summary Data'!$Y117</f>
        <v>0.22306578075136002</v>
      </c>
      <c r="CJ54" s="98">
        <f>('[1]Summary Data'!$V117*POWER(CJ$51,3))+('[1]Summary Data'!$W117*POWER(CJ$51,2))+('[1]Summary Data'!$X117*CJ$51)+'[1]Summary Data'!$Y117</f>
        <v>0.21188740109824003</v>
      </c>
      <c r="CK54" s="98">
        <f>('[1]Summary Data'!$V117*POWER(CK$51,3))+('[1]Summary Data'!$W117*POWER(CK$51,2))+('[1]Summary Data'!$X117*CK$51)+'[1]Summary Data'!$Y117</f>
        <v>0.20034577079808003</v>
      </c>
      <c r="CL54" s="98">
        <f>('[1]Summary Data'!$V117*POWER(CL$51,3))+('[1]Summary Data'!$W117*POWER(CL$51,2))+('[1]Summary Data'!$X117*CL$51)+'[1]Summary Data'!$Y117</f>
        <v>0.18851081151999999</v>
      </c>
      <c r="CM54" s="98">
        <f>('[1]Summary Data'!$V117*POWER(CM$51,3))+('[1]Summary Data'!$W117*POWER(CM$51,2))+('[1]Summary Data'!$X117*CM$51)+'[1]Summary Data'!$Y117</f>
        <v>0.17645244493311998</v>
      </c>
      <c r="CN54" s="98">
        <f>('[1]Summary Data'!$V117*POWER(CN$51,3))+('[1]Summary Data'!$W117*POWER(CN$51,2))+('[1]Summary Data'!$X117*CN$51)+'[1]Summary Data'!$Y117</f>
        <v>0.16424059270655997</v>
      </c>
      <c r="CO54" s="98">
        <f>('[1]Summary Data'!$V117*POWER(CO$51,3))+('[1]Summary Data'!$W117*POWER(CO$51,2))+('[1]Summary Data'!$X117*CO$51)+'[1]Summary Data'!$Y117</f>
        <v>0.15194517650943995</v>
      </c>
      <c r="CP54" s="98">
        <f>('[1]Summary Data'!$V117*POWER(CP$51,3))+('[1]Summary Data'!$W117*POWER(CP$51,2))+('[1]Summary Data'!$X117*CP$51)+'[1]Summary Data'!$Y117</f>
        <v>0.13963611801087997</v>
      </c>
      <c r="CQ54" s="98">
        <f>('[1]Summary Data'!$V117*POWER(CQ$51,3))+('[1]Summary Data'!$W117*POWER(CQ$51,2))+('[1]Summary Data'!$X117*CQ$51)+'[1]Summary Data'!$Y117</f>
        <v>0.12738333887999995</v>
      </c>
      <c r="CR54" s="98">
        <f>('[1]Summary Data'!$V117*POWER(CR$51,3))+('[1]Summary Data'!$W117*POWER(CR$51,2))+('[1]Summary Data'!$X117*CR$51)+'[1]Summary Data'!$Y117</f>
        <v>0.11525676078591993</v>
      </c>
      <c r="CS54" s="98">
        <f>('[1]Summary Data'!$V117*POWER(CS$51,3))+('[1]Summary Data'!$W117*POWER(CS$51,2))+('[1]Summary Data'!$X117*CS$51)+'[1]Summary Data'!$Y117</f>
        <v>0.10332630539775989</v>
      </c>
      <c r="CT54" s="98">
        <f>('[1]Summary Data'!$V117*POWER(CT$51,3))+('[1]Summary Data'!$W117*POWER(CT$51,2))+('[1]Summary Data'!$X117*CT$51)+'[1]Summary Data'!$Y117</f>
        <v>9.1661894384639897E-2</v>
      </c>
      <c r="CU54" s="98">
        <f>('[1]Summary Data'!$V117*POWER(CU$51,3))+('[1]Summary Data'!$W117*POWER(CU$51,2))+('[1]Summary Data'!$X117*CU$51)+'[1]Summary Data'!$Y117</f>
        <v>8.0333449415679908E-2</v>
      </c>
      <c r="CV54" s="98">
        <f>('[1]Summary Data'!$V117*POWER(CV$51,3))+('[1]Summary Data'!$W117*POWER(CV$51,2))+('[1]Summary Data'!$X117*CV$51)+'[1]Summary Data'!$Y117</f>
        <v>6.9410892159999904E-2</v>
      </c>
      <c r="CW54" s="98">
        <f>('[1]Summary Data'!$V117*POWER(CW$51,3))+('[1]Summary Data'!$W117*POWER(CW$51,2))+('[1]Summary Data'!$X117*CW$51)+'[1]Summary Data'!$Y117</f>
        <v>5.8964144286719922E-2</v>
      </c>
      <c r="CX54" s="98">
        <f>('[1]Summary Data'!$V117*POWER(CX$51,3))+('[1]Summary Data'!$W117*POWER(CX$51,2))+('[1]Summary Data'!$X117*CX$51)+'[1]Summary Data'!$Y117</f>
        <v>4.9063127464959888E-2</v>
      </c>
      <c r="CY54" s="98">
        <f>('[1]Summary Data'!$V117*POWER(CY$51,3))+('[1]Summary Data'!$W117*POWER(CY$51,2))+('[1]Summary Data'!$X117*CY$51)+'[1]Summary Data'!$Y117</f>
        <v>3.9777763363839924E-2</v>
      </c>
      <c r="CZ54" s="98">
        <f>('[1]Summary Data'!$V117*POWER(CZ$51,3))+('[1]Summary Data'!$W117*POWER(CZ$51,2))+('[1]Summary Data'!$X117*CZ$51)+'[1]Summary Data'!$Y117</f>
        <v>3.1177973652479873E-2</v>
      </c>
      <c r="DA54" s="98">
        <f>('[1]Summary Data'!$V117*POWER(DA$51,3))+('[1]Summary Data'!$W117*POWER(DA$51,2))+('[1]Summary Data'!$X117*DA$51)+'[1]Summary Data'!$Y117</f>
        <v>2.3333679999999912E-2</v>
      </c>
      <c r="DB54" s="98">
        <f>('[1]Summary Data'!$V117*POWER(DB$51,3))+('[1]Summary Data'!$W117*POWER(DB$51,2))+('[1]Summary Data'!$X117*DB$51)+'[1]Summary Data'!$Y117</f>
        <v>1.631480407551994E-2</v>
      </c>
      <c r="DC54" s="98">
        <f>('[1]Summary Data'!$V117*POWER(DC$51,3))+('[1]Summary Data'!$W117*POWER(DC$51,2))+('[1]Summary Data'!$X117*DC$51)+'[1]Summary Data'!$Y117</f>
        <v>1.019126754815991E-2</v>
      </c>
      <c r="DD54" s="98">
        <f>('[1]Summary Data'!$V117*POWER(DD$51,3))+('[1]Summary Data'!$W117*POWER(DD$51,2))+('[1]Summary Data'!$X117*DD$51)+'[1]Summary Data'!$Y117</f>
        <v>5.0329920870400002E-3</v>
      </c>
      <c r="DE54" s="98">
        <f>('[1]Summary Data'!$V117*POWER(DE$51,3))+('[1]Summary Data'!$W117*POWER(DE$51,2))+('[1]Summary Data'!$X117*DE$51)+'[1]Summary Data'!$Y117</f>
        <v>9.0989936127999771E-4</v>
      </c>
      <c r="DF54" s="98">
        <f>('[1]Summary Data'!$V117*POWER(DF$51,3))+('[1]Summary Data'!$W117*POWER(DF$51,2))+('[1]Summary Data'!$X117*DF$51)+'[1]Summary Data'!$Y117</f>
        <v>-2.1080889600000319E-3</v>
      </c>
      <c r="DG54" s="98">
        <f>('[1]Summary Data'!$V117*POWER(DG$51,3))+('[1]Summary Data'!$W117*POWER(DG$51,2))+('[1]Summary Data'!$X117*DG$51)+'[1]Summary Data'!$Y117</f>
        <v>-3.951051207680023E-3</v>
      </c>
      <c r="DH54" s="98">
        <f>('[1]Summary Data'!$V117*POWER(DH$51,3))+('[1]Summary Data'!$W117*POWER(DH$51,2))+('[1]Summary Data'!$X117*DH$51)+'[1]Summary Data'!$Y117</f>
        <v>-4.5490657126400214E-3</v>
      </c>
      <c r="DI54" s="98">
        <f>('[1]Summary Data'!$V117*POWER(DI$51,3))+('[1]Summary Data'!$W117*POWER(DI$51,2))+('[1]Summary Data'!$X117*DI$51)+'[1]Summary Data'!$Y117</f>
        <v>-3.8322108057599058E-3</v>
      </c>
      <c r="DJ54" s="98">
        <f>('[1]Summary Data'!$V117*POWER(DJ$51,3))+('[1]Summary Data'!$W117*POWER(DJ$51,2))+('[1]Summary Data'!$X117*DJ$51)+'[1]Summary Data'!$Y117</f>
        <v>-1.730564817919833E-3</v>
      </c>
      <c r="DK54" s="98">
        <f>('[1]Summary Data'!$V117*POWER(DK$51,3))+('[1]Summary Data'!$W117*POWER(DK$51,2))+('[1]Summary Data'!$X117*DK$51)+'[1]Summary Data'!$Y117</f>
        <v>1.8257939200001516E-3</v>
      </c>
      <c r="DL54" s="98">
        <f>('[1]Summary Data'!$V117*POWER(DL$51,3))+('[1]Summary Data'!$W117*POWER(DL$51,2))+('[1]Summary Data'!$X117*DL$51)+'[1]Summary Data'!$Y117</f>
        <v>6.9067870771201134E-3</v>
      </c>
      <c r="DM54" s="98">
        <f>('[1]Summary Data'!$V117*POWER(DM$51,3))+('[1]Summary Data'!$W117*POWER(DM$51,2))+('[1]Summary Data'!$X117*DM$51)+'[1]Summary Data'!$Y117</f>
        <v>1.3582336322560118E-2</v>
      </c>
      <c r="DN54" s="98">
        <f>('[1]Summary Data'!$V117*POWER(DN$51,3))+('[1]Summary Data'!$W117*POWER(DN$51,2))+('[1]Summary Data'!$X117*DN$51)+'[1]Summary Data'!$Y117</f>
        <v>2.1922363325440231E-2</v>
      </c>
      <c r="DO54" s="98">
        <f>('[1]Summary Data'!$V117*POWER(DO$51,3))+('[1]Summary Data'!$W117*POWER(DO$51,2))+('[1]Summary Data'!$X117*DO$51)+'[1]Summary Data'!$Y117</f>
        <v>3.1996789754880295E-2</v>
      </c>
      <c r="DP54" s="98">
        <f>('[1]Summary Data'!$V117*POWER(DP$51,3))+('[1]Summary Data'!$W117*POWER(DP$51,2))+('[1]Summary Data'!$X117*DP$51)+'[1]Summary Data'!$Y117</f>
        <v>4.3875537280000404E-2</v>
      </c>
      <c r="DQ54" s="98">
        <f>('[1]Summary Data'!$V117*POWER(DQ$51,3))+('[1]Summary Data'!$W117*POWER(DQ$51,2))+('[1]Summary Data'!$X117*DQ$51)+'[1]Summary Data'!$Y117</f>
        <v>5.7628527569920485E-2</v>
      </c>
      <c r="DR54" s="98">
        <f>('[1]Summary Data'!$V117*POWER(DR$51,3))+('[1]Summary Data'!$W117*POWER(DR$51,2))+('[1]Summary Data'!$X117*DR$51)+'[1]Summary Data'!$Y117</f>
        <v>7.3325682293760519E-2</v>
      </c>
      <c r="DS54" s="98">
        <f>('[1]Summary Data'!$V117*POWER(DS$51,3))+('[1]Summary Data'!$W117*POWER(DS$51,2))+('[1]Summary Data'!$X117*DS$51)+'[1]Summary Data'!$Y117</f>
        <v>9.10369231206406E-2</v>
      </c>
      <c r="DT54" s="98">
        <f>('[1]Summary Data'!$V117*POWER(DT$51,3))+('[1]Summary Data'!$W117*POWER(DT$51,2))+('[1]Summary Data'!$X117*DT$51)+'[1]Summary Data'!$Y117</f>
        <v>0.11083217171968079</v>
      </c>
      <c r="DU54" s="98">
        <f>('[1]Summary Data'!$V117*POWER(DU$51,3))+('[1]Summary Data'!$W117*POWER(DU$51,2))+('[1]Summary Data'!$X117*DU$51)+'[1]Summary Data'!$Y117</f>
        <v>0.13278134976000083</v>
      </c>
      <c r="DV54" s="98">
        <f>('[1]Summary Data'!$V117*POWER(DV$51,3))+('[1]Summary Data'!$W117*POWER(DV$51,2))+('[1]Summary Data'!$X117*DV$51)+'[1]Summary Data'!$Y117</f>
        <v>0.15695437891072095</v>
      </c>
      <c r="DW54" s="98">
        <f>('[1]Summary Data'!$V117*POWER(DW$51,3))+('[1]Summary Data'!$W117*POWER(DW$51,2))+('[1]Summary Data'!$X117*DW$51)+'[1]Summary Data'!$Y117</f>
        <v>0.18342118084096104</v>
      </c>
      <c r="DX54" s="98">
        <f>('[1]Summary Data'!$V117*POWER(DX$51,3))+('[1]Summary Data'!$W117*POWER(DX$51,2))+('[1]Summary Data'!$X117*DX$51)+'[1]Summary Data'!$Y117</f>
        <v>0.21225167721984101</v>
      </c>
      <c r="DY54" s="98">
        <f>('[1]Summary Data'!$V117*POWER(DY$51,3))+('[1]Summary Data'!$W117*POWER(DY$51,2))+('[1]Summary Data'!$X117*DY$51)+'[1]Summary Data'!$Y117</f>
        <v>0.24351578971648125</v>
      </c>
      <c r="DZ54" s="98">
        <f>('[1]Summary Data'!$V117*POWER(DZ$51,3))+('[1]Summary Data'!$W117*POWER(DZ$51,2))+('[1]Summary Data'!$X117*DZ$51)+'[1]Summary Data'!$Y117</f>
        <v>0.27728344000000149</v>
      </c>
      <c r="EA54" s="98">
        <f>('[1]Summary Data'!$V117*POWER(EA$51,3))+('[1]Summary Data'!$W117*POWER(EA$51,2))+('[1]Summary Data'!$X117*EA$51)+'[1]Summary Data'!$Y117</f>
        <v>0.31362454973952164</v>
      </c>
      <c r="EB54" s="98">
        <f>('[1]Summary Data'!$V117*POWER(EB$51,3))+('[1]Summary Data'!$W117*POWER(EB$51,2))+('[1]Summary Data'!$X117*EB$51)+'[1]Summary Data'!$Y117</f>
        <v>0.35260904060416159</v>
      </c>
      <c r="EC54" s="98">
        <f>('[1]Summary Data'!$V117*POWER(EC$51,3))+('[1]Summary Data'!$W117*POWER(EC$51,2))+('[1]Summary Data'!$X117*EC$51)+'[1]Summary Data'!$Y117</f>
        <v>0.39430683426304169</v>
      </c>
      <c r="ED54" s="98">
        <f>('[1]Summary Data'!$V117*POWER(ED$51,3))+('[1]Summary Data'!$W117*POWER(ED$51,2))+('[1]Summary Data'!$X117*ED$51)+'[1]Summary Data'!$Y117</f>
        <v>0.4387878523852819</v>
      </c>
      <c r="EE54" s="98">
        <f>('[1]Summary Data'!$V117*POWER(EE$51,3))+('[1]Summary Data'!$W117*POWER(EE$51,2))+('[1]Summary Data'!$X117*EE$51)+'[1]Summary Data'!$Y117</f>
        <v>0.48612201664000193</v>
      </c>
      <c r="EF54" s="98">
        <f>('[1]Summary Data'!$V117*POWER(EF$51,3))+('[1]Summary Data'!$W117*POWER(EF$51,2))+('[1]Summary Data'!$X117*EF$51)+'[1]Summary Data'!$Y117</f>
        <v>0.53637924869632236</v>
      </c>
      <c r="EG54" s="98">
        <f>('[1]Summary Data'!$V117*POWER(EG$51,3))+('[1]Summary Data'!$W117*POWER(EG$51,2))+('[1]Summary Data'!$X117*EG$51)+'[1]Summary Data'!$Y117</f>
        <v>0.58962947022336243</v>
      </c>
      <c r="EH54" s="98">
        <f>('[1]Summary Data'!$V117*POWER(EH$51,3))+('[1]Summary Data'!$W117*POWER(EH$51,2))+('[1]Summary Data'!$X117*EH$51)+'[1]Summary Data'!$Y117</f>
        <v>0.64594260289024263</v>
      </c>
      <c r="EI54" s="98">
        <f>('[1]Summary Data'!$V117*POWER(EI$51,3))+('[1]Summary Data'!$W117*POWER(EI$51,2))+('[1]Summary Data'!$X117*EI$51)+'[1]Summary Data'!$Y117</f>
        <v>0.70538856836608277</v>
      </c>
      <c r="EJ54" s="98">
        <f>('[1]Summary Data'!$V117*POWER(EJ$51,3))+('[1]Summary Data'!$W117*POWER(EJ$51,2))+('[1]Summary Data'!$X117*EJ$51)+'[1]Summary Data'!$Y117</f>
        <v>0.7680372883200034</v>
      </c>
      <c r="EK54" s="98">
        <f>('[1]Summary Data'!$V117*POWER(EK$51,3))+('[1]Summary Data'!$W117*POWER(EK$51,2))+('[1]Summary Data'!$X117*EK$51)+'[1]Summary Data'!$Y117</f>
        <v>0.83395868442112298</v>
      </c>
      <c r="EL54" s="98">
        <f>('[1]Summary Data'!$V117*POWER(EL$51,3))+('[1]Summary Data'!$W117*POWER(EL$51,2))+('[1]Summary Data'!$X117*EL$51)+'[1]Summary Data'!$Y117</f>
        <v>0.9032226783385634</v>
      </c>
      <c r="EM54" s="98">
        <f>('[1]Summary Data'!$V117*POWER(EM$51,3))+('[1]Summary Data'!$W117*POWER(EM$51,2))+('[1]Summary Data'!$X117*EM$51)+'[1]Summary Data'!$Y117</f>
        <v>0.97589919174144335</v>
      </c>
      <c r="EN54" s="98">
        <f>('[1]Summary Data'!$V117*POWER(EN$51,3))+('[1]Summary Data'!$W117*POWER(EN$51,2))+('[1]Summary Data'!$X117*EN$51)+'[1]Summary Data'!$Y117</f>
        <v>1.0520581462988834</v>
      </c>
      <c r="EO54" s="99">
        <f>('[1]Summary Data'!$V117*POWER(EO$51,3))+('[1]Summary Data'!$W117*POWER(EO$51,2))+('[1]Summary Data'!$X117*EO$51)+'[1]Summary Data'!$Y117</f>
        <v>1.1317694636800035</v>
      </c>
      <c r="EP54" s="187"/>
    </row>
    <row r="55" spans="2:147" x14ac:dyDescent="0.25">
      <c r="B55" s="180"/>
      <c r="C55" s="181"/>
      <c r="D55" s="181"/>
      <c r="E55" s="182"/>
      <c r="F55" s="56">
        <f t="shared" si="7"/>
        <v>4</v>
      </c>
      <c r="G55" s="97">
        <f t="shared" si="8"/>
        <v>0.28611652754432004</v>
      </c>
      <c r="H55" s="98">
        <f t="shared" si="8"/>
        <v>0.28611652754432004</v>
      </c>
      <c r="I55" s="98">
        <f t="shared" si="8"/>
        <v>0.28494195219456003</v>
      </c>
      <c r="J55" s="98">
        <f t="shared" si="8"/>
        <v>0.28223683697664004</v>
      </c>
      <c r="K55" s="98">
        <f t="shared" si="8"/>
        <v>0.27810174491648004</v>
      </c>
      <c r="L55" s="98">
        <f t="shared" si="8"/>
        <v>0.27263723904000003</v>
      </c>
      <c r="M55" s="98">
        <f t="shared" si="8"/>
        <v>0.26594388237312006</v>
      </c>
      <c r="N55" s="98">
        <f t="shared" si="8"/>
        <v>0.25812223794176004</v>
      </c>
      <c r="O55" s="98">
        <f t="shared" si="8"/>
        <v>0.24927286877184002</v>
      </c>
      <c r="P55" s="98">
        <f t="shared" si="8"/>
        <v>0.23949633788928001</v>
      </c>
      <c r="Q55" s="98">
        <f t="shared" si="8"/>
        <v>0.22889320832000001</v>
      </c>
      <c r="R55" s="98">
        <f t="shared" si="8"/>
        <v>0.21756404308992</v>
      </c>
      <c r="S55" s="98">
        <f t="shared" si="8"/>
        <v>0.20560940522495999</v>
      </c>
      <c r="T55" s="98">
        <f t="shared" si="8"/>
        <v>0.19312985775103997</v>
      </c>
      <c r="U55" s="98">
        <f t="shared" si="8"/>
        <v>0.18022596369407998</v>
      </c>
      <c r="V55" s="98">
        <f t="shared" si="8"/>
        <v>0.16699828607999995</v>
      </c>
      <c r="W55" s="98">
        <f t="shared" si="8"/>
        <v>0.15354738793471995</v>
      </c>
      <c r="X55" s="98">
        <f t="shared" si="8"/>
        <v>0.13997383228415988</v>
      </c>
      <c r="Y55" s="98">
        <f t="shared" si="8"/>
        <v>0.12637818215423993</v>
      </c>
      <c r="Z55" s="98">
        <f t="shared" si="8"/>
        <v>0.11286100057087989</v>
      </c>
      <c r="AA55" s="98">
        <f t="shared" si="8"/>
        <v>9.9522850559999931E-2</v>
      </c>
      <c r="AB55" s="98">
        <f t="shared" si="8"/>
        <v>8.646429514751991E-2</v>
      </c>
      <c r="AC55" s="98">
        <f t="shared" si="8"/>
        <v>7.378589735935992E-2</v>
      </c>
      <c r="AD55" s="98">
        <f t="shared" si="8"/>
        <v>6.1588220221439893E-2</v>
      </c>
      <c r="AE55" s="98">
        <f t="shared" si="8"/>
        <v>4.9971826759679844E-2</v>
      </c>
      <c r="AF55" s="98">
        <f t="shared" si="8"/>
        <v>3.9037279999999869E-2</v>
      </c>
      <c r="AG55" s="98">
        <f t="shared" si="8"/>
        <v>2.8885142968319899E-2</v>
      </c>
      <c r="AH55" s="98">
        <f t="shared" si="8"/>
        <v>1.9615978690559976E-2</v>
      </c>
      <c r="AI55" s="98">
        <f t="shared" si="8"/>
        <v>1.1330350192639949E-2</v>
      </c>
      <c r="AJ55" s="98">
        <f t="shared" si="8"/>
        <v>4.1288205004799128E-3</v>
      </c>
      <c r="AK55" s="98">
        <f t="shared" si="8"/>
        <v>0</v>
      </c>
      <c r="AL55" s="98">
        <f t="shared" si="8"/>
        <v>0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9">
        <v>0</v>
      </c>
      <c r="BU55" s="187"/>
      <c r="CA55" s="143">
        <f t="shared" si="9"/>
        <v>0</v>
      </c>
      <c r="CB55" s="97">
        <f>('[1]Summary Data'!$V116*POWER(CB$51,3))+('[1]Summary Data'!$W116*POWER(CB$51,2))+('[1]Summary Data'!$X116*CB$51)+'[1]Summary Data'!$Y116</f>
        <v>0.28566000000000003</v>
      </c>
      <c r="CC55" s="98">
        <f>('[1]Summary Data'!$V116*POWER(CC$51,3))+('[1]Summary Data'!$W116*POWER(CC$51,2))+('[1]Summary Data'!$X116*CC$51)+'[1]Summary Data'!$Y116</f>
        <v>0.28611652754432004</v>
      </c>
      <c r="CD55" s="98">
        <f>('[1]Summary Data'!$V116*POWER(CD$51,3))+('[1]Summary Data'!$W116*POWER(CD$51,2))+('[1]Summary Data'!$X116*CD$51)+'[1]Summary Data'!$Y116</f>
        <v>0.28494195219456003</v>
      </c>
      <c r="CE55" s="98">
        <f>('[1]Summary Data'!$V116*POWER(CE$51,3))+('[1]Summary Data'!$W116*POWER(CE$51,2))+('[1]Summary Data'!$X116*CE$51)+'[1]Summary Data'!$Y116</f>
        <v>0.28223683697664004</v>
      </c>
      <c r="CF55" s="98">
        <f>('[1]Summary Data'!$V116*POWER(CF$51,3))+('[1]Summary Data'!$W116*POWER(CF$51,2))+('[1]Summary Data'!$X116*CF$51)+'[1]Summary Data'!$Y116</f>
        <v>0.27810174491648004</v>
      </c>
      <c r="CG55" s="98">
        <f>('[1]Summary Data'!$V116*POWER(CG$51,3))+('[1]Summary Data'!$W116*POWER(CG$51,2))+('[1]Summary Data'!$X116*CG$51)+'[1]Summary Data'!$Y116</f>
        <v>0.27263723904000003</v>
      </c>
      <c r="CH55" s="98">
        <f>('[1]Summary Data'!$V116*POWER(CH$51,3))+('[1]Summary Data'!$W116*POWER(CH$51,2))+('[1]Summary Data'!$X116*CH$51)+'[1]Summary Data'!$Y116</f>
        <v>0.26594388237312006</v>
      </c>
      <c r="CI55" s="98">
        <f>('[1]Summary Data'!$V116*POWER(CI$51,3))+('[1]Summary Data'!$W116*POWER(CI$51,2))+('[1]Summary Data'!$X116*CI$51)+'[1]Summary Data'!$Y116</f>
        <v>0.25812223794176004</v>
      </c>
      <c r="CJ55" s="98">
        <f>('[1]Summary Data'!$V116*POWER(CJ$51,3))+('[1]Summary Data'!$W116*POWER(CJ$51,2))+('[1]Summary Data'!$X116*CJ$51)+'[1]Summary Data'!$Y116</f>
        <v>0.24927286877184002</v>
      </c>
      <c r="CK55" s="98">
        <f>('[1]Summary Data'!$V116*POWER(CK$51,3))+('[1]Summary Data'!$W116*POWER(CK$51,2))+('[1]Summary Data'!$X116*CK$51)+'[1]Summary Data'!$Y116</f>
        <v>0.23949633788928001</v>
      </c>
      <c r="CL55" s="98">
        <f>('[1]Summary Data'!$V116*POWER(CL$51,3))+('[1]Summary Data'!$W116*POWER(CL$51,2))+('[1]Summary Data'!$X116*CL$51)+'[1]Summary Data'!$Y116</f>
        <v>0.22889320832000001</v>
      </c>
      <c r="CM55" s="98">
        <f>('[1]Summary Data'!$V116*POWER(CM$51,3))+('[1]Summary Data'!$W116*POWER(CM$51,2))+('[1]Summary Data'!$X116*CM$51)+'[1]Summary Data'!$Y116</f>
        <v>0.21756404308992</v>
      </c>
      <c r="CN55" s="98">
        <f>('[1]Summary Data'!$V116*POWER(CN$51,3))+('[1]Summary Data'!$W116*POWER(CN$51,2))+('[1]Summary Data'!$X116*CN$51)+'[1]Summary Data'!$Y116</f>
        <v>0.20560940522495999</v>
      </c>
      <c r="CO55" s="98">
        <f>('[1]Summary Data'!$V116*POWER(CO$51,3))+('[1]Summary Data'!$W116*POWER(CO$51,2))+('[1]Summary Data'!$X116*CO$51)+'[1]Summary Data'!$Y116</f>
        <v>0.19312985775103997</v>
      </c>
      <c r="CP55" s="98">
        <f>('[1]Summary Data'!$V116*POWER(CP$51,3))+('[1]Summary Data'!$W116*POWER(CP$51,2))+('[1]Summary Data'!$X116*CP$51)+'[1]Summary Data'!$Y116</f>
        <v>0.18022596369407998</v>
      </c>
      <c r="CQ55" s="98">
        <f>('[1]Summary Data'!$V116*POWER(CQ$51,3))+('[1]Summary Data'!$W116*POWER(CQ$51,2))+('[1]Summary Data'!$X116*CQ$51)+'[1]Summary Data'!$Y116</f>
        <v>0.16699828607999995</v>
      </c>
      <c r="CR55" s="98">
        <f>('[1]Summary Data'!$V116*POWER(CR$51,3))+('[1]Summary Data'!$W116*POWER(CR$51,2))+('[1]Summary Data'!$X116*CR$51)+'[1]Summary Data'!$Y116</f>
        <v>0.15354738793471995</v>
      </c>
      <c r="CS55" s="98">
        <f>('[1]Summary Data'!$V116*POWER(CS$51,3))+('[1]Summary Data'!$W116*POWER(CS$51,2))+('[1]Summary Data'!$X116*CS$51)+'[1]Summary Data'!$Y116</f>
        <v>0.13997383228415988</v>
      </c>
      <c r="CT55" s="98">
        <f>('[1]Summary Data'!$V116*POWER(CT$51,3))+('[1]Summary Data'!$W116*POWER(CT$51,2))+('[1]Summary Data'!$X116*CT$51)+'[1]Summary Data'!$Y116</f>
        <v>0.12637818215423993</v>
      </c>
      <c r="CU55" s="98">
        <f>('[1]Summary Data'!$V116*POWER(CU$51,3))+('[1]Summary Data'!$W116*POWER(CU$51,2))+('[1]Summary Data'!$X116*CU$51)+'[1]Summary Data'!$Y116</f>
        <v>0.11286100057087989</v>
      </c>
      <c r="CV55" s="98">
        <f>('[1]Summary Data'!$V116*POWER(CV$51,3))+('[1]Summary Data'!$W116*POWER(CV$51,2))+('[1]Summary Data'!$X116*CV$51)+'[1]Summary Data'!$Y116</f>
        <v>9.9522850559999931E-2</v>
      </c>
      <c r="CW55" s="98">
        <f>('[1]Summary Data'!$V116*POWER(CW$51,3))+('[1]Summary Data'!$W116*POWER(CW$51,2))+('[1]Summary Data'!$X116*CW$51)+'[1]Summary Data'!$Y116</f>
        <v>8.646429514751991E-2</v>
      </c>
      <c r="CX55" s="98">
        <f>('[1]Summary Data'!$V116*POWER(CX$51,3))+('[1]Summary Data'!$W116*POWER(CX$51,2))+('[1]Summary Data'!$X116*CX$51)+'[1]Summary Data'!$Y116</f>
        <v>7.378589735935992E-2</v>
      </c>
      <c r="CY55" s="98">
        <f>('[1]Summary Data'!$V116*POWER(CY$51,3))+('[1]Summary Data'!$W116*POWER(CY$51,2))+('[1]Summary Data'!$X116*CY$51)+'[1]Summary Data'!$Y116</f>
        <v>6.1588220221439893E-2</v>
      </c>
      <c r="CZ55" s="98">
        <f>('[1]Summary Data'!$V116*POWER(CZ$51,3))+('[1]Summary Data'!$W116*POWER(CZ$51,2))+('[1]Summary Data'!$X116*CZ$51)+'[1]Summary Data'!$Y116</f>
        <v>4.9971826759679844E-2</v>
      </c>
      <c r="DA55" s="98">
        <f>('[1]Summary Data'!$V116*POWER(DA$51,3))+('[1]Summary Data'!$W116*POWER(DA$51,2))+('[1]Summary Data'!$X116*DA$51)+'[1]Summary Data'!$Y116</f>
        <v>3.9037279999999869E-2</v>
      </c>
      <c r="DB55" s="98">
        <f>('[1]Summary Data'!$V116*POWER(DB$51,3))+('[1]Summary Data'!$W116*POWER(DB$51,2))+('[1]Summary Data'!$X116*DB$51)+'[1]Summary Data'!$Y116</f>
        <v>2.8885142968319899E-2</v>
      </c>
      <c r="DC55" s="98">
        <f>('[1]Summary Data'!$V116*POWER(DC$51,3))+('[1]Summary Data'!$W116*POWER(DC$51,2))+('[1]Summary Data'!$X116*DC$51)+'[1]Summary Data'!$Y116</f>
        <v>1.9615978690559976E-2</v>
      </c>
      <c r="DD55" s="98">
        <f>('[1]Summary Data'!$V116*POWER(DD$51,3))+('[1]Summary Data'!$W116*POWER(DD$51,2))+('[1]Summary Data'!$X116*DD$51)+'[1]Summary Data'!$Y116</f>
        <v>1.1330350192639949E-2</v>
      </c>
      <c r="DE55" s="98">
        <f>('[1]Summary Data'!$V116*POWER(DE$51,3))+('[1]Summary Data'!$W116*POWER(DE$51,2))+('[1]Summary Data'!$X116*DE$51)+'[1]Summary Data'!$Y116</f>
        <v>4.1288205004799128E-3</v>
      </c>
      <c r="DF55" s="98">
        <f>('[1]Summary Data'!$V116*POWER(DF$51,3))+('[1]Summary Data'!$W116*POWER(DF$51,2))+('[1]Summary Data'!$X116*DF$51)+'[1]Summary Data'!$Y116</f>
        <v>-1.8880473599999781E-3</v>
      </c>
      <c r="DG55" s="98">
        <f>('[1]Summary Data'!$V116*POWER(DG$51,3))+('[1]Summary Data'!$W116*POWER(DG$51,2))+('[1]Summary Data'!$X116*DG$51)+'[1]Summary Data'!$Y116</f>
        <v>-6.6196903628799597E-3</v>
      </c>
      <c r="DH55" s="98">
        <f>('[1]Summary Data'!$V116*POWER(DH$51,3))+('[1]Summary Data'!$W116*POWER(DH$51,2))+('[1]Summary Data'!$X116*DH$51)+'[1]Summary Data'!$Y116</f>
        <v>-9.9655454822400458E-3</v>
      </c>
      <c r="DI55" s="98">
        <f>('[1]Summary Data'!$V116*POWER(DI$51,3))+('[1]Summary Data'!$W116*POWER(DI$51,2))+('[1]Summary Data'!$X116*DI$51)+'[1]Summary Data'!$Y116</f>
        <v>-1.1825049692159806E-2</v>
      </c>
      <c r="DJ55" s="98">
        <f>('[1]Summary Data'!$V116*POWER(DJ$51,3))+('[1]Summary Data'!$W116*POWER(DJ$51,2))+('[1]Summary Data'!$X116*DJ$51)+'[1]Summary Data'!$Y116</f>
        <v>-1.2097639966719864E-2</v>
      </c>
      <c r="DK55" s="98">
        <f>('[1]Summary Data'!$V116*POWER(DK$51,3))+('[1]Summary Data'!$W116*POWER(DK$51,2))+('[1]Summary Data'!$X116*DK$51)+'[1]Summary Data'!$Y116</f>
        <v>-1.0682753279999957E-2</v>
      </c>
      <c r="DL55" s="98">
        <f>('[1]Summary Data'!$V116*POWER(DL$51,3))+('[1]Summary Data'!$W116*POWER(DL$51,2))+('[1]Summary Data'!$X116*DL$51)+'[1]Summary Data'!$Y116</f>
        <v>-7.4798266060797647E-3</v>
      </c>
      <c r="DM55" s="98">
        <f>('[1]Summary Data'!$V116*POWER(DM$51,3))+('[1]Summary Data'!$W116*POWER(DM$51,2))+('[1]Summary Data'!$X116*DM$51)+'[1]Summary Data'!$Y116</f>
        <v>-2.3882969190396897E-3</v>
      </c>
      <c r="DN55" s="98">
        <f>('[1]Summary Data'!$V116*POWER(DN$51,3))+('[1]Summary Data'!$W116*POWER(DN$51,2))+('[1]Summary Data'!$X116*DN$51)+'[1]Summary Data'!$Y116</f>
        <v>4.69239880704031E-3</v>
      </c>
      <c r="DO55" s="98">
        <f>('[1]Summary Data'!$V116*POWER(DO$51,3))+('[1]Summary Data'!$W116*POWER(DO$51,2))+('[1]Summary Data'!$X116*DO$51)+'[1]Summary Data'!$Y116</f>
        <v>1.3862823598080443E-2</v>
      </c>
      <c r="DP55" s="98">
        <f>('[1]Summary Data'!$V116*POWER(DP$51,3))+('[1]Summary Data'!$W116*POWER(DP$51,2))+('[1]Summary Data'!$X116*DP$51)+'[1]Summary Data'!$Y116</f>
        <v>2.5223540480000528E-2</v>
      </c>
      <c r="DQ55" s="98">
        <f>('[1]Summary Data'!$V116*POWER(DQ$51,3))+('[1]Summary Data'!$W116*POWER(DQ$51,2))+('[1]Summary Data'!$X116*DQ$51)+'[1]Summary Data'!$Y116</f>
        <v>3.8875112478720525E-2</v>
      </c>
      <c r="DR55" s="98">
        <f>('[1]Summary Data'!$V116*POWER(DR$51,3))+('[1]Summary Data'!$W116*POWER(DR$51,2))+('[1]Summary Data'!$X116*DR$51)+'[1]Summary Data'!$Y116</f>
        <v>5.4918102620160558E-2</v>
      </c>
      <c r="DS55" s="98">
        <f>('[1]Summary Data'!$V116*POWER(DS$51,3))+('[1]Summary Data'!$W116*POWER(DS$51,2))+('[1]Summary Data'!$X116*DS$51)+'[1]Summary Data'!$Y116</f>
        <v>7.3453073930240753E-2</v>
      </c>
      <c r="DT55" s="98">
        <f>('[1]Summary Data'!$V116*POWER(DT$51,3))+('[1]Summary Data'!$W116*POWER(DT$51,2))+('[1]Summary Data'!$X116*DT$51)+'[1]Summary Data'!$Y116</f>
        <v>9.458058943488093E-2</v>
      </c>
      <c r="DU55" s="98">
        <f>('[1]Summary Data'!$V116*POWER(DU$51,3))+('[1]Summary Data'!$W116*POWER(DU$51,2))+('[1]Summary Data'!$X116*DU$51)+'[1]Summary Data'!$Y116</f>
        <v>0.11840121216000102</v>
      </c>
      <c r="DV55" s="98">
        <f>('[1]Summary Data'!$V116*POWER(DV$51,3))+('[1]Summary Data'!$W116*POWER(DV$51,2))+('[1]Summary Data'!$X116*DV$51)+'[1]Summary Data'!$Y116</f>
        <v>0.14501550513152106</v>
      </c>
      <c r="DW55" s="98">
        <f>('[1]Summary Data'!$V116*POWER(DW$51,3))+('[1]Summary Data'!$W116*POWER(DW$51,2))+('[1]Summary Data'!$X116*DW$51)+'[1]Summary Data'!$Y116</f>
        <v>0.17452403137536121</v>
      </c>
      <c r="DX55" s="98">
        <f>('[1]Summary Data'!$V116*POWER(DX$51,3))+('[1]Summary Data'!$W116*POWER(DX$51,2))+('[1]Summary Data'!$X116*DX$51)+'[1]Summary Data'!$Y116</f>
        <v>0.20702735391744129</v>
      </c>
      <c r="DY55" s="98">
        <f>('[1]Summary Data'!$V116*POWER(DY$51,3))+('[1]Summary Data'!$W116*POWER(DY$51,2))+('[1]Summary Data'!$X116*DY$51)+'[1]Summary Data'!$Y116</f>
        <v>0.24262603578368164</v>
      </c>
      <c r="DZ55" s="98">
        <f>('[1]Summary Data'!$V116*POWER(DZ$51,3))+('[1]Summary Data'!$W116*POWER(DZ$51,2))+('[1]Summary Data'!$X116*DZ$51)+'[1]Summary Data'!$Y116</f>
        <v>0.28142064000000216</v>
      </c>
      <c r="EA55" s="98">
        <f>('[1]Summary Data'!$V116*POWER(EA$51,3))+('[1]Summary Data'!$W116*POWER(EA$51,2))+('[1]Summary Data'!$X116*EA$51)+'[1]Summary Data'!$Y116</f>
        <v>0.32351172959232177</v>
      </c>
      <c r="EB55" s="98">
        <f>('[1]Summary Data'!$V116*POWER(EB$51,3))+('[1]Summary Data'!$W116*POWER(EB$51,2))+('[1]Summary Data'!$X116*EB$51)+'[1]Summary Data'!$Y116</f>
        <v>0.36899986758656222</v>
      </c>
      <c r="EC55" s="98">
        <f>('[1]Summary Data'!$V116*POWER(EC$51,3))+('[1]Summary Data'!$W116*POWER(EC$51,2))+('[1]Summary Data'!$X116*EC$51)+'[1]Summary Data'!$Y116</f>
        <v>0.41798561700864201</v>
      </c>
      <c r="ED55" s="98">
        <f>('[1]Summary Data'!$V116*POWER(ED$51,3))+('[1]Summary Data'!$W116*POWER(ED$51,2))+('[1]Summary Data'!$X116*ED$51)+'[1]Summary Data'!$Y116</f>
        <v>0.47056954088448233</v>
      </c>
      <c r="EE55" s="98">
        <f>('[1]Summary Data'!$V116*POWER(EE$51,3))+('[1]Summary Data'!$W116*POWER(EE$51,2))+('[1]Summary Data'!$X116*EE$51)+'[1]Summary Data'!$Y116</f>
        <v>0.52685220224000218</v>
      </c>
      <c r="EF55" s="98">
        <f>('[1]Summary Data'!$V116*POWER(EF$51,3))+('[1]Summary Data'!$W116*POWER(EF$51,2))+('[1]Summary Data'!$X116*EF$51)+'[1]Summary Data'!$Y116</f>
        <v>0.58693416410112276</v>
      </c>
      <c r="EG55" s="98">
        <f>('[1]Summary Data'!$V116*POWER(EG$51,3))+('[1]Summary Data'!$W116*POWER(EG$51,2))+('[1]Summary Data'!$X116*EG$51)+'[1]Summary Data'!$Y116</f>
        <v>0.65091598949376306</v>
      </c>
      <c r="EH55" s="98">
        <f>('[1]Summary Data'!$V116*POWER(EH$51,3))+('[1]Summary Data'!$W116*POWER(EH$51,2))+('[1]Summary Data'!$X116*EH$51)+'[1]Summary Data'!$Y116</f>
        <v>0.71889824144384284</v>
      </c>
      <c r="EI55" s="98">
        <f>('[1]Summary Data'!$V116*POWER(EI$51,3))+('[1]Summary Data'!$W116*POWER(EI$51,2))+('[1]Summary Data'!$X116*EI$51)+'[1]Summary Data'!$Y116</f>
        <v>0.79098148297728399</v>
      </c>
      <c r="EJ55" s="98">
        <f>('[1]Summary Data'!$V116*POWER(EJ$51,3))+('[1]Summary Data'!$W116*POWER(EJ$51,2))+('[1]Summary Data'!$X116*EJ$51)+'[1]Summary Data'!$Y116</f>
        <v>0.86726627712000404</v>
      </c>
      <c r="EK55" s="98">
        <f>('[1]Summary Data'!$V116*POWER(EK$51,3))+('[1]Summary Data'!$W116*POWER(EK$51,2))+('[1]Summary Data'!$X116*EK$51)+'[1]Summary Data'!$Y116</f>
        <v>0.94785318689792375</v>
      </c>
      <c r="EL55" s="98">
        <f>('[1]Summary Data'!$V116*POWER(EL$51,3))+('[1]Summary Data'!$W116*POWER(EL$51,2))+('[1]Summary Data'!$X116*EL$51)+'[1]Summary Data'!$Y116</f>
        <v>1.0328427753369644</v>
      </c>
      <c r="EM55" s="98">
        <f>('[1]Summary Data'!$V116*POWER(EM$51,3))+('[1]Summary Data'!$W116*POWER(EM$51,2))+('[1]Summary Data'!$X116*EM$51)+'[1]Summary Data'!$Y116</f>
        <v>1.1223356054630442</v>
      </c>
      <c r="EN55" s="98">
        <f>('[1]Summary Data'!$V116*POWER(EN$51,3))+('[1]Summary Data'!$W116*POWER(EN$51,2))+('[1]Summary Data'!$X116*EN$51)+'[1]Summary Data'!$Y116</f>
        <v>1.2164322403020844</v>
      </c>
      <c r="EO55" s="99">
        <f>('[1]Summary Data'!$V116*POWER(EO$51,3))+('[1]Summary Data'!$W116*POWER(EO$51,2))+('[1]Summary Data'!$X116*EO$51)+'[1]Summary Data'!$Y116</f>
        <v>1.3152332428800051</v>
      </c>
      <c r="EP55" s="187"/>
    </row>
    <row r="56" spans="2:147" x14ac:dyDescent="0.25">
      <c r="B56" s="180"/>
      <c r="C56" s="181"/>
      <c r="D56" s="181"/>
      <c r="E56" s="182"/>
      <c r="F56" s="56">
        <f t="shared" si="7"/>
        <v>4.5</v>
      </c>
      <c r="G56" s="97">
        <f t="shared" si="8"/>
        <v>0.29366910930944001</v>
      </c>
      <c r="H56" s="98">
        <f t="shared" si="8"/>
        <v>0.29366910930944001</v>
      </c>
      <c r="I56" s="98">
        <f t="shared" si="8"/>
        <v>0.29341362327552001</v>
      </c>
      <c r="J56" s="98">
        <f t="shared" si="8"/>
        <v>0.29157132095487998</v>
      </c>
      <c r="K56" s="98">
        <f t="shared" si="8"/>
        <v>0.28823998140416002</v>
      </c>
      <c r="L56" s="98">
        <f t="shared" si="8"/>
        <v>0.28351738368000001</v>
      </c>
      <c r="M56" s="98">
        <f t="shared" si="8"/>
        <v>0.27750130683904001</v>
      </c>
      <c r="N56" s="98">
        <f t="shared" si="8"/>
        <v>0.27028952993791999</v>
      </c>
      <c r="O56" s="98">
        <f t="shared" si="8"/>
        <v>0.26197983203328001</v>
      </c>
      <c r="P56" s="98">
        <f t="shared" si="8"/>
        <v>0.25266999218176001</v>
      </c>
      <c r="Q56" s="98">
        <f t="shared" si="8"/>
        <v>0.24245778943999996</v>
      </c>
      <c r="R56" s="98">
        <f t="shared" si="8"/>
        <v>0.23144100286463998</v>
      </c>
      <c r="S56" s="98">
        <f t="shared" si="8"/>
        <v>0.21971741151231997</v>
      </c>
      <c r="T56" s="98">
        <f t="shared" si="8"/>
        <v>0.20738479443967994</v>
      </c>
      <c r="U56" s="98">
        <f t="shared" si="8"/>
        <v>0.19454093070335993</v>
      </c>
      <c r="V56" s="98">
        <f t="shared" si="8"/>
        <v>0.18128359935999991</v>
      </c>
      <c r="W56" s="98">
        <f t="shared" si="8"/>
        <v>0.16771057946623991</v>
      </c>
      <c r="X56" s="98">
        <f t="shared" si="8"/>
        <v>0.15391965007871986</v>
      </c>
      <c r="Y56" s="98">
        <f t="shared" si="8"/>
        <v>0.14000859025407986</v>
      </c>
      <c r="Z56" s="98">
        <f t="shared" si="8"/>
        <v>0.1260751790489599</v>
      </c>
      <c r="AA56" s="98">
        <f t="shared" si="8"/>
        <v>0.11221719551999987</v>
      </c>
      <c r="AB56" s="98">
        <f t="shared" si="8"/>
        <v>9.8532418723839832E-2</v>
      </c>
      <c r="AC56" s="98">
        <f t="shared" si="8"/>
        <v>8.5118627717119866E-2</v>
      </c>
      <c r="AD56" s="98">
        <f t="shared" si="8"/>
        <v>7.2073601556479849E-2</v>
      </c>
      <c r="AE56" s="98">
        <f t="shared" si="8"/>
        <v>5.9495119298559829E-2</v>
      </c>
      <c r="AF56" s="98">
        <f t="shared" si="8"/>
        <v>4.7480959999999794E-2</v>
      </c>
      <c r="AG56" s="98">
        <f t="shared" si="8"/>
        <v>3.6128902717439848E-2</v>
      </c>
      <c r="AH56" s="98">
        <f t="shared" si="8"/>
        <v>2.5536726507519814E-2</v>
      </c>
      <c r="AI56" s="98">
        <f t="shared" si="8"/>
        <v>1.5802210426879848E-2</v>
      </c>
      <c r="AJ56" s="98">
        <f t="shared" si="8"/>
        <v>7.0231335321598864E-3</v>
      </c>
      <c r="AK56" s="98">
        <f t="shared" si="8"/>
        <v>0</v>
      </c>
      <c r="AL56" s="98">
        <f t="shared" si="8"/>
        <v>0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9">
        <v>0</v>
      </c>
      <c r="BU56" s="187"/>
      <c r="CA56" s="143">
        <f t="shared" si="9"/>
        <v>0</v>
      </c>
      <c r="CB56" s="97">
        <f>('[1]Summary Data'!$V115*POWER(CB$51,3))+('[1]Summary Data'!$W115*POWER(CB$51,2))+('[1]Summary Data'!$X115*CB$51)+'[1]Summary Data'!$Y115</f>
        <v>0.29224</v>
      </c>
      <c r="CC56" s="98">
        <f>('[1]Summary Data'!$V115*POWER(CC$51,3))+('[1]Summary Data'!$W115*POWER(CC$51,2))+('[1]Summary Data'!$X115*CC$51)+'[1]Summary Data'!$Y115</f>
        <v>0.29366910930944001</v>
      </c>
      <c r="CD56" s="98">
        <f>('[1]Summary Data'!$V115*POWER(CD$51,3))+('[1]Summary Data'!$W115*POWER(CD$51,2))+('[1]Summary Data'!$X115*CD$51)+'[1]Summary Data'!$Y115</f>
        <v>0.29341362327552001</v>
      </c>
      <c r="CE56" s="98">
        <f>('[1]Summary Data'!$V115*POWER(CE$51,3))+('[1]Summary Data'!$W115*POWER(CE$51,2))+('[1]Summary Data'!$X115*CE$51)+'[1]Summary Data'!$Y115</f>
        <v>0.29157132095487998</v>
      </c>
      <c r="CF56" s="98">
        <f>('[1]Summary Data'!$V115*POWER(CF$51,3))+('[1]Summary Data'!$W115*POWER(CF$51,2))+('[1]Summary Data'!$X115*CF$51)+'[1]Summary Data'!$Y115</f>
        <v>0.28823998140416002</v>
      </c>
      <c r="CG56" s="98">
        <f>('[1]Summary Data'!$V115*POWER(CG$51,3))+('[1]Summary Data'!$W115*POWER(CG$51,2))+('[1]Summary Data'!$X115*CG$51)+'[1]Summary Data'!$Y115</f>
        <v>0.28351738368000001</v>
      </c>
      <c r="CH56" s="98">
        <f>('[1]Summary Data'!$V115*POWER(CH$51,3))+('[1]Summary Data'!$W115*POWER(CH$51,2))+('[1]Summary Data'!$X115*CH$51)+'[1]Summary Data'!$Y115</f>
        <v>0.27750130683904001</v>
      </c>
      <c r="CI56" s="98">
        <f>('[1]Summary Data'!$V115*POWER(CI$51,3))+('[1]Summary Data'!$W115*POWER(CI$51,2))+('[1]Summary Data'!$X115*CI$51)+'[1]Summary Data'!$Y115</f>
        <v>0.27028952993791999</v>
      </c>
      <c r="CJ56" s="98">
        <f>('[1]Summary Data'!$V115*POWER(CJ$51,3))+('[1]Summary Data'!$W115*POWER(CJ$51,2))+('[1]Summary Data'!$X115*CJ$51)+'[1]Summary Data'!$Y115</f>
        <v>0.26197983203328001</v>
      </c>
      <c r="CK56" s="98">
        <f>('[1]Summary Data'!$V115*POWER(CK$51,3))+('[1]Summary Data'!$W115*POWER(CK$51,2))+('[1]Summary Data'!$X115*CK$51)+'[1]Summary Data'!$Y115</f>
        <v>0.25266999218176001</v>
      </c>
      <c r="CL56" s="98">
        <f>('[1]Summary Data'!$V115*POWER(CL$51,3))+('[1]Summary Data'!$W115*POWER(CL$51,2))+('[1]Summary Data'!$X115*CL$51)+'[1]Summary Data'!$Y115</f>
        <v>0.24245778943999996</v>
      </c>
      <c r="CM56" s="98">
        <f>('[1]Summary Data'!$V115*POWER(CM$51,3))+('[1]Summary Data'!$W115*POWER(CM$51,2))+('[1]Summary Data'!$X115*CM$51)+'[1]Summary Data'!$Y115</f>
        <v>0.23144100286463998</v>
      </c>
      <c r="CN56" s="98">
        <f>('[1]Summary Data'!$V115*POWER(CN$51,3))+('[1]Summary Data'!$W115*POWER(CN$51,2))+('[1]Summary Data'!$X115*CN$51)+'[1]Summary Data'!$Y115</f>
        <v>0.21971741151231997</v>
      </c>
      <c r="CO56" s="98">
        <f>('[1]Summary Data'!$V115*POWER(CO$51,3))+('[1]Summary Data'!$W115*POWER(CO$51,2))+('[1]Summary Data'!$X115*CO$51)+'[1]Summary Data'!$Y115</f>
        <v>0.20738479443967994</v>
      </c>
      <c r="CP56" s="98">
        <f>('[1]Summary Data'!$V115*POWER(CP$51,3))+('[1]Summary Data'!$W115*POWER(CP$51,2))+('[1]Summary Data'!$X115*CP$51)+'[1]Summary Data'!$Y115</f>
        <v>0.19454093070335993</v>
      </c>
      <c r="CQ56" s="98">
        <f>('[1]Summary Data'!$V115*POWER(CQ$51,3))+('[1]Summary Data'!$W115*POWER(CQ$51,2))+('[1]Summary Data'!$X115*CQ$51)+'[1]Summary Data'!$Y115</f>
        <v>0.18128359935999991</v>
      </c>
      <c r="CR56" s="98">
        <f>('[1]Summary Data'!$V115*POWER(CR$51,3))+('[1]Summary Data'!$W115*POWER(CR$51,2))+('[1]Summary Data'!$X115*CR$51)+'[1]Summary Data'!$Y115</f>
        <v>0.16771057946623991</v>
      </c>
      <c r="CS56" s="98">
        <f>('[1]Summary Data'!$V115*POWER(CS$51,3))+('[1]Summary Data'!$W115*POWER(CS$51,2))+('[1]Summary Data'!$X115*CS$51)+'[1]Summary Data'!$Y115</f>
        <v>0.15391965007871986</v>
      </c>
      <c r="CT56" s="98">
        <f>('[1]Summary Data'!$V115*POWER(CT$51,3))+('[1]Summary Data'!$W115*POWER(CT$51,2))+('[1]Summary Data'!$X115*CT$51)+'[1]Summary Data'!$Y115</f>
        <v>0.14000859025407986</v>
      </c>
      <c r="CU56" s="98">
        <f>('[1]Summary Data'!$V115*POWER(CU$51,3))+('[1]Summary Data'!$W115*POWER(CU$51,2))+('[1]Summary Data'!$X115*CU$51)+'[1]Summary Data'!$Y115</f>
        <v>0.1260751790489599</v>
      </c>
      <c r="CV56" s="98">
        <f>('[1]Summary Data'!$V115*POWER(CV$51,3))+('[1]Summary Data'!$W115*POWER(CV$51,2))+('[1]Summary Data'!$X115*CV$51)+'[1]Summary Data'!$Y115</f>
        <v>0.11221719551999987</v>
      </c>
      <c r="CW56" s="98">
        <f>('[1]Summary Data'!$V115*POWER(CW$51,3))+('[1]Summary Data'!$W115*POWER(CW$51,2))+('[1]Summary Data'!$X115*CW$51)+'[1]Summary Data'!$Y115</f>
        <v>9.8532418723839832E-2</v>
      </c>
      <c r="CX56" s="98">
        <f>('[1]Summary Data'!$V115*POWER(CX$51,3))+('[1]Summary Data'!$W115*POWER(CX$51,2))+('[1]Summary Data'!$X115*CX$51)+'[1]Summary Data'!$Y115</f>
        <v>8.5118627717119866E-2</v>
      </c>
      <c r="CY56" s="98">
        <f>('[1]Summary Data'!$V115*POWER(CY$51,3))+('[1]Summary Data'!$W115*POWER(CY$51,2))+('[1]Summary Data'!$X115*CY$51)+'[1]Summary Data'!$Y115</f>
        <v>7.2073601556479849E-2</v>
      </c>
      <c r="CZ56" s="98">
        <f>('[1]Summary Data'!$V115*POWER(CZ$51,3))+('[1]Summary Data'!$W115*POWER(CZ$51,2))+('[1]Summary Data'!$X115*CZ$51)+'[1]Summary Data'!$Y115</f>
        <v>5.9495119298559829E-2</v>
      </c>
      <c r="DA56" s="98">
        <f>('[1]Summary Data'!$V115*POWER(DA$51,3))+('[1]Summary Data'!$W115*POWER(DA$51,2))+('[1]Summary Data'!$X115*DA$51)+'[1]Summary Data'!$Y115</f>
        <v>4.7480959999999794E-2</v>
      </c>
      <c r="DB56" s="98">
        <f>('[1]Summary Data'!$V115*POWER(DB$51,3))+('[1]Summary Data'!$W115*POWER(DB$51,2))+('[1]Summary Data'!$X115*DB$51)+'[1]Summary Data'!$Y115</f>
        <v>3.6128902717439848E-2</v>
      </c>
      <c r="DC56" s="98">
        <f>('[1]Summary Data'!$V115*POWER(DC$51,3))+('[1]Summary Data'!$W115*POWER(DC$51,2))+('[1]Summary Data'!$X115*DC$51)+'[1]Summary Data'!$Y115</f>
        <v>2.5536726507519814E-2</v>
      </c>
      <c r="DD56" s="98">
        <f>('[1]Summary Data'!$V115*POWER(DD$51,3))+('[1]Summary Data'!$W115*POWER(DD$51,2))+('[1]Summary Data'!$X115*DD$51)+'[1]Summary Data'!$Y115</f>
        <v>1.5802210426879848E-2</v>
      </c>
      <c r="DE56" s="98">
        <f>('[1]Summary Data'!$V115*POWER(DE$51,3))+('[1]Summary Data'!$W115*POWER(DE$51,2))+('[1]Summary Data'!$X115*DE$51)+'[1]Summary Data'!$Y115</f>
        <v>7.0231335321598864E-3</v>
      </c>
      <c r="DF56" s="98">
        <f>('[1]Summary Data'!$V115*POWER(DF$51,3))+('[1]Summary Data'!$W115*POWER(DF$51,2))+('[1]Summary Data'!$X115*DF$51)+'[1]Summary Data'!$Y115</f>
        <v>-7.0272512000008058E-4</v>
      </c>
      <c r="DG56" s="98">
        <f>('[1]Summary Data'!$V115*POWER(DG$51,3))+('[1]Summary Data'!$W115*POWER(DG$51,2))+('[1]Summary Data'!$X115*DG$51)+'[1]Summary Data'!$Y115</f>
        <v>-7.2775864729600626E-3</v>
      </c>
      <c r="DH56" s="98">
        <f>('[1]Summary Data'!$V115*POWER(DH$51,3))+('[1]Summary Data'!$W115*POWER(DH$51,2))+('[1]Summary Data'!$X115*DH$51)+'[1]Summary Data'!$Y115</f>
        <v>-1.260367147008018E-2</v>
      </c>
      <c r="DI56" s="98">
        <f>('[1]Summary Data'!$V115*POWER(DI$51,3))+('[1]Summary Data'!$W115*POWER(DI$51,2))+('[1]Summary Data'!$X115*DI$51)+'[1]Summary Data'!$Y115</f>
        <v>-1.6583201054719998E-2</v>
      </c>
      <c r="DJ56" s="98">
        <f>('[1]Summary Data'!$V115*POWER(DJ$51,3))+('[1]Summary Data'!$W115*POWER(DJ$51,2))+('[1]Summary Data'!$X115*DJ$51)+'[1]Summary Data'!$Y115</f>
        <v>-1.9118396170240082E-2</v>
      </c>
      <c r="DK56" s="98">
        <f>('[1]Summary Data'!$V115*POWER(DK$51,3))+('[1]Summary Data'!$W115*POWER(DK$51,2))+('[1]Summary Data'!$X115*DK$51)+'[1]Summary Data'!$Y115</f>
        <v>-2.0111477759999941E-2</v>
      </c>
      <c r="DL56" s="98">
        <f>('[1]Summary Data'!$V115*POWER(DL$51,3))+('[1]Summary Data'!$W115*POWER(DL$51,2))+('[1]Summary Data'!$X115*DL$51)+'[1]Summary Data'!$Y115</f>
        <v>-1.9464666767359973E-2</v>
      </c>
      <c r="DM56" s="98">
        <f>('[1]Summary Data'!$V115*POWER(DM$51,3))+('[1]Summary Data'!$W115*POWER(DM$51,2))+('[1]Summary Data'!$X115*DM$51)+'[1]Summary Data'!$Y115</f>
        <v>-1.7080184135680021E-2</v>
      </c>
      <c r="DN56" s="98">
        <f>('[1]Summary Data'!$V115*POWER(DN$51,3))+('[1]Summary Data'!$W115*POWER(DN$51,2))+('[1]Summary Data'!$X115*DN$51)+'[1]Summary Data'!$Y115</f>
        <v>-1.2860250808319817E-2</v>
      </c>
      <c r="DO56" s="98">
        <f>('[1]Summary Data'!$V115*POWER(DO$51,3))+('[1]Summary Data'!$W115*POWER(DO$51,2))+('[1]Summary Data'!$X115*DO$51)+'[1]Summary Data'!$Y115</f>
        <v>-6.7070877286396491E-3</v>
      </c>
      <c r="DP56" s="98">
        <f>('[1]Summary Data'!$V115*POWER(DP$51,3))+('[1]Summary Data'!$W115*POWER(DP$51,2))+('[1]Summary Data'!$X115*DP$51)+'[1]Summary Data'!$Y115</f>
        <v>1.4770841600002527E-3</v>
      </c>
      <c r="DQ56" s="98">
        <f>('[1]Summary Data'!$V115*POWER(DQ$51,3))+('[1]Summary Data'!$W115*POWER(DQ$51,2))+('[1]Summary Data'!$X115*DQ$51)+'[1]Summary Data'!$Y115</f>
        <v>1.1790043914240544E-2</v>
      </c>
      <c r="DR56" s="98">
        <f>('[1]Summary Data'!$V115*POWER(DR$51,3))+('[1]Summary Data'!$W115*POWER(DR$51,2))+('[1]Summary Data'!$X115*DR$51)+'[1]Summary Data'!$Y115</f>
        <v>2.4329570590720551E-2</v>
      </c>
      <c r="DS56" s="98">
        <f>('[1]Summary Data'!$V115*POWER(DS$51,3))+('[1]Summary Data'!$W115*POWER(DS$51,2))+('[1]Summary Data'!$X115*DS$51)+'[1]Summary Data'!$Y115</f>
        <v>3.9193443246080484E-2</v>
      </c>
      <c r="DT56" s="98">
        <f>('[1]Summary Data'!$V115*POWER(DT$51,3))+('[1]Summary Data'!$W115*POWER(DT$51,2))+('[1]Summary Data'!$X115*DT$51)+'[1]Summary Data'!$Y115</f>
        <v>5.6479440936960779E-2</v>
      </c>
      <c r="DU56" s="98">
        <f>('[1]Summary Data'!$V115*POWER(DU$51,3))+('[1]Summary Data'!$W115*POWER(DU$51,2))+('[1]Summary Data'!$X115*DU$51)+'[1]Summary Data'!$Y115</f>
        <v>7.6285342720000537E-2</v>
      </c>
      <c r="DV56" s="98">
        <f>('[1]Summary Data'!$V115*POWER(DV$51,3))+('[1]Summary Data'!$W115*POWER(DV$51,2))+('[1]Summary Data'!$X115*DV$51)+'[1]Summary Data'!$Y115</f>
        <v>9.8708927651840639E-2</v>
      </c>
      <c r="DW56" s="98">
        <f>('[1]Summary Data'!$V115*POWER(DW$51,3))+('[1]Summary Data'!$W115*POWER(DW$51,2))+('[1]Summary Data'!$X115*DW$51)+'[1]Summary Data'!$Y115</f>
        <v>0.12384797478912088</v>
      </c>
      <c r="DX56" s="98">
        <f>('[1]Summary Data'!$V115*POWER(DX$51,3))+('[1]Summary Data'!$W115*POWER(DX$51,2))+('[1]Summary Data'!$X115*DX$51)+'[1]Summary Data'!$Y115</f>
        <v>0.15180026318848094</v>
      </c>
      <c r="DY56" s="98">
        <f>('[1]Summary Data'!$V115*POWER(DY$51,3))+('[1]Summary Data'!$W115*POWER(DY$51,2))+('[1]Summary Data'!$X115*DY$51)+'[1]Summary Data'!$Y115</f>
        <v>0.18266357190656138</v>
      </c>
      <c r="DZ56" s="98">
        <f>('[1]Summary Data'!$V115*POWER(DZ$51,3))+('[1]Summary Data'!$W115*POWER(DZ$51,2))+('[1]Summary Data'!$X115*DZ$51)+'[1]Summary Data'!$Y115</f>
        <v>0.21653568000000184</v>
      </c>
      <c r="EA56" s="98">
        <f>('[1]Summary Data'!$V115*POWER(EA$51,3))+('[1]Summary Data'!$W115*POWER(EA$51,2))+('[1]Summary Data'!$X115*EA$51)+'[1]Summary Data'!$Y115</f>
        <v>0.25351436652544179</v>
      </c>
      <c r="EB56" s="98">
        <f>('[1]Summary Data'!$V115*POWER(EB$51,3))+('[1]Summary Data'!$W115*POWER(EB$51,2))+('[1]Summary Data'!$X115*EB$51)+'[1]Summary Data'!$Y115</f>
        <v>0.29369741053952148</v>
      </c>
      <c r="EC56" s="98">
        <f>('[1]Summary Data'!$V115*POWER(EC$51,3))+('[1]Summary Data'!$W115*POWER(EC$51,2))+('[1]Summary Data'!$X115*EC$51)+'[1]Summary Data'!$Y115</f>
        <v>0.33718259109888171</v>
      </c>
      <c r="ED56" s="98">
        <f>('[1]Summary Data'!$V115*POWER(ED$51,3))+('[1]Summary Data'!$W115*POWER(ED$51,2))+('[1]Summary Data'!$X115*ED$51)+'[1]Summary Data'!$Y115</f>
        <v>0.38406768726016199</v>
      </c>
      <c r="EE56" s="98">
        <f>('[1]Summary Data'!$V115*POWER(EE$51,3))+('[1]Summary Data'!$W115*POWER(EE$51,2))+('[1]Summary Data'!$X115*EE$51)+'[1]Summary Data'!$Y115</f>
        <v>0.4344504780800017</v>
      </c>
      <c r="EF56" s="98">
        <f>('[1]Summary Data'!$V115*POWER(EF$51,3))+('[1]Summary Data'!$W115*POWER(EF$51,2))+('[1]Summary Data'!$X115*EF$51)+'[1]Summary Data'!$Y115</f>
        <v>0.48842874261504243</v>
      </c>
      <c r="EG56" s="98">
        <f>('[1]Summary Data'!$V115*POWER(EG$51,3))+('[1]Summary Data'!$W115*POWER(EG$51,2))+('[1]Summary Data'!$X115*EG$51)+'[1]Summary Data'!$Y115</f>
        <v>0.5461002599219229</v>
      </c>
      <c r="EH56" s="98">
        <f>('[1]Summary Data'!$V115*POWER(EH$51,3))+('[1]Summary Data'!$W115*POWER(EH$51,2))+('[1]Summary Data'!$X115*EH$51)+'[1]Summary Data'!$Y115</f>
        <v>0.60756280905728266</v>
      </c>
      <c r="EI56" s="98">
        <f>('[1]Summary Data'!$V115*POWER(EI$51,3))+('[1]Summary Data'!$W115*POWER(EI$51,2))+('[1]Summary Data'!$X115*EI$51)+'[1]Summary Data'!$Y115</f>
        <v>0.67291416907776336</v>
      </c>
      <c r="EJ56" s="98">
        <f>('[1]Summary Data'!$V115*POWER(EJ$51,3))+('[1]Summary Data'!$W115*POWER(EJ$51,2))+('[1]Summary Data'!$X115*EJ$51)+'[1]Summary Data'!$Y115</f>
        <v>0.74225211904000366</v>
      </c>
      <c r="EK56" s="98">
        <f>('[1]Summary Data'!$V115*POWER(EK$51,3))+('[1]Summary Data'!$W115*POWER(EK$51,2))+('[1]Summary Data'!$X115*EK$51)+'[1]Summary Data'!$Y115</f>
        <v>0.81567443800064354</v>
      </c>
      <c r="EL56" s="98">
        <f>('[1]Summary Data'!$V115*POWER(EL$51,3))+('[1]Summary Data'!$W115*POWER(EL$51,2))+('[1]Summary Data'!$X115*EL$51)+'[1]Summary Data'!$Y115</f>
        <v>0.8932789050163239</v>
      </c>
      <c r="EM56" s="98">
        <f>('[1]Summary Data'!$V115*POWER(EM$51,3))+('[1]Summary Data'!$W115*POWER(EM$51,2))+('[1]Summary Data'!$X115*EM$51)+'[1]Summary Data'!$Y115</f>
        <v>0.97516329914368383</v>
      </c>
      <c r="EN56" s="98">
        <f>('[1]Summary Data'!$V115*POWER(EN$51,3))+('[1]Summary Data'!$W115*POWER(EN$51,2))+('[1]Summary Data'!$X115*EN$51)+'[1]Summary Data'!$Y115</f>
        <v>1.0614253994393636</v>
      </c>
      <c r="EO56" s="99">
        <f>('[1]Summary Data'!$V115*POWER(EO$51,3))+('[1]Summary Data'!$W115*POWER(EO$51,2))+('[1]Summary Data'!$X115*EO$51)+'[1]Summary Data'!$Y115</f>
        <v>1.1521629849600044</v>
      </c>
      <c r="EP56" s="187"/>
    </row>
    <row r="57" spans="2:147" x14ac:dyDescent="0.25">
      <c r="B57" s="180"/>
      <c r="C57" s="181"/>
      <c r="D57" s="181"/>
      <c r="E57" s="182"/>
      <c r="F57" s="56">
        <f t="shared" si="7"/>
        <v>5</v>
      </c>
      <c r="G57" s="97">
        <f t="shared" si="8"/>
        <v>0.31715789799936001</v>
      </c>
      <c r="H57" s="98">
        <f t="shared" si="8"/>
        <v>0.31715789799936001</v>
      </c>
      <c r="I57" s="98">
        <f t="shared" si="8"/>
        <v>0.31625320319488004</v>
      </c>
      <c r="J57" s="98">
        <f t="shared" si="8"/>
        <v>0.31378965238272</v>
      </c>
      <c r="K57" s="98">
        <f t="shared" si="8"/>
        <v>0.30986098235904003</v>
      </c>
      <c r="L57" s="98">
        <f t="shared" si="8"/>
        <v>0.30456092992</v>
      </c>
      <c r="M57" s="98">
        <f t="shared" si="8"/>
        <v>0.29798323186176001</v>
      </c>
      <c r="N57" s="98">
        <f t="shared" si="8"/>
        <v>0.29022162498047999</v>
      </c>
      <c r="O57" s="98">
        <f t="shared" si="8"/>
        <v>0.28136984607232002</v>
      </c>
      <c r="P57" s="98">
        <f t="shared" si="8"/>
        <v>0.27152163193344003</v>
      </c>
      <c r="Q57" s="98">
        <f t="shared" si="8"/>
        <v>0.26077071936000001</v>
      </c>
      <c r="R57" s="98">
        <f t="shared" si="8"/>
        <v>0.24921084514815997</v>
      </c>
      <c r="S57" s="98">
        <f t="shared" si="8"/>
        <v>0.23693574609407997</v>
      </c>
      <c r="T57" s="98">
        <f t="shared" si="8"/>
        <v>0.22403915899391996</v>
      </c>
      <c r="U57" s="98">
        <f t="shared" si="8"/>
        <v>0.21061482064383996</v>
      </c>
      <c r="V57" s="98">
        <f t="shared" si="8"/>
        <v>0.19675646783999995</v>
      </c>
      <c r="W57" s="98">
        <f t="shared" si="8"/>
        <v>0.18255783737855993</v>
      </c>
      <c r="X57" s="98">
        <f t="shared" si="8"/>
        <v>0.16811266605567987</v>
      </c>
      <c r="Y57" s="98">
        <f t="shared" si="8"/>
        <v>0.15351469066751988</v>
      </c>
      <c r="Z57" s="98">
        <f t="shared" si="8"/>
        <v>0.13885764801023984</v>
      </c>
      <c r="AA57" s="98">
        <f t="shared" si="8"/>
        <v>0.12423527487999986</v>
      </c>
      <c r="AB57" s="98">
        <f t="shared" si="8"/>
        <v>0.10974130807295984</v>
      </c>
      <c r="AC57" s="98">
        <f t="shared" si="8"/>
        <v>9.5469484385279801E-2</v>
      </c>
      <c r="AD57" s="98">
        <f t="shared" si="8"/>
        <v>8.1513540613119828E-2</v>
      </c>
      <c r="AE57" s="98">
        <f t="shared" si="8"/>
        <v>6.7967213552639877E-2</v>
      </c>
      <c r="AF57" s="98">
        <f t="shared" si="8"/>
        <v>5.4924239999999847E-2</v>
      </c>
      <c r="AG57" s="98">
        <f t="shared" si="8"/>
        <v>4.2478356751359858E-2</v>
      </c>
      <c r="AH57" s="98">
        <f t="shared" si="8"/>
        <v>3.0723300602879922E-2</v>
      </c>
      <c r="AI57" s="98">
        <f t="shared" si="8"/>
        <v>1.9752808350719908E-2</v>
      </c>
      <c r="AJ57" s="98">
        <f t="shared" si="8"/>
        <v>9.6606167910398555E-3</v>
      </c>
      <c r="AK57" s="98">
        <f t="shared" si="8"/>
        <v>5.4046271999985684E-4</v>
      </c>
      <c r="AL57" s="98">
        <f t="shared" si="8"/>
        <v>0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9">
        <v>0</v>
      </c>
      <c r="BU57" s="187"/>
      <c r="CA57" s="143">
        <f t="shared" si="9"/>
        <v>0</v>
      </c>
      <c r="CB57" s="97">
        <f>('[1]Summary Data'!$V114*POWER(CB$51,3))+('[1]Summary Data'!$W114*POWER(CB$51,2))+('[1]Summary Data'!$X114*CB$51)+'[1]Summary Data'!$Y114</f>
        <v>0.31641000000000002</v>
      </c>
      <c r="CC57" s="98">
        <f>('[1]Summary Data'!$V114*POWER(CC$51,3))+('[1]Summary Data'!$W114*POWER(CC$51,2))+('[1]Summary Data'!$X114*CC$51)+'[1]Summary Data'!$Y114</f>
        <v>0.31715789799936001</v>
      </c>
      <c r="CD57" s="98">
        <f>('[1]Summary Data'!$V114*POWER(CD$51,3))+('[1]Summary Data'!$W114*POWER(CD$51,2))+('[1]Summary Data'!$X114*CD$51)+'[1]Summary Data'!$Y114</f>
        <v>0.31625320319488004</v>
      </c>
      <c r="CE57" s="98">
        <f>('[1]Summary Data'!$V114*POWER(CE$51,3))+('[1]Summary Data'!$W114*POWER(CE$51,2))+('[1]Summary Data'!$X114*CE$51)+'[1]Summary Data'!$Y114</f>
        <v>0.31378965238272</v>
      </c>
      <c r="CF57" s="98">
        <f>('[1]Summary Data'!$V114*POWER(CF$51,3))+('[1]Summary Data'!$W114*POWER(CF$51,2))+('[1]Summary Data'!$X114*CF$51)+'[1]Summary Data'!$Y114</f>
        <v>0.30986098235904003</v>
      </c>
      <c r="CG57" s="98">
        <f>('[1]Summary Data'!$V114*POWER(CG$51,3))+('[1]Summary Data'!$W114*POWER(CG$51,2))+('[1]Summary Data'!$X114*CG$51)+'[1]Summary Data'!$Y114</f>
        <v>0.30456092992</v>
      </c>
      <c r="CH57" s="98">
        <f>('[1]Summary Data'!$V114*POWER(CH$51,3))+('[1]Summary Data'!$W114*POWER(CH$51,2))+('[1]Summary Data'!$X114*CH$51)+'[1]Summary Data'!$Y114</f>
        <v>0.29798323186176001</v>
      </c>
      <c r="CI57" s="98">
        <f>('[1]Summary Data'!$V114*POWER(CI$51,3))+('[1]Summary Data'!$W114*POWER(CI$51,2))+('[1]Summary Data'!$X114*CI$51)+'[1]Summary Data'!$Y114</f>
        <v>0.29022162498047999</v>
      </c>
      <c r="CJ57" s="98">
        <f>('[1]Summary Data'!$V114*POWER(CJ$51,3))+('[1]Summary Data'!$W114*POWER(CJ$51,2))+('[1]Summary Data'!$X114*CJ$51)+'[1]Summary Data'!$Y114</f>
        <v>0.28136984607232002</v>
      </c>
      <c r="CK57" s="98">
        <f>('[1]Summary Data'!$V114*POWER(CK$51,3))+('[1]Summary Data'!$W114*POWER(CK$51,2))+('[1]Summary Data'!$X114*CK$51)+'[1]Summary Data'!$Y114</f>
        <v>0.27152163193344003</v>
      </c>
      <c r="CL57" s="98">
        <f>('[1]Summary Data'!$V114*POWER(CL$51,3))+('[1]Summary Data'!$W114*POWER(CL$51,2))+('[1]Summary Data'!$X114*CL$51)+'[1]Summary Data'!$Y114</f>
        <v>0.26077071936000001</v>
      </c>
      <c r="CM57" s="98">
        <f>('[1]Summary Data'!$V114*POWER(CM$51,3))+('[1]Summary Data'!$W114*POWER(CM$51,2))+('[1]Summary Data'!$X114*CM$51)+'[1]Summary Data'!$Y114</f>
        <v>0.24921084514815997</v>
      </c>
      <c r="CN57" s="98">
        <f>('[1]Summary Data'!$V114*POWER(CN$51,3))+('[1]Summary Data'!$W114*POWER(CN$51,2))+('[1]Summary Data'!$X114*CN$51)+'[1]Summary Data'!$Y114</f>
        <v>0.23693574609407997</v>
      </c>
      <c r="CO57" s="98">
        <f>('[1]Summary Data'!$V114*POWER(CO$51,3))+('[1]Summary Data'!$W114*POWER(CO$51,2))+('[1]Summary Data'!$X114*CO$51)+'[1]Summary Data'!$Y114</f>
        <v>0.22403915899391996</v>
      </c>
      <c r="CP57" s="98">
        <f>('[1]Summary Data'!$V114*POWER(CP$51,3))+('[1]Summary Data'!$W114*POWER(CP$51,2))+('[1]Summary Data'!$X114*CP$51)+'[1]Summary Data'!$Y114</f>
        <v>0.21061482064383996</v>
      </c>
      <c r="CQ57" s="98">
        <f>('[1]Summary Data'!$V114*POWER(CQ$51,3))+('[1]Summary Data'!$W114*POWER(CQ$51,2))+('[1]Summary Data'!$X114*CQ$51)+'[1]Summary Data'!$Y114</f>
        <v>0.19675646783999995</v>
      </c>
      <c r="CR57" s="98">
        <f>('[1]Summary Data'!$V114*POWER(CR$51,3))+('[1]Summary Data'!$W114*POWER(CR$51,2))+('[1]Summary Data'!$X114*CR$51)+'[1]Summary Data'!$Y114</f>
        <v>0.18255783737855993</v>
      </c>
      <c r="CS57" s="98">
        <f>('[1]Summary Data'!$V114*POWER(CS$51,3))+('[1]Summary Data'!$W114*POWER(CS$51,2))+('[1]Summary Data'!$X114*CS$51)+'[1]Summary Data'!$Y114</f>
        <v>0.16811266605567987</v>
      </c>
      <c r="CT57" s="98">
        <f>('[1]Summary Data'!$V114*POWER(CT$51,3))+('[1]Summary Data'!$W114*POWER(CT$51,2))+('[1]Summary Data'!$X114*CT$51)+'[1]Summary Data'!$Y114</f>
        <v>0.15351469066751988</v>
      </c>
      <c r="CU57" s="98">
        <f>('[1]Summary Data'!$V114*POWER(CU$51,3))+('[1]Summary Data'!$W114*POWER(CU$51,2))+('[1]Summary Data'!$X114*CU$51)+'[1]Summary Data'!$Y114</f>
        <v>0.13885764801023984</v>
      </c>
      <c r="CV57" s="98">
        <f>('[1]Summary Data'!$V114*POWER(CV$51,3))+('[1]Summary Data'!$W114*POWER(CV$51,2))+('[1]Summary Data'!$X114*CV$51)+'[1]Summary Data'!$Y114</f>
        <v>0.12423527487999986</v>
      </c>
      <c r="CW57" s="98">
        <f>('[1]Summary Data'!$V114*POWER(CW$51,3))+('[1]Summary Data'!$W114*POWER(CW$51,2))+('[1]Summary Data'!$X114*CW$51)+'[1]Summary Data'!$Y114</f>
        <v>0.10974130807295984</v>
      </c>
      <c r="CX57" s="98">
        <f>('[1]Summary Data'!$V114*POWER(CX$51,3))+('[1]Summary Data'!$W114*POWER(CX$51,2))+('[1]Summary Data'!$X114*CX$51)+'[1]Summary Data'!$Y114</f>
        <v>9.5469484385279801E-2</v>
      </c>
      <c r="CY57" s="98">
        <f>('[1]Summary Data'!$V114*POWER(CY$51,3))+('[1]Summary Data'!$W114*POWER(CY$51,2))+('[1]Summary Data'!$X114*CY$51)+'[1]Summary Data'!$Y114</f>
        <v>8.1513540613119828E-2</v>
      </c>
      <c r="CZ57" s="98">
        <f>('[1]Summary Data'!$V114*POWER(CZ$51,3))+('[1]Summary Data'!$W114*POWER(CZ$51,2))+('[1]Summary Data'!$X114*CZ$51)+'[1]Summary Data'!$Y114</f>
        <v>6.7967213552639877E-2</v>
      </c>
      <c r="DA57" s="98">
        <f>('[1]Summary Data'!$V114*POWER(DA$51,3))+('[1]Summary Data'!$W114*POWER(DA$51,2))+('[1]Summary Data'!$X114*DA$51)+'[1]Summary Data'!$Y114</f>
        <v>5.4924239999999847E-2</v>
      </c>
      <c r="DB57" s="98">
        <f>('[1]Summary Data'!$V114*POWER(DB$51,3))+('[1]Summary Data'!$W114*POWER(DB$51,2))+('[1]Summary Data'!$X114*DB$51)+'[1]Summary Data'!$Y114</f>
        <v>4.2478356751359858E-2</v>
      </c>
      <c r="DC57" s="98">
        <f>('[1]Summary Data'!$V114*POWER(DC$51,3))+('[1]Summary Data'!$W114*POWER(DC$51,2))+('[1]Summary Data'!$X114*DC$51)+'[1]Summary Data'!$Y114</f>
        <v>3.0723300602879922E-2</v>
      </c>
      <c r="DD57" s="98">
        <f>('[1]Summary Data'!$V114*POWER(DD$51,3))+('[1]Summary Data'!$W114*POWER(DD$51,2))+('[1]Summary Data'!$X114*DD$51)+'[1]Summary Data'!$Y114</f>
        <v>1.9752808350719908E-2</v>
      </c>
      <c r="DE57" s="98">
        <f>('[1]Summary Data'!$V114*POWER(DE$51,3))+('[1]Summary Data'!$W114*POWER(DE$51,2))+('[1]Summary Data'!$X114*DE$51)+'[1]Summary Data'!$Y114</f>
        <v>9.6606167910398555E-3</v>
      </c>
      <c r="DF57" s="98">
        <f>('[1]Summary Data'!$V114*POWER(DF$51,3))+('[1]Summary Data'!$W114*POWER(DF$51,2))+('[1]Summary Data'!$X114*DF$51)+'[1]Summary Data'!$Y114</f>
        <v>5.4046271999985684E-4</v>
      </c>
      <c r="DG57" s="98">
        <f>('[1]Summary Data'!$V114*POWER(DG$51,3))+('[1]Summary Data'!$W114*POWER(DG$51,2))+('[1]Summary Data'!$X114*DG$51)+'[1]Summary Data'!$Y114</f>
        <v>-7.5139170662401611E-3</v>
      </c>
      <c r="DH57" s="98">
        <f>('[1]Summary Data'!$V114*POWER(DH$51,3))+('[1]Summary Data'!$W114*POWER(DH$51,2))+('[1]Summary Data'!$X114*DH$51)+'[1]Summary Data'!$Y114</f>
        <v>-1.4408785771520161E-2</v>
      </c>
      <c r="DI57" s="98">
        <f>('[1]Summary Data'!$V114*POWER(DI$51,3))+('[1]Summary Data'!$W114*POWER(DI$51,2))+('[1]Summary Data'!$X114*DI$51)+'[1]Summary Data'!$Y114</f>
        <v>-2.0050406599679993E-2</v>
      </c>
      <c r="DJ57" s="98">
        <f>('[1]Summary Data'!$V114*POWER(DJ$51,3))+('[1]Summary Data'!$W114*POWER(DJ$51,2))+('[1]Summary Data'!$X114*DJ$51)+'[1]Summary Data'!$Y114</f>
        <v>-2.4345042754560009E-2</v>
      </c>
      <c r="DK57" s="98">
        <f>('[1]Summary Data'!$V114*POWER(DK$51,3))+('[1]Summary Data'!$W114*POWER(DK$51,2))+('[1]Summary Data'!$X114*DK$51)+'[1]Summary Data'!$Y114</f>
        <v>-2.7198957440000004E-2</v>
      </c>
      <c r="DL57" s="98">
        <f>('[1]Summary Data'!$V114*POWER(DL$51,3))+('[1]Summary Data'!$W114*POWER(DL$51,2))+('[1]Summary Data'!$X114*DL$51)+'[1]Summary Data'!$Y114</f>
        <v>-2.8518413859840053E-2</v>
      </c>
      <c r="DM57" s="98">
        <f>('[1]Summary Data'!$V114*POWER(DM$51,3))+('[1]Summary Data'!$W114*POWER(DM$51,2))+('[1]Summary Data'!$X114*DM$51)+'[1]Summary Data'!$Y114</f>
        <v>-2.8209675217919949E-2</v>
      </c>
      <c r="DN57" s="98">
        <f>('[1]Summary Data'!$V114*POWER(DN$51,3))+('[1]Summary Data'!$W114*POWER(DN$51,2))+('[1]Summary Data'!$X114*DN$51)+'[1]Summary Data'!$Y114</f>
        <v>-2.6179004718079824E-2</v>
      </c>
      <c r="DO57" s="98">
        <f>('[1]Summary Data'!$V114*POWER(DO$51,3))+('[1]Summary Data'!$W114*POWER(DO$51,2))+('[1]Summary Data'!$X114*DO$51)+'[1]Summary Data'!$Y114</f>
        <v>-2.2332665564159859E-2</v>
      </c>
      <c r="DP57" s="98">
        <f>('[1]Summary Data'!$V114*POWER(DP$51,3))+('[1]Summary Data'!$W114*POWER(DP$51,2))+('[1]Summary Data'!$X114*DP$51)+'[1]Summary Data'!$Y114</f>
        <v>-1.6576920959999852E-2</v>
      </c>
      <c r="DQ57" s="98">
        <f>('[1]Summary Data'!$V114*POWER(DQ$51,3))+('[1]Summary Data'!$W114*POWER(DQ$51,2))+('[1]Summary Data'!$X114*DQ$51)+'[1]Summary Data'!$Y114</f>
        <v>-8.8180341094396542E-3</v>
      </c>
      <c r="DR57" s="98">
        <f>('[1]Summary Data'!$V114*POWER(DR$51,3))+('[1]Summary Data'!$W114*POWER(DR$51,2))+('[1]Summary Data'!$X114*DR$51)+'[1]Summary Data'!$Y114</f>
        <v>1.0377317836802735E-3</v>
      </c>
      <c r="DS57" s="98">
        <f>('[1]Summary Data'!$V114*POWER(DS$51,3))+('[1]Summary Data'!$W114*POWER(DS$51,2))+('[1]Summary Data'!$X114*DS$51)+'[1]Summary Data'!$Y114</f>
        <v>1.3084113515520579E-2</v>
      </c>
      <c r="DT57" s="98">
        <f>('[1]Summary Data'!$V114*POWER(DT$51,3))+('[1]Summary Data'!$W114*POWER(DT$51,2))+('[1]Summary Data'!$X114*DT$51)+'[1]Summary Data'!$Y114</f>
        <v>2.7414847882240745E-2</v>
      </c>
      <c r="DU57" s="98">
        <f>('[1]Summary Data'!$V114*POWER(DU$51,3))+('[1]Summary Data'!$W114*POWER(DU$51,2))+('[1]Summary Data'!$X114*DU$51)+'[1]Summary Data'!$Y114</f>
        <v>4.4123671680000642E-2</v>
      </c>
      <c r="DV57" s="98">
        <f>('[1]Summary Data'!$V114*POWER(DV$51,3))+('[1]Summary Data'!$W114*POWER(DV$51,2))+('[1]Summary Data'!$X114*DV$51)+'[1]Summary Data'!$Y114</f>
        <v>6.3304321704960864E-2</v>
      </c>
      <c r="DW57" s="98">
        <f>('[1]Summary Data'!$V114*POWER(DW$51,3))+('[1]Summary Data'!$W114*POWER(DW$51,2))+('[1]Summary Data'!$X114*DW$51)+'[1]Summary Data'!$Y114</f>
        <v>8.5050534753280699E-2</v>
      </c>
      <c r="DX57" s="98">
        <f>('[1]Summary Data'!$V114*POWER(DX$51,3))+('[1]Summary Data'!$W114*POWER(DX$51,2))+('[1]Summary Data'!$X114*DX$51)+'[1]Summary Data'!$Y114</f>
        <v>0.10945604762112082</v>
      </c>
      <c r="DY57" s="98">
        <f>('[1]Summary Data'!$V114*POWER(DY$51,3))+('[1]Summary Data'!$W114*POWER(DY$51,2))+('[1]Summary Data'!$X114*DY$51)+'[1]Summary Data'!$Y114</f>
        <v>0.13661459710464102</v>
      </c>
      <c r="DZ57" s="98">
        <f>('[1]Summary Data'!$V114*POWER(DZ$51,3))+('[1]Summary Data'!$W114*POWER(DZ$51,2))+('[1]Summary Data'!$X114*DZ$51)+'[1]Summary Data'!$Y114</f>
        <v>0.16661992000000148</v>
      </c>
      <c r="EA57" s="98">
        <f>('[1]Summary Data'!$V114*POWER(EA$51,3))+('[1]Summary Data'!$W114*POWER(EA$51,2))+('[1]Summary Data'!$X114*EA$51)+'[1]Summary Data'!$Y114</f>
        <v>0.1995657531033615</v>
      </c>
      <c r="EB57" s="98">
        <f>('[1]Summary Data'!$V114*POWER(EB$51,3))+('[1]Summary Data'!$W114*POWER(EB$51,2))+('[1]Summary Data'!$X114*EB$51)+'[1]Summary Data'!$Y114</f>
        <v>0.23554583321088149</v>
      </c>
      <c r="EC57" s="98">
        <f>('[1]Summary Data'!$V114*POWER(EC$51,3))+('[1]Summary Data'!$W114*POWER(EC$51,2))+('[1]Summary Data'!$X114*EC$51)+'[1]Summary Data'!$Y114</f>
        <v>0.2746538971187219</v>
      </c>
      <c r="ED57" s="98">
        <f>('[1]Summary Data'!$V114*POWER(ED$51,3))+('[1]Summary Data'!$W114*POWER(ED$51,2))+('[1]Summary Data'!$X114*ED$51)+'[1]Summary Data'!$Y114</f>
        <v>0.31698368162304208</v>
      </c>
      <c r="EE57" s="98">
        <f>('[1]Summary Data'!$V114*POWER(EE$51,3))+('[1]Summary Data'!$W114*POWER(EE$51,2))+('[1]Summary Data'!$X114*EE$51)+'[1]Summary Data'!$Y114</f>
        <v>0.36262892352000176</v>
      </c>
      <c r="EF57" s="98">
        <f>('[1]Summary Data'!$V114*POWER(EF$51,3))+('[1]Summary Data'!$W114*POWER(EF$51,2))+('[1]Summary Data'!$X114*EF$51)+'[1]Summary Data'!$Y114</f>
        <v>0.41168335960576241</v>
      </c>
      <c r="EG57" s="98">
        <f>('[1]Summary Data'!$V114*POWER(EG$51,3))+('[1]Summary Data'!$W114*POWER(EG$51,2))+('[1]Summary Data'!$X114*EG$51)+'[1]Summary Data'!$Y114</f>
        <v>0.46424072667648258</v>
      </c>
      <c r="EH57" s="98">
        <f>('[1]Summary Data'!$V114*POWER(EH$51,3))+('[1]Summary Data'!$W114*POWER(EH$51,2))+('[1]Summary Data'!$X114*EH$51)+'[1]Summary Data'!$Y114</f>
        <v>0.52039476152832242</v>
      </c>
      <c r="EI57" s="98">
        <f>('[1]Summary Data'!$V114*POWER(EI$51,3))+('[1]Summary Data'!$W114*POWER(EI$51,2))+('[1]Summary Data'!$X114*EI$51)+'[1]Summary Data'!$Y114</f>
        <v>0.58023920095744308</v>
      </c>
      <c r="EJ57" s="98">
        <f>('[1]Summary Data'!$V114*POWER(EJ$51,3))+('[1]Summary Data'!$W114*POWER(EJ$51,2))+('[1]Summary Data'!$X114*EJ$51)+'[1]Summary Data'!$Y114</f>
        <v>0.64386778176000325</v>
      </c>
      <c r="EK57" s="98">
        <f>('[1]Summary Data'!$V114*POWER(EK$51,3))+('[1]Summary Data'!$W114*POWER(EK$51,2))+('[1]Summary Data'!$X114*EK$51)+'[1]Summary Data'!$Y114</f>
        <v>0.71137424073216327</v>
      </c>
      <c r="EL57" s="98">
        <f>('[1]Summary Data'!$V114*POWER(EL$51,3))+('[1]Summary Data'!$W114*POWER(EL$51,2))+('[1]Summary Data'!$X114*EL$51)+'[1]Summary Data'!$Y114</f>
        <v>0.78285231467008387</v>
      </c>
      <c r="EM57" s="98">
        <f>('[1]Summary Data'!$V114*POWER(EM$51,3))+('[1]Summary Data'!$W114*POWER(EM$51,2))+('[1]Summary Data'!$X114*EM$51)+'[1]Summary Data'!$Y114</f>
        <v>0.85839574036992361</v>
      </c>
      <c r="EN57" s="98">
        <f>('[1]Summary Data'!$V114*POWER(EN$51,3))+('[1]Summary Data'!$W114*POWER(EN$51,2))+('[1]Summary Data'!$X114*EN$51)+'[1]Summary Data'!$Y114</f>
        <v>0.93809825462784358</v>
      </c>
      <c r="EO57" s="99">
        <f>('[1]Summary Data'!$V114*POWER(EO$51,3))+('[1]Summary Data'!$W114*POWER(EO$51,2))+('[1]Summary Data'!$X114*EO$51)+'[1]Summary Data'!$Y114</f>
        <v>1.0220535942400042</v>
      </c>
      <c r="EP57" s="187"/>
    </row>
    <row r="58" spans="2:147" x14ac:dyDescent="0.25">
      <c r="B58" s="180"/>
      <c r="C58" s="181"/>
      <c r="D58" s="181"/>
      <c r="E58" s="182"/>
      <c r="F58" s="56">
        <f t="shared" si="7"/>
        <v>5.5</v>
      </c>
      <c r="G58" s="97">
        <f t="shared" si="8"/>
        <v>0.32213000000000003</v>
      </c>
      <c r="H58" s="98">
        <f t="shared" si="8"/>
        <v>0.32078310453760001</v>
      </c>
      <c r="I58" s="98">
        <f t="shared" si="8"/>
        <v>0.31791564526080002</v>
      </c>
      <c r="J58" s="98">
        <f t="shared" si="8"/>
        <v>0.31362090283520005</v>
      </c>
      <c r="K58" s="98">
        <f t="shared" si="8"/>
        <v>0.3079921579264</v>
      </c>
      <c r="L58" s="98">
        <f t="shared" si="8"/>
        <v>0.30112269120000001</v>
      </c>
      <c r="M58" s="98">
        <f t="shared" si="8"/>
        <v>0.29310578332160003</v>
      </c>
      <c r="N58" s="98">
        <f t="shared" si="8"/>
        <v>0.28403471495680005</v>
      </c>
      <c r="O58" s="98">
        <f t="shared" si="8"/>
        <v>0.27400276677120006</v>
      </c>
      <c r="P58" s="98">
        <f t="shared" si="8"/>
        <v>0.26310321943039999</v>
      </c>
      <c r="Q58" s="98">
        <f t="shared" si="8"/>
        <v>0.25142935360000002</v>
      </c>
      <c r="R58" s="98">
        <f t="shared" si="8"/>
        <v>0.23907444994560001</v>
      </c>
      <c r="S58" s="98">
        <f t="shared" si="8"/>
        <v>0.22613178913279997</v>
      </c>
      <c r="T58" s="98">
        <f t="shared" si="8"/>
        <v>0.21269465182719999</v>
      </c>
      <c r="U58" s="98">
        <f t="shared" si="8"/>
        <v>0.19885631869439996</v>
      </c>
      <c r="V58" s="98">
        <f t="shared" si="8"/>
        <v>0.18471007039999995</v>
      </c>
      <c r="W58" s="98">
        <f t="shared" si="8"/>
        <v>0.17034918760959988</v>
      </c>
      <c r="X58" s="98">
        <f t="shared" si="8"/>
        <v>0.15586695098879991</v>
      </c>
      <c r="Y58" s="98">
        <f t="shared" si="8"/>
        <v>0.14135664120319985</v>
      </c>
      <c r="Z58" s="98">
        <f t="shared" si="8"/>
        <v>0.12691153891839987</v>
      </c>
      <c r="AA58" s="98">
        <f t="shared" si="8"/>
        <v>0.11262492479999986</v>
      </c>
      <c r="AB58" s="98">
        <f t="shared" si="8"/>
        <v>9.8590079513599882E-2</v>
      </c>
      <c r="AC58" s="98">
        <f t="shared" si="8"/>
        <v>8.4900283724799852E-2</v>
      </c>
      <c r="AD58" s="98">
        <f t="shared" si="8"/>
        <v>7.1648818099199818E-2</v>
      </c>
      <c r="AE58" s="98">
        <f t="shared" si="8"/>
        <v>5.8928963302399828E-2</v>
      </c>
      <c r="AF58" s="98">
        <f t="shared" si="8"/>
        <v>4.683399999999982E-2</v>
      </c>
      <c r="AG58" s="98">
        <f t="shared" si="8"/>
        <v>3.5457208857599898E-2</v>
      </c>
      <c r="AH58" s="98">
        <f t="shared" si="8"/>
        <v>2.4891870540799832E-2</v>
      </c>
      <c r="AI58" s="98">
        <f t="shared" si="8"/>
        <v>1.5231265715199949E-2</v>
      </c>
      <c r="AJ58" s="98">
        <f t="shared" si="8"/>
        <v>6.5686750463998522E-3</v>
      </c>
      <c r="AK58" s="98">
        <f t="shared" si="8"/>
        <v>0</v>
      </c>
      <c r="AL58" s="98">
        <f t="shared" si="8"/>
        <v>0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9">
        <v>0</v>
      </c>
      <c r="BU58" s="187"/>
      <c r="CA58" s="143">
        <f t="shared" si="9"/>
        <v>0</v>
      </c>
      <c r="CB58" s="97">
        <f>('[1]Summary Data'!$V113*POWER(CB$51,3))+('[1]Summary Data'!$W113*POWER(CB$51,2))+('[1]Summary Data'!$X113*CB$51)+'[1]Summary Data'!$Y113</f>
        <v>0.32213000000000003</v>
      </c>
      <c r="CC58" s="98">
        <f>('[1]Summary Data'!$V113*POWER(CC$51,3))+('[1]Summary Data'!$W113*POWER(CC$51,2))+('[1]Summary Data'!$X113*CC$51)+'[1]Summary Data'!$Y113</f>
        <v>0.32078310453760001</v>
      </c>
      <c r="CD58" s="98">
        <f>('[1]Summary Data'!$V113*POWER(CD$51,3))+('[1]Summary Data'!$W113*POWER(CD$51,2))+('[1]Summary Data'!$X113*CD$51)+'[1]Summary Data'!$Y113</f>
        <v>0.31791564526080002</v>
      </c>
      <c r="CE58" s="98">
        <f>('[1]Summary Data'!$V113*POWER(CE$51,3))+('[1]Summary Data'!$W113*POWER(CE$51,2))+('[1]Summary Data'!$X113*CE$51)+'[1]Summary Data'!$Y113</f>
        <v>0.31362090283520005</v>
      </c>
      <c r="CF58" s="98">
        <f>('[1]Summary Data'!$V113*POWER(CF$51,3))+('[1]Summary Data'!$W113*POWER(CF$51,2))+('[1]Summary Data'!$X113*CF$51)+'[1]Summary Data'!$Y113</f>
        <v>0.3079921579264</v>
      </c>
      <c r="CG58" s="98">
        <f>('[1]Summary Data'!$V113*POWER(CG$51,3))+('[1]Summary Data'!$W113*POWER(CG$51,2))+('[1]Summary Data'!$X113*CG$51)+'[1]Summary Data'!$Y113</f>
        <v>0.30112269120000001</v>
      </c>
      <c r="CH58" s="98">
        <f>('[1]Summary Data'!$V113*POWER(CH$51,3))+('[1]Summary Data'!$W113*POWER(CH$51,2))+('[1]Summary Data'!$X113*CH$51)+'[1]Summary Data'!$Y113</f>
        <v>0.29310578332160003</v>
      </c>
      <c r="CI58" s="98">
        <f>('[1]Summary Data'!$V113*POWER(CI$51,3))+('[1]Summary Data'!$W113*POWER(CI$51,2))+('[1]Summary Data'!$X113*CI$51)+'[1]Summary Data'!$Y113</f>
        <v>0.28403471495680005</v>
      </c>
      <c r="CJ58" s="98">
        <f>('[1]Summary Data'!$V113*POWER(CJ$51,3))+('[1]Summary Data'!$W113*POWER(CJ$51,2))+('[1]Summary Data'!$X113*CJ$51)+'[1]Summary Data'!$Y113</f>
        <v>0.27400276677120006</v>
      </c>
      <c r="CK58" s="98">
        <f>('[1]Summary Data'!$V113*POWER(CK$51,3))+('[1]Summary Data'!$W113*POWER(CK$51,2))+('[1]Summary Data'!$X113*CK$51)+'[1]Summary Data'!$Y113</f>
        <v>0.26310321943039999</v>
      </c>
      <c r="CL58" s="98">
        <f>('[1]Summary Data'!$V113*POWER(CL$51,3))+('[1]Summary Data'!$W113*POWER(CL$51,2))+('[1]Summary Data'!$X113*CL$51)+'[1]Summary Data'!$Y113</f>
        <v>0.25142935360000002</v>
      </c>
      <c r="CM58" s="98">
        <f>('[1]Summary Data'!$V113*POWER(CM$51,3))+('[1]Summary Data'!$W113*POWER(CM$51,2))+('[1]Summary Data'!$X113*CM$51)+'[1]Summary Data'!$Y113</f>
        <v>0.23907444994560001</v>
      </c>
      <c r="CN58" s="98">
        <f>('[1]Summary Data'!$V113*POWER(CN$51,3))+('[1]Summary Data'!$W113*POWER(CN$51,2))+('[1]Summary Data'!$X113*CN$51)+'[1]Summary Data'!$Y113</f>
        <v>0.22613178913279997</v>
      </c>
      <c r="CO58" s="98">
        <f>('[1]Summary Data'!$V113*POWER(CO$51,3))+('[1]Summary Data'!$W113*POWER(CO$51,2))+('[1]Summary Data'!$X113*CO$51)+'[1]Summary Data'!$Y113</f>
        <v>0.21269465182719999</v>
      </c>
      <c r="CP58" s="98">
        <f>('[1]Summary Data'!$V113*POWER(CP$51,3))+('[1]Summary Data'!$W113*POWER(CP$51,2))+('[1]Summary Data'!$X113*CP$51)+'[1]Summary Data'!$Y113</f>
        <v>0.19885631869439996</v>
      </c>
      <c r="CQ58" s="98">
        <f>('[1]Summary Data'!$V113*POWER(CQ$51,3))+('[1]Summary Data'!$W113*POWER(CQ$51,2))+('[1]Summary Data'!$X113*CQ$51)+'[1]Summary Data'!$Y113</f>
        <v>0.18471007039999995</v>
      </c>
      <c r="CR58" s="98">
        <f>('[1]Summary Data'!$V113*POWER(CR$51,3))+('[1]Summary Data'!$W113*POWER(CR$51,2))+('[1]Summary Data'!$X113*CR$51)+'[1]Summary Data'!$Y113</f>
        <v>0.17034918760959988</v>
      </c>
      <c r="CS58" s="98">
        <f>('[1]Summary Data'!$V113*POWER(CS$51,3))+('[1]Summary Data'!$W113*POWER(CS$51,2))+('[1]Summary Data'!$X113*CS$51)+'[1]Summary Data'!$Y113</f>
        <v>0.15586695098879991</v>
      </c>
      <c r="CT58" s="98">
        <f>('[1]Summary Data'!$V113*POWER(CT$51,3))+('[1]Summary Data'!$W113*POWER(CT$51,2))+('[1]Summary Data'!$X113*CT$51)+'[1]Summary Data'!$Y113</f>
        <v>0.14135664120319985</v>
      </c>
      <c r="CU58" s="98">
        <f>('[1]Summary Data'!$V113*POWER(CU$51,3))+('[1]Summary Data'!$W113*POWER(CU$51,2))+('[1]Summary Data'!$X113*CU$51)+'[1]Summary Data'!$Y113</f>
        <v>0.12691153891839987</v>
      </c>
      <c r="CV58" s="98">
        <f>('[1]Summary Data'!$V113*POWER(CV$51,3))+('[1]Summary Data'!$W113*POWER(CV$51,2))+('[1]Summary Data'!$X113*CV$51)+'[1]Summary Data'!$Y113</f>
        <v>0.11262492479999986</v>
      </c>
      <c r="CW58" s="98">
        <f>('[1]Summary Data'!$V113*POWER(CW$51,3))+('[1]Summary Data'!$W113*POWER(CW$51,2))+('[1]Summary Data'!$X113*CW$51)+'[1]Summary Data'!$Y113</f>
        <v>9.8590079513599882E-2</v>
      </c>
      <c r="CX58" s="98">
        <f>('[1]Summary Data'!$V113*POWER(CX$51,3))+('[1]Summary Data'!$W113*POWER(CX$51,2))+('[1]Summary Data'!$X113*CX$51)+'[1]Summary Data'!$Y113</f>
        <v>8.4900283724799852E-2</v>
      </c>
      <c r="CY58" s="98">
        <f>('[1]Summary Data'!$V113*POWER(CY$51,3))+('[1]Summary Data'!$W113*POWER(CY$51,2))+('[1]Summary Data'!$X113*CY$51)+'[1]Summary Data'!$Y113</f>
        <v>7.1648818099199818E-2</v>
      </c>
      <c r="CZ58" s="98">
        <f>('[1]Summary Data'!$V113*POWER(CZ$51,3))+('[1]Summary Data'!$W113*POWER(CZ$51,2))+('[1]Summary Data'!$X113*CZ$51)+'[1]Summary Data'!$Y113</f>
        <v>5.8928963302399828E-2</v>
      </c>
      <c r="DA58" s="98">
        <f>('[1]Summary Data'!$V113*POWER(DA$51,3))+('[1]Summary Data'!$W113*POWER(DA$51,2))+('[1]Summary Data'!$X113*DA$51)+'[1]Summary Data'!$Y113</f>
        <v>4.683399999999982E-2</v>
      </c>
      <c r="DB58" s="98">
        <f>('[1]Summary Data'!$V113*POWER(DB$51,3))+('[1]Summary Data'!$W113*POWER(DB$51,2))+('[1]Summary Data'!$X113*DB$51)+'[1]Summary Data'!$Y113</f>
        <v>3.5457208857599898E-2</v>
      </c>
      <c r="DC58" s="98">
        <f>('[1]Summary Data'!$V113*POWER(DC$51,3))+('[1]Summary Data'!$W113*POWER(DC$51,2))+('[1]Summary Data'!$X113*DC$51)+'[1]Summary Data'!$Y113</f>
        <v>2.4891870540799832E-2</v>
      </c>
      <c r="DD58" s="98">
        <f>('[1]Summary Data'!$V113*POWER(DD$51,3))+('[1]Summary Data'!$W113*POWER(DD$51,2))+('[1]Summary Data'!$X113*DD$51)+'[1]Summary Data'!$Y113</f>
        <v>1.5231265715199949E-2</v>
      </c>
      <c r="DE58" s="98">
        <f>('[1]Summary Data'!$V113*POWER(DE$51,3))+('[1]Summary Data'!$W113*POWER(DE$51,2))+('[1]Summary Data'!$X113*DE$51)+'[1]Summary Data'!$Y113</f>
        <v>6.5686750463998522E-3</v>
      </c>
      <c r="DF58" s="98">
        <f>('[1]Summary Data'!$V113*POWER(DF$51,3))+('[1]Summary Data'!$W113*POWER(DF$51,2))+('[1]Summary Data'!$X113*DF$51)+'[1]Summary Data'!$Y113</f>
        <v>-1.0026208000000758E-3</v>
      </c>
      <c r="DG58" s="98">
        <f>('[1]Summary Data'!$V113*POWER(DG$51,3))+('[1]Summary Data'!$W113*POWER(DG$51,2))+('[1]Summary Data'!$X113*DG$51)+'[1]Summary Data'!$Y113</f>
        <v>-7.3893411584000646E-3</v>
      </c>
      <c r="DH58" s="98">
        <f>('[1]Summary Data'!$V113*POWER(DH$51,3))+('[1]Summary Data'!$W113*POWER(DH$51,2))+('[1]Summary Data'!$X113*DH$51)+'[1]Summary Data'!$Y113</f>
        <v>-1.2498205363200121E-2</v>
      </c>
      <c r="DI58" s="98">
        <f>('[1]Summary Data'!$V113*POWER(DI$51,3))+('[1]Summary Data'!$W113*POWER(DI$51,2))+('[1]Summary Data'!$X113*DI$51)+'[1]Summary Data'!$Y113</f>
        <v>-1.6235932748800086E-2</v>
      </c>
      <c r="DJ58" s="98">
        <f>('[1]Summary Data'!$V113*POWER(DJ$51,3))+('[1]Summary Data'!$W113*POWER(DJ$51,2))+('[1]Summary Data'!$X113*DJ$51)+'[1]Summary Data'!$Y113</f>
        <v>-1.8509242649600022E-2</v>
      </c>
      <c r="DK58" s="98">
        <f>('[1]Summary Data'!$V113*POWER(DK$51,3))+('[1]Summary Data'!$W113*POWER(DK$51,2))+('[1]Summary Data'!$X113*DK$51)+'[1]Summary Data'!$Y113</f>
        <v>-1.9224854399999991E-2</v>
      </c>
      <c r="DL58" s="98">
        <f>('[1]Summary Data'!$V113*POWER(DL$51,3))+('[1]Summary Data'!$W113*POWER(DL$51,2))+('[1]Summary Data'!$X113*DL$51)+'[1]Summary Data'!$Y113</f>
        <v>-1.8289487334399834E-2</v>
      </c>
      <c r="DM58" s="98">
        <f>('[1]Summary Data'!$V113*POWER(DM$51,3))+('[1]Summary Data'!$W113*POWER(DM$51,2))+('[1]Summary Data'!$X113*DM$51)+'[1]Summary Data'!$Y113</f>
        <v>-1.5609860787199781E-2</v>
      </c>
      <c r="DN58" s="98">
        <f>('[1]Summary Data'!$V113*POWER(DN$51,3))+('[1]Summary Data'!$W113*POWER(DN$51,2))+('[1]Summary Data'!$X113*DN$51)+'[1]Summary Data'!$Y113</f>
        <v>-1.1092694092799948E-2</v>
      </c>
      <c r="DO58" s="98">
        <f>('[1]Summary Data'!$V113*POWER(DO$51,3))+('[1]Summary Data'!$W113*POWER(DO$51,2))+('[1]Summary Data'!$X113*DO$51)+'[1]Summary Data'!$Y113</f>
        <v>-4.6447065855997893E-3</v>
      </c>
      <c r="DP58" s="98">
        <f>('[1]Summary Data'!$V113*POWER(DP$51,3))+('[1]Summary Data'!$W113*POWER(DP$51,2))+('[1]Summary Data'!$X113*DP$51)+'[1]Summary Data'!$Y113</f>
        <v>3.8273824000001344E-3</v>
      </c>
      <c r="DQ58" s="98">
        <f>('[1]Summary Data'!$V113*POWER(DQ$51,3))+('[1]Summary Data'!$W113*POWER(DQ$51,2))+('[1]Summary Data'!$X113*DQ$51)+'[1]Summary Data'!$Y113</f>
        <v>1.4416853529600482E-2</v>
      </c>
      <c r="DR58" s="98">
        <f>('[1]Summary Data'!$V113*POWER(DR$51,3))+('[1]Summary Data'!$W113*POWER(DR$51,2))+('[1]Summary Data'!$X113*DR$51)+'[1]Summary Data'!$Y113</f>
        <v>2.7216987468800413E-2</v>
      </c>
      <c r="DS58" s="98">
        <f>('[1]Summary Data'!$V113*POWER(DS$51,3))+('[1]Summary Data'!$W113*POWER(DS$51,2))+('[1]Summary Data'!$X113*DS$51)+'[1]Summary Data'!$Y113</f>
        <v>4.2321064883200421E-2</v>
      </c>
      <c r="DT58" s="98">
        <f>('[1]Summary Data'!$V113*POWER(DT$51,3))+('[1]Summary Data'!$W113*POWER(DT$51,2))+('[1]Summary Data'!$X113*DT$51)+'[1]Summary Data'!$Y113</f>
        <v>5.9822366438400831E-2</v>
      </c>
      <c r="DU58" s="98">
        <f>('[1]Summary Data'!$V113*POWER(DU$51,3))+('[1]Summary Data'!$W113*POWER(DU$51,2))+('[1]Summary Data'!$X113*DU$51)+'[1]Summary Data'!$Y113</f>
        <v>7.9814172800000638E-2</v>
      </c>
      <c r="DV58" s="98">
        <f>('[1]Summary Data'!$V113*POWER(DV$51,3))+('[1]Summary Data'!$W113*POWER(DV$51,2))+('[1]Summary Data'!$X113*DV$51)+'[1]Summary Data'!$Y113</f>
        <v>0.10238976463360083</v>
      </c>
      <c r="DW58" s="98">
        <f>('[1]Summary Data'!$V113*POWER(DW$51,3))+('[1]Summary Data'!$W113*POWER(DW$51,2))+('[1]Summary Data'!$X113*DW$51)+'[1]Summary Data'!$Y113</f>
        <v>0.12764242260480088</v>
      </c>
      <c r="DX58" s="98">
        <f>('[1]Summary Data'!$V113*POWER(DX$51,3))+('[1]Summary Data'!$W113*POWER(DX$51,2))+('[1]Summary Data'!$X113*DX$51)+'[1]Summary Data'!$Y113</f>
        <v>0.15566542737920103</v>
      </c>
      <c r="DY58" s="98">
        <f>('[1]Summary Data'!$V113*POWER(DY$51,3))+('[1]Summary Data'!$W113*POWER(DY$51,2))+('[1]Summary Data'!$X113*DY$51)+'[1]Summary Data'!$Y113</f>
        <v>0.18655205962240126</v>
      </c>
      <c r="DZ58" s="98">
        <f>('[1]Summary Data'!$V113*POWER(DZ$51,3))+('[1]Summary Data'!$W113*POWER(DZ$51,2))+('[1]Summary Data'!$X113*DZ$51)+'[1]Summary Data'!$Y113</f>
        <v>0.22039560000000136</v>
      </c>
      <c r="EA58" s="98">
        <f>('[1]Summary Data'!$V113*POWER(EA$51,3))+('[1]Summary Data'!$W113*POWER(EA$51,2))+('[1]Summary Data'!$X113*EA$51)+'[1]Summary Data'!$Y113</f>
        <v>0.25728932917760172</v>
      </c>
      <c r="EB58" s="98">
        <f>('[1]Summary Data'!$V113*POWER(EB$51,3))+('[1]Summary Data'!$W113*POWER(EB$51,2))+('[1]Summary Data'!$X113*EB$51)+'[1]Summary Data'!$Y113</f>
        <v>0.29732652782080154</v>
      </c>
      <c r="EC58" s="98">
        <f>('[1]Summary Data'!$V113*POWER(EC$51,3))+('[1]Summary Data'!$W113*POWER(EC$51,2))+('[1]Summary Data'!$X113*EC$51)+'[1]Summary Data'!$Y113</f>
        <v>0.34060047659520187</v>
      </c>
      <c r="ED58" s="98">
        <f>('[1]Summary Data'!$V113*POWER(ED$51,3))+('[1]Summary Data'!$W113*POWER(ED$51,2))+('[1]Summary Data'!$X113*ED$51)+'[1]Summary Data'!$Y113</f>
        <v>0.38720445616640198</v>
      </c>
      <c r="EE58" s="98">
        <f>('[1]Summary Data'!$V113*POWER(EE$51,3))+('[1]Summary Data'!$W113*POWER(EE$51,2))+('[1]Summary Data'!$X113*EE$51)+'[1]Summary Data'!$Y113</f>
        <v>0.43723174720000219</v>
      </c>
      <c r="EF58" s="98">
        <f>('[1]Summary Data'!$V113*POWER(EF$51,3))+('[1]Summary Data'!$W113*POWER(EF$51,2))+('[1]Summary Data'!$X113*EF$51)+'[1]Summary Data'!$Y113</f>
        <v>0.49077563036160221</v>
      </c>
      <c r="EG58" s="98">
        <f>('[1]Summary Data'!$V113*POWER(EG$51,3))+('[1]Summary Data'!$W113*POWER(EG$51,2))+('[1]Summary Data'!$X113*EG$51)+'[1]Summary Data'!$Y113</f>
        <v>0.54792938631680266</v>
      </c>
      <c r="EH58" s="98">
        <f>('[1]Summary Data'!$V113*POWER(EH$51,3))+('[1]Summary Data'!$W113*POWER(EH$51,2))+('[1]Summary Data'!$X113*EH$51)+'[1]Summary Data'!$Y113</f>
        <v>0.60878629573120246</v>
      </c>
      <c r="EI58" s="98">
        <f>('[1]Summary Data'!$V113*POWER(EI$51,3))+('[1]Summary Data'!$W113*POWER(EI$51,2))+('[1]Summary Data'!$X113*EI$51)+'[1]Summary Data'!$Y113</f>
        <v>0.67343963927040318</v>
      </c>
      <c r="EJ58" s="98">
        <f>('[1]Summary Data'!$V113*POWER(EJ$51,3))+('[1]Summary Data'!$W113*POWER(EJ$51,2))+('[1]Summary Data'!$X113*EJ$51)+'[1]Summary Data'!$Y113</f>
        <v>0.74198269760000335</v>
      </c>
      <c r="EK58" s="98">
        <f>('[1]Summary Data'!$V113*POWER(EK$51,3))+('[1]Summary Data'!$W113*POWER(EK$51,2))+('[1]Summary Data'!$X113*EK$51)+'[1]Summary Data'!$Y113</f>
        <v>0.81450875138560341</v>
      </c>
      <c r="EL58" s="98">
        <f>('[1]Summary Data'!$V113*POWER(EL$51,3))+('[1]Summary Data'!$W113*POWER(EL$51,2))+('[1]Summary Data'!$X113*EL$51)+'[1]Summary Data'!$Y113</f>
        <v>0.8911110812928037</v>
      </c>
      <c r="EM58" s="98">
        <f>('[1]Summary Data'!$V113*POWER(EM$51,3))+('[1]Summary Data'!$W113*POWER(EM$51,2))+('[1]Summary Data'!$X113*EM$51)+'[1]Summary Data'!$Y113</f>
        <v>0.97188296798720364</v>
      </c>
      <c r="EN58" s="98">
        <f>('[1]Summary Data'!$V113*POWER(EN$51,3))+('[1]Summary Data'!$W113*POWER(EN$51,2))+('[1]Summary Data'!$X113*EN$51)+'[1]Summary Data'!$Y113</f>
        <v>1.0569176921344037</v>
      </c>
      <c r="EO58" s="99">
        <f>('[1]Summary Data'!$V113*POWER(EO$51,3))+('[1]Summary Data'!$W113*POWER(EO$51,2))+('[1]Summary Data'!$X113*EO$51)+'[1]Summary Data'!$Y113</f>
        <v>1.1463085344000037</v>
      </c>
      <c r="EP58" s="187"/>
    </row>
    <row r="59" spans="2:147" ht="15.75" thickBot="1" x14ac:dyDescent="0.3">
      <c r="B59" s="183"/>
      <c r="C59" s="184"/>
      <c r="D59" s="184"/>
      <c r="E59" s="185"/>
      <c r="F59" s="58">
        <f t="shared" si="7"/>
        <v>6</v>
      </c>
      <c r="G59" s="102">
        <f t="shared" si="8"/>
        <v>0.37814999999999999</v>
      </c>
      <c r="H59" s="103">
        <f t="shared" si="8"/>
        <v>0.37000636691967997</v>
      </c>
      <c r="I59" s="103">
        <f t="shared" si="8"/>
        <v>0.36087999071743998</v>
      </c>
      <c r="J59" s="103">
        <f t="shared" si="8"/>
        <v>0.35084317595136</v>
      </c>
      <c r="K59" s="103">
        <f t="shared" si="8"/>
        <v>0.33996822717951997</v>
      </c>
      <c r="L59" s="103">
        <f t="shared" si="8"/>
        <v>0.32832744895999999</v>
      </c>
      <c r="M59" s="103">
        <f t="shared" si="8"/>
        <v>0.31599314585088001</v>
      </c>
      <c r="N59" s="103">
        <f t="shared" si="8"/>
        <v>0.30303762241024002</v>
      </c>
      <c r="O59" s="103">
        <f t="shared" si="8"/>
        <v>0.28953318319616</v>
      </c>
      <c r="P59" s="103">
        <f t="shared" si="8"/>
        <v>0.27555213276671997</v>
      </c>
      <c r="Q59" s="103">
        <f t="shared" si="8"/>
        <v>0.26116677567999996</v>
      </c>
      <c r="R59" s="103">
        <f t="shared" si="8"/>
        <v>0.24644941649407995</v>
      </c>
      <c r="S59" s="103">
        <f t="shared" si="8"/>
        <v>0.23147235976703995</v>
      </c>
      <c r="T59" s="103">
        <f t="shared" si="8"/>
        <v>0.2163079100569599</v>
      </c>
      <c r="U59" s="103">
        <f t="shared" si="8"/>
        <v>0.20102837192191991</v>
      </c>
      <c r="V59" s="103">
        <f t="shared" si="8"/>
        <v>0.18570604991999989</v>
      </c>
      <c r="W59" s="103">
        <f t="shared" si="8"/>
        <v>0.17041324860927989</v>
      </c>
      <c r="X59" s="103">
        <f t="shared" si="8"/>
        <v>0.15522227254783985</v>
      </c>
      <c r="Y59" s="103">
        <f t="shared" si="8"/>
        <v>0.14020542629375984</v>
      </c>
      <c r="Z59" s="103">
        <f t="shared" si="8"/>
        <v>0.12543501440511984</v>
      </c>
      <c r="AA59" s="103">
        <f t="shared" si="8"/>
        <v>0.11098334143999983</v>
      </c>
      <c r="AB59" s="103">
        <f t="shared" si="8"/>
        <v>9.6922711956479835E-2</v>
      </c>
      <c r="AC59" s="103">
        <f t="shared" si="8"/>
        <v>8.3325430512639798E-2</v>
      </c>
      <c r="AD59" s="103">
        <f t="shared" si="8"/>
        <v>7.0263801666559822E-2</v>
      </c>
      <c r="AE59" s="103">
        <f t="shared" si="8"/>
        <v>5.7810129976319846E-2</v>
      </c>
      <c r="AF59" s="103">
        <f t="shared" si="8"/>
        <v>4.6036719999999809E-2</v>
      </c>
      <c r="AG59" s="103">
        <f t="shared" si="8"/>
        <v>3.5015876295679815E-2</v>
      </c>
      <c r="AH59" s="103">
        <f t="shared" si="8"/>
        <v>2.481990342143986E-2</v>
      </c>
      <c r="AI59" s="103">
        <f t="shared" si="8"/>
        <v>1.5521105935359825E-2</v>
      </c>
      <c r="AJ59" s="103">
        <f t="shared" si="8"/>
        <v>7.1917883955198159E-3</v>
      </c>
      <c r="AK59" s="103">
        <f t="shared" si="8"/>
        <v>0</v>
      </c>
      <c r="AL59" s="103">
        <f t="shared" ref="AL59" si="10">IF(DG59&gt;AM59,MAX(DG59,0),AM59)</f>
        <v>0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0</v>
      </c>
      <c r="AU59" s="103">
        <v>0</v>
      </c>
      <c r="AV59" s="103">
        <v>0</v>
      </c>
      <c r="AW59" s="103">
        <v>0</v>
      </c>
      <c r="AX59" s="103">
        <v>0</v>
      </c>
      <c r="AY59" s="103">
        <v>0</v>
      </c>
      <c r="AZ59" s="103">
        <v>0</v>
      </c>
      <c r="BA59" s="103">
        <v>0</v>
      </c>
      <c r="BB59" s="103">
        <v>0</v>
      </c>
      <c r="BC59" s="103">
        <v>0</v>
      </c>
      <c r="BD59" s="103">
        <v>0</v>
      </c>
      <c r="BE59" s="103">
        <v>0</v>
      </c>
      <c r="BF59" s="103">
        <v>0</v>
      </c>
      <c r="BG59" s="103">
        <v>0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4">
        <v>0</v>
      </c>
      <c r="BU59" s="188"/>
      <c r="CA59" s="144">
        <f t="shared" si="9"/>
        <v>0</v>
      </c>
      <c r="CB59" s="102">
        <f>('[1]Summary Data'!$V112*POWER(CB$51,3))+('[1]Summary Data'!$W112*POWER(CB$51,2))+('[1]Summary Data'!$X112*CB$51)+'[1]Summary Data'!$Y112</f>
        <v>0.37814999999999999</v>
      </c>
      <c r="CC59" s="103">
        <f>('[1]Summary Data'!$V112*POWER(CC$51,3))+('[1]Summary Data'!$W112*POWER(CC$51,2))+('[1]Summary Data'!$X112*CC$51)+'[1]Summary Data'!$Y112</f>
        <v>0.37000636691967997</v>
      </c>
      <c r="CD59" s="103">
        <f>('[1]Summary Data'!$V112*POWER(CD$51,3))+('[1]Summary Data'!$W112*POWER(CD$51,2))+('[1]Summary Data'!$X112*CD$51)+'[1]Summary Data'!$Y112</f>
        <v>0.36087999071743998</v>
      </c>
      <c r="CE59" s="103">
        <f>('[1]Summary Data'!$V112*POWER(CE$51,3))+('[1]Summary Data'!$W112*POWER(CE$51,2))+('[1]Summary Data'!$X112*CE$51)+'[1]Summary Data'!$Y112</f>
        <v>0.35084317595136</v>
      </c>
      <c r="CF59" s="103">
        <f>('[1]Summary Data'!$V112*POWER(CF$51,3))+('[1]Summary Data'!$W112*POWER(CF$51,2))+('[1]Summary Data'!$X112*CF$51)+'[1]Summary Data'!$Y112</f>
        <v>0.33996822717951997</v>
      </c>
      <c r="CG59" s="103">
        <f>('[1]Summary Data'!$V112*POWER(CG$51,3))+('[1]Summary Data'!$W112*POWER(CG$51,2))+('[1]Summary Data'!$X112*CG$51)+'[1]Summary Data'!$Y112</f>
        <v>0.32832744895999999</v>
      </c>
      <c r="CH59" s="103">
        <f>('[1]Summary Data'!$V112*POWER(CH$51,3))+('[1]Summary Data'!$W112*POWER(CH$51,2))+('[1]Summary Data'!$X112*CH$51)+'[1]Summary Data'!$Y112</f>
        <v>0.31599314585088001</v>
      </c>
      <c r="CI59" s="103">
        <f>('[1]Summary Data'!$V112*POWER(CI$51,3))+('[1]Summary Data'!$W112*POWER(CI$51,2))+('[1]Summary Data'!$X112*CI$51)+'[1]Summary Data'!$Y112</f>
        <v>0.30303762241024002</v>
      </c>
      <c r="CJ59" s="103">
        <f>('[1]Summary Data'!$V112*POWER(CJ$51,3))+('[1]Summary Data'!$W112*POWER(CJ$51,2))+('[1]Summary Data'!$X112*CJ$51)+'[1]Summary Data'!$Y112</f>
        <v>0.28953318319616</v>
      </c>
      <c r="CK59" s="103">
        <f>('[1]Summary Data'!$V112*POWER(CK$51,3))+('[1]Summary Data'!$W112*POWER(CK$51,2))+('[1]Summary Data'!$X112*CK$51)+'[1]Summary Data'!$Y112</f>
        <v>0.27555213276671997</v>
      </c>
      <c r="CL59" s="103">
        <f>('[1]Summary Data'!$V112*POWER(CL$51,3))+('[1]Summary Data'!$W112*POWER(CL$51,2))+('[1]Summary Data'!$X112*CL$51)+'[1]Summary Data'!$Y112</f>
        <v>0.26116677567999996</v>
      </c>
      <c r="CM59" s="103">
        <f>('[1]Summary Data'!$V112*POWER(CM$51,3))+('[1]Summary Data'!$W112*POWER(CM$51,2))+('[1]Summary Data'!$X112*CM$51)+'[1]Summary Data'!$Y112</f>
        <v>0.24644941649407995</v>
      </c>
      <c r="CN59" s="103">
        <f>('[1]Summary Data'!$V112*POWER(CN$51,3))+('[1]Summary Data'!$W112*POWER(CN$51,2))+('[1]Summary Data'!$X112*CN$51)+'[1]Summary Data'!$Y112</f>
        <v>0.23147235976703995</v>
      </c>
      <c r="CO59" s="103">
        <f>('[1]Summary Data'!$V112*POWER(CO$51,3))+('[1]Summary Data'!$W112*POWER(CO$51,2))+('[1]Summary Data'!$X112*CO$51)+'[1]Summary Data'!$Y112</f>
        <v>0.2163079100569599</v>
      </c>
      <c r="CP59" s="103">
        <f>('[1]Summary Data'!$V112*POWER(CP$51,3))+('[1]Summary Data'!$W112*POWER(CP$51,2))+('[1]Summary Data'!$X112*CP$51)+'[1]Summary Data'!$Y112</f>
        <v>0.20102837192191991</v>
      </c>
      <c r="CQ59" s="103">
        <f>('[1]Summary Data'!$V112*POWER(CQ$51,3))+('[1]Summary Data'!$W112*POWER(CQ$51,2))+('[1]Summary Data'!$X112*CQ$51)+'[1]Summary Data'!$Y112</f>
        <v>0.18570604991999989</v>
      </c>
      <c r="CR59" s="103">
        <f>('[1]Summary Data'!$V112*POWER(CR$51,3))+('[1]Summary Data'!$W112*POWER(CR$51,2))+('[1]Summary Data'!$X112*CR$51)+'[1]Summary Data'!$Y112</f>
        <v>0.17041324860927989</v>
      </c>
      <c r="CS59" s="103">
        <f>('[1]Summary Data'!$V112*POWER(CS$51,3))+('[1]Summary Data'!$W112*POWER(CS$51,2))+('[1]Summary Data'!$X112*CS$51)+'[1]Summary Data'!$Y112</f>
        <v>0.15522227254783985</v>
      </c>
      <c r="CT59" s="103">
        <f>('[1]Summary Data'!$V112*POWER(CT$51,3))+('[1]Summary Data'!$W112*POWER(CT$51,2))+('[1]Summary Data'!$X112*CT$51)+'[1]Summary Data'!$Y112</f>
        <v>0.14020542629375984</v>
      </c>
      <c r="CU59" s="103">
        <f>('[1]Summary Data'!$V112*POWER(CU$51,3))+('[1]Summary Data'!$W112*POWER(CU$51,2))+('[1]Summary Data'!$X112*CU$51)+'[1]Summary Data'!$Y112</f>
        <v>0.12543501440511984</v>
      </c>
      <c r="CV59" s="103">
        <f>('[1]Summary Data'!$V112*POWER(CV$51,3))+('[1]Summary Data'!$W112*POWER(CV$51,2))+('[1]Summary Data'!$X112*CV$51)+'[1]Summary Data'!$Y112</f>
        <v>0.11098334143999983</v>
      </c>
      <c r="CW59" s="103">
        <f>('[1]Summary Data'!$V112*POWER(CW$51,3))+('[1]Summary Data'!$W112*POWER(CW$51,2))+('[1]Summary Data'!$X112*CW$51)+'[1]Summary Data'!$Y112</f>
        <v>9.6922711956479835E-2</v>
      </c>
      <c r="CX59" s="103">
        <f>('[1]Summary Data'!$V112*POWER(CX$51,3))+('[1]Summary Data'!$W112*POWER(CX$51,2))+('[1]Summary Data'!$X112*CX$51)+'[1]Summary Data'!$Y112</f>
        <v>8.3325430512639798E-2</v>
      </c>
      <c r="CY59" s="103">
        <f>('[1]Summary Data'!$V112*POWER(CY$51,3))+('[1]Summary Data'!$W112*POWER(CY$51,2))+('[1]Summary Data'!$X112*CY$51)+'[1]Summary Data'!$Y112</f>
        <v>7.0263801666559822E-2</v>
      </c>
      <c r="CZ59" s="103">
        <f>('[1]Summary Data'!$V112*POWER(CZ$51,3))+('[1]Summary Data'!$W112*POWER(CZ$51,2))+('[1]Summary Data'!$X112*CZ$51)+'[1]Summary Data'!$Y112</f>
        <v>5.7810129976319846E-2</v>
      </c>
      <c r="DA59" s="103">
        <f>('[1]Summary Data'!$V112*POWER(DA$51,3))+('[1]Summary Data'!$W112*POWER(DA$51,2))+('[1]Summary Data'!$X112*DA$51)+'[1]Summary Data'!$Y112</f>
        <v>4.6036719999999809E-2</v>
      </c>
      <c r="DB59" s="103">
        <f>('[1]Summary Data'!$V112*POWER(DB$51,3))+('[1]Summary Data'!$W112*POWER(DB$51,2))+('[1]Summary Data'!$X112*DB$51)+'[1]Summary Data'!$Y112</f>
        <v>3.5015876295679815E-2</v>
      </c>
      <c r="DC59" s="103">
        <f>('[1]Summary Data'!$V112*POWER(DC$51,3))+('[1]Summary Data'!$W112*POWER(DC$51,2))+('[1]Summary Data'!$X112*DC$51)+'[1]Summary Data'!$Y112</f>
        <v>2.481990342143986E-2</v>
      </c>
      <c r="DD59" s="103">
        <f>('[1]Summary Data'!$V112*POWER(DD$51,3))+('[1]Summary Data'!$W112*POWER(DD$51,2))+('[1]Summary Data'!$X112*DD$51)+'[1]Summary Data'!$Y112</f>
        <v>1.5521105935359825E-2</v>
      </c>
      <c r="DE59" s="103">
        <f>('[1]Summary Data'!$V112*POWER(DE$51,3))+('[1]Summary Data'!$W112*POWER(DE$51,2))+('[1]Summary Data'!$X112*DE$51)+'[1]Summary Data'!$Y112</f>
        <v>7.1917883955198159E-3</v>
      </c>
      <c r="DF59" s="103">
        <f>('[1]Summary Data'!$V112*POWER(DF$51,3))+('[1]Summary Data'!$W112*POWER(DF$51,2))+('[1]Summary Data'!$X112*DF$51)+'[1]Summary Data'!$Y112</f>
        <v>-9.5744640000172687E-5</v>
      </c>
      <c r="DG59" s="103">
        <f>('[1]Summary Data'!$V112*POWER(DG$51,3))+('[1]Summary Data'!$W112*POWER(DG$51,2))+('[1]Summary Data'!$X112*DG$51)+'[1]Summary Data'!$Y112</f>
        <v>-6.2691886131201469E-3</v>
      </c>
      <c r="DH59" s="103">
        <f>('[1]Summary Data'!$V112*POWER(DH$51,3))+('[1]Summary Data'!$W112*POWER(DH$51,2))+('[1]Summary Data'!$X112*DH$51)+'[1]Summary Data'!$Y112</f>
        <v>-1.1256238965760057E-2</v>
      </c>
      <c r="DI59" s="103">
        <f>('[1]Summary Data'!$V112*POWER(DI$51,3))+('[1]Summary Data'!$W112*POWER(DI$51,2))+('[1]Summary Data'!$X112*DI$51)+'[1]Summary Data'!$Y112</f>
        <v>-1.498459113984002E-2</v>
      </c>
      <c r="DJ59" s="103">
        <f>('[1]Summary Data'!$V112*POWER(DJ$51,3))+('[1]Summary Data'!$W112*POWER(DJ$51,2))+('[1]Summary Data'!$X112*DJ$51)+'[1]Summary Data'!$Y112</f>
        <v>-1.7381940577279986E-2</v>
      </c>
      <c r="DK59" s="103">
        <f>('[1]Summary Data'!$V112*POWER(DK$51,3))+('[1]Summary Data'!$W112*POWER(DK$51,2))+('[1]Summary Data'!$X112*DK$51)+'[1]Summary Data'!$Y112</f>
        <v>-1.8375982720000128E-2</v>
      </c>
      <c r="DL59" s="103">
        <f>('[1]Summary Data'!$V112*POWER(DL$51,3))+('[1]Summary Data'!$W112*POWER(DL$51,2))+('[1]Summary Data'!$X112*DL$51)+'[1]Summary Data'!$Y112</f>
        <v>-1.7894413009919952E-2</v>
      </c>
      <c r="DM59" s="103">
        <f>('[1]Summary Data'!$V112*POWER(DM$51,3))+('[1]Summary Data'!$W112*POWER(DM$51,2))+('[1]Summary Data'!$X112*DM$51)+'[1]Summary Data'!$Y112</f>
        <v>-1.5864926888959963E-2</v>
      </c>
      <c r="DN59" s="103">
        <f>('[1]Summary Data'!$V112*POWER(DN$51,3))+('[1]Summary Data'!$W112*POWER(DN$51,2))+('[1]Summary Data'!$X112*DN$51)+'[1]Summary Data'!$Y112</f>
        <v>-1.2215219799039889E-2</v>
      </c>
      <c r="DO59" s="103">
        <f>('[1]Summary Data'!$V112*POWER(DO$51,3))+('[1]Summary Data'!$W112*POWER(DO$51,2))+('[1]Summary Data'!$X112*DO$51)+'[1]Summary Data'!$Y112</f>
        <v>-6.8729871820798483E-3</v>
      </c>
      <c r="DP59" s="103">
        <f>('[1]Summary Data'!$V112*POWER(DP$51,3))+('[1]Summary Data'!$W112*POWER(DP$51,2))+('[1]Summary Data'!$X112*DP$51)+'[1]Summary Data'!$Y112</f>
        <v>2.3407552000020981E-4</v>
      </c>
      <c r="DQ59" s="103">
        <f>('[1]Summary Data'!$V112*POWER(DQ$51,3))+('[1]Summary Data'!$W112*POWER(DQ$51,2))+('[1]Summary Data'!$X112*DQ$51)+'[1]Summary Data'!$Y112</f>
        <v>9.1782728652803902E-3</v>
      </c>
      <c r="DR59" s="103">
        <f>('[1]Summary Data'!$V112*POWER(DR$51,3))+('[1]Summary Data'!$W112*POWER(DR$51,2))+('[1]Summary Data'!$X112*DR$51)+'[1]Summary Data'!$Y112</f>
        <v>2.003190941184041E-2</v>
      </c>
      <c r="DS59" s="103">
        <f>('[1]Summary Data'!$V112*POWER(DS$51,3))+('[1]Summary Data'!$W112*POWER(DS$51,2))+('[1]Summary Data'!$X112*DS$51)+'[1]Summary Data'!$Y112</f>
        <v>3.2867289717760428E-2</v>
      </c>
      <c r="DT59" s="103">
        <f>('[1]Summary Data'!$V112*POWER(DT$51,3))+('[1]Summary Data'!$W112*POWER(DT$51,2))+('[1]Summary Data'!$X112*DT$51)+'[1]Summary Data'!$Y112</f>
        <v>4.7756718341120663E-2</v>
      </c>
      <c r="DU59" s="103">
        <f>('[1]Summary Data'!$V112*POWER(DU$51,3))+('[1]Summary Data'!$W112*POWER(DU$51,2))+('[1]Summary Data'!$X112*DU$51)+'[1]Summary Data'!$Y112</f>
        <v>6.4772499840000608E-2</v>
      </c>
      <c r="DV59" s="103">
        <f>('[1]Summary Data'!$V112*POWER(DV$51,3))+('[1]Summary Data'!$W112*POWER(DV$51,2))+('[1]Summary Data'!$X112*DV$51)+'[1]Summary Data'!$Y112</f>
        <v>8.3986938772480701E-2</v>
      </c>
      <c r="DW59" s="103">
        <f>('[1]Summary Data'!$V112*POWER(DW$51,3))+('[1]Summary Data'!$W112*POWER(DW$51,2))+('[1]Summary Data'!$X112*DW$51)+'[1]Summary Data'!$Y112</f>
        <v>0.10547233969664088</v>
      </c>
      <c r="DX59" s="103">
        <f>('[1]Summary Data'!$V112*POWER(DX$51,3))+('[1]Summary Data'!$W112*POWER(DX$51,2))+('[1]Summary Data'!$X112*DX$51)+'[1]Summary Data'!$Y112</f>
        <v>0.12930100717056081</v>
      </c>
      <c r="DY59" s="103">
        <f>('[1]Summary Data'!$V112*POWER(DY$51,3))+('[1]Summary Data'!$W112*POWER(DY$51,2))+('[1]Summary Data'!$X112*DY$51)+'[1]Summary Data'!$Y112</f>
        <v>0.15554524575232098</v>
      </c>
      <c r="DZ59" s="103">
        <f>('[1]Summary Data'!$V112*POWER(DZ$51,3))+('[1]Summary Data'!$W112*POWER(DZ$51,2))+('[1]Summary Data'!$X112*DZ$51)+'[1]Summary Data'!$Y112</f>
        <v>0.18427736000000128</v>
      </c>
      <c r="EA59" s="103">
        <f>('[1]Summary Data'!$V112*POWER(EA$51,3))+('[1]Summary Data'!$W112*POWER(EA$51,2))+('[1]Summary Data'!$X112*EA$51)+'[1]Summary Data'!$Y112</f>
        <v>0.21556965447168142</v>
      </c>
      <c r="EB59" s="103">
        <f>('[1]Summary Data'!$V112*POWER(EB$51,3))+('[1]Summary Data'!$W112*POWER(EB$51,2))+('[1]Summary Data'!$X112*EB$51)+'[1]Summary Data'!$Y112</f>
        <v>0.24949443372544133</v>
      </c>
      <c r="EC59" s="103">
        <f>('[1]Summary Data'!$V112*POWER(EC$51,3))+('[1]Summary Data'!$W112*POWER(EC$51,2))+('[1]Summary Data'!$X112*EC$51)+'[1]Summary Data'!$Y112</f>
        <v>0.28612400231936136</v>
      </c>
      <c r="ED59" s="103">
        <f>('[1]Summary Data'!$V112*POWER(ED$51,3))+('[1]Summary Data'!$W112*POWER(ED$51,2))+('[1]Summary Data'!$X112*ED$51)+'[1]Summary Data'!$Y112</f>
        <v>0.32553066481152176</v>
      </c>
      <c r="EE59" s="103">
        <f>('[1]Summary Data'!$V112*POWER(EE$51,3))+('[1]Summary Data'!$W112*POWER(EE$51,2))+('[1]Summary Data'!$X112*EE$51)+'[1]Summary Data'!$Y112</f>
        <v>0.36778672576000176</v>
      </c>
      <c r="EF59" s="103">
        <f>('[1]Summary Data'!$V112*POWER(EF$51,3))+('[1]Summary Data'!$W112*POWER(EF$51,2))+('[1]Summary Data'!$X112*EF$51)+'[1]Summary Data'!$Y112</f>
        <v>0.41296448972288219</v>
      </c>
      <c r="EG59" s="103">
        <f>('[1]Summary Data'!$V112*POWER(EG$51,3))+('[1]Summary Data'!$W112*POWER(EG$51,2))+('[1]Summary Data'!$X112*EG$51)+'[1]Summary Data'!$Y112</f>
        <v>0.46113626125824209</v>
      </c>
      <c r="EH59" s="103">
        <f>('[1]Summary Data'!$V112*POWER(EH$51,3))+('[1]Summary Data'!$W112*POWER(EH$51,2))+('[1]Summary Data'!$X112*EH$51)+'[1]Summary Data'!$Y112</f>
        <v>0.51237434492416223</v>
      </c>
      <c r="EI59" s="103">
        <f>('[1]Summary Data'!$V112*POWER(EI$51,3))+('[1]Summary Data'!$W112*POWER(EI$51,2))+('[1]Summary Data'!$X112*EI$51)+'[1]Summary Data'!$Y112</f>
        <v>0.56675104527872266</v>
      </c>
      <c r="EJ59" s="103">
        <f>('[1]Summary Data'!$V112*POWER(EJ$51,3))+('[1]Summary Data'!$W112*POWER(EJ$51,2))+('[1]Summary Data'!$X112*EJ$51)+'[1]Summary Data'!$Y112</f>
        <v>0.62433866688000261</v>
      </c>
      <c r="EK59" s="103">
        <f>('[1]Summary Data'!$V112*POWER(EK$51,3))+('[1]Summary Data'!$W112*POWER(EK$51,2))+('[1]Summary Data'!$X112*EK$51)+'[1]Summary Data'!$Y112</f>
        <v>0.68520951428608268</v>
      </c>
      <c r="EL59" s="103">
        <f>('[1]Summary Data'!$V112*POWER(EL$51,3))+('[1]Summary Data'!$W112*POWER(EL$51,2))+('[1]Summary Data'!$X112*EL$51)+'[1]Summary Data'!$Y112</f>
        <v>0.74943589205504302</v>
      </c>
      <c r="EM59" s="103">
        <f>('[1]Summary Data'!$V112*POWER(EM$51,3))+('[1]Summary Data'!$W112*POWER(EM$51,2))+('[1]Summary Data'!$X112*EM$51)+'[1]Summary Data'!$Y112</f>
        <v>0.81709010474496335</v>
      </c>
      <c r="EN59" s="103">
        <f>('[1]Summary Data'!$V112*POWER(EN$51,3))+('[1]Summary Data'!$W112*POWER(EN$51,2))+('[1]Summary Data'!$X112*EN$51)+'[1]Summary Data'!$Y112</f>
        <v>0.8882444569139234</v>
      </c>
      <c r="EO59" s="104">
        <f>('[1]Summary Data'!$V112*POWER(EO$51,3))+('[1]Summary Data'!$W112*POWER(EO$51,2))+('[1]Summary Data'!$X112*EO$51)+'[1]Summary Data'!$Y112</f>
        <v>0.96297125312000353</v>
      </c>
      <c r="EP59" s="188"/>
    </row>
    <row r="61" spans="2:147" x14ac:dyDescent="0.25">
      <c r="I61" s="43"/>
    </row>
    <row r="62" spans="2:147" x14ac:dyDescent="0.25">
      <c r="F62" s="112"/>
    </row>
  </sheetData>
  <sheetProtection password="C163" sheet="1" objects="1" scenarios="1"/>
  <mergeCells count="23">
    <mergeCell ref="DH50:DW50"/>
    <mergeCell ref="DX50:EM50"/>
    <mergeCell ref="B51:E59"/>
    <mergeCell ref="BU52:BU59"/>
    <mergeCell ref="EP52:EP59"/>
    <mergeCell ref="CR50:DG50"/>
    <mergeCell ref="B40:E48"/>
    <mergeCell ref="N41:N48"/>
    <mergeCell ref="B50:F50"/>
    <mergeCell ref="G50:V50"/>
    <mergeCell ref="CB50:CQ50"/>
    <mergeCell ref="B14:E22"/>
    <mergeCell ref="H15:H22"/>
    <mergeCell ref="B28:F28"/>
    <mergeCell ref="B29:E37"/>
    <mergeCell ref="B39:F39"/>
    <mergeCell ref="G39:M39"/>
    <mergeCell ref="B13:G13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6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19" fitToHeight="2" orientation="landscape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F335AD78B1F40BBA90B35DD20539C" ma:contentTypeVersion="11" ma:contentTypeDescription="Create a new document." ma:contentTypeScope="" ma:versionID="6bdc9f0b4942b6394bc23885befcb6f3">
  <xsd:schema xmlns:xsd="http://www.w3.org/2001/XMLSchema" xmlns:xs="http://www.w3.org/2001/XMLSchema" xmlns:p="http://schemas.microsoft.com/office/2006/metadata/properties" xmlns:ns2="678b8a1c-9245-4045-8063-caa3cae0cf2a" targetNamespace="http://schemas.microsoft.com/office/2006/metadata/properties" ma:root="true" ma:fieldsID="91dda56afdc2f8870b3488ca0566e9f1" ns2:_="">
    <xsd:import namespace="678b8a1c-9245-4045-8063-caa3cae0c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b8a1c-9245-4045-8063-caa3cae0c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45BAD1-4C2B-48FF-9998-614708737BE0}"/>
</file>

<file path=customXml/itemProps2.xml><?xml version="1.0" encoding="utf-8"?>
<ds:datastoreItem xmlns:ds="http://schemas.openxmlformats.org/officeDocument/2006/customXml" ds:itemID="{91AF4FBB-EF12-4DFD-812C-D3547D728904}"/>
</file>

<file path=customXml/itemProps3.xml><?xml version="1.0" encoding="utf-8"?>
<ds:datastoreItem xmlns:ds="http://schemas.openxmlformats.org/officeDocument/2006/customXml" ds:itemID="{0B4C77A0-6AB0-4AC4-9733-402F84D525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Help</vt:lpstr>
      <vt:lpstr>Generic ECU</vt:lpstr>
      <vt:lpstr>LINK</vt:lpstr>
      <vt:lpstr>Nissan GTR EcuTek</vt:lpstr>
      <vt:lpstr>Nissan GTR COBB</vt:lpstr>
      <vt:lpstr>Subaru COBB</vt:lpstr>
      <vt:lpstr>Mitsubishi EVO X COBB</vt:lpstr>
      <vt:lpstr>PressureFactors</vt:lpstr>
      <vt:lpstr>PressureUnits</vt:lpstr>
      <vt:lpstr>Help!Print_Area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Walsh</dc:creator>
  <cp:lastModifiedBy>Laura Bonafont</cp:lastModifiedBy>
  <dcterms:created xsi:type="dcterms:W3CDTF">2019-03-01T13:03:19Z</dcterms:created>
  <dcterms:modified xsi:type="dcterms:W3CDTF">2022-01-31T11:12:53Z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0x01010012DF335AD78B1F40BBA90B35DD20539C</vt:lpwstr>
  </property>
</Properties>
</file>