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worksheets/sheet1.xml" ContentType="application/vnd.openxmlformats-officedocument.spreadsheetml.workshee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2.xml" ContentType="application/vnd.openxmlformats-officedocument.spreadsheetml.workshee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5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720" windowWidth="28215" windowHeight="12480"/>
  </bookViews>
  <sheets>
    <sheet name="Help" sheetId="1" r:id="rId1"/>
    <sheet name="Generic ECU" sheetId="2" r:id="rId2"/>
    <sheet name="LINK" sheetId="3" r:id="rId3"/>
    <sheet name="Nissan GTR EcuTek" sheetId="4" r:id="rId4"/>
    <sheet name="Nissan GTR COBB" sheetId="5" r:id="rId5"/>
    <sheet name="Subaru COBB" sheetId="6" r:id="rId6"/>
    <sheet name="Mitsubishi EVO X COBB" sheetId="7" r:id="rId7"/>
  </sheets>
  <externalReferences>
    <externalReference r:id="rId8"/>
  </externalReferences>
  <definedNames>
    <definedName name="PressureFactors">Help!$AA$11:$AB$13</definedName>
    <definedName name="PressureUnits">Help!$AA$11:$AA$13</definedName>
    <definedName name="_xlnm.Print_Area" localSheetId="0">Help!$A$1:$Z$38</definedName>
  </definedNames>
  <calcPr calcId="124519"/>
</workbook>
</file>

<file path=xl/calcChain.xml><?xml version="1.0" encoding="utf-8"?>
<calcChain xmlns="http://schemas.openxmlformats.org/spreadsheetml/2006/main">
  <c r="CC59" i="7"/>
  <c r="CB59"/>
  <c r="CA59"/>
  <c r="CB58"/>
  <c r="CA58"/>
  <c r="CB57"/>
  <c r="CA57"/>
  <c r="CB56"/>
  <c r="CA56"/>
  <c r="CB55"/>
  <c r="CA55"/>
  <c r="CB54"/>
  <c r="CA54"/>
  <c r="CB53"/>
  <c r="CA53"/>
  <c r="CB52"/>
  <c r="CA52"/>
  <c r="CC51"/>
  <c r="CC55" s="1"/>
  <c r="H5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BJ51" s="1"/>
  <c r="BK51" s="1"/>
  <c r="BL51" s="1"/>
  <c r="BM51" s="1"/>
  <c r="BN51" s="1"/>
  <c r="BO51" s="1"/>
  <c r="BP51" s="1"/>
  <c r="BQ51" s="1"/>
  <c r="BR51" s="1"/>
  <c r="BS51" s="1"/>
  <c r="BT51" s="1"/>
  <c r="F51"/>
  <c r="G44"/>
  <c r="F40"/>
  <c r="F31"/>
  <c r="G31" s="1"/>
  <c r="F29"/>
  <c r="G28"/>
  <c r="G22"/>
  <c r="F22"/>
  <c r="F37" s="1"/>
  <c r="G21"/>
  <c r="F21"/>
  <c r="G20"/>
  <c r="F20"/>
  <c r="F57" s="1"/>
  <c r="G19"/>
  <c r="F19"/>
  <c r="F56" s="1"/>
  <c r="G18"/>
  <c r="F18"/>
  <c r="F33" s="1"/>
  <c r="G17"/>
  <c r="F17"/>
  <c r="G16"/>
  <c r="F16"/>
  <c r="F53" s="1"/>
  <c r="G15"/>
  <c r="F15"/>
  <c r="F52" s="1"/>
  <c r="F14"/>
  <c r="B3"/>
  <c r="S2"/>
  <c r="S1"/>
  <c r="A1"/>
  <c r="AO69" i="6"/>
  <c r="AN69"/>
  <c r="AK67"/>
  <c r="AO65"/>
  <c r="AM62"/>
  <c r="AM66" s="1"/>
  <c r="AL62"/>
  <c r="N62"/>
  <c r="AQ62" s="1"/>
  <c r="M62"/>
  <c r="AP62" s="1"/>
  <c r="L62"/>
  <c r="AO62" s="1"/>
  <c r="K62"/>
  <c r="AN62" s="1"/>
  <c r="AN65" s="1"/>
  <c r="J62"/>
  <c r="I62"/>
  <c r="H62"/>
  <c r="AK62" s="1"/>
  <c r="AK63" s="1"/>
  <c r="G62"/>
  <c r="AJ62" s="1"/>
  <c r="AJ63" s="1"/>
  <c r="G63" s="1"/>
  <c r="F62"/>
  <c r="F59"/>
  <c r="AI59" s="1"/>
  <c r="AN58"/>
  <c r="AK57"/>
  <c r="H57" s="1"/>
  <c r="AJ57"/>
  <c r="G57" s="1"/>
  <c r="AN56"/>
  <c r="AJ55"/>
  <c r="G55" s="1"/>
  <c r="AN54"/>
  <c r="AN52"/>
  <c r="AN51"/>
  <c r="AN59" s="1"/>
  <c r="AL51"/>
  <c r="AL59" s="1"/>
  <c r="AK51"/>
  <c r="AK59" s="1"/>
  <c r="AJ51"/>
  <c r="AJ59" s="1"/>
  <c r="G59" s="1"/>
  <c r="K51"/>
  <c r="J51"/>
  <c r="AM51" s="1"/>
  <c r="I51"/>
  <c r="H51"/>
  <c r="G51"/>
  <c r="F51"/>
  <c r="W48"/>
  <c r="V48"/>
  <c r="U48"/>
  <c r="T48"/>
  <c r="S48"/>
  <c r="I48"/>
  <c r="H48"/>
  <c r="W47"/>
  <c r="V47"/>
  <c r="U47"/>
  <c r="T47"/>
  <c r="S47"/>
  <c r="W46"/>
  <c r="V46"/>
  <c r="U46"/>
  <c r="T46"/>
  <c r="S46"/>
  <c r="J46"/>
  <c r="I46"/>
  <c r="H46"/>
  <c r="W45"/>
  <c r="V45"/>
  <c r="U45"/>
  <c r="T45"/>
  <c r="S45"/>
  <c r="W44"/>
  <c r="V44"/>
  <c r="U44"/>
  <c r="T44"/>
  <c r="S44"/>
  <c r="J44"/>
  <c r="I44"/>
  <c r="H44"/>
  <c r="W43"/>
  <c r="V43"/>
  <c r="U43"/>
  <c r="T43"/>
  <c r="S43"/>
  <c r="J43"/>
  <c r="F43"/>
  <c r="W42"/>
  <c r="V42"/>
  <c r="U42"/>
  <c r="T42"/>
  <c r="S42"/>
  <c r="J42"/>
  <c r="I42"/>
  <c r="H42"/>
  <c r="W41"/>
  <c r="V41"/>
  <c r="U41"/>
  <c r="T41"/>
  <c r="S41"/>
  <c r="J41"/>
  <c r="R40"/>
  <c r="K40"/>
  <c r="J40"/>
  <c r="J48" s="1"/>
  <c r="I40"/>
  <c r="I47" s="1"/>
  <c r="H40"/>
  <c r="H47" s="1"/>
  <c r="G40"/>
  <c r="G47" s="1"/>
  <c r="F40"/>
  <c r="F37"/>
  <c r="F33"/>
  <c r="F29"/>
  <c r="G28"/>
  <c r="N26"/>
  <c r="M26"/>
  <c r="L26"/>
  <c r="J26"/>
  <c r="I26"/>
  <c r="H26"/>
  <c r="G26"/>
  <c r="K25"/>
  <c r="K26" s="1"/>
  <c r="G22"/>
  <c r="F22"/>
  <c r="F70" s="1"/>
  <c r="AI70" s="1"/>
  <c r="G21"/>
  <c r="F21"/>
  <c r="F69" s="1"/>
  <c r="AI69" s="1"/>
  <c r="G20"/>
  <c r="F20"/>
  <c r="R46" s="1"/>
  <c r="G19"/>
  <c r="F19"/>
  <c r="G18"/>
  <c r="F18"/>
  <c r="F66" s="1"/>
  <c r="AI66" s="1"/>
  <c r="G17"/>
  <c r="F17"/>
  <c r="F65" s="1"/>
  <c r="AI65" s="1"/>
  <c r="G16"/>
  <c r="F16"/>
  <c r="R42" s="1"/>
  <c r="G15"/>
  <c r="F15"/>
  <c r="F14"/>
  <c r="B3"/>
  <c r="S2"/>
  <c r="S1"/>
  <c r="A1"/>
  <c r="CQ70" i="5"/>
  <c r="CK69"/>
  <c r="CL68"/>
  <c r="CM67"/>
  <c r="CN66"/>
  <c r="CQ63"/>
  <c r="CQ62"/>
  <c r="CI62"/>
  <c r="CI63" s="1"/>
  <c r="CA62"/>
  <c r="V62"/>
  <c r="U62"/>
  <c r="CP62" s="1"/>
  <c r="CP63" s="1"/>
  <c r="U63" s="1"/>
  <c r="T62"/>
  <c r="CO62" s="1"/>
  <c r="S62"/>
  <c r="CN62" s="1"/>
  <c r="R62"/>
  <c r="CM62" s="1"/>
  <c r="CM66" s="1"/>
  <c r="Q62"/>
  <c r="CL62" s="1"/>
  <c r="CL67" s="1"/>
  <c r="P62"/>
  <c r="CK62" s="1"/>
  <c r="CK68" s="1"/>
  <c r="O62"/>
  <c r="CJ62" s="1"/>
  <c r="N62"/>
  <c r="M62"/>
  <c r="CH62" s="1"/>
  <c r="CH63" s="1"/>
  <c r="L62"/>
  <c r="CG62" s="1"/>
  <c r="K62"/>
  <c r="CF62" s="1"/>
  <c r="J62"/>
  <c r="CE62" s="1"/>
  <c r="I62"/>
  <c r="CD62" s="1"/>
  <c r="CD68" s="1"/>
  <c r="H62"/>
  <c r="CC62" s="1"/>
  <c r="CC68" s="1"/>
  <c r="G62"/>
  <c r="CB62" s="1"/>
  <c r="F62"/>
  <c r="N48"/>
  <c r="M48"/>
  <c r="L48"/>
  <c r="K48"/>
  <c r="J48"/>
  <c r="I48"/>
  <c r="H48"/>
  <c r="G48"/>
  <c r="N47"/>
  <c r="M47"/>
  <c r="L47"/>
  <c r="K47"/>
  <c r="J47"/>
  <c r="I47"/>
  <c r="H47"/>
  <c r="G47"/>
  <c r="N46"/>
  <c r="M46"/>
  <c r="L46"/>
  <c r="K46"/>
  <c r="J46"/>
  <c r="I46"/>
  <c r="H46"/>
  <c r="G46"/>
  <c r="N45"/>
  <c r="M45"/>
  <c r="L45"/>
  <c r="K45"/>
  <c r="J45"/>
  <c r="I45"/>
  <c r="H45"/>
  <c r="G45"/>
  <c r="N44"/>
  <c r="M44"/>
  <c r="L44"/>
  <c r="K44"/>
  <c r="J44"/>
  <c r="I44"/>
  <c r="H44"/>
  <c r="G44"/>
  <c r="N43"/>
  <c r="M43"/>
  <c r="L43"/>
  <c r="K43"/>
  <c r="J43"/>
  <c r="I43"/>
  <c r="H43"/>
  <c r="G43"/>
  <c r="N42"/>
  <c r="M42"/>
  <c r="L42"/>
  <c r="K42"/>
  <c r="J42"/>
  <c r="I42"/>
  <c r="H42"/>
  <c r="G42"/>
  <c r="N41"/>
  <c r="M41"/>
  <c r="L41"/>
  <c r="K41"/>
  <c r="J41"/>
  <c r="I41"/>
  <c r="H41"/>
  <c r="G41"/>
  <c r="F40"/>
  <c r="N26"/>
  <c r="M26"/>
  <c r="L26"/>
  <c r="K26"/>
  <c r="J26"/>
  <c r="I26"/>
  <c r="H26"/>
  <c r="G26"/>
  <c r="K25"/>
  <c r="G22"/>
  <c r="F22"/>
  <c r="F48" s="1"/>
  <c r="G21"/>
  <c r="F21"/>
  <c r="G20"/>
  <c r="F20"/>
  <c r="F46" s="1"/>
  <c r="G19"/>
  <c r="F19"/>
  <c r="F45" s="1"/>
  <c r="G18"/>
  <c r="F18"/>
  <c r="F44" s="1"/>
  <c r="G17"/>
  <c r="F17"/>
  <c r="F65" s="1"/>
  <c r="CA65" s="1"/>
  <c r="G16"/>
  <c r="F16"/>
  <c r="F64" s="1"/>
  <c r="CA64" s="1"/>
  <c r="G15"/>
  <c r="F15"/>
  <c r="F41" s="1"/>
  <c r="F14"/>
  <c r="B3"/>
  <c r="S2"/>
  <c r="S1"/>
  <c r="A1"/>
  <c r="CN69" i="4"/>
  <c r="CQ66"/>
  <c r="F66"/>
  <c r="CA66" s="1"/>
  <c r="CD63"/>
  <c r="CL62"/>
  <c r="CL63" s="1"/>
  <c r="CE62"/>
  <c r="CE69" s="1"/>
  <c r="CD62"/>
  <c r="CD70" s="1"/>
  <c r="V62"/>
  <c r="CQ62" s="1"/>
  <c r="CQ65" s="1"/>
  <c r="U62"/>
  <c r="CP62" s="1"/>
  <c r="CP66" s="1"/>
  <c r="U66" s="1"/>
  <c r="T62"/>
  <c r="CO62" s="1"/>
  <c r="S62"/>
  <c r="CN62" s="1"/>
  <c r="R62"/>
  <c r="CM62" s="1"/>
  <c r="Q62"/>
  <c r="P62"/>
  <c r="CK62" s="1"/>
  <c r="CK63" s="1"/>
  <c r="O62"/>
  <c r="CJ62" s="1"/>
  <c r="CJ64" s="1"/>
  <c r="N62"/>
  <c r="CI62" s="1"/>
  <c r="CI65" s="1"/>
  <c r="M62"/>
  <c r="CH62" s="1"/>
  <c r="L62"/>
  <c r="CG62" s="1"/>
  <c r="K62"/>
  <c r="CF62" s="1"/>
  <c r="J62"/>
  <c r="I62"/>
  <c r="H62"/>
  <c r="CC62" s="1"/>
  <c r="G62"/>
  <c r="CB62" s="1"/>
  <c r="CB65" s="1"/>
  <c r="F62"/>
  <c r="CA62" s="1"/>
  <c r="N48"/>
  <c r="M48"/>
  <c r="L48"/>
  <c r="K48"/>
  <c r="J48"/>
  <c r="I48"/>
  <c r="H48"/>
  <c r="G48"/>
  <c r="N47"/>
  <c r="M47"/>
  <c r="L47"/>
  <c r="K47"/>
  <c r="J47"/>
  <c r="I47"/>
  <c r="H47"/>
  <c r="G47"/>
  <c r="N46"/>
  <c r="M46"/>
  <c r="L46"/>
  <c r="K46"/>
  <c r="J46"/>
  <c r="I46"/>
  <c r="H46"/>
  <c r="G46"/>
  <c r="N45"/>
  <c r="M45"/>
  <c r="L45"/>
  <c r="K45"/>
  <c r="J45"/>
  <c r="I45"/>
  <c r="H45"/>
  <c r="G45"/>
  <c r="N44"/>
  <c r="M44"/>
  <c r="L44"/>
  <c r="K44"/>
  <c r="J44"/>
  <c r="I44"/>
  <c r="H44"/>
  <c r="G44"/>
  <c r="N43"/>
  <c r="M43"/>
  <c r="L43"/>
  <c r="K43"/>
  <c r="J43"/>
  <c r="I43"/>
  <c r="H43"/>
  <c r="G43"/>
  <c r="N42"/>
  <c r="M42"/>
  <c r="L42"/>
  <c r="K42"/>
  <c r="J42"/>
  <c r="I42"/>
  <c r="H42"/>
  <c r="G42"/>
  <c r="N41"/>
  <c r="M41"/>
  <c r="L41"/>
  <c r="K41"/>
  <c r="J41"/>
  <c r="I41"/>
  <c r="H41"/>
  <c r="G41"/>
  <c r="F40"/>
  <c r="F37"/>
  <c r="F33"/>
  <c r="F29"/>
  <c r="G28"/>
  <c r="N26"/>
  <c r="M26"/>
  <c r="L26"/>
  <c r="J26"/>
  <c r="I26"/>
  <c r="H26"/>
  <c r="G26"/>
  <c r="K25"/>
  <c r="K26" s="1"/>
  <c r="G22"/>
  <c r="F22"/>
  <c r="F48" s="1"/>
  <c r="G21"/>
  <c r="F21"/>
  <c r="F47" s="1"/>
  <c r="G20"/>
  <c r="F20"/>
  <c r="F68" s="1"/>
  <c r="CA68" s="1"/>
  <c r="G19"/>
  <c r="F19"/>
  <c r="F45" s="1"/>
  <c r="G18"/>
  <c r="F18"/>
  <c r="F44" s="1"/>
  <c r="G17"/>
  <c r="F17"/>
  <c r="F43" s="1"/>
  <c r="G16"/>
  <c r="F16"/>
  <c r="F42" s="1"/>
  <c r="G15"/>
  <c r="F15"/>
  <c r="F14"/>
  <c r="B3"/>
  <c r="S2"/>
  <c r="S1"/>
  <c r="A1"/>
  <c r="CB59" i="3"/>
  <c r="CB58"/>
  <c r="CB57"/>
  <c r="CB56"/>
  <c r="CB55"/>
  <c r="CB54"/>
  <c r="CC53"/>
  <c r="CB53"/>
  <c r="CB52"/>
  <c r="CC51"/>
  <c r="CC58" s="1"/>
  <c r="H51"/>
  <c r="I51" s="1"/>
  <c r="F51"/>
  <c r="P48"/>
  <c r="O48"/>
  <c r="N48"/>
  <c r="M48"/>
  <c r="L48"/>
  <c r="K48"/>
  <c r="J48"/>
  <c r="I48"/>
  <c r="H48"/>
  <c r="G48"/>
  <c r="P47"/>
  <c r="O47"/>
  <c r="N47"/>
  <c r="M47"/>
  <c r="L47"/>
  <c r="K47"/>
  <c r="J47"/>
  <c r="I47"/>
  <c r="H47"/>
  <c r="G47"/>
  <c r="P46"/>
  <c r="O46"/>
  <c r="N46"/>
  <c r="M46"/>
  <c r="L46"/>
  <c r="K46"/>
  <c r="J46"/>
  <c r="I46"/>
  <c r="H46"/>
  <c r="G46"/>
  <c r="P45"/>
  <c r="O45"/>
  <c r="N45"/>
  <c r="M45"/>
  <c r="L45"/>
  <c r="K45"/>
  <c r="J45"/>
  <c r="I45"/>
  <c r="H45"/>
  <c r="G45"/>
  <c r="P44"/>
  <c r="O44"/>
  <c r="N44"/>
  <c r="M44"/>
  <c r="L44"/>
  <c r="K44"/>
  <c r="J44"/>
  <c r="I44"/>
  <c r="H44"/>
  <c r="G44"/>
  <c r="P43"/>
  <c r="O43"/>
  <c r="N43"/>
  <c r="M43"/>
  <c r="L43"/>
  <c r="K43"/>
  <c r="J43"/>
  <c r="I43"/>
  <c r="H43"/>
  <c r="G43"/>
  <c r="P42"/>
  <c r="O42"/>
  <c r="N42"/>
  <c r="M42"/>
  <c r="L42"/>
  <c r="K42"/>
  <c r="J42"/>
  <c r="I42"/>
  <c r="H42"/>
  <c r="G42"/>
  <c r="P41"/>
  <c r="O41"/>
  <c r="N41"/>
  <c r="M41"/>
  <c r="L41"/>
  <c r="K41"/>
  <c r="J41"/>
  <c r="I41"/>
  <c r="H41"/>
  <c r="G41"/>
  <c r="F40"/>
  <c r="F34"/>
  <c r="F29"/>
  <c r="G28"/>
  <c r="N26"/>
  <c r="M26"/>
  <c r="L26"/>
  <c r="J26"/>
  <c r="I26"/>
  <c r="H26"/>
  <c r="G26"/>
  <c r="K25"/>
  <c r="K26" s="1"/>
  <c r="G22"/>
  <c r="F22"/>
  <c r="F59" s="1"/>
  <c r="CA59" s="1"/>
  <c r="G21"/>
  <c r="F21"/>
  <c r="F58" s="1"/>
  <c r="CA58" s="1"/>
  <c r="G20"/>
  <c r="F20"/>
  <c r="F35" s="1"/>
  <c r="G19"/>
  <c r="F19"/>
  <c r="F56" s="1"/>
  <c r="CA56" s="1"/>
  <c r="G18"/>
  <c r="F18"/>
  <c r="F55" s="1"/>
  <c r="CA55" s="1"/>
  <c r="G17"/>
  <c r="F17"/>
  <c r="F32" s="1"/>
  <c r="G16"/>
  <c r="F16"/>
  <c r="F31" s="1"/>
  <c r="G15"/>
  <c r="F15"/>
  <c r="F52" s="1"/>
  <c r="CA52" s="1"/>
  <c r="F14"/>
  <c r="B3"/>
  <c r="S2"/>
  <c r="S1"/>
  <c r="A1"/>
  <c r="CL62" i="2"/>
  <c r="CL63" s="1"/>
  <c r="CD62"/>
  <c r="CD63" s="1"/>
  <c r="V62"/>
  <c r="CQ62" s="1"/>
  <c r="U62"/>
  <c r="CP62" s="1"/>
  <c r="T62"/>
  <c r="CO62" s="1"/>
  <c r="S62"/>
  <c r="CN62" s="1"/>
  <c r="R62"/>
  <c r="CM62" s="1"/>
  <c r="Q62"/>
  <c r="P62"/>
  <c r="CK62" s="1"/>
  <c r="O62"/>
  <c r="CJ62" s="1"/>
  <c r="N62"/>
  <c r="CI62" s="1"/>
  <c r="M62"/>
  <c r="CH62" s="1"/>
  <c r="L62"/>
  <c r="CG62" s="1"/>
  <c r="K62"/>
  <c r="CF62" s="1"/>
  <c r="J62"/>
  <c r="CE62" s="1"/>
  <c r="I62"/>
  <c r="H62"/>
  <c r="CC62" s="1"/>
  <c r="G62"/>
  <c r="CB62" s="1"/>
  <c r="F62"/>
  <c r="CA62" s="1"/>
  <c r="CN51"/>
  <c r="CN52" s="1"/>
  <c r="CF51"/>
  <c r="CF52" s="1"/>
  <c r="V51"/>
  <c r="CQ51" s="1"/>
  <c r="U51"/>
  <c r="CP51" s="1"/>
  <c r="T51"/>
  <c r="CO51" s="1"/>
  <c r="S51"/>
  <c r="R51"/>
  <c r="CM51" s="1"/>
  <c r="Q51"/>
  <c r="CL51" s="1"/>
  <c r="P51"/>
  <c r="CK51" s="1"/>
  <c r="O51"/>
  <c r="CJ51" s="1"/>
  <c r="N51"/>
  <c r="CI51" s="1"/>
  <c r="M51"/>
  <c r="CH51" s="1"/>
  <c r="L51"/>
  <c r="CG51" s="1"/>
  <c r="K51"/>
  <c r="J51"/>
  <c r="CE51" s="1"/>
  <c r="I51"/>
  <c r="CD51" s="1"/>
  <c r="H51"/>
  <c r="CC51" s="1"/>
  <c r="G51"/>
  <c r="CB51" s="1"/>
  <c r="F51"/>
  <c r="CA51" s="1"/>
  <c r="AL48"/>
  <c r="AK48"/>
  <c r="AJ48"/>
  <c r="AI48"/>
  <c r="AH48"/>
  <c r="AG48"/>
  <c r="AF48"/>
  <c r="AE48"/>
  <c r="AD48"/>
  <c r="AC48"/>
  <c r="AB48"/>
  <c r="AA48"/>
  <c r="Z48"/>
  <c r="Y48"/>
  <c r="X48"/>
  <c r="W48"/>
  <c r="V48"/>
  <c r="N48"/>
  <c r="M48"/>
  <c r="L48"/>
  <c r="K48" i="7" s="1"/>
  <c r="K48" i="2"/>
  <c r="J48"/>
  <c r="I48"/>
  <c r="J48" i="7" s="1"/>
  <c r="H48" i="2"/>
  <c r="G48"/>
  <c r="I48" i="7" s="1"/>
  <c r="AL47" i="2"/>
  <c r="AK47"/>
  <c r="AJ47"/>
  <c r="AI47"/>
  <c r="AH47"/>
  <c r="AG47"/>
  <c r="AF47"/>
  <c r="AE47"/>
  <c r="AD47"/>
  <c r="AC47"/>
  <c r="AB47"/>
  <c r="AA47"/>
  <c r="Z47"/>
  <c r="Y47"/>
  <c r="X47"/>
  <c r="W47"/>
  <c r="V47"/>
  <c r="N47"/>
  <c r="M47"/>
  <c r="L47"/>
  <c r="K47" i="7" s="1"/>
  <c r="K47" i="2"/>
  <c r="J47"/>
  <c r="I47"/>
  <c r="H47"/>
  <c r="G47"/>
  <c r="I47" i="7" s="1"/>
  <c r="AL46" i="2"/>
  <c r="AK46"/>
  <c r="AJ46"/>
  <c r="AI46"/>
  <c r="AH46"/>
  <c r="AG46"/>
  <c r="AF46"/>
  <c r="AE46"/>
  <c r="AD46"/>
  <c r="AC46"/>
  <c r="AB46"/>
  <c r="AA46"/>
  <c r="Z46"/>
  <c r="Y46"/>
  <c r="X46"/>
  <c r="W46"/>
  <c r="V46"/>
  <c r="N46"/>
  <c r="M46"/>
  <c r="L46"/>
  <c r="K46"/>
  <c r="J46"/>
  <c r="I46"/>
  <c r="H46"/>
  <c r="G46"/>
  <c r="I46" i="7" s="1"/>
  <c r="AL45" i="2"/>
  <c r="AK45"/>
  <c r="AJ45"/>
  <c r="AI45"/>
  <c r="AH45"/>
  <c r="AG45"/>
  <c r="AF45"/>
  <c r="AE45"/>
  <c r="AD45"/>
  <c r="AC45"/>
  <c r="AB45"/>
  <c r="AA45"/>
  <c r="Z45"/>
  <c r="Y45"/>
  <c r="X45"/>
  <c r="W45"/>
  <c r="V45"/>
  <c r="N45"/>
  <c r="M45"/>
  <c r="L45"/>
  <c r="K45"/>
  <c r="J45"/>
  <c r="I45"/>
  <c r="H45"/>
  <c r="G45"/>
  <c r="AL44"/>
  <c r="AK44"/>
  <c r="AJ44"/>
  <c r="AI44"/>
  <c r="AH44"/>
  <c r="AG44"/>
  <c r="AF44"/>
  <c r="AE44"/>
  <c r="AD44"/>
  <c r="AC44"/>
  <c r="AB44"/>
  <c r="AA44"/>
  <c r="Z44"/>
  <c r="Y44"/>
  <c r="X44"/>
  <c r="W44"/>
  <c r="V44"/>
  <c r="N44"/>
  <c r="M44"/>
  <c r="L44"/>
  <c r="K44"/>
  <c r="J44"/>
  <c r="I44"/>
  <c r="J44" i="7" s="1"/>
  <c r="H44" i="2"/>
  <c r="G44"/>
  <c r="AL43"/>
  <c r="AK43"/>
  <c r="AJ43"/>
  <c r="AI43"/>
  <c r="AH43"/>
  <c r="AG43"/>
  <c r="AF43"/>
  <c r="AE43"/>
  <c r="AD43"/>
  <c r="AC43"/>
  <c r="AB43"/>
  <c r="AA43"/>
  <c r="Z43"/>
  <c r="Y43"/>
  <c r="X43"/>
  <c r="W43"/>
  <c r="V43"/>
  <c r="N43"/>
  <c r="M43"/>
  <c r="L43"/>
  <c r="K43" i="7" s="1"/>
  <c r="K43" i="2"/>
  <c r="J43"/>
  <c r="I43"/>
  <c r="J43" i="7" s="1"/>
  <c r="H43" i="2"/>
  <c r="G43"/>
  <c r="G43" i="7" s="1"/>
  <c r="F43" i="2"/>
  <c r="U43" s="1"/>
  <c r="AL42"/>
  <c r="AK42"/>
  <c r="AJ42"/>
  <c r="AI42"/>
  <c r="AH42"/>
  <c r="AG42"/>
  <c r="AF42"/>
  <c r="AE42"/>
  <c r="AD42"/>
  <c r="AC42"/>
  <c r="AB42"/>
  <c r="AA42"/>
  <c r="Z42"/>
  <c r="Y42"/>
  <c r="X42"/>
  <c r="W42"/>
  <c r="V42"/>
  <c r="N42"/>
  <c r="M42"/>
  <c r="L42"/>
  <c r="K42" i="7" s="1"/>
  <c r="K42" i="2"/>
  <c r="J42"/>
  <c r="I42"/>
  <c r="J42" i="7" s="1"/>
  <c r="H42" i="2"/>
  <c r="G42"/>
  <c r="I42" i="7" s="1"/>
  <c r="AL41" i="2"/>
  <c r="AK41"/>
  <c r="AJ41"/>
  <c r="AI41"/>
  <c r="AH41"/>
  <c r="AG41"/>
  <c r="AF41"/>
  <c r="AE41"/>
  <c r="AD41"/>
  <c r="AC41"/>
  <c r="AB41"/>
  <c r="AA41"/>
  <c r="Z41"/>
  <c r="Y41"/>
  <c r="X41"/>
  <c r="W41"/>
  <c r="V41"/>
  <c r="N41"/>
  <c r="M41"/>
  <c r="L41"/>
  <c r="K41" i="7" s="1"/>
  <c r="K41" i="2"/>
  <c r="J41"/>
  <c r="I41"/>
  <c r="H41"/>
  <c r="G41"/>
  <c r="I41" i="7" s="1"/>
  <c r="U40" i="2"/>
  <c r="F40"/>
  <c r="F29"/>
  <c r="G28"/>
  <c r="N26"/>
  <c r="M26"/>
  <c r="L26"/>
  <c r="J26"/>
  <c r="I26"/>
  <c r="H26"/>
  <c r="G26"/>
  <c r="K25"/>
  <c r="K26" s="1"/>
  <c r="G22"/>
  <c r="F22"/>
  <c r="F59" s="1"/>
  <c r="CA59" s="1"/>
  <c r="G21"/>
  <c r="F21"/>
  <c r="F58" s="1"/>
  <c r="CA58" s="1"/>
  <c r="G20"/>
  <c r="F20"/>
  <c r="F57" s="1"/>
  <c r="CA57" s="1"/>
  <c r="G19"/>
  <c r="F19"/>
  <c r="F67" s="1"/>
  <c r="CA67" s="1"/>
  <c r="G18"/>
  <c r="F18"/>
  <c r="F66" s="1"/>
  <c r="CA66" s="1"/>
  <c r="G17"/>
  <c r="F17"/>
  <c r="F32" s="1"/>
  <c r="G16"/>
  <c r="F16"/>
  <c r="F31" s="1"/>
  <c r="G15"/>
  <c r="F15"/>
  <c r="F41" s="1"/>
  <c r="U41" s="1"/>
  <c r="F14"/>
  <c r="B3"/>
  <c r="S2"/>
  <c r="A1"/>
  <c r="N34" i="1"/>
  <c r="K34"/>
  <c r="K32"/>
  <c r="N32" s="1"/>
  <c r="B3"/>
  <c r="A1"/>
  <c r="G35" i="7" l="1"/>
  <c r="F70" i="5"/>
  <c r="CA70" s="1"/>
  <c r="F65" i="2"/>
  <c r="CA65" s="1"/>
  <c r="G31" i="3"/>
  <c r="F30"/>
  <c r="G30" s="1"/>
  <c r="F55" i="6"/>
  <c r="AI55" s="1"/>
  <c r="F68"/>
  <c r="AI68" s="1"/>
  <c r="G34" i="3"/>
  <c r="F43" i="5"/>
  <c r="R47" i="6"/>
  <c r="F53"/>
  <c r="AI53" s="1"/>
  <c r="F34" i="2"/>
  <c r="F46" i="3"/>
  <c r="F57"/>
  <c r="CA57" s="1"/>
  <c r="F42" i="5"/>
  <c r="G31" i="2"/>
  <c r="F30"/>
  <c r="F56"/>
  <c r="CA56" s="1"/>
  <c r="F46" i="4"/>
  <c r="F63" i="5"/>
  <c r="CA63" s="1"/>
  <c r="R43" i="6"/>
  <c r="F57"/>
  <c r="AI57" s="1"/>
  <c r="F64"/>
  <c r="AI64" s="1"/>
  <c r="G34" i="2"/>
  <c r="F65" i="4"/>
  <c r="CA65" s="1"/>
  <c r="F35" i="7"/>
  <c r="CH58" i="2"/>
  <c r="CH59"/>
  <c r="CH52"/>
  <c r="CH53"/>
  <c r="CH54"/>
  <c r="CH55"/>
  <c r="CH57"/>
  <c r="CH56"/>
  <c r="CP58"/>
  <c r="U58" s="1"/>
  <c r="CP59"/>
  <c r="U59" s="1"/>
  <c r="CP52"/>
  <c r="U52" s="1"/>
  <c r="CP53"/>
  <c r="U53" s="1"/>
  <c r="CP57"/>
  <c r="U57" s="1"/>
  <c r="CP54"/>
  <c r="U54" s="1"/>
  <c r="CP55"/>
  <c r="U55" s="1"/>
  <c r="CP56"/>
  <c r="U56" s="1"/>
  <c r="CB63" i="5"/>
  <c r="CB64"/>
  <c r="CB65"/>
  <c r="CB66"/>
  <c r="CB67"/>
  <c r="CB68"/>
  <c r="CB69"/>
  <c r="CB70"/>
  <c r="CJ63"/>
  <c r="CJ64"/>
  <c r="CJ65"/>
  <c r="CJ66"/>
  <c r="CJ67"/>
  <c r="CJ68"/>
  <c r="CJ69"/>
  <c r="CJ70"/>
  <c r="CI57" i="2"/>
  <c r="CI56"/>
  <c r="CI58"/>
  <c r="CI59"/>
  <c r="CI52"/>
  <c r="CI53"/>
  <c r="CI54"/>
  <c r="CI55"/>
  <c r="CE70"/>
  <c r="CE63"/>
  <c r="CE64"/>
  <c r="CE65"/>
  <c r="CE66"/>
  <c r="CE67"/>
  <c r="CE69"/>
  <c r="CE68"/>
  <c r="CM63" i="4"/>
  <c r="CM64"/>
  <c r="CM65"/>
  <c r="CM66"/>
  <c r="CM67"/>
  <c r="CM68"/>
  <c r="CM69"/>
  <c r="CM70"/>
  <c r="CG59" i="2"/>
  <c r="CG52"/>
  <c r="CG58"/>
  <c r="CG53"/>
  <c r="CG54"/>
  <c r="CG55"/>
  <c r="CG56"/>
  <c r="CG57"/>
  <c r="CO59"/>
  <c r="T59" s="1"/>
  <c r="CO52"/>
  <c r="T52" s="1"/>
  <c r="CO53"/>
  <c r="T53" s="1"/>
  <c r="CO54"/>
  <c r="T54" s="1"/>
  <c r="CO55"/>
  <c r="T55" s="1"/>
  <c r="CO58"/>
  <c r="CO56"/>
  <c r="T56" s="1"/>
  <c r="CO57"/>
  <c r="T57" s="1"/>
  <c r="CC64"/>
  <c r="CC65"/>
  <c r="CC66"/>
  <c r="CC67"/>
  <c r="CC68"/>
  <c r="CC69"/>
  <c r="CC70"/>
  <c r="CC63"/>
  <c r="CK64"/>
  <c r="CK65"/>
  <c r="CK66"/>
  <c r="CK63"/>
  <c r="CK67"/>
  <c r="CK68"/>
  <c r="CK69"/>
  <c r="CK70"/>
  <c r="CB65"/>
  <c r="CB66"/>
  <c r="CB67"/>
  <c r="CB68"/>
  <c r="CB69"/>
  <c r="CB64"/>
  <c r="CB70"/>
  <c r="CB63"/>
  <c r="CJ65"/>
  <c r="CJ66"/>
  <c r="CJ67"/>
  <c r="CJ68"/>
  <c r="CJ64"/>
  <c r="CJ69"/>
  <c r="CJ70"/>
  <c r="CJ63"/>
  <c r="CE53"/>
  <c r="CE54"/>
  <c r="CE55"/>
  <c r="CE56"/>
  <c r="CE57"/>
  <c r="CE58"/>
  <c r="CE52"/>
  <c r="CE59"/>
  <c r="CM53"/>
  <c r="CM54"/>
  <c r="CM55"/>
  <c r="CM56"/>
  <c r="CM57"/>
  <c r="CM58"/>
  <c r="CM59"/>
  <c r="CM52"/>
  <c r="CI66"/>
  <c r="CI67"/>
  <c r="CI65"/>
  <c r="CI68"/>
  <c r="CI69"/>
  <c r="CI70"/>
  <c r="CI63"/>
  <c r="CI64"/>
  <c r="CQ66"/>
  <c r="CQ67"/>
  <c r="CQ68"/>
  <c r="CQ69"/>
  <c r="CQ70"/>
  <c r="CQ65"/>
  <c r="CQ63"/>
  <c r="CQ64"/>
  <c r="J51" i="3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CQ57" i="2"/>
  <c r="CQ58"/>
  <c r="CQ59"/>
  <c r="CQ52"/>
  <c r="CQ53"/>
  <c r="CQ54"/>
  <c r="CQ55"/>
  <c r="CQ56"/>
  <c r="CM70"/>
  <c r="CM69"/>
  <c r="CM63"/>
  <c r="CM64"/>
  <c r="CM65"/>
  <c r="CM66"/>
  <c r="CM67"/>
  <c r="CM68"/>
  <c r="CD54"/>
  <c r="CD53"/>
  <c r="CD55"/>
  <c r="CD56"/>
  <c r="CD57"/>
  <c r="CD58"/>
  <c r="CD59"/>
  <c r="CD52"/>
  <c r="CL54"/>
  <c r="CL55"/>
  <c r="CL56"/>
  <c r="CL57"/>
  <c r="CL58"/>
  <c r="CL59"/>
  <c r="CL52"/>
  <c r="CL53"/>
  <c r="CH67"/>
  <c r="CH66"/>
  <c r="CH68"/>
  <c r="CH69"/>
  <c r="CH70"/>
  <c r="CH63"/>
  <c r="CH64"/>
  <c r="CH65"/>
  <c r="CP67"/>
  <c r="U67" s="1"/>
  <c r="CP68"/>
  <c r="U68" s="1"/>
  <c r="CP69"/>
  <c r="U69" s="1"/>
  <c r="CP70"/>
  <c r="U70" s="1"/>
  <c r="CP63"/>
  <c r="U63" s="1"/>
  <c r="CP64"/>
  <c r="U64" s="1"/>
  <c r="CP66"/>
  <c r="U66" s="1"/>
  <c r="CP65"/>
  <c r="U65" s="1"/>
  <c r="CC55"/>
  <c r="CC56"/>
  <c r="CC57"/>
  <c r="CC58"/>
  <c r="CC59"/>
  <c r="CC52"/>
  <c r="CC54"/>
  <c r="CC53"/>
  <c r="CK55"/>
  <c r="CK56"/>
  <c r="CK57"/>
  <c r="CK58"/>
  <c r="CK54"/>
  <c r="CK59"/>
  <c r="CK52"/>
  <c r="CK53"/>
  <c r="CG68"/>
  <c r="CG69"/>
  <c r="CG67"/>
  <c r="CG70"/>
  <c r="CG63"/>
  <c r="CG64"/>
  <c r="CG65"/>
  <c r="CG66"/>
  <c r="CO68"/>
  <c r="T68" s="1"/>
  <c r="CO69"/>
  <c r="CO70"/>
  <c r="T70" s="1"/>
  <c r="CO63"/>
  <c r="T63" s="1"/>
  <c r="CO64"/>
  <c r="CO67"/>
  <c r="T67" s="1"/>
  <c r="CO65"/>
  <c r="T65" s="1"/>
  <c r="CO66"/>
  <c r="T66" s="1"/>
  <c r="S52"/>
  <c r="CB56"/>
  <c r="CB57"/>
  <c r="CB58"/>
  <c r="CB55"/>
  <c r="CB59"/>
  <c r="CB52"/>
  <c r="CB53"/>
  <c r="CB54"/>
  <c r="CJ56"/>
  <c r="CJ57"/>
  <c r="CJ58"/>
  <c r="CJ59"/>
  <c r="CJ52"/>
  <c r="CJ55"/>
  <c r="CJ53"/>
  <c r="CJ54"/>
  <c r="CF69"/>
  <c r="CF68"/>
  <c r="CF70"/>
  <c r="CF63"/>
  <c r="CF64"/>
  <c r="CF65"/>
  <c r="CF66"/>
  <c r="CF67"/>
  <c r="CN69"/>
  <c r="CN70"/>
  <c r="CN63"/>
  <c r="S63" s="1"/>
  <c r="CN64"/>
  <c r="CN65"/>
  <c r="S65" s="1"/>
  <c r="CN66"/>
  <c r="CN68"/>
  <c r="S68" s="1"/>
  <c r="CN67"/>
  <c r="S67" s="1"/>
  <c r="H59" i="6"/>
  <c r="H63"/>
  <c r="G37" i="4"/>
  <c r="G33"/>
  <c r="CH68"/>
  <c r="CH69"/>
  <c r="CH70"/>
  <c r="CH63"/>
  <c r="CH64"/>
  <c r="CH65"/>
  <c r="L43" i="7"/>
  <c r="M43"/>
  <c r="CG69" i="4"/>
  <c r="CG70"/>
  <c r="CG63"/>
  <c r="CG64"/>
  <c r="CG65"/>
  <c r="CG66"/>
  <c r="CO69"/>
  <c r="CO70"/>
  <c r="CO63"/>
  <c r="CO64"/>
  <c r="CO65"/>
  <c r="T65" s="1"/>
  <c r="CO66"/>
  <c r="T66" s="1"/>
  <c r="CG66" i="5"/>
  <c r="CG67"/>
  <c r="CG68"/>
  <c r="CG69"/>
  <c r="CG70"/>
  <c r="CG63"/>
  <c r="CO66"/>
  <c r="T66" s="1"/>
  <c r="S66" s="1"/>
  <c r="R66" s="1"/>
  <c r="CO67"/>
  <c r="CO68"/>
  <c r="CO69"/>
  <c r="CO70"/>
  <c r="CO63"/>
  <c r="T63" s="1"/>
  <c r="AQ69" i="6"/>
  <c r="AQ65"/>
  <c r="AQ70"/>
  <c r="AQ66"/>
  <c r="AQ67"/>
  <c r="AQ63"/>
  <c r="F54" i="7"/>
  <c r="F32"/>
  <c r="F43"/>
  <c r="F58"/>
  <c r="F36"/>
  <c r="G36" s="1"/>
  <c r="F47"/>
  <c r="G37" i="2"/>
  <c r="I45" i="7"/>
  <c r="K46"/>
  <c r="J47"/>
  <c r="F48" i="2"/>
  <c r="U48" s="1"/>
  <c r="F55"/>
  <c r="CA55" s="1"/>
  <c r="CF58"/>
  <c r="CN58"/>
  <c r="F64"/>
  <c r="CA64" s="1"/>
  <c r="CD69"/>
  <c r="CL69"/>
  <c r="G33" i="3"/>
  <c r="F43"/>
  <c r="F54"/>
  <c r="CA54" s="1"/>
  <c r="CP67" i="4"/>
  <c r="U67" s="1"/>
  <c r="CO68"/>
  <c r="CP64" i="5"/>
  <c r="U64" s="1"/>
  <c r="CO65"/>
  <c r="H43" i="7"/>
  <c r="H47"/>
  <c r="L48"/>
  <c r="M48"/>
  <c r="CF70" i="4"/>
  <c r="CF63"/>
  <c r="CF64"/>
  <c r="CF65"/>
  <c r="CF66"/>
  <c r="CF67"/>
  <c r="CN70"/>
  <c r="CN63"/>
  <c r="CN64"/>
  <c r="CN65"/>
  <c r="CN66"/>
  <c r="S66" s="1"/>
  <c r="CN67"/>
  <c r="CF67" i="5"/>
  <c r="CF68"/>
  <c r="CF69"/>
  <c r="CF70"/>
  <c r="CF63"/>
  <c r="CF64"/>
  <c r="CN67"/>
  <c r="CN68"/>
  <c r="CN69"/>
  <c r="CN70"/>
  <c r="CN63"/>
  <c r="CN64"/>
  <c r="CQ64"/>
  <c r="CQ65"/>
  <c r="CQ66"/>
  <c r="CQ67"/>
  <c r="CQ68"/>
  <c r="CQ69"/>
  <c r="F41" i="6"/>
  <c r="F30"/>
  <c r="G30" s="1"/>
  <c r="F52"/>
  <c r="AI52" s="1"/>
  <c r="F63"/>
  <c r="AI63" s="1"/>
  <c r="F45"/>
  <c r="F34"/>
  <c r="F56"/>
  <c r="AI56" s="1"/>
  <c r="F67"/>
  <c r="AI67" s="1"/>
  <c r="G37"/>
  <c r="G33"/>
  <c r="G34"/>
  <c r="AP69"/>
  <c r="AP65"/>
  <c r="AP70"/>
  <c r="AP66"/>
  <c r="AP67"/>
  <c r="AP63"/>
  <c r="F33" i="2"/>
  <c r="G33" s="1"/>
  <c r="F37"/>
  <c r="F45"/>
  <c r="U45" s="1"/>
  <c r="F54"/>
  <c r="CA54" s="1"/>
  <c r="CF57"/>
  <c r="CN57"/>
  <c r="S57" s="1"/>
  <c r="F63"/>
  <c r="CA63" s="1"/>
  <c r="CD68"/>
  <c r="CL68"/>
  <c r="F33" i="3"/>
  <c r="F37"/>
  <c r="G37" s="1"/>
  <c r="F48"/>
  <c r="CC55"/>
  <c r="CO67" i="4"/>
  <c r="T67" s="1"/>
  <c r="CN68"/>
  <c r="CL70"/>
  <c r="CO64" i="5"/>
  <c r="T64" s="1"/>
  <c r="CN65"/>
  <c r="CI70"/>
  <c r="AJ67" i="6"/>
  <c r="G67" s="1"/>
  <c r="H67" s="1"/>
  <c r="G47" i="7"/>
  <c r="F30" i="4"/>
  <c r="G30" s="1"/>
  <c r="F41"/>
  <c r="F63"/>
  <c r="CA63" s="1"/>
  <c r="CP65" i="5"/>
  <c r="U65" s="1"/>
  <c r="CP66"/>
  <c r="U66" s="1"/>
  <c r="CP67"/>
  <c r="U67" s="1"/>
  <c r="CP68"/>
  <c r="U68" s="1"/>
  <c r="CP69"/>
  <c r="U69" s="1"/>
  <c r="CP70"/>
  <c r="U70" s="1"/>
  <c r="AL67" i="6"/>
  <c r="AL63"/>
  <c r="I63" s="1"/>
  <c r="AL68"/>
  <c r="AL64"/>
  <c r="AL69"/>
  <c r="AL65"/>
  <c r="L45" i="7"/>
  <c r="M45"/>
  <c r="B8" i="4"/>
  <c r="B11"/>
  <c r="CE68" i="5"/>
  <c r="CE69"/>
  <c r="CE70"/>
  <c r="CE63"/>
  <c r="CE64"/>
  <c r="CE65"/>
  <c r="CM68"/>
  <c r="CM69"/>
  <c r="CM70"/>
  <c r="CM63"/>
  <c r="CM64"/>
  <c r="CM65"/>
  <c r="AO70" i="6"/>
  <c r="AO66"/>
  <c r="AO67"/>
  <c r="AO63"/>
  <c r="AO68"/>
  <c r="AO64"/>
  <c r="CD70" i="2"/>
  <c r="G32"/>
  <c r="J41" i="7"/>
  <c r="F42" i="2"/>
  <c r="U42" s="1"/>
  <c r="F53"/>
  <c r="CA53" s="1"/>
  <c r="CF56"/>
  <c r="CN56"/>
  <c r="S56" s="1"/>
  <c r="CD67"/>
  <c r="CL67"/>
  <c r="F70"/>
  <c r="CA70" s="1"/>
  <c r="G32" i="3"/>
  <c r="F45"/>
  <c r="CC52"/>
  <c r="CK64" i="4"/>
  <c r="CJ65"/>
  <c r="CI66"/>
  <c r="CH67"/>
  <c r="CG68"/>
  <c r="CF69"/>
  <c r="CE70"/>
  <c r="CH64" i="5"/>
  <c r="CG65"/>
  <c r="CF66"/>
  <c r="CE67"/>
  <c r="CC69"/>
  <c r="I59" i="6"/>
  <c r="AQ68"/>
  <c r="AM70"/>
  <c r="H42" i="7"/>
  <c r="H46"/>
  <c r="L42"/>
  <c r="M42"/>
  <c r="CL64" i="4"/>
  <c r="CL65"/>
  <c r="CL66"/>
  <c r="CL67"/>
  <c r="CL68"/>
  <c r="CL69"/>
  <c r="CD69" i="5"/>
  <c r="CD70"/>
  <c r="CD63"/>
  <c r="CD64"/>
  <c r="CD65"/>
  <c r="CD66"/>
  <c r="CL69"/>
  <c r="CL70"/>
  <c r="CL63"/>
  <c r="CL64"/>
  <c r="CL65"/>
  <c r="CL66"/>
  <c r="CI64"/>
  <c r="CI65"/>
  <c r="CI66"/>
  <c r="CI67"/>
  <c r="CI68"/>
  <c r="CI69"/>
  <c r="AK58" i="6"/>
  <c r="AK56"/>
  <c r="AK54"/>
  <c r="AK52"/>
  <c r="AN70"/>
  <c r="AN66"/>
  <c r="AN67"/>
  <c r="AN63"/>
  <c r="K63" s="1"/>
  <c r="AN68"/>
  <c r="AN64"/>
  <c r="CD51" i="7"/>
  <c r="CC58"/>
  <c r="CC56"/>
  <c r="CC54"/>
  <c r="CC52"/>
  <c r="CN59" i="2"/>
  <c r="S59" s="1"/>
  <c r="F36"/>
  <c r="G36" s="1"/>
  <c r="I44" i="7"/>
  <c r="K45"/>
  <c r="J46"/>
  <c r="F47" i="2"/>
  <c r="U47" s="1"/>
  <c r="F52"/>
  <c r="CA52" s="1"/>
  <c r="CF55"/>
  <c r="CN55"/>
  <c r="S55" s="1"/>
  <c r="CD66"/>
  <c r="CL66"/>
  <c r="F69"/>
  <c r="CA69" s="1"/>
  <c r="F36" i="3"/>
  <c r="G36" s="1"/>
  <c r="F42"/>
  <c r="F53"/>
  <c r="CA53" s="1"/>
  <c r="CC57"/>
  <c r="CH66" i="4"/>
  <c r="CG67"/>
  <c r="CF68"/>
  <c r="CG64" i="5"/>
  <c r="CF65"/>
  <c r="CE66"/>
  <c r="CD67"/>
  <c r="R41" i="6"/>
  <c r="AK53"/>
  <c r="AP68"/>
  <c r="AL70"/>
  <c r="G42" i="7"/>
  <c r="G46"/>
  <c r="F67" i="4"/>
  <c r="CA67" s="1"/>
  <c r="F34"/>
  <c r="G34" s="1"/>
  <c r="AJ68" i="6"/>
  <c r="G68" s="1"/>
  <c r="AJ64"/>
  <c r="G64" s="1"/>
  <c r="AJ69"/>
  <c r="G69" s="1"/>
  <c r="AJ65"/>
  <c r="G65" s="1"/>
  <c r="AJ70"/>
  <c r="G70" s="1"/>
  <c r="AJ66"/>
  <c r="G66" s="1"/>
  <c r="L47" i="7"/>
  <c r="M47"/>
  <c r="CC65" i="4"/>
  <c r="CC66"/>
  <c r="CC67"/>
  <c r="CC68"/>
  <c r="CC69"/>
  <c r="CC70"/>
  <c r="CK65"/>
  <c r="CK66"/>
  <c r="CK67"/>
  <c r="CK68"/>
  <c r="CK69"/>
  <c r="CK70"/>
  <c r="CE63"/>
  <c r="CE64"/>
  <c r="CE65"/>
  <c r="CE66"/>
  <c r="CE67"/>
  <c r="CE68"/>
  <c r="CC70" i="5"/>
  <c r="CC63"/>
  <c r="CC64"/>
  <c r="CC65"/>
  <c r="CC66"/>
  <c r="CC67"/>
  <c r="CK70"/>
  <c r="CK63"/>
  <c r="CK64"/>
  <c r="CK65"/>
  <c r="CK66"/>
  <c r="CK67"/>
  <c r="AJ58" i="6"/>
  <c r="G58" s="1"/>
  <c r="AJ56"/>
  <c r="G56" s="1"/>
  <c r="AJ54"/>
  <c r="G54" s="1"/>
  <c r="AJ52"/>
  <c r="G52" s="1"/>
  <c r="B11" i="2"/>
  <c r="F44"/>
  <c r="U44" s="1"/>
  <c r="CF54"/>
  <c r="CN54"/>
  <c r="CD65"/>
  <c r="CL65"/>
  <c r="F68"/>
  <c r="CA68" s="1"/>
  <c r="G35" i="3"/>
  <c r="F47"/>
  <c r="CD51"/>
  <c r="CC54"/>
  <c r="CC64" i="4"/>
  <c r="AJ53" i="6"/>
  <c r="G53" s="1"/>
  <c r="AQ64"/>
  <c r="H41" i="7"/>
  <c r="H45"/>
  <c r="B8"/>
  <c r="CC57"/>
  <c r="L46"/>
  <c r="M46"/>
  <c r="CP68" i="4"/>
  <c r="U68" s="1"/>
  <c r="CP69"/>
  <c r="U69" s="1"/>
  <c r="CP70"/>
  <c r="U70" s="1"/>
  <c r="CP63"/>
  <c r="U63" s="1"/>
  <c r="CP64"/>
  <c r="U64" s="1"/>
  <c r="CP65"/>
  <c r="U65" s="1"/>
  <c r="CH65" i="5"/>
  <c r="CH66"/>
  <c r="CH67"/>
  <c r="CH68"/>
  <c r="CH69"/>
  <c r="CH70"/>
  <c r="L44" i="7"/>
  <c r="M44"/>
  <c r="CB66" i="4"/>
  <c r="CB67"/>
  <c r="CB68"/>
  <c r="CB69"/>
  <c r="CB70"/>
  <c r="CB63"/>
  <c r="CJ66"/>
  <c r="CJ67"/>
  <c r="CJ68"/>
  <c r="CJ69"/>
  <c r="CJ70"/>
  <c r="CJ63"/>
  <c r="CD64"/>
  <c r="CD65"/>
  <c r="CD66"/>
  <c r="CD67"/>
  <c r="CD68"/>
  <c r="CD69"/>
  <c r="B8" i="5"/>
  <c r="B11"/>
  <c r="B8" i="6"/>
  <c r="B11"/>
  <c r="CL70" i="2"/>
  <c r="B8"/>
  <c r="F35"/>
  <c r="G35" s="1"/>
  <c r="CF53"/>
  <c r="CN53"/>
  <c r="S53" s="1"/>
  <c r="CD64"/>
  <c r="CL64"/>
  <c r="F44" i="3"/>
  <c r="CC59"/>
  <c r="CC63" i="4"/>
  <c r="CB64"/>
  <c r="R45" i="6"/>
  <c r="AK55"/>
  <c r="H55" s="1"/>
  <c r="AP64"/>
  <c r="AL66"/>
  <c r="G41" i="7"/>
  <c r="G45"/>
  <c r="L41"/>
  <c r="M41"/>
  <c r="CI67" i="4"/>
  <c r="CI68"/>
  <c r="CI69"/>
  <c r="CI70"/>
  <c r="CI63"/>
  <c r="CI64"/>
  <c r="CQ67"/>
  <c r="CQ68"/>
  <c r="CQ69"/>
  <c r="CQ70"/>
  <c r="CQ63"/>
  <c r="CQ64"/>
  <c r="F47" i="5"/>
  <c r="F69"/>
  <c r="CA69" s="1"/>
  <c r="K48" i="6"/>
  <c r="K46"/>
  <c r="K44"/>
  <c r="K42"/>
  <c r="K47"/>
  <c r="K45"/>
  <c r="K43"/>
  <c r="K41"/>
  <c r="AM59"/>
  <c r="J59" s="1"/>
  <c r="K59" s="1"/>
  <c r="AM57"/>
  <c r="AM55"/>
  <c r="AM53"/>
  <c r="AM58"/>
  <c r="AM56"/>
  <c r="AM54"/>
  <c r="AM52"/>
  <c r="AK68"/>
  <c r="AK64"/>
  <c r="H64" s="1"/>
  <c r="AK69"/>
  <c r="H69" s="1"/>
  <c r="AK65"/>
  <c r="H65" s="1"/>
  <c r="AK70"/>
  <c r="H70" s="1"/>
  <c r="AK66"/>
  <c r="H66" s="1"/>
  <c r="AM67"/>
  <c r="AM63"/>
  <c r="J63" s="1"/>
  <c r="AM68"/>
  <c r="AM64"/>
  <c r="AM69"/>
  <c r="AM65"/>
  <c r="CF59" i="2"/>
  <c r="G48" i="7"/>
  <c r="G30" i="2"/>
  <c r="I43" i="7"/>
  <c r="K44"/>
  <c r="J45"/>
  <c r="F46" i="2"/>
  <c r="U46" s="1"/>
  <c r="F41" i="3"/>
  <c r="CC56"/>
  <c r="H44" i="7"/>
  <c r="H48"/>
  <c r="CC53"/>
  <c r="F32" i="4"/>
  <c r="G32" s="1"/>
  <c r="F36"/>
  <c r="G36" s="1"/>
  <c r="F64"/>
  <c r="CA64" s="1"/>
  <c r="F32" i="6"/>
  <c r="G32" s="1"/>
  <c r="F36"/>
  <c r="G36" s="1"/>
  <c r="G42"/>
  <c r="G44"/>
  <c r="G46"/>
  <c r="G48"/>
  <c r="G30" i="7"/>
  <c r="F41"/>
  <c r="F42"/>
  <c r="F44"/>
  <c r="F45"/>
  <c r="F46"/>
  <c r="F48"/>
  <c r="F68" i="5"/>
  <c r="CA68" s="1"/>
  <c r="F42" i="6"/>
  <c r="F44"/>
  <c r="J45"/>
  <c r="F46"/>
  <c r="J47"/>
  <c r="F48"/>
  <c r="AL52"/>
  <c r="AL54"/>
  <c r="AL56"/>
  <c r="AL58"/>
  <c r="F30" i="7"/>
  <c r="F34"/>
  <c r="G34" s="1"/>
  <c r="F55"/>
  <c r="F59"/>
  <c r="F31" i="4"/>
  <c r="G31" s="1"/>
  <c r="F35"/>
  <c r="G35" s="1"/>
  <c r="F70"/>
  <c r="CA70" s="1"/>
  <c r="F67" i="5"/>
  <c r="CA67" s="1"/>
  <c r="F31" i="6"/>
  <c r="G31" s="1"/>
  <c r="F35"/>
  <c r="G35" s="1"/>
  <c r="I41"/>
  <c r="I43"/>
  <c r="I45"/>
  <c r="F54"/>
  <c r="AI54" s="1"/>
  <c r="F58"/>
  <c r="AI58" s="1"/>
  <c r="G33" i="7"/>
  <c r="G37"/>
  <c r="F69" i="4"/>
  <c r="CA69" s="1"/>
  <c r="F66" i="5"/>
  <c r="CA66" s="1"/>
  <c r="H41" i="6"/>
  <c r="H43"/>
  <c r="R44"/>
  <c r="H45"/>
  <c r="R48"/>
  <c r="AN53"/>
  <c r="AN55"/>
  <c r="AN57"/>
  <c r="G41"/>
  <c r="G43"/>
  <c r="G45"/>
  <c r="G32" i="7"/>
  <c r="F47" i="6"/>
  <c r="AL53"/>
  <c r="AL55"/>
  <c r="I55" s="1"/>
  <c r="AL57"/>
  <c r="I57" s="1"/>
  <c r="J67" l="1"/>
  <c r="K67" s="1"/>
  <c r="L67" s="1"/>
  <c r="M67" s="1"/>
  <c r="N67" s="1"/>
  <c r="H53"/>
  <c r="H58"/>
  <c r="I58" s="1"/>
  <c r="J58" s="1"/>
  <c r="K58" s="1"/>
  <c r="L63"/>
  <c r="S68" i="5"/>
  <c r="S67" i="4"/>
  <c r="T67" i="5"/>
  <c r="Q52" i="2"/>
  <c r="R67"/>
  <c r="Q67" s="1"/>
  <c r="P67" s="1"/>
  <c r="O67" s="1"/>
  <c r="N67" s="1"/>
  <c r="M67" s="1"/>
  <c r="L67" s="1"/>
  <c r="K67" s="1"/>
  <c r="J67" s="1"/>
  <c r="I67" s="1"/>
  <c r="H67" s="1"/>
  <c r="G67" s="1"/>
  <c r="R59"/>
  <c r="R67" i="4"/>
  <c r="I67" i="6"/>
  <c r="H68"/>
  <c r="H56"/>
  <c r="Q66" i="5"/>
  <c r="I68" i="6"/>
  <c r="J68" s="1"/>
  <c r="K68" s="1"/>
  <c r="L68" s="1"/>
  <c r="M68" s="1"/>
  <c r="N68" s="1"/>
  <c r="T68" i="5"/>
  <c r="S69" i="2"/>
  <c r="R69" s="1"/>
  <c r="Q69" s="1"/>
  <c r="P69" s="1"/>
  <c r="O69" s="1"/>
  <c r="N69" s="1"/>
  <c r="M69" s="1"/>
  <c r="L69" s="1"/>
  <c r="K69" s="1"/>
  <c r="J69" s="1"/>
  <c r="I69" s="1"/>
  <c r="H69" s="1"/>
  <c r="G69" s="1"/>
  <c r="T64"/>
  <c r="R68"/>
  <c r="R52"/>
  <c r="T58"/>
  <c r="CD59" i="3"/>
  <c r="CD58"/>
  <c r="CD53"/>
  <c r="CD56"/>
  <c r="CD54"/>
  <c r="CE51"/>
  <c r="CD57"/>
  <c r="CD52"/>
  <c r="CD55"/>
  <c r="CD59" i="7"/>
  <c r="CD57"/>
  <c r="CD55"/>
  <c r="CD53"/>
  <c r="CE51"/>
  <c r="CD58"/>
  <c r="CD56"/>
  <c r="CD54"/>
  <c r="CD52"/>
  <c r="S67" i="5"/>
  <c r="R67" s="1"/>
  <c r="Q67" s="1"/>
  <c r="P67" s="1"/>
  <c r="O67" s="1"/>
  <c r="N67" s="1"/>
  <c r="M67" s="1"/>
  <c r="L67" s="1"/>
  <c r="K67" s="1"/>
  <c r="J67" s="1"/>
  <c r="I67" s="1"/>
  <c r="H67" s="1"/>
  <c r="G67" s="1"/>
  <c r="Q59" i="2"/>
  <c r="R66" i="4"/>
  <c r="Q66" s="1"/>
  <c r="P66" s="1"/>
  <c r="O66" s="1"/>
  <c r="N66" s="1"/>
  <c r="M66" s="1"/>
  <c r="L66" s="1"/>
  <c r="K66" s="1"/>
  <c r="J66" s="1"/>
  <c r="I66" s="1"/>
  <c r="H66" s="1"/>
  <c r="G66" s="1"/>
  <c r="I56" i="6"/>
  <c r="J56" s="1"/>
  <c r="K56" s="1"/>
  <c r="I53"/>
  <c r="J57"/>
  <c r="I70"/>
  <c r="J70" s="1"/>
  <c r="K70" s="1"/>
  <c r="L70" s="1"/>
  <c r="M70" s="1"/>
  <c r="N70" s="1"/>
  <c r="H54"/>
  <c r="I54" s="1"/>
  <c r="J54" s="1"/>
  <c r="K54" s="1"/>
  <c r="R63" i="5"/>
  <c r="Q63" s="1"/>
  <c r="P63" s="1"/>
  <c r="O63" s="1"/>
  <c r="N63" s="1"/>
  <c r="M63" s="1"/>
  <c r="L63" s="1"/>
  <c r="K63" s="1"/>
  <c r="J63" s="1"/>
  <c r="I63" s="1"/>
  <c r="H63" s="1"/>
  <c r="G63" s="1"/>
  <c r="I64" i="6"/>
  <c r="J64" s="1"/>
  <c r="K64" s="1"/>
  <c r="L64" s="1"/>
  <c r="M64" s="1"/>
  <c r="N64" s="1"/>
  <c r="N63"/>
  <c r="T69" i="5"/>
  <c r="S69" s="1"/>
  <c r="R69" s="1"/>
  <c r="Q69" s="1"/>
  <c r="P69" s="1"/>
  <c r="O69" s="1"/>
  <c r="N69" s="1"/>
  <c r="M69" s="1"/>
  <c r="L69" s="1"/>
  <c r="K69" s="1"/>
  <c r="J69" s="1"/>
  <c r="I69" s="1"/>
  <c r="H69" s="1"/>
  <c r="G69" s="1"/>
  <c r="S70" i="2"/>
  <c r="R70" s="1"/>
  <c r="Q70" s="1"/>
  <c r="P70" s="1"/>
  <c r="O70" s="1"/>
  <c r="N70" s="1"/>
  <c r="M70" s="1"/>
  <c r="L70" s="1"/>
  <c r="K70" s="1"/>
  <c r="J70" s="1"/>
  <c r="I70" s="1"/>
  <c r="H70" s="1"/>
  <c r="G70" s="1"/>
  <c r="P59"/>
  <c r="O59" s="1"/>
  <c r="N59" s="1"/>
  <c r="M59" s="1"/>
  <c r="L59" s="1"/>
  <c r="K59" s="1"/>
  <c r="J59" s="1"/>
  <c r="I59" s="1"/>
  <c r="H59" s="1"/>
  <c r="G59" s="1"/>
  <c r="B8" i="3"/>
  <c r="R53" i="2"/>
  <c r="Q53" s="1"/>
  <c r="P53" s="1"/>
  <c r="O53" s="1"/>
  <c r="N53" s="1"/>
  <c r="M53" s="1"/>
  <c r="L53" s="1"/>
  <c r="K53" s="1"/>
  <c r="J53" s="1"/>
  <c r="I53" s="1"/>
  <c r="H53" s="1"/>
  <c r="G53" s="1"/>
  <c r="R69" i="4"/>
  <c r="Q69" s="1"/>
  <c r="P69" s="1"/>
  <c r="O69" s="1"/>
  <c r="N69" s="1"/>
  <c r="M69" s="1"/>
  <c r="L69" s="1"/>
  <c r="K69" s="1"/>
  <c r="J69" s="1"/>
  <c r="I69" s="1"/>
  <c r="H69" s="1"/>
  <c r="G69" s="1"/>
  <c r="R68" i="5"/>
  <c r="Q68" s="1"/>
  <c r="P68" s="1"/>
  <c r="Q68" i="2"/>
  <c r="P68" s="1"/>
  <c r="O68" s="1"/>
  <c r="N68" s="1"/>
  <c r="M68" s="1"/>
  <c r="L68" s="1"/>
  <c r="K68" s="1"/>
  <c r="J68" s="1"/>
  <c r="I68" s="1"/>
  <c r="H68" s="1"/>
  <c r="G68" s="1"/>
  <c r="K55" i="6"/>
  <c r="J55"/>
  <c r="P66" i="5"/>
  <c r="O66" s="1"/>
  <c r="N66" s="1"/>
  <c r="M66" s="1"/>
  <c r="L66" s="1"/>
  <c r="K66" s="1"/>
  <c r="J66" s="1"/>
  <c r="I66" s="1"/>
  <c r="H66" s="1"/>
  <c r="G66" s="1"/>
  <c r="H52" i="6"/>
  <c r="Q67" i="4"/>
  <c r="P67" s="1"/>
  <c r="O67" s="1"/>
  <c r="N67" s="1"/>
  <c r="M67" s="1"/>
  <c r="L67" s="1"/>
  <c r="K67" s="1"/>
  <c r="J67" s="1"/>
  <c r="I67" s="1"/>
  <c r="H67" s="1"/>
  <c r="G67" s="1"/>
  <c r="I69" i="6"/>
  <c r="J69" s="1"/>
  <c r="K69" s="1"/>
  <c r="L69" s="1"/>
  <c r="M69" s="1"/>
  <c r="N69" s="1"/>
  <c r="S63" i="5"/>
  <c r="S58" i="2"/>
  <c r="R58" s="1"/>
  <c r="Q58" s="1"/>
  <c r="P58" s="1"/>
  <c r="O58" s="1"/>
  <c r="N58" s="1"/>
  <c r="M58" s="1"/>
  <c r="L58" s="1"/>
  <c r="K58" s="1"/>
  <c r="J58" s="1"/>
  <c r="I58" s="1"/>
  <c r="H58" s="1"/>
  <c r="G58" s="1"/>
  <c r="T70" i="5"/>
  <c r="S70" s="1"/>
  <c r="R70" s="1"/>
  <c r="Q70" s="1"/>
  <c r="P70" s="1"/>
  <c r="O70" s="1"/>
  <c r="N70" s="1"/>
  <c r="M70" s="1"/>
  <c r="L70" s="1"/>
  <c r="K70" s="1"/>
  <c r="J70" s="1"/>
  <c r="I70" s="1"/>
  <c r="H70" s="1"/>
  <c r="G70" s="1"/>
  <c r="T69" i="4"/>
  <c r="S69" s="1"/>
  <c r="P52" i="2"/>
  <c r="O52" s="1"/>
  <c r="N52" s="1"/>
  <c r="M52" s="1"/>
  <c r="L52" s="1"/>
  <c r="K52" s="1"/>
  <c r="J52" s="1"/>
  <c r="I52" s="1"/>
  <c r="H52" s="1"/>
  <c r="G52" s="1"/>
  <c r="B11" i="3"/>
  <c r="R54" i="2"/>
  <c r="Q54" s="1"/>
  <c r="P54" s="1"/>
  <c r="O54" s="1"/>
  <c r="N54" s="1"/>
  <c r="M54" s="1"/>
  <c r="L54" s="1"/>
  <c r="K54" s="1"/>
  <c r="J54" s="1"/>
  <c r="I54" s="1"/>
  <c r="H54" s="1"/>
  <c r="G54" s="1"/>
  <c r="S54"/>
  <c r="I65" i="6"/>
  <c r="J65" s="1"/>
  <c r="K65" s="1"/>
  <c r="L65" s="1"/>
  <c r="M65" s="1"/>
  <c r="N65" s="1"/>
  <c r="S64" i="5"/>
  <c r="R64" s="1"/>
  <c r="Q64" s="1"/>
  <c r="P64" s="1"/>
  <c r="O64" s="1"/>
  <c r="N64" s="1"/>
  <c r="M64" s="1"/>
  <c r="L64" s="1"/>
  <c r="K64" s="1"/>
  <c r="J64" s="1"/>
  <c r="I64" s="1"/>
  <c r="H64" s="1"/>
  <c r="G64" s="1"/>
  <c r="T68" i="4"/>
  <c r="T70"/>
  <c r="S70" s="1"/>
  <c r="R70" s="1"/>
  <c r="Q70" s="1"/>
  <c r="P70" s="1"/>
  <c r="O70" s="1"/>
  <c r="N70" s="1"/>
  <c r="M70" s="1"/>
  <c r="L70" s="1"/>
  <c r="K70" s="1"/>
  <c r="J70" s="1"/>
  <c r="I70" s="1"/>
  <c r="H70" s="1"/>
  <c r="G70" s="1"/>
  <c r="S64" i="2"/>
  <c r="R64" s="1"/>
  <c r="Q64" s="1"/>
  <c r="P64" s="1"/>
  <c r="O64" s="1"/>
  <c r="N64" s="1"/>
  <c r="M64" s="1"/>
  <c r="L64" s="1"/>
  <c r="K64" s="1"/>
  <c r="J64" s="1"/>
  <c r="I64" s="1"/>
  <c r="H64" s="1"/>
  <c r="G64" s="1"/>
  <c r="Q56"/>
  <c r="P56" s="1"/>
  <c r="O56" s="1"/>
  <c r="N56" s="1"/>
  <c r="M56" s="1"/>
  <c r="L56" s="1"/>
  <c r="K56" s="1"/>
  <c r="J56" s="1"/>
  <c r="I56" s="1"/>
  <c r="H56" s="1"/>
  <c r="G56" s="1"/>
  <c r="R63"/>
  <c r="Q63" s="1"/>
  <c r="R55"/>
  <c r="Q55" s="1"/>
  <c r="P55" s="1"/>
  <c r="O55" s="1"/>
  <c r="N55" s="1"/>
  <c r="M55" s="1"/>
  <c r="L55" s="1"/>
  <c r="K55" s="1"/>
  <c r="J55" s="1"/>
  <c r="I55" s="1"/>
  <c r="H55" s="1"/>
  <c r="G55" s="1"/>
  <c r="O68" i="5"/>
  <c r="N68" s="1"/>
  <c r="M68" s="1"/>
  <c r="L68" s="1"/>
  <c r="K68" s="1"/>
  <c r="J68" s="1"/>
  <c r="I68" s="1"/>
  <c r="H68" s="1"/>
  <c r="G68" s="1"/>
  <c r="J53" i="6"/>
  <c r="K53" s="1"/>
  <c r="I66"/>
  <c r="J66" s="1"/>
  <c r="K66"/>
  <c r="S68" i="4"/>
  <c r="R68" s="1"/>
  <c r="Q68" s="1"/>
  <c r="P68" s="1"/>
  <c r="O68" s="1"/>
  <c r="N68" s="1"/>
  <c r="M68" s="1"/>
  <c r="L68" s="1"/>
  <c r="K68" s="1"/>
  <c r="J68" s="1"/>
  <c r="I68" s="1"/>
  <c r="H68" s="1"/>
  <c r="G68" s="1"/>
  <c r="T63"/>
  <c r="S63" s="1"/>
  <c r="R63" s="1"/>
  <c r="Q63" s="1"/>
  <c r="P63" s="1"/>
  <c r="O63" s="1"/>
  <c r="N63" s="1"/>
  <c r="M63" s="1"/>
  <c r="L63" s="1"/>
  <c r="K63" s="1"/>
  <c r="J63" s="1"/>
  <c r="I63" s="1"/>
  <c r="H63" s="1"/>
  <c r="G63" s="1"/>
  <c r="R56" i="2"/>
  <c r="P63"/>
  <c r="O63" s="1"/>
  <c r="N63" s="1"/>
  <c r="M63" s="1"/>
  <c r="L63" s="1"/>
  <c r="K63" s="1"/>
  <c r="J63" s="1"/>
  <c r="I63" s="1"/>
  <c r="H63" s="1"/>
  <c r="G63" s="1"/>
  <c r="K57" i="6"/>
  <c r="I52"/>
  <c r="J52" s="1"/>
  <c r="K52" s="1"/>
  <c r="L66"/>
  <c r="M66" s="1"/>
  <c r="N66" s="1"/>
  <c r="M63"/>
  <c r="S65" i="4"/>
  <c r="T65" i="5"/>
  <c r="S65" s="1"/>
  <c r="R65" s="1"/>
  <c r="Q65" s="1"/>
  <c r="P65" s="1"/>
  <c r="O65" s="1"/>
  <c r="N65" s="1"/>
  <c r="M65" s="1"/>
  <c r="L65" s="1"/>
  <c r="K65" s="1"/>
  <c r="J65" s="1"/>
  <c r="I65" s="1"/>
  <c r="H65" s="1"/>
  <c r="G65" s="1"/>
  <c r="T64" i="4"/>
  <c r="S64" s="1"/>
  <c r="R64" s="1"/>
  <c r="Q64" s="1"/>
  <c r="P64" s="1"/>
  <c r="O64" s="1"/>
  <c r="N64" s="1"/>
  <c r="M64" s="1"/>
  <c r="L64" s="1"/>
  <c r="K64" s="1"/>
  <c r="J64" s="1"/>
  <c r="I64" s="1"/>
  <c r="H64" s="1"/>
  <c r="G64" s="1"/>
  <c r="S66" i="2"/>
  <c r="R66" s="1"/>
  <c r="Q66" s="1"/>
  <c r="P66" s="1"/>
  <c r="O66" s="1"/>
  <c r="N66" s="1"/>
  <c r="M66" s="1"/>
  <c r="L66" s="1"/>
  <c r="K66" s="1"/>
  <c r="J66" s="1"/>
  <c r="I66" s="1"/>
  <c r="H66" s="1"/>
  <c r="G66" s="1"/>
  <c r="T69"/>
  <c r="R65"/>
  <c r="Q65" s="1"/>
  <c r="P65" s="1"/>
  <c r="O65" s="1"/>
  <c r="N65" s="1"/>
  <c r="M65" s="1"/>
  <c r="L65" s="1"/>
  <c r="K65" s="1"/>
  <c r="J65" s="1"/>
  <c r="I65" s="1"/>
  <c r="H65" s="1"/>
  <c r="G65" s="1"/>
  <c r="R57"/>
  <c r="Q57" s="1"/>
  <c r="P57" s="1"/>
  <c r="O57" s="1"/>
  <c r="N57" s="1"/>
  <c r="M57" s="1"/>
  <c r="L57" s="1"/>
  <c r="K57" s="1"/>
  <c r="J57" s="1"/>
  <c r="I57" s="1"/>
  <c r="H57" s="1"/>
  <c r="G57" s="1"/>
  <c r="R65" i="4"/>
  <c r="Q65" s="1"/>
  <c r="P65" s="1"/>
  <c r="O65" s="1"/>
  <c r="N65" s="1"/>
  <c r="M65" s="1"/>
  <c r="L65" s="1"/>
  <c r="K65" s="1"/>
  <c r="J65" s="1"/>
  <c r="I65" s="1"/>
  <c r="H65" s="1"/>
  <c r="G65" s="1"/>
  <c r="CE59" i="7" l="1"/>
  <c r="CE57"/>
  <c r="CE55"/>
  <c r="CE53"/>
  <c r="CF51"/>
  <c r="CE58"/>
  <c r="CE56"/>
  <c r="CE54"/>
  <c r="CE52"/>
  <c r="CE59" i="3"/>
  <c r="CE58"/>
  <c r="CE53"/>
  <c r="CE55"/>
  <c r="CE56"/>
  <c r="CE54"/>
  <c r="CF51"/>
  <c r="CE57"/>
  <c r="CE52"/>
  <c r="CF59" l="1"/>
  <c r="CF57"/>
  <c r="CF55"/>
  <c r="CF58"/>
  <c r="CF53"/>
  <c r="CF56"/>
  <c r="CF54"/>
  <c r="CG51"/>
  <c r="CF52"/>
  <c r="CF59" i="7"/>
  <c r="CF57"/>
  <c r="CF55"/>
  <c r="CF53"/>
  <c r="CG51"/>
  <c r="CF56"/>
  <c r="CF54"/>
  <c r="CF58"/>
  <c r="CF52"/>
  <c r="CG58" i="3" l="1"/>
  <c r="CG59"/>
  <c r="CG52"/>
  <c r="CG55"/>
  <c r="CG53"/>
  <c r="CG56"/>
  <c r="CG57"/>
  <c r="CG54"/>
  <c r="CH51"/>
  <c r="CG59" i="7"/>
  <c r="CG57"/>
  <c r="CG55"/>
  <c r="CG53"/>
  <c r="CH51"/>
  <c r="CG56"/>
  <c r="CG52"/>
  <c r="CG54"/>
  <c r="CG58"/>
  <c r="CH58" i="3" l="1"/>
  <c r="CH59"/>
  <c r="CH57"/>
  <c r="CH52"/>
  <c r="CH54"/>
  <c r="CH55"/>
  <c r="CH53"/>
  <c r="CH56"/>
  <c r="CI51"/>
  <c r="CH58" i="7"/>
  <c r="CH56"/>
  <c r="CH54"/>
  <c r="CH52"/>
  <c r="CH59"/>
  <c r="CH57"/>
  <c r="CH55"/>
  <c r="CH53"/>
  <c r="CI51"/>
  <c r="CI58" l="1"/>
  <c r="CI56"/>
  <c r="CI54"/>
  <c r="CI52"/>
  <c r="CI59"/>
  <c r="CI57"/>
  <c r="CI55"/>
  <c r="CI53"/>
  <c r="CJ51"/>
  <c r="CI58" i="3"/>
  <c r="CI57"/>
  <c r="CI54"/>
  <c r="CJ51"/>
  <c r="CI59"/>
  <c r="CI52"/>
  <c r="CI55"/>
  <c r="CI53"/>
  <c r="CI56"/>
  <c r="N54" l="1"/>
  <c r="M54" s="1"/>
  <c r="L54" s="1"/>
  <c r="K54" s="1"/>
  <c r="J54" s="1"/>
  <c r="I54" s="1"/>
  <c r="H54" s="1"/>
  <c r="G54" s="1"/>
  <c r="CJ58" i="7"/>
  <c r="CJ56"/>
  <c r="CJ54"/>
  <c r="CJ52"/>
  <c r="CJ59"/>
  <c r="CJ53"/>
  <c r="CJ57"/>
  <c r="CK51"/>
  <c r="CJ55"/>
  <c r="CJ57" i="3"/>
  <c r="O57" s="1"/>
  <c r="CJ58"/>
  <c r="O58" s="1"/>
  <c r="CJ54"/>
  <c r="O54" s="1"/>
  <c r="CK51"/>
  <c r="CJ56"/>
  <c r="O56" s="1"/>
  <c r="N56" s="1"/>
  <c r="M56" s="1"/>
  <c r="L56" s="1"/>
  <c r="K56" s="1"/>
  <c r="J56" s="1"/>
  <c r="I56" s="1"/>
  <c r="H56" s="1"/>
  <c r="G56" s="1"/>
  <c r="CJ59"/>
  <c r="O59" s="1"/>
  <c r="N59" s="1"/>
  <c r="M59" s="1"/>
  <c r="L59" s="1"/>
  <c r="K59" s="1"/>
  <c r="J59" s="1"/>
  <c r="I59" s="1"/>
  <c r="H59" s="1"/>
  <c r="G59" s="1"/>
  <c r="CJ52"/>
  <c r="O52" s="1"/>
  <c r="N52" s="1"/>
  <c r="M52" s="1"/>
  <c r="L52" s="1"/>
  <c r="K52" s="1"/>
  <c r="J52" s="1"/>
  <c r="I52" s="1"/>
  <c r="H52" s="1"/>
  <c r="G52" s="1"/>
  <c r="CJ55"/>
  <c r="O55" s="1"/>
  <c r="N55" s="1"/>
  <c r="M55" s="1"/>
  <c r="L55" s="1"/>
  <c r="K55" s="1"/>
  <c r="J55" s="1"/>
  <c r="I55" s="1"/>
  <c r="H55" s="1"/>
  <c r="G55" s="1"/>
  <c r="CJ53"/>
  <c r="O53" s="1"/>
  <c r="N53" s="1"/>
  <c r="M53" s="1"/>
  <c r="L53" s="1"/>
  <c r="K53" s="1"/>
  <c r="J53" s="1"/>
  <c r="I53" s="1"/>
  <c r="H53" s="1"/>
  <c r="G53" s="1"/>
  <c r="N58"/>
  <c r="M58" s="1"/>
  <c r="L58" s="1"/>
  <c r="K58" s="1"/>
  <c r="J58" s="1"/>
  <c r="I58" s="1"/>
  <c r="H58" s="1"/>
  <c r="G58" s="1"/>
  <c r="N57"/>
  <c r="M57" s="1"/>
  <c r="L57" s="1"/>
  <c r="K57" s="1"/>
  <c r="J57" s="1"/>
  <c r="I57" s="1"/>
  <c r="H57" s="1"/>
  <c r="G57" s="1"/>
  <c r="CL51" i="7" l="1"/>
  <c r="CK58"/>
  <c r="CK56"/>
  <c r="CK54"/>
  <c r="CK52"/>
  <c r="CK59"/>
  <c r="CK53"/>
  <c r="CK55"/>
  <c r="CK57"/>
  <c r="CK57" i="3"/>
  <c r="CK58"/>
  <c r="CK56"/>
  <c r="CK54"/>
  <c r="CL51"/>
  <c r="CK53"/>
  <c r="CK59"/>
  <c r="CK52"/>
  <c r="CK55"/>
  <c r="CL59" i="7" l="1"/>
  <c r="CL57"/>
  <c r="CL55"/>
  <c r="CL53"/>
  <c r="CM51"/>
  <c r="CL58"/>
  <c r="CL56"/>
  <c r="CL54"/>
  <c r="CL52"/>
  <c r="CL59" i="3"/>
  <c r="CL57"/>
  <c r="CL53"/>
  <c r="CL56"/>
  <c r="CL58"/>
  <c r="CL54"/>
  <c r="CM51"/>
  <c r="CL52"/>
  <c r="CL55"/>
  <c r="CM59" i="7" l="1"/>
  <c r="CM57"/>
  <c r="CM55"/>
  <c r="CM53"/>
  <c r="CN51"/>
  <c r="CM58"/>
  <c r="CM56"/>
  <c r="CM54"/>
  <c r="CM52"/>
  <c r="CM59" i="3"/>
  <c r="CM57"/>
  <c r="CM53"/>
  <c r="CM56"/>
  <c r="CM58"/>
  <c r="CM54"/>
  <c r="CN51"/>
  <c r="CM55"/>
  <c r="CM52"/>
  <c r="CN59" l="1"/>
  <c r="CN57"/>
  <c r="CN55"/>
  <c r="CN52"/>
  <c r="CN53"/>
  <c r="CN56"/>
  <c r="CN58"/>
  <c r="CN54"/>
  <c r="CO51"/>
  <c r="CN59" i="7"/>
  <c r="CN57"/>
  <c r="CN55"/>
  <c r="CN53"/>
  <c r="CO51"/>
  <c r="CN52"/>
  <c r="CN58"/>
  <c r="CN56"/>
  <c r="CN54"/>
  <c r="CO59" l="1"/>
  <c r="CO57"/>
  <c r="CO55"/>
  <c r="CO53"/>
  <c r="CP51"/>
  <c r="CO58"/>
  <c r="CO52"/>
  <c r="CO56"/>
  <c r="CO54"/>
  <c r="CO58" i="3"/>
  <c r="CO59"/>
  <c r="CO52"/>
  <c r="CO55"/>
  <c r="CO57"/>
  <c r="CO53"/>
  <c r="CO56"/>
  <c r="CO54"/>
  <c r="CP51"/>
  <c r="CP58" l="1"/>
  <c r="CP59"/>
  <c r="CQ51"/>
  <c r="CP52"/>
  <c r="CP55"/>
  <c r="CP57"/>
  <c r="CP53"/>
  <c r="CP56"/>
  <c r="CP54"/>
  <c r="CP58" i="7"/>
  <c r="CP56"/>
  <c r="CP54"/>
  <c r="CP52"/>
  <c r="CP59"/>
  <c r="CP57"/>
  <c r="CP55"/>
  <c r="CP53"/>
  <c r="CQ51"/>
  <c r="CQ58" i="3" l="1"/>
  <c r="CQ54"/>
  <c r="CR51"/>
  <c r="CQ52"/>
  <c r="CQ55"/>
  <c r="CQ57"/>
  <c r="CQ59"/>
  <c r="CQ53"/>
  <c r="CQ56"/>
  <c r="CQ58" i="7"/>
  <c r="CQ56"/>
  <c r="CQ54"/>
  <c r="CQ52"/>
  <c r="CQ59"/>
  <c r="CQ57"/>
  <c r="CQ55"/>
  <c r="CQ53"/>
  <c r="CR51"/>
  <c r="CR58" l="1"/>
  <c r="CR56"/>
  <c r="CR54"/>
  <c r="CR52"/>
  <c r="CR55"/>
  <c r="CR59"/>
  <c r="CS51"/>
  <c r="CR53"/>
  <c r="CR57"/>
  <c r="CR57" i="3"/>
  <c r="CR58"/>
  <c r="CR54"/>
  <c r="CS51"/>
  <c r="CR52"/>
  <c r="CR55"/>
  <c r="CR56"/>
  <c r="CR59"/>
  <c r="CR53"/>
  <c r="CS59" l="1"/>
  <c r="CS57"/>
  <c r="CS58"/>
  <c r="CS56"/>
  <c r="CS54"/>
  <c r="CT51"/>
  <c r="CS52"/>
  <c r="CS55"/>
  <c r="CS53"/>
  <c r="CT51" i="7"/>
  <c r="CS58"/>
  <c r="CS56"/>
  <c r="CS54"/>
  <c r="CS52"/>
  <c r="CS55"/>
  <c r="CS59"/>
  <c r="CS53"/>
  <c r="CS57"/>
  <c r="CT59" l="1"/>
  <c r="CT57"/>
  <c r="CT55"/>
  <c r="CT53"/>
  <c r="CU51"/>
  <c r="CT58"/>
  <c r="CT56"/>
  <c r="CT54"/>
  <c r="CT52"/>
  <c r="CT59" i="3"/>
  <c r="CT57"/>
  <c r="CT53"/>
  <c r="CT56"/>
  <c r="CT54"/>
  <c r="CU51"/>
  <c r="CT52"/>
  <c r="CT58"/>
  <c r="CT55"/>
  <c r="CU59" l="1"/>
  <c r="CU53"/>
  <c r="CU56"/>
  <c r="CU58"/>
  <c r="CU55"/>
  <c r="CU54"/>
  <c r="CV51"/>
  <c r="CU57"/>
  <c r="CU52"/>
  <c r="CU59" i="7"/>
  <c r="CU57"/>
  <c r="CU55"/>
  <c r="CU53"/>
  <c r="CV51"/>
  <c r="CU58"/>
  <c r="CU56"/>
  <c r="CU54"/>
  <c r="CU52"/>
  <c r="CV59" i="3" l="1"/>
  <c r="CV57"/>
  <c r="CV58"/>
  <c r="CV55"/>
  <c r="CV53"/>
  <c r="CV56"/>
  <c r="CV52"/>
  <c r="CV54"/>
  <c r="CW51"/>
  <c r="CV59" i="7"/>
  <c r="CV57"/>
  <c r="CV55"/>
  <c r="CV53"/>
  <c r="CW51"/>
  <c r="CV58"/>
  <c r="CV52"/>
  <c r="CV56"/>
  <c r="CV54"/>
  <c r="CW59" l="1"/>
  <c r="CW57"/>
  <c r="CW55"/>
  <c r="CW53"/>
  <c r="CX51"/>
  <c r="CW54"/>
  <c r="CW58"/>
  <c r="CW52"/>
  <c r="CW56"/>
  <c r="CW58" i="3"/>
  <c r="CW59"/>
  <c r="CW52"/>
  <c r="CW55"/>
  <c r="CW53"/>
  <c r="CW56"/>
  <c r="CW57"/>
  <c r="CW54"/>
  <c r="CX51"/>
  <c r="CX58" l="1"/>
  <c r="CX59"/>
  <c r="CX52"/>
  <c r="CX57"/>
  <c r="CY51"/>
  <c r="CX55"/>
  <c r="CX53"/>
  <c r="CX54"/>
  <c r="CX56"/>
  <c r="CX58" i="7"/>
  <c r="CX56"/>
  <c r="CX54"/>
  <c r="CX52"/>
  <c r="CX59"/>
  <c r="CX57"/>
  <c r="CX55"/>
  <c r="CX53"/>
  <c r="CY51"/>
  <c r="CY58" l="1"/>
  <c r="CY56"/>
  <c r="CY54"/>
  <c r="CY52"/>
  <c r="CY59"/>
  <c r="CY57"/>
  <c r="CY55"/>
  <c r="CY53"/>
  <c r="CZ51"/>
  <c r="CY58" i="3"/>
  <c r="CY57"/>
  <c r="CY54"/>
  <c r="CZ51"/>
  <c r="CY59"/>
  <c r="CY52"/>
  <c r="CY55"/>
  <c r="CY53"/>
  <c r="CY56"/>
  <c r="CZ58" i="7" l="1"/>
  <c r="CZ56"/>
  <c r="CZ54"/>
  <c r="CZ52"/>
  <c r="DA51"/>
  <c r="CZ57"/>
  <c r="CZ55"/>
  <c r="CZ59"/>
  <c r="CZ53"/>
  <c r="CZ57" i="3"/>
  <c r="CZ58"/>
  <c r="CZ59"/>
  <c r="CZ54"/>
  <c r="DA51"/>
  <c r="CZ56"/>
  <c r="CZ52"/>
  <c r="CZ55"/>
  <c r="CZ53"/>
  <c r="DA59" l="1"/>
  <c r="DA57"/>
  <c r="DA58"/>
  <c r="DA56"/>
  <c r="DA53"/>
  <c r="DA54"/>
  <c r="DB51"/>
  <c r="DA52"/>
  <c r="DA55"/>
  <c r="DB51" i="7"/>
  <c r="DA58"/>
  <c r="DA56"/>
  <c r="DA54"/>
  <c r="DA52"/>
  <c r="DA57"/>
  <c r="DA55"/>
  <c r="DA59"/>
  <c r="DA53"/>
  <c r="DB59" i="3" l="1"/>
  <c r="DB57"/>
  <c r="DB53"/>
  <c r="DB58"/>
  <c r="DB56"/>
  <c r="DB54"/>
  <c r="DC51"/>
  <c r="DB52"/>
  <c r="DB55"/>
  <c r="DB59" i="7"/>
  <c r="DB57"/>
  <c r="DB55"/>
  <c r="DB53"/>
  <c r="DC51"/>
  <c r="DB58"/>
  <c r="DB56"/>
  <c r="DB54"/>
  <c r="DB52"/>
  <c r="DC59" i="3" l="1"/>
  <c r="DC57"/>
  <c r="DC53"/>
  <c r="DC55"/>
  <c r="DC58"/>
  <c r="DC56"/>
  <c r="DC54"/>
  <c r="DD51"/>
  <c r="DC52"/>
  <c r="DC59" i="7"/>
  <c r="DC57"/>
  <c r="DC55"/>
  <c r="DC53"/>
  <c r="DD51"/>
  <c r="DC58"/>
  <c r="DC56"/>
  <c r="DC54"/>
  <c r="DC52"/>
  <c r="DD59" l="1"/>
  <c r="DD57"/>
  <c r="DD55"/>
  <c r="DD53"/>
  <c r="DE51"/>
  <c r="DD54"/>
  <c r="DD58"/>
  <c r="DD52"/>
  <c r="DD56"/>
  <c r="DD59" i="3"/>
  <c r="DD57"/>
  <c r="DD55"/>
  <c r="DD52"/>
  <c r="DD53"/>
  <c r="DD58"/>
  <c r="DD56"/>
  <c r="DD54"/>
  <c r="DE51"/>
  <c r="DE59" i="7" l="1"/>
  <c r="DE57"/>
  <c r="DE55"/>
  <c r="DE53"/>
  <c r="DF51"/>
  <c r="DE56"/>
  <c r="DE54"/>
  <c r="DE58"/>
  <c r="DE52"/>
  <c r="DE58" i="3"/>
  <c r="DE59"/>
  <c r="DE52"/>
  <c r="DE57"/>
  <c r="DE55"/>
  <c r="DE53"/>
  <c r="DE56"/>
  <c r="DE54"/>
  <c r="DF51"/>
  <c r="DF58" l="1"/>
  <c r="DF59"/>
  <c r="DF52"/>
  <c r="DF57"/>
  <c r="DF55"/>
  <c r="DF54"/>
  <c r="DG51"/>
  <c r="DF53"/>
  <c r="DF56"/>
  <c r="DF58" i="7"/>
  <c r="DF56"/>
  <c r="DF54"/>
  <c r="DF52"/>
  <c r="DF59"/>
  <c r="DF57"/>
  <c r="DF55"/>
  <c r="DF53"/>
  <c r="DG51"/>
  <c r="DG58" l="1"/>
  <c r="AL58" s="1"/>
  <c r="AK58" s="1"/>
  <c r="AJ58" s="1"/>
  <c r="AI58" s="1"/>
  <c r="AH58" s="1"/>
  <c r="AG58" s="1"/>
  <c r="AF58" s="1"/>
  <c r="AE58" s="1"/>
  <c r="AD58" s="1"/>
  <c r="AC58" s="1"/>
  <c r="AB58" s="1"/>
  <c r="AA58" s="1"/>
  <c r="Z58" s="1"/>
  <c r="Y58" s="1"/>
  <c r="X58" s="1"/>
  <c r="W58" s="1"/>
  <c r="V58" s="1"/>
  <c r="U58" s="1"/>
  <c r="T58" s="1"/>
  <c r="S58" s="1"/>
  <c r="R58" s="1"/>
  <c r="Q58" s="1"/>
  <c r="P58" s="1"/>
  <c r="O58" s="1"/>
  <c r="N58" s="1"/>
  <c r="M58" s="1"/>
  <c r="L58" s="1"/>
  <c r="K58" s="1"/>
  <c r="J58" s="1"/>
  <c r="I58" s="1"/>
  <c r="H58" s="1"/>
  <c r="G58" s="1"/>
  <c r="DG56"/>
  <c r="AL56" s="1"/>
  <c r="AK56" s="1"/>
  <c r="AJ56" s="1"/>
  <c r="AI56" s="1"/>
  <c r="AH56" s="1"/>
  <c r="AG56" s="1"/>
  <c r="AF56" s="1"/>
  <c r="AE56" s="1"/>
  <c r="AD56" s="1"/>
  <c r="AC56" s="1"/>
  <c r="AB56" s="1"/>
  <c r="AA56" s="1"/>
  <c r="Z56" s="1"/>
  <c r="Y56" s="1"/>
  <c r="X56" s="1"/>
  <c r="W56" s="1"/>
  <c r="V56" s="1"/>
  <c r="U56" s="1"/>
  <c r="T56" s="1"/>
  <c r="S56" s="1"/>
  <c r="R56" s="1"/>
  <c r="Q56" s="1"/>
  <c r="P56" s="1"/>
  <c r="O56" s="1"/>
  <c r="N56" s="1"/>
  <c r="M56" s="1"/>
  <c r="L56" s="1"/>
  <c r="K56" s="1"/>
  <c r="J56" s="1"/>
  <c r="I56" s="1"/>
  <c r="H56" s="1"/>
  <c r="G56" s="1"/>
  <c r="DG54"/>
  <c r="AL54" s="1"/>
  <c r="AK54" s="1"/>
  <c r="AJ54" s="1"/>
  <c r="AI54" s="1"/>
  <c r="AH54" s="1"/>
  <c r="AG54" s="1"/>
  <c r="AF54" s="1"/>
  <c r="AE54" s="1"/>
  <c r="AD54" s="1"/>
  <c r="AC54" s="1"/>
  <c r="AB54" s="1"/>
  <c r="AA54" s="1"/>
  <c r="Z54" s="1"/>
  <c r="Y54" s="1"/>
  <c r="X54" s="1"/>
  <c r="W54" s="1"/>
  <c r="V54" s="1"/>
  <c r="U54" s="1"/>
  <c r="T54" s="1"/>
  <c r="S54" s="1"/>
  <c r="R54" s="1"/>
  <c r="Q54" s="1"/>
  <c r="P54" s="1"/>
  <c r="O54" s="1"/>
  <c r="N54" s="1"/>
  <c r="M54" s="1"/>
  <c r="L54" s="1"/>
  <c r="K54" s="1"/>
  <c r="J54" s="1"/>
  <c r="I54" s="1"/>
  <c r="H54" s="1"/>
  <c r="G54" s="1"/>
  <c r="DG52"/>
  <c r="AL52" s="1"/>
  <c r="DG59"/>
  <c r="AL59" s="1"/>
  <c r="DG57"/>
  <c r="AL57" s="1"/>
  <c r="AK57" s="1"/>
  <c r="AJ57" s="1"/>
  <c r="AI57" s="1"/>
  <c r="AH57" s="1"/>
  <c r="AG57" s="1"/>
  <c r="AF57" s="1"/>
  <c r="AE57" s="1"/>
  <c r="AD57" s="1"/>
  <c r="AC57" s="1"/>
  <c r="AB57" s="1"/>
  <c r="AA57" s="1"/>
  <c r="Z57" s="1"/>
  <c r="Y57" s="1"/>
  <c r="X57" s="1"/>
  <c r="W57" s="1"/>
  <c r="V57" s="1"/>
  <c r="U57" s="1"/>
  <c r="T57" s="1"/>
  <c r="S57" s="1"/>
  <c r="R57" s="1"/>
  <c r="Q57" s="1"/>
  <c r="P57" s="1"/>
  <c r="O57" s="1"/>
  <c r="N57" s="1"/>
  <c r="M57" s="1"/>
  <c r="L57" s="1"/>
  <c r="K57" s="1"/>
  <c r="J57" s="1"/>
  <c r="I57" s="1"/>
  <c r="H57" s="1"/>
  <c r="G57" s="1"/>
  <c r="DG55"/>
  <c r="AL55" s="1"/>
  <c r="DG53"/>
  <c r="AL53" s="1"/>
  <c r="DH51"/>
  <c r="AK59"/>
  <c r="AJ59" s="1"/>
  <c r="AI59" s="1"/>
  <c r="AH59" s="1"/>
  <c r="AG59" s="1"/>
  <c r="AF59" s="1"/>
  <c r="AE59" s="1"/>
  <c r="AD59" s="1"/>
  <c r="AC59" s="1"/>
  <c r="AB59" s="1"/>
  <c r="AA59" s="1"/>
  <c r="Z59" s="1"/>
  <c r="Y59" s="1"/>
  <c r="X59" s="1"/>
  <c r="W59" s="1"/>
  <c r="V59" s="1"/>
  <c r="U59" s="1"/>
  <c r="T59" s="1"/>
  <c r="S59" s="1"/>
  <c r="R59" s="1"/>
  <c r="Q59" s="1"/>
  <c r="P59" s="1"/>
  <c r="O59" s="1"/>
  <c r="N59" s="1"/>
  <c r="M59" s="1"/>
  <c r="L59" s="1"/>
  <c r="K59" s="1"/>
  <c r="J59" s="1"/>
  <c r="I59" s="1"/>
  <c r="H59" s="1"/>
  <c r="G59" s="1"/>
  <c r="AK53"/>
  <c r="AJ53" s="1"/>
  <c r="AI53" s="1"/>
  <c r="AH53" s="1"/>
  <c r="AG53" s="1"/>
  <c r="AF53" s="1"/>
  <c r="AE53" s="1"/>
  <c r="AD53" s="1"/>
  <c r="AC53" s="1"/>
  <c r="AB53" s="1"/>
  <c r="AA53" s="1"/>
  <c r="Z53" s="1"/>
  <c r="Y53" s="1"/>
  <c r="X53" s="1"/>
  <c r="W53" s="1"/>
  <c r="V53" s="1"/>
  <c r="U53" s="1"/>
  <c r="T53" s="1"/>
  <c r="S53" s="1"/>
  <c r="R53" s="1"/>
  <c r="Q53" s="1"/>
  <c r="P53" s="1"/>
  <c r="O53" s="1"/>
  <c r="N53" s="1"/>
  <c r="M53" s="1"/>
  <c r="L53" s="1"/>
  <c r="K53" s="1"/>
  <c r="J53" s="1"/>
  <c r="I53" s="1"/>
  <c r="H53" s="1"/>
  <c r="G53" s="1"/>
  <c r="DG58" i="3"/>
  <c r="DG54"/>
  <c r="DG59"/>
  <c r="DG52"/>
  <c r="DG57"/>
  <c r="DG55"/>
  <c r="DG53"/>
  <c r="DG56"/>
  <c r="AK55" i="7"/>
  <c r="AJ55" s="1"/>
  <c r="AI55" s="1"/>
  <c r="AH55" s="1"/>
  <c r="AG55" s="1"/>
  <c r="AF55" s="1"/>
  <c r="AE55" s="1"/>
  <c r="AD55" s="1"/>
  <c r="AC55" s="1"/>
  <c r="AB55" s="1"/>
  <c r="AA55" s="1"/>
  <c r="Z55" s="1"/>
  <c r="Y55" s="1"/>
  <c r="X55" s="1"/>
  <c r="W55" s="1"/>
  <c r="V55" s="1"/>
  <c r="U55" s="1"/>
  <c r="T55" s="1"/>
  <c r="S55" s="1"/>
  <c r="R55" s="1"/>
  <c r="Q55" s="1"/>
  <c r="P55" s="1"/>
  <c r="O55" s="1"/>
  <c r="N55" s="1"/>
  <c r="M55" s="1"/>
  <c r="L55" s="1"/>
  <c r="K55" s="1"/>
  <c r="J55" s="1"/>
  <c r="I55" s="1"/>
  <c r="H55" s="1"/>
  <c r="G55" s="1"/>
  <c r="AK52"/>
  <c r="AJ52" s="1"/>
  <c r="AI52" s="1"/>
  <c r="AH52" s="1"/>
  <c r="AG52" s="1"/>
  <c r="AF52" s="1"/>
  <c r="AE52" s="1"/>
  <c r="AD52" s="1"/>
  <c r="AC52" s="1"/>
  <c r="AB52" s="1"/>
  <c r="AA52" s="1"/>
  <c r="Z52" s="1"/>
  <c r="Y52" s="1"/>
  <c r="X52" s="1"/>
  <c r="W52" s="1"/>
  <c r="V52" s="1"/>
  <c r="U52" s="1"/>
  <c r="T52" s="1"/>
  <c r="S52" s="1"/>
  <c r="R52" s="1"/>
  <c r="Q52" s="1"/>
  <c r="P52" s="1"/>
  <c r="O52" s="1"/>
  <c r="N52" s="1"/>
  <c r="M52" s="1"/>
  <c r="L52" s="1"/>
  <c r="K52" s="1"/>
  <c r="J52" s="1"/>
  <c r="I52" s="1"/>
  <c r="H52" s="1"/>
  <c r="G52" s="1"/>
  <c r="DH58" l="1"/>
  <c r="DH56"/>
  <c r="DH54"/>
  <c r="DH52"/>
  <c r="DH57"/>
  <c r="DH53"/>
  <c r="DI51"/>
  <c r="DH55"/>
  <c r="DH59"/>
  <c r="DJ51" l="1"/>
  <c r="DI58"/>
  <c r="DI56"/>
  <c r="DI54"/>
  <c r="DI52"/>
  <c r="DI53"/>
  <c r="DI57"/>
  <c r="DI55"/>
  <c r="DI59"/>
  <c r="DJ59" l="1"/>
  <c r="DJ57"/>
  <c r="DJ55"/>
  <c r="DJ53"/>
  <c r="DK51"/>
  <c r="DJ58"/>
  <c r="DJ56"/>
  <c r="DJ54"/>
  <c r="DJ52"/>
  <c r="DK59" l="1"/>
  <c r="DK57"/>
  <c r="DK55"/>
  <c r="DK53"/>
  <c r="DL51"/>
  <c r="DK58"/>
  <c r="DK56"/>
  <c r="DK54"/>
  <c r="DK52"/>
  <c r="DL59" l="1"/>
  <c r="DL57"/>
  <c r="DL55"/>
  <c r="DL53"/>
  <c r="DM51"/>
  <c r="DL56"/>
  <c r="DL54"/>
  <c r="DL58"/>
  <c r="DL52"/>
  <c r="DM59" l="1"/>
  <c r="DM57"/>
  <c r="DM55"/>
  <c r="DM53"/>
  <c r="DN51"/>
  <c r="DM56"/>
  <c r="DM54"/>
  <c r="DM52"/>
  <c r="DM58"/>
  <c r="DN58" l="1"/>
  <c r="DN56"/>
  <c r="DN54"/>
  <c r="DN52"/>
  <c r="DN59"/>
  <c r="DN57"/>
  <c r="DN55"/>
  <c r="DN53"/>
  <c r="DO51"/>
  <c r="DO58" l="1"/>
  <c r="DO56"/>
  <c r="DO54"/>
  <c r="DO52"/>
  <c r="DO59"/>
  <c r="DO57"/>
  <c r="DO55"/>
  <c r="DO53"/>
  <c r="DP51"/>
  <c r="DP58" l="1"/>
  <c r="DP56"/>
  <c r="DP54"/>
  <c r="DP52"/>
  <c r="DP59"/>
  <c r="DP53"/>
  <c r="DP57"/>
  <c r="DQ51"/>
  <c r="DP55"/>
  <c r="DR51" l="1"/>
  <c r="DQ58"/>
  <c r="DQ56"/>
  <c r="DQ54"/>
  <c r="DQ52"/>
  <c r="DQ59"/>
  <c r="DQ53"/>
  <c r="DQ57"/>
  <c r="DQ55"/>
  <c r="DR59" l="1"/>
  <c r="DR57"/>
  <c r="DR55"/>
  <c r="DR53"/>
  <c r="DS51"/>
  <c r="DR58"/>
  <c r="DR56"/>
  <c r="DR54"/>
  <c r="DR52"/>
  <c r="DS59" l="1"/>
  <c r="DS57"/>
  <c r="DS55"/>
  <c r="DS53"/>
  <c r="DT51"/>
  <c r="DS58"/>
  <c r="DS56"/>
  <c r="DS54"/>
  <c r="DS52"/>
  <c r="DT59" l="1"/>
  <c r="DT57"/>
  <c r="DT55"/>
  <c r="DT53"/>
  <c r="DU51"/>
  <c r="DT52"/>
  <c r="DT56"/>
  <c r="DT58"/>
  <c r="DT54"/>
  <c r="DU59" l="1"/>
  <c r="DU57"/>
  <c r="DU55"/>
  <c r="DU53"/>
  <c r="DV51"/>
  <c r="DU58"/>
  <c r="DU52"/>
  <c r="DU56"/>
  <c r="DU54"/>
  <c r="DV58" l="1"/>
  <c r="DV56"/>
  <c r="DV54"/>
  <c r="DV52"/>
  <c r="DV59"/>
  <c r="DV57"/>
  <c r="DV55"/>
  <c r="DV53"/>
  <c r="DW51"/>
  <c r="DW58" l="1"/>
  <c r="DW56"/>
  <c r="DW54"/>
  <c r="DW52"/>
  <c r="DW59"/>
  <c r="DW57"/>
  <c r="DW55"/>
  <c r="DW53"/>
  <c r="DX51"/>
  <c r="DX58" l="1"/>
  <c r="DX56"/>
  <c r="DX54"/>
  <c r="DX52"/>
  <c r="DX55"/>
  <c r="DX59"/>
  <c r="DX53"/>
  <c r="DX57"/>
  <c r="DY51"/>
  <c r="DZ51" l="1"/>
  <c r="DY58"/>
  <c r="DY56"/>
  <c r="DY54"/>
  <c r="DY52"/>
  <c r="DY55"/>
  <c r="DY59"/>
  <c r="DY53"/>
  <c r="DY57"/>
  <c r="DZ59" l="1"/>
  <c r="DZ57"/>
  <c r="DZ55"/>
  <c r="DZ53"/>
  <c r="EA51"/>
  <c r="DZ58"/>
  <c r="DZ56"/>
  <c r="DZ54"/>
  <c r="DZ52"/>
  <c r="EA59" l="1"/>
  <c r="EA57"/>
  <c r="EA55"/>
  <c r="EA53"/>
  <c r="EB51"/>
  <c r="EA58"/>
  <c r="EA56"/>
  <c r="EA54"/>
  <c r="EA52"/>
  <c r="EB59" l="1"/>
  <c r="EB57"/>
  <c r="EB55"/>
  <c r="EB53"/>
  <c r="EC51"/>
  <c r="EB58"/>
  <c r="EB52"/>
  <c r="EB54"/>
  <c r="EB56"/>
  <c r="EC59" l="1"/>
  <c r="EC57"/>
  <c r="EC55"/>
  <c r="EC53"/>
  <c r="ED51"/>
  <c r="EC54"/>
  <c r="EC58"/>
  <c r="EC52"/>
  <c r="EC56"/>
  <c r="ED58" l="1"/>
  <c r="ED56"/>
  <c r="ED54"/>
  <c r="ED52"/>
  <c r="ED59"/>
  <c r="ED57"/>
  <c r="ED55"/>
  <c r="ED53"/>
  <c r="EE51"/>
  <c r="EE58" l="1"/>
  <c r="EE56"/>
  <c r="EE54"/>
  <c r="EE52"/>
  <c r="EE59"/>
  <c r="EE57"/>
  <c r="EE55"/>
  <c r="EE53"/>
  <c r="EF51"/>
  <c r="EF58" l="1"/>
  <c r="EF56"/>
  <c r="EF54"/>
  <c r="EF52"/>
  <c r="EG51"/>
  <c r="EF57"/>
  <c r="EF55"/>
  <c r="EF59"/>
  <c r="EF53"/>
  <c r="EH51" l="1"/>
  <c r="EG58"/>
  <c r="EG56"/>
  <c r="EG54"/>
  <c r="EG52"/>
  <c r="EG57"/>
  <c r="EG55"/>
  <c r="EG59"/>
  <c r="EG53"/>
  <c r="EH59" l="1"/>
  <c r="EH57"/>
  <c r="EH55"/>
  <c r="EH53"/>
  <c r="EI51"/>
  <c r="EH58"/>
  <c r="EH56"/>
  <c r="EH54"/>
  <c r="EH52"/>
  <c r="EI59" l="1"/>
  <c r="EI57"/>
  <c r="EI55"/>
  <c r="EI53"/>
  <c r="EJ51"/>
  <c r="EI58"/>
  <c r="EI56"/>
  <c r="EI54"/>
  <c r="EI52"/>
  <c r="EJ59" l="1"/>
  <c r="EJ57"/>
  <c r="EJ55"/>
  <c r="EJ53"/>
  <c r="EK51"/>
  <c r="EJ54"/>
  <c r="EJ58"/>
  <c r="EJ52"/>
  <c r="EJ56"/>
  <c r="EK59" l="1"/>
  <c r="EK57"/>
  <c r="EK55"/>
  <c r="EK53"/>
  <c r="EL51"/>
  <c r="EK54"/>
  <c r="EK56"/>
  <c r="EK58"/>
  <c r="EK52"/>
  <c r="EL58" l="1"/>
  <c r="EL56"/>
  <c r="EL54"/>
  <c r="EL52"/>
  <c r="EL59"/>
  <c r="EL57"/>
  <c r="EL55"/>
  <c r="EL53"/>
  <c r="EM51"/>
  <c r="EM58" l="1"/>
  <c r="EM56"/>
  <c r="EM54"/>
  <c r="EM52"/>
  <c r="EM59"/>
  <c r="EM57"/>
  <c r="EM55"/>
  <c r="EM53"/>
  <c r="EN51"/>
  <c r="EN58" l="1"/>
  <c r="EN56"/>
  <c r="EN54"/>
  <c r="EN52"/>
  <c r="EN53"/>
  <c r="EN57"/>
  <c r="EO51"/>
  <c r="EN55"/>
  <c r="EN59"/>
  <c r="EO58" l="1"/>
  <c r="EO56"/>
  <c r="EO54"/>
  <c r="EO52"/>
  <c r="EO53"/>
  <c r="EO57"/>
  <c r="EO55"/>
  <c r="EO59"/>
</calcChain>
</file>

<file path=xl/sharedStrings.xml><?xml version="1.0" encoding="utf-8"?>
<sst xmlns="http://schemas.openxmlformats.org/spreadsheetml/2006/main" count="311" uniqueCount="79">
  <si>
    <t>© Copyright : PHAB Design Ltd 2018</t>
  </si>
  <si>
    <t xml:space="preserve">Version : </t>
  </si>
  <si>
    <t>The constants are hidden on the 'Help' tab so they reside in the 'End User' Workbooks without links to this Workbook</t>
  </si>
  <si>
    <t>Fuels</t>
  </si>
  <si>
    <t>Asnu Flowrite</t>
  </si>
  <si>
    <r>
      <t>Gasoline 98 RON (</t>
    </r>
    <r>
      <rPr>
        <b/>
        <sz val="11"/>
        <color rgb="FFFF0000"/>
        <rFont val="Calibri"/>
        <family val="2"/>
        <scheme val="minor"/>
      </rPr>
      <t>E10</t>
    </r>
    <r>
      <rPr>
        <b/>
        <sz val="11"/>
        <color theme="1"/>
        <rFont val="Calibri"/>
        <family val="2"/>
        <scheme val="minor"/>
      </rPr>
      <t>)</t>
    </r>
  </si>
  <si>
    <t>* Thank you for using the Asnu Performance Injectors and the Asnu DNA Injector data</t>
  </si>
  <si>
    <t xml:space="preserve">Multiplier : </t>
  </si>
  <si>
    <t xml:space="preserve">Density : </t>
  </si>
  <si>
    <t>* Please select your vehicle / ECU type using one of the Tabs at the bottom of this Window.  This is where you will find the data tables.</t>
  </si>
  <si>
    <t xml:space="preserve">Stoichimetric ratio : </t>
  </si>
  <si>
    <t xml:space="preserve">   You may need to scroll down for some of the tables and graphs</t>
  </si>
  <si>
    <t xml:space="preserve">Offset Adjustment Factor : </t>
  </si>
  <si>
    <t>e.g.  To correct for +0.6V error on Elite Program (diode actually has no effect on the voltage)</t>
  </si>
  <si>
    <t>* Select the Pressure Units your ECU uses (bar, psi, etc)</t>
  </si>
  <si>
    <t>* Depending on the differential fuel pressure you are running, copy and paste the relevant table rows and columns into your ECU</t>
  </si>
  <si>
    <t>* If you are running at a differential pressure that is not listed, read the Scaling and Latency values from the graphs</t>
  </si>
  <si>
    <t>* If a specific vehicle / ECU is not listed please check the 'Generic' tab.  Alternatively you may find the tables you are looking for spread across several ECU specific tabs</t>
  </si>
  <si>
    <t>* If the data you need is not available in any of the tabs, please contact Asnu.  We are here to help.</t>
  </si>
  <si>
    <t xml:space="preserve">Contact details can be found at : </t>
  </si>
  <si>
    <t>www.asnu.com</t>
  </si>
  <si>
    <t>* All feedback is appreciated</t>
  </si>
  <si>
    <t>NOTES :</t>
  </si>
  <si>
    <t>* Differential Fuel Pressure = Fuel Rail Pressure - Inlet Manifold Pressure</t>
  </si>
  <si>
    <t>* Asnu 300 - 1100 cc injectors are specified at 85 % injector duty.  At 100 % injector duty they will flow 15% more.  This is important when comparing with competitor products</t>
  </si>
  <si>
    <t>* Asnu 1200 - 1500 cc injectors are specified at 100 % injector duty.</t>
  </si>
  <si>
    <r>
      <t xml:space="preserve">USEFUL CALCULATORS : </t>
    </r>
    <r>
      <rPr>
        <b/>
        <sz val="11"/>
        <color theme="1"/>
        <rFont val="Calibri"/>
        <family val="2"/>
        <scheme val="minor"/>
      </rPr>
      <t>Enter data into boxes</t>
    </r>
  </si>
  <si>
    <t xml:space="preserve">Fuel density : </t>
  </si>
  <si>
    <t>cc/min</t>
  </si>
  <si>
    <t>=</t>
  </si>
  <si>
    <t>g/s</t>
  </si>
  <si>
    <t>lbs/hr</t>
  </si>
  <si>
    <t>bar</t>
  </si>
  <si>
    <t>psi</t>
  </si>
  <si>
    <t>kPa</t>
  </si>
  <si>
    <t xml:space="preserve">Maximum flow on an Asnu machine using Flowrite fuel at 25°C and 3 bar diffential pressure </t>
  </si>
  <si>
    <t>Pressure Units</t>
  </si>
  <si>
    <r>
      <rPr>
        <b/>
        <sz val="11"/>
        <color rgb="FFFF0000"/>
        <rFont val="Wingdings"/>
        <charset val="2"/>
      </rPr>
      <t>ç</t>
    </r>
    <r>
      <rPr>
        <b/>
        <sz val="11"/>
        <color rgb="FFFF0000"/>
        <rFont val="Calibri"/>
        <family val="2"/>
        <scheme val="minor"/>
      </rPr>
      <t xml:space="preserve"> Select the ECU Pressure Units here</t>
    </r>
  </si>
  <si>
    <t xml:space="preserve">Application Specific Scaling Factor : </t>
  </si>
  <si>
    <t>Minimum Effective Pulse Width</t>
  </si>
  <si>
    <t>mS</t>
  </si>
  <si>
    <t>Maximum Non Linear Region / Short Pulse Width</t>
  </si>
  <si>
    <t>Injector Scaling @ 100 % injector duty (E10 Gasoline &amp; n-heptane)</t>
  </si>
  <si>
    <t>Differential Fuel Pressure</t>
  </si>
  <si>
    <t>Scale</t>
  </si>
  <si>
    <t>cc/min  at 25°C</t>
  </si>
  <si>
    <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</si>
  <si>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Differential Pressure Compensation (type A)</t>
  </si>
  <si>
    <t>Differential Pressure Error (%)</t>
  </si>
  <si>
    <r>
      <rPr>
        <b/>
        <sz val="11"/>
        <color rgb="FFFF0000"/>
        <rFont val="Calibri"/>
        <family val="2"/>
        <scheme val="minor"/>
      </rPr>
      <t xml:space="preserve">Edit the percentage values if required 
</t>
    </r>
    <r>
      <rPr>
        <b/>
        <sz val="11"/>
        <color theme="1"/>
        <rFont val="Calibri"/>
        <family val="2"/>
        <scheme val="minor"/>
      </rPr>
      <t xml:space="preserve">Multiplier </t>
    </r>
  </si>
  <si>
    <t>%</t>
  </si>
  <si>
    <t>é</t>
  </si>
  <si>
    <t>Differential Pressure Compensation (type B)</t>
  </si>
  <si>
    <r>
      <t xml:space="preserve">Differential Fuel Pressure
</t>
    </r>
    <r>
      <rPr>
        <b/>
        <sz val="11"/>
        <color rgb="FFFF0000"/>
        <rFont val="Calibri"/>
        <family val="2"/>
        <scheme val="minor"/>
      </rPr>
      <t>Edit the pressure values if required</t>
    </r>
  </si>
  <si>
    <t>Factor</t>
  </si>
  <si>
    <t>Latency / Offset / Deadtime Compensation</t>
  </si>
  <si>
    <t>Battery / Injector Voltage (V) - 8 point</t>
  </si>
  <si>
    <t>Battery / Injector Voltage (V) - 17 point</t>
  </si>
  <si>
    <r>
      <rPr>
        <b/>
        <sz val="11"/>
        <color rgb="FFFF0000"/>
        <rFont val="Calibri"/>
        <family val="2"/>
        <scheme val="minor"/>
      </rPr>
      <t>Edit the Voltage values if required</t>
    </r>
    <r>
      <rPr>
        <b/>
        <sz val="1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Differential Fuel Pressure</t>
    </r>
  </si>
  <si>
    <t>Hidden Calculations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</si>
  <si>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ADDER</t>
    </r>
  </si>
  <si>
    <t>Effective Pulse Width / Nozzle Open Time (mS)</t>
  </si>
  <si>
    <t>Injector Specification Pressure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</si>
  <si>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MULTIPLIER</t>
    </r>
  </si>
  <si>
    <t>Factor ECU applies to Effective Pulse Width (%)</t>
  </si>
  <si>
    <t>Maximum Non Linear Region / Short Pulse Width Engine Speed</t>
  </si>
  <si>
    <t>rpm</t>
  </si>
  <si>
    <t xml:space="preserve">Static Flow on an Asnu machine using Flowrite fuel at 25°C and 3 bar diffential pressure </t>
  </si>
  <si>
    <t>Battery / Injector Voltage (V)</t>
  </si>
  <si>
    <t>Injector specification Pressure</t>
  </si>
  <si>
    <t>Injector Pulse Width for 1 g of fuel (uS)</t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</si>
  <si>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32 bit ECU</t>
    </r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</si>
  <si>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</si>
  <si>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- 16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</si>
  <si>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</si>
  <si>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- 32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</si>
  <si>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32 bit ECU</t>
    </r>
  </si>
  <si>
    <r>
      <rPr>
        <sz val="11"/>
        <color rgb="FFFF0000"/>
        <rFont val="Wingdings"/>
        <charset val="2"/>
      </rP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</si>
  <si>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PressureFactors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</si>
</sst>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0.000000"/>
    <numFmt numFmtId="167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Wingdings"/>
      <charset val="2"/>
    </font>
    <font>
      <b/>
      <sz val="11"/>
      <name val="Calibri"/>
      <family val="2"/>
      <scheme val="minor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Alignment="0" applyProtection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0" fillId="0" borderId="0" xfId="0" applyAlignment="1" applyProtection="1">
      <alignment vertical="center"/>
      <protection locked="0" hidden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1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top"/>
      <protection hidden="1"/>
    </xf>
    <xf numFmtId="0" fontId="2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top"/>
    </xf>
    <xf numFmtId="0" fontId="0" fillId="0" borderId="0" xfId="0" applyAlignment="1"/>
    <xf numFmtId="0" fontId="7" fillId="0" borderId="0" xfId="0" applyFont="1" applyProtection="1">
      <protection hidden="1"/>
    </xf>
    <xf numFmtId="0" fontId="0" fillId="4" borderId="1" xfId="0" applyFill="1" applyBorder="1"/>
    <xf numFmtId="0" fontId="0" fillId="4" borderId="2" xfId="0" applyFill="1" applyBorder="1"/>
    <xf numFmtId="0" fontId="3" fillId="4" borderId="3" xfId="0" applyFont="1" applyFill="1" applyBorder="1" applyAlignment="1">
      <alignment horizontal="right"/>
    </xf>
    <xf numFmtId="2" fontId="0" fillId="5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8" fillId="0" borderId="0" xfId="0" applyFont="1" applyProtection="1">
      <protection hidden="1"/>
    </xf>
    <xf numFmtId="0" fontId="10" fillId="0" borderId="0" xfId="2" applyFont="1" applyAlignment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Protection="1">
      <protection hidden="1"/>
    </xf>
    <xf numFmtId="0" fontId="0" fillId="0" borderId="0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11" fillId="0" borderId="0" xfId="0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164" fontId="0" fillId="0" borderId="4" xfId="0" applyNumberFormat="1" applyBorder="1" applyProtection="1">
      <protection locked="0" hidden="1"/>
    </xf>
    <xf numFmtId="1" fontId="0" fillId="0" borderId="4" xfId="0" applyNumberFormat="1" applyBorder="1" applyProtection="1">
      <protection locked="0"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2" fontId="0" fillId="0" borderId="4" xfId="0" applyNumberFormat="1" applyBorder="1" applyProtection="1">
      <protection locked="0" hidden="1"/>
    </xf>
    <xf numFmtId="1" fontId="0" fillId="0" borderId="0" xfId="0" applyNumberForma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locked="0" hidden="1"/>
    </xf>
    <xf numFmtId="0" fontId="5" fillId="0" borderId="0" xfId="0" applyFont="1" applyAlignment="1" applyProtection="1">
      <alignment horizontal="right"/>
      <protection hidden="1"/>
    </xf>
    <xf numFmtId="1" fontId="6" fillId="5" borderId="4" xfId="0" applyNumberFormat="1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Protection="1">
      <protection hidden="1"/>
    </xf>
    <xf numFmtId="164" fontId="0" fillId="0" borderId="0" xfId="0" applyNumberFormat="1" applyBorder="1" applyAlignment="1" applyProtection="1">
      <alignment horizontal="center" vertical="center"/>
      <protection locked="0" hidden="1"/>
    </xf>
    <xf numFmtId="164" fontId="0" fillId="5" borderId="5" xfId="0" applyNumberFormat="1" applyFill="1" applyBorder="1" applyAlignment="1" applyProtection="1"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/>
      <protection hidden="1"/>
    </xf>
    <xf numFmtId="0" fontId="13" fillId="4" borderId="4" xfId="0" applyFont="1" applyFill="1" applyBorder="1" applyAlignment="1" applyProtection="1">
      <alignment horizontal="center" vertical="top" wrapText="1"/>
      <protection hidden="1"/>
    </xf>
    <xf numFmtId="165" fontId="0" fillId="6" borderId="0" xfId="0" applyNumberFormat="1" applyFill="1" applyBorder="1" applyAlignment="1" applyProtection="1">
      <alignment horizontal="center"/>
      <protection hidden="1"/>
    </xf>
    <xf numFmtId="1" fontId="0" fillId="5" borderId="11" xfId="0" applyNumberFormat="1" applyFill="1" applyBorder="1" applyAlignment="1" applyProtection="1">
      <alignment horizontal="center"/>
      <protection hidden="1"/>
    </xf>
    <xf numFmtId="165" fontId="6" fillId="6" borderId="2" xfId="0" applyNumberFormat="1" applyFont="1" applyFill="1" applyBorder="1" applyAlignment="1" applyProtection="1">
      <alignment horizontal="center"/>
      <protection hidden="1"/>
    </xf>
    <xf numFmtId="1" fontId="6" fillId="5" borderId="4" xfId="0" applyNumberFormat="1" applyFont="1" applyFill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165" fontId="0" fillId="6" borderId="13" xfId="0" applyNumberFormat="1" applyFill="1" applyBorder="1" applyAlignment="1" applyProtection="1">
      <alignment horizontal="center"/>
      <protection hidden="1"/>
    </xf>
    <xf numFmtId="1" fontId="0" fillId="5" borderId="14" xfId="0" applyNumberFormat="1" applyFill="1" applyBorder="1" applyAlignment="1" applyProtection="1">
      <alignment horizontal="center"/>
      <protection hidden="1"/>
    </xf>
    <xf numFmtId="165" fontId="0" fillId="6" borderId="15" xfId="0" applyNumberFormat="1" applyFill="1" applyBorder="1" applyAlignment="1" applyProtection="1">
      <alignment horizontal="center"/>
      <protection hidden="1"/>
    </xf>
    <xf numFmtId="1" fontId="0" fillId="5" borderId="16" xfId="0" applyNumberFormat="1" applyFill="1" applyBorder="1" applyAlignment="1" applyProtection="1">
      <alignment horizontal="center"/>
      <protection hidden="1"/>
    </xf>
    <xf numFmtId="165" fontId="0" fillId="6" borderId="20" xfId="0" applyNumberFormat="1" applyFill="1" applyBorder="1" applyAlignment="1" applyProtection="1">
      <alignment horizontal="center"/>
      <protection hidden="1"/>
    </xf>
    <xf numFmtId="1" fontId="0" fillId="5" borderId="21" xfId="0" applyNumberFormat="1" applyFill="1" applyBorder="1" applyAlignment="1" applyProtection="1">
      <alignment horizontal="center"/>
      <protection hidden="1"/>
    </xf>
    <xf numFmtId="165" fontId="3" fillId="7" borderId="22" xfId="0" applyNumberFormat="1" applyFont="1" applyFill="1" applyBorder="1" applyAlignment="1" applyProtection="1">
      <alignment horizontal="center"/>
      <protection locked="0" hidden="1"/>
    </xf>
    <xf numFmtId="165" fontId="3" fillId="7" borderId="23" xfId="0" applyNumberFormat="1" applyFont="1" applyFill="1" applyBorder="1" applyAlignment="1" applyProtection="1">
      <alignment horizontal="center"/>
      <protection locked="0" hidden="1"/>
    </xf>
    <xf numFmtId="165" fontId="3" fillId="7" borderId="24" xfId="0" applyNumberFormat="1" applyFont="1" applyFill="1" applyBorder="1" applyAlignment="1" applyProtection="1">
      <alignment horizontal="center"/>
      <protection locked="0" hidden="1"/>
    </xf>
    <xf numFmtId="165" fontId="6" fillId="7" borderId="12" xfId="0" applyNumberFormat="1" applyFont="1" applyFill="1" applyBorder="1" applyAlignment="1" applyProtection="1">
      <alignment horizontal="center"/>
      <protection locked="0" hidden="1"/>
    </xf>
    <xf numFmtId="165" fontId="3" fillId="7" borderId="25" xfId="0" applyNumberFormat="1" applyFont="1" applyFill="1" applyBorder="1" applyAlignment="1" applyProtection="1">
      <alignment horizontal="center"/>
      <protection locked="0" hidden="1"/>
    </xf>
    <xf numFmtId="165" fontId="3" fillId="7" borderId="26" xfId="0" applyNumberFormat="1" applyFont="1" applyFill="1" applyBorder="1" applyAlignment="1" applyProtection="1">
      <alignment horizontal="center"/>
      <protection locked="0" hidden="1"/>
    </xf>
    <xf numFmtId="1" fontId="15" fillId="5" borderId="27" xfId="0" applyNumberFormat="1" applyFont="1" applyFill="1" applyBorder="1" applyAlignment="1" applyProtection="1">
      <alignment horizontal="center"/>
      <protection hidden="1"/>
    </xf>
    <xf numFmtId="1" fontId="15" fillId="5" borderId="28" xfId="0" applyNumberFormat="1" applyFont="1" applyFill="1" applyBorder="1" applyAlignment="1" applyProtection="1">
      <alignment horizontal="center"/>
      <protection hidden="1"/>
    </xf>
    <xf numFmtId="1" fontId="15" fillId="5" borderId="29" xfId="0" applyNumberFormat="1" applyFont="1" applyFill="1" applyBorder="1" applyAlignment="1" applyProtection="1">
      <alignment horizontal="center"/>
      <protection hidden="1"/>
    </xf>
    <xf numFmtId="1" fontId="2" fillId="5" borderId="21" xfId="0" applyNumberFormat="1" applyFont="1" applyFill="1" applyBorder="1" applyAlignment="1" applyProtection="1">
      <alignment horizontal="center"/>
      <protection hidden="1"/>
    </xf>
    <xf numFmtId="1" fontId="15" fillId="5" borderId="30" xfId="0" applyNumberFormat="1" applyFont="1" applyFill="1" applyBorder="1" applyAlignment="1" applyProtection="1">
      <alignment horizontal="center"/>
      <protection hidden="1"/>
    </xf>
    <xf numFmtId="1" fontId="15" fillId="5" borderId="31" xfId="0" applyNumberFormat="1" applyFont="1" applyFill="1" applyBorder="1" applyAlignment="1" applyProtection="1">
      <alignment horizontal="center"/>
      <protection hidden="1"/>
    </xf>
    <xf numFmtId="0" fontId="3" fillId="4" borderId="3" xfId="0" applyFont="1" applyFill="1" applyBorder="1" applyAlignment="1" applyProtection="1">
      <alignment horizontal="center"/>
      <protection hidden="1"/>
    </xf>
    <xf numFmtId="166" fontId="0" fillId="0" borderId="0" xfId="0" applyNumberFormat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2" fontId="6" fillId="3" borderId="4" xfId="0" applyNumberFormat="1" applyFont="1" applyFill="1" applyBorder="1" applyAlignment="1" applyProtection="1">
      <alignment horizontal="center" vertical="center"/>
      <protection hidden="1"/>
    </xf>
    <xf numFmtId="0" fontId="13" fillId="4" borderId="12" xfId="0" applyFont="1" applyFill="1" applyBorder="1" applyAlignment="1" applyProtection="1">
      <alignment horizontal="center" vertical="top" wrapText="1"/>
      <protection hidden="1"/>
    </xf>
    <xf numFmtId="165" fontId="0" fillId="7" borderId="0" xfId="0" applyNumberFormat="1" applyFill="1" applyBorder="1" applyAlignment="1" applyProtection="1">
      <alignment horizontal="center"/>
      <protection locked="0" hidden="1"/>
    </xf>
    <xf numFmtId="2" fontId="0" fillId="5" borderId="32" xfId="0" applyNumberFormat="1" applyFill="1" applyBorder="1" applyAlignment="1" applyProtection="1">
      <alignment horizontal="center"/>
      <protection hidden="1"/>
    </xf>
    <xf numFmtId="165" fontId="0" fillId="7" borderId="15" xfId="0" applyNumberFormat="1" applyFill="1" applyBorder="1" applyAlignment="1" applyProtection="1">
      <alignment horizontal="center"/>
      <protection locked="0" hidden="1"/>
    </xf>
    <xf numFmtId="2" fontId="0" fillId="5" borderId="16" xfId="0" applyNumberFormat="1" applyFill="1" applyBorder="1" applyAlignment="1" applyProtection="1">
      <alignment horizontal="center"/>
      <protection hidden="1"/>
    </xf>
    <xf numFmtId="165" fontId="0" fillId="7" borderId="13" xfId="0" applyNumberFormat="1" applyFill="1" applyBorder="1" applyAlignment="1" applyProtection="1">
      <alignment horizontal="center"/>
      <protection locked="0" hidden="1"/>
    </xf>
    <xf numFmtId="165" fontId="0" fillId="7" borderId="20" xfId="0" applyNumberFormat="1" applyFill="1" applyBorder="1" applyAlignment="1" applyProtection="1">
      <alignment horizontal="center"/>
      <protection locked="0" hidden="1"/>
    </xf>
    <xf numFmtId="2" fontId="0" fillId="5" borderId="21" xfId="0" applyNumberFormat="1" applyFill="1" applyBorder="1" applyAlignment="1" applyProtection="1">
      <alignment horizontal="center"/>
      <protection hidden="1"/>
    </xf>
    <xf numFmtId="165" fontId="3" fillId="7" borderId="33" xfId="0" applyNumberFormat="1" applyFont="1" applyFill="1" applyBorder="1" applyAlignment="1" applyProtection="1">
      <alignment horizontal="center"/>
      <protection locked="0" hidden="1"/>
    </xf>
    <xf numFmtId="165" fontId="3" fillId="7" borderId="34" xfId="0" applyNumberFormat="1" applyFont="1" applyFill="1" applyBorder="1" applyAlignment="1" applyProtection="1">
      <alignment horizontal="center"/>
      <protection locked="0" hidden="1"/>
    </xf>
    <xf numFmtId="165" fontId="3" fillId="7" borderId="35" xfId="0" applyNumberFormat="1" applyFont="1" applyFill="1" applyBorder="1" applyAlignment="1" applyProtection="1">
      <alignment horizontal="center"/>
      <protection locked="0" hidden="1"/>
    </xf>
    <xf numFmtId="164" fontId="0" fillId="5" borderId="22" xfId="0" applyNumberFormat="1" applyFill="1" applyBorder="1" applyAlignment="1" applyProtection="1">
      <alignment horizontal="center"/>
      <protection hidden="1"/>
    </xf>
    <xf numFmtId="164" fontId="0" fillId="5" borderId="23" xfId="0" applyNumberFormat="1" applyFill="1" applyBorder="1" applyAlignment="1" applyProtection="1">
      <alignment horizontal="center"/>
      <protection hidden="1"/>
    </xf>
    <xf numFmtId="164" fontId="0" fillId="5" borderId="26" xfId="0" applyNumberFormat="1" applyFill="1" applyBorder="1" applyAlignment="1" applyProtection="1">
      <alignment horizontal="center"/>
      <protection hidden="1"/>
    </xf>
    <xf numFmtId="164" fontId="0" fillId="5" borderId="25" xfId="0" applyNumberFormat="1" applyFill="1" applyBorder="1" applyAlignment="1" applyProtection="1">
      <alignment horizontal="center"/>
      <protection hidden="1"/>
    </xf>
    <xf numFmtId="164" fontId="0" fillId="5" borderId="8" xfId="0" applyNumberFormat="1" applyFill="1" applyBorder="1" applyAlignment="1" applyProtection="1">
      <alignment horizontal="center"/>
      <protection hidden="1"/>
    </xf>
    <xf numFmtId="164" fontId="6" fillId="5" borderId="33" xfId="0" applyNumberFormat="1" applyFont="1" applyFill="1" applyBorder="1" applyAlignment="1" applyProtection="1">
      <alignment horizontal="center"/>
      <protection hidden="1"/>
    </xf>
    <xf numFmtId="164" fontId="6" fillId="5" borderId="34" xfId="0" applyNumberFormat="1" applyFont="1" applyFill="1" applyBorder="1" applyAlignment="1" applyProtection="1">
      <alignment horizontal="center"/>
      <protection hidden="1"/>
    </xf>
    <xf numFmtId="164" fontId="6" fillId="5" borderId="35" xfId="0" applyNumberFormat="1" applyFont="1" applyFill="1" applyBorder="1" applyAlignment="1" applyProtection="1">
      <alignment horizontal="center"/>
      <protection hidden="1"/>
    </xf>
    <xf numFmtId="164" fontId="6" fillId="5" borderId="36" xfId="0" applyNumberFormat="1" applyFont="1" applyFill="1" applyBorder="1" applyAlignment="1" applyProtection="1">
      <alignment horizontal="center"/>
      <protection hidden="1"/>
    </xf>
    <xf numFmtId="164" fontId="6" fillId="5" borderId="3" xfId="0" applyNumberFormat="1" applyFont="1" applyFill="1" applyBorder="1" applyAlignment="1" applyProtection="1">
      <alignment horizontal="center"/>
      <protection hidden="1"/>
    </xf>
    <xf numFmtId="164" fontId="0" fillId="5" borderId="37" xfId="0" applyNumberFormat="1" applyFill="1" applyBorder="1" applyAlignment="1" applyProtection="1">
      <alignment horizontal="center"/>
      <protection hidden="1"/>
    </xf>
    <xf numFmtId="164" fontId="0" fillId="5" borderId="38" xfId="0" applyNumberFormat="1" applyFill="1" applyBorder="1" applyAlignment="1" applyProtection="1">
      <alignment horizontal="center"/>
      <protection hidden="1"/>
    </xf>
    <xf numFmtId="164" fontId="0" fillId="5" borderId="39" xfId="0" applyNumberFormat="1" applyFill="1" applyBorder="1" applyAlignment="1" applyProtection="1">
      <alignment horizontal="center"/>
      <protection hidden="1"/>
    </xf>
    <xf numFmtId="164" fontId="0" fillId="5" borderId="40" xfId="0" applyNumberFormat="1" applyFill="1" applyBorder="1" applyAlignment="1" applyProtection="1">
      <alignment horizontal="center"/>
      <protection hidden="1"/>
    </xf>
    <xf numFmtId="164" fontId="0" fillId="5" borderId="41" xfId="0" applyNumberFormat="1" applyFill="1" applyBorder="1" applyAlignment="1" applyProtection="1">
      <alignment horizontal="center"/>
      <protection hidden="1"/>
    </xf>
    <xf numFmtId="164" fontId="0" fillId="5" borderId="42" xfId="0" applyNumberFormat="1" applyFill="1" applyBorder="1" applyAlignment="1" applyProtection="1">
      <alignment horizontal="center"/>
      <protection hidden="1"/>
    </xf>
    <xf numFmtId="164" fontId="0" fillId="5" borderId="43" xfId="0" applyNumberFormat="1" applyFill="1" applyBorder="1" applyAlignment="1" applyProtection="1">
      <alignment horizontal="center"/>
      <protection hidden="1"/>
    </xf>
    <xf numFmtId="164" fontId="0" fillId="5" borderId="44" xfId="0" applyNumberFormat="1" applyFill="1" applyBorder="1" applyAlignment="1" applyProtection="1">
      <alignment horizontal="center"/>
      <protection hidden="1"/>
    </xf>
    <xf numFmtId="164" fontId="0" fillId="5" borderId="45" xfId="0" applyNumberFormat="1" applyFill="1" applyBorder="1" applyAlignment="1" applyProtection="1">
      <alignment horizontal="center"/>
      <protection hidden="1"/>
    </xf>
    <xf numFmtId="164" fontId="0" fillId="5" borderId="19" xfId="0" applyNumberForma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protection hidden="1"/>
    </xf>
    <xf numFmtId="164" fontId="3" fillId="4" borderId="22" xfId="0" applyNumberFormat="1" applyFont="1" applyFill="1" applyBorder="1" applyAlignment="1" applyProtection="1">
      <alignment horizontal="center"/>
      <protection hidden="1"/>
    </xf>
    <xf numFmtId="164" fontId="3" fillId="4" borderId="23" xfId="0" applyNumberFormat="1" applyFont="1" applyFill="1" applyBorder="1" applyAlignment="1" applyProtection="1">
      <alignment horizontal="center"/>
      <protection hidden="1"/>
    </xf>
    <xf numFmtId="164" fontId="3" fillId="4" borderId="26" xfId="0" applyNumberFormat="1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164" fontId="0" fillId="5" borderId="33" xfId="0" applyNumberFormat="1" applyFill="1" applyBorder="1" applyAlignment="1" applyProtection="1">
      <alignment horizontal="center"/>
      <protection hidden="1"/>
    </xf>
    <xf numFmtId="164" fontId="0" fillId="5" borderId="34" xfId="0" applyNumberFormat="1" applyFill="1" applyBorder="1" applyAlignment="1" applyProtection="1">
      <alignment horizontal="center"/>
      <protection hidden="1"/>
    </xf>
    <xf numFmtId="164" fontId="0" fillId="5" borderId="35" xfId="0" applyNumberFormat="1" applyFill="1" applyBorder="1" applyAlignment="1" applyProtection="1">
      <alignment horizontal="center"/>
      <protection hidden="1"/>
    </xf>
    <xf numFmtId="165" fontId="0" fillId="6" borderId="11" xfId="0" applyNumberFormat="1" applyFill="1" applyBorder="1" applyAlignment="1" applyProtection="1">
      <alignment horizontal="center"/>
      <protection hidden="1"/>
    </xf>
    <xf numFmtId="165" fontId="6" fillId="6" borderId="4" xfId="0" applyNumberFormat="1" applyFont="1" applyFill="1" applyBorder="1" applyAlignment="1" applyProtection="1">
      <alignment horizontal="center"/>
      <protection hidden="1"/>
    </xf>
    <xf numFmtId="165" fontId="0" fillId="6" borderId="14" xfId="0" applyNumberFormat="1" applyFill="1" applyBorder="1" applyAlignment="1" applyProtection="1">
      <alignment horizontal="center"/>
      <protection hidden="1"/>
    </xf>
    <xf numFmtId="165" fontId="0" fillId="6" borderId="16" xfId="0" applyNumberFormat="1" applyFill="1" applyBorder="1" applyAlignment="1" applyProtection="1">
      <alignment horizontal="center"/>
      <protection hidden="1"/>
    </xf>
    <xf numFmtId="165" fontId="0" fillId="6" borderId="21" xfId="0" applyNumberFormat="1" applyFill="1" applyBorder="1" applyAlignment="1" applyProtection="1">
      <alignment horizontal="center"/>
      <protection hidden="1"/>
    </xf>
    <xf numFmtId="164" fontId="3" fillId="4" borderId="33" xfId="0" applyNumberFormat="1" applyFont="1" applyFill="1" applyBorder="1" applyAlignment="1" applyProtection="1">
      <alignment horizontal="center"/>
      <protection hidden="1"/>
    </xf>
    <xf numFmtId="164" fontId="3" fillId="4" borderId="34" xfId="0" applyNumberFormat="1" applyFont="1" applyFill="1" applyBorder="1" applyAlignment="1" applyProtection="1">
      <alignment horizontal="center"/>
      <protection hidden="1"/>
    </xf>
    <xf numFmtId="164" fontId="3" fillId="4" borderId="35" xfId="0" applyNumberFormat="1" applyFont="1" applyFill="1" applyBorder="1" applyAlignment="1" applyProtection="1">
      <alignment horizontal="center"/>
      <protection hidden="1"/>
    </xf>
    <xf numFmtId="1" fontId="0" fillId="5" borderId="33" xfId="0" applyNumberFormat="1" applyFill="1" applyBorder="1" applyAlignment="1" applyProtection="1">
      <alignment horizontal="center"/>
      <protection hidden="1"/>
    </xf>
    <xf numFmtId="1" fontId="0" fillId="5" borderId="34" xfId="0" applyNumberFormat="1" applyFill="1" applyBorder="1" applyAlignment="1" applyProtection="1">
      <alignment horizontal="center"/>
      <protection hidden="1"/>
    </xf>
    <xf numFmtId="1" fontId="0" fillId="5" borderId="35" xfId="0" applyNumberFormat="1" applyFill="1" applyBorder="1" applyAlignment="1" applyProtection="1">
      <alignment horizontal="center"/>
      <protection hidden="1"/>
    </xf>
    <xf numFmtId="1" fontId="6" fillId="5" borderId="33" xfId="0" applyNumberFormat="1" applyFont="1" applyFill="1" applyBorder="1" applyAlignment="1" applyProtection="1">
      <alignment horizontal="center"/>
      <protection hidden="1"/>
    </xf>
    <xf numFmtId="1" fontId="6" fillId="5" borderId="34" xfId="0" applyNumberFormat="1" applyFont="1" applyFill="1" applyBorder="1" applyAlignment="1" applyProtection="1">
      <alignment horizontal="center"/>
      <protection hidden="1"/>
    </xf>
    <xf numFmtId="1" fontId="6" fillId="5" borderId="35" xfId="0" applyNumberFormat="1" applyFont="1" applyFill="1" applyBorder="1" applyAlignment="1" applyProtection="1">
      <alignment horizontal="center"/>
      <protection hidden="1"/>
    </xf>
    <xf numFmtId="1" fontId="0" fillId="5" borderId="37" xfId="0" applyNumberFormat="1" applyFill="1" applyBorder="1" applyAlignment="1" applyProtection="1">
      <alignment horizontal="center"/>
      <protection hidden="1"/>
    </xf>
    <xf numFmtId="1" fontId="0" fillId="5" borderId="38" xfId="0" applyNumberFormat="1" applyFill="1" applyBorder="1" applyAlignment="1" applyProtection="1">
      <alignment horizontal="center"/>
      <protection hidden="1"/>
    </xf>
    <xf numFmtId="1" fontId="0" fillId="5" borderId="39" xfId="0" applyNumberFormat="1" applyFill="1" applyBorder="1" applyAlignment="1" applyProtection="1">
      <alignment horizontal="center"/>
      <protection hidden="1"/>
    </xf>
    <xf numFmtId="1" fontId="0" fillId="5" borderId="42" xfId="0" applyNumberFormat="1" applyFill="1" applyBorder="1" applyAlignment="1" applyProtection="1">
      <alignment horizontal="center"/>
      <protection hidden="1"/>
    </xf>
    <xf numFmtId="1" fontId="0" fillId="5" borderId="43" xfId="0" applyNumberFormat="1" applyFill="1" applyBorder="1" applyAlignment="1" applyProtection="1">
      <alignment horizontal="center"/>
      <protection hidden="1"/>
    </xf>
    <xf numFmtId="1" fontId="0" fillId="5" borderId="44" xfId="0" applyNumberFormat="1" applyFill="1" applyBorder="1" applyAlignment="1" applyProtection="1">
      <alignment horizontal="center"/>
      <protection hidden="1"/>
    </xf>
    <xf numFmtId="1" fontId="0" fillId="5" borderId="5" xfId="0" applyNumberFormat="1" applyFill="1" applyBorder="1" applyAlignment="1" applyProtection="1">
      <protection hidden="1"/>
    </xf>
    <xf numFmtId="2" fontId="17" fillId="3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protection hidden="1"/>
    </xf>
    <xf numFmtId="164" fontId="3" fillId="4" borderId="36" xfId="0" applyNumberFormat="1" applyFont="1" applyFill="1" applyBorder="1" applyAlignment="1" applyProtection="1">
      <alignment horizontal="center"/>
      <protection hidden="1"/>
    </xf>
    <xf numFmtId="165" fontId="0" fillId="6" borderId="9" xfId="0" applyNumberFormat="1" applyFill="1" applyBorder="1" applyAlignment="1" applyProtection="1">
      <alignment horizontal="center"/>
      <protection hidden="1"/>
    </xf>
    <xf numFmtId="165" fontId="6" fillId="6" borderId="1" xfId="0" applyNumberFormat="1" applyFont="1" applyFill="1" applyBorder="1" applyAlignment="1" applyProtection="1">
      <alignment horizontal="center"/>
      <protection hidden="1"/>
    </xf>
    <xf numFmtId="165" fontId="0" fillId="6" borderId="46" xfId="0" applyNumberFormat="1" applyFill="1" applyBorder="1" applyAlignment="1" applyProtection="1">
      <alignment horizontal="center"/>
      <protection hidden="1"/>
    </xf>
    <xf numFmtId="165" fontId="0" fillId="6" borderId="47" xfId="0" applyNumberFormat="1" applyFill="1" applyBorder="1" applyAlignment="1" applyProtection="1">
      <alignment horizontal="center"/>
      <protection hidden="1"/>
    </xf>
    <xf numFmtId="165" fontId="0" fillId="6" borderId="48" xfId="0" applyNumberFormat="1" applyFill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locked="0" hidden="1"/>
    </xf>
    <xf numFmtId="0" fontId="2" fillId="0" borderId="0" xfId="0" applyFont="1" applyAlignment="1" applyProtection="1">
      <alignment horizontal="left" vertical="center"/>
      <protection hidden="1"/>
    </xf>
    <xf numFmtId="165" fontId="3" fillId="4" borderId="33" xfId="0" applyNumberFormat="1" applyFont="1" applyFill="1" applyBorder="1" applyAlignment="1" applyProtection="1">
      <alignment horizontal="center"/>
      <protection hidden="1"/>
    </xf>
    <xf numFmtId="165" fontId="3" fillId="4" borderId="34" xfId="0" applyNumberFormat="1" applyFont="1" applyFill="1" applyBorder="1" applyAlignment="1" applyProtection="1">
      <alignment horizontal="center"/>
      <protection hidden="1"/>
    </xf>
    <xf numFmtId="165" fontId="3" fillId="4" borderId="35" xfId="0" applyNumberFormat="1" applyFont="1" applyFill="1" applyBorder="1" applyAlignment="1" applyProtection="1">
      <alignment horizontal="center"/>
      <protection hidden="1"/>
    </xf>
    <xf numFmtId="2" fontId="3" fillId="4" borderId="33" xfId="0" applyNumberFormat="1" applyFont="1" applyFill="1" applyBorder="1" applyAlignment="1" applyProtection="1">
      <alignment horizontal="center"/>
      <protection hidden="1"/>
    </xf>
    <xf numFmtId="2" fontId="3" fillId="4" borderId="34" xfId="0" applyNumberFormat="1" applyFont="1" applyFill="1" applyBorder="1" applyAlignment="1" applyProtection="1">
      <alignment horizontal="center"/>
      <protection hidden="1"/>
    </xf>
    <xf numFmtId="2" fontId="3" fillId="4" borderId="35" xfId="0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4" fillId="2" borderId="1" xfId="0" applyNumberFormat="1" applyFont="1" applyFill="1" applyBorder="1" applyAlignment="1" applyProtection="1">
      <alignment horizontal="left" vertical="center"/>
      <protection hidden="1"/>
    </xf>
    <xf numFmtId="0" fontId="4" fillId="2" borderId="2" xfId="0" applyNumberFormat="1" applyFont="1" applyFill="1" applyBorder="1" applyAlignment="1" applyProtection="1">
      <alignment horizontal="left" vertical="center"/>
      <protection hidden="1"/>
    </xf>
    <xf numFmtId="0" fontId="4" fillId="2" borderId="3" xfId="0" applyNumberFormat="1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2" xfId="0" applyFont="1" applyFill="1" applyBorder="1" applyAlignment="1" applyProtection="1">
      <alignment horizontal="left" vertical="center"/>
      <protection hidden="1"/>
    </xf>
    <xf numFmtId="0" fontId="11" fillId="2" borderId="3" xfId="0" applyFont="1" applyFill="1" applyBorder="1" applyAlignment="1" applyProtection="1">
      <alignment horizontal="left" vertic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18" xfId="0" applyFont="1" applyFill="1" applyBorder="1" applyAlignment="1" applyProtection="1">
      <alignment horizontal="center" vertical="center" wrapText="1"/>
      <protection hidden="1"/>
    </xf>
    <xf numFmtId="0" fontId="3" fillId="4" borderId="19" xfId="0" applyFont="1" applyFill="1" applyBorder="1" applyAlignment="1" applyProtection="1">
      <alignment horizontal="center" vertical="center" wrapText="1"/>
      <protection hidden="1"/>
    </xf>
    <xf numFmtId="0" fontId="3" fillId="4" borderId="12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3" fillId="4" borderId="5" xfId="0" applyFont="1" applyFill="1" applyBorder="1" applyAlignment="1" applyProtection="1">
      <alignment horizontal="center" vertical="center" wrapText="1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3" fillId="3" borderId="2" xfId="0" applyFont="1" applyFill="1" applyBorder="1" applyAlignment="1" applyProtection="1">
      <alignment horizontal="left"/>
      <protection hidden="1"/>
    </xf>
    <xf numFmtId="0" fontId="3" fillId="3" borderId="3" xfId="0" applyFont="1" applyFill="1" applyBorder="1" applyAlignment="1" applyProtection="1">
      <alignment horizontal="left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left"/>
      <protection hidden="1"/>
    </xf>
    <xf numFmtId="0" fontId="3" fillId="3" borderId="7" xfId="0" applyFont="1" applyFill="1" applyBorder="1" applyAlignment="1" applyProtection="1">
      <alignment horizontal="left"/>
      <protection hidden="1"/>
    </xf>
    <xf numFmtId="0" fontId="3" fillId="4" borderId="6" xfId="0" applyFont="1" applyFill="1" applyBorder="1" applyAlignment="1" applyProtection="1">
      <alignment horizontal="center" vertical="top" wrapText="1"/>
      <protection hidden="1"/>
    </xf>
    <xf numFmtId="0" fontId="3" fillId="4" borderId="7" xfId="0" applyFont="1" applyFill="1" applyBorder="1" applyAlignment="1" applyProtection="1">
      <alignment horizontal="center" vertical="top" wrapText="1"/>
      <protection hidden="1"/>
    </xf>
    <xf numFmtId="0" fontId="3" fillId="4" borderId="8" xfId="0" applyFont="1" applyFill="1" applyBorder="1" applyAlignment="1" applyProtection="1">
      <alignment horizontal="center" vertical="top" wrapText="1"/>
      <protection hidden="1"/>
    </xf>
    <xf numFmtId="0" fontId="3" fillId="4" borderId="9" xfId="0" applyFont="1" applyFill="1" applyBorder="1" applyAlignment="1" applyProtection="1">
      <alignment horizontal="center" vertical="top" wrapText="1"/>
      <protection hidden="1"/>
    </xf>
    <xf numFmtId="0" fontId="3" fillId="4" borderId="0" xfId="0" applyFont="1" applyFill="1" applyBorder="1" applyAlignment="1" applyProtection="1">
      <alignment horizontal="center" vertical="top" wrapText="1"/>
      <protection hidden="1"/>
    </xf>
    <xf numFmtId="0" fontId="3" fillId="4" borderId="10" xfId="0" applyFont="1" applyFill="1" applyBorder="1" applyAlignment="1" applyProtection="1">
      <alignment horizontal="center" vertical="top" wrapText="1"/>
      <protection hidden="1"/>
    </xf>
    <xf numFmtId="0" fontId="3" fillId="4" borderId="17" xfId="0" applyFont="1" applyFill="1" applyBorder="1" applyAlignment="1" applyProtection="1">
      <alignment horizontal="center" vertical="top" wrapText="1"/>
      <protection hidden="1"/>
    </xf>
    <xf numFmtId="0" fontId="3" fillId="4" borderId="18" xfId="0" applyFont="1" applyFill="1" applyBorder="1" applyAlignment="1" applyProtection="1">
      <alignment horizontal="center" vertical="top" wrapText="1"/>
      <protection hidden="1"/>
    </xf>
    <xf numFmtId="0" fontId="3" fillId="4" borderId="19" xfId="0" applyFont="1" applyFill="1" applyBorder="1" applyAlignment="1" applyProtection="1">
      <alignment horizontal="center" vertical="top" wrapText="1"/>
      <protection hidden="1"/>
    </xf>
    <xf numFmtId="0" fontId="3" fillId="4" borderId="6" xfId="0" applyFont="1" applyFill="1" applyBorder="1" applyAlignment="1" applyProtection="1">
      <alignment horizontal="right" wrapText="1"/>
      <protection hidden="1"/>
    </xf>
    <xf numFmtId="0" fontId="3" fillId="4" borderId="7" xfId="0" applyFont="1" applyFill="1" applyBorder="1" applyAlignment="1" applyProtection="1">
      <alignment horizontal="right"/>
      <protection hidden="1"/>
    </xf>
    <xf numFmtId="0" fontId="3" fillId="4" borderId="8" xfId="0" applyFont="1" applyFill="1" applyBorder="1" applyAlignment="1" applyProtection="1">
      <alignment horizontal="right"/>
      <protection hidden="1"/>
    </xf>
    <xf numFmtId="0" fontId="3" fillId="4" borderId="17" xfId="0" applyFont="1" applyFill="1" applyBorder="1" applyAlignment="1" applyProtection="1">
      <alignment horizontal="right"/>
      <protection hidden="1"/>
    </xf>
    <xf numFmtId="0" fontId="3" fillId="4" borderId="18" xfId="0" applyFont="1" applyFill="1" applyBorder="1" applyAlignment="1" applyProtection="1">
      <alignment horizontal="right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  <xf numFmtId="0" fontId="3" fillId="3" borderId="1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4" xfId="0" applyFont="1" applyFill="1" applyBorder="1" applyAlignment="1">
      <alignment horizontal="right"/>
    </xf>
    <xf numFmtId="167" fontId="0" fillId="5" borderId="4" xfId="0" applyNumberForma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'Generic ECU'!$G$14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'Generic ECU'!$F$15:$F$22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'Generic ECU'!$G$15:$G$22</c:f>
              <c:numCache>
                <c:formatCode>0</c:formatCode>
                <c:ptCount val="8"/>
                <c:pt idx="0">
                  <c:v>931.54139999999984</c:v>
                </c:pt>
                <c:pt idx="1">
                  <c:v>1023.82085</c:v>
                </c:pt>
                <c:pt idx="2">
                  <c:v>1106.9485999999999</c:v>
                </c:pt>
                <c:pt idx="3">
                  <c:v>1203.7107499999997</c:v>
                </c:pt>
                <c:pt idx="4">
                  <c:v>1280.7308499999999</c:v>
                </c:pt>
                <c:pt idx="5">
                  <c:v>1339.38085</c:v>
                </c:pt>
                <c:pt idx="6">
                  <c:v>1403.2909499999998</c:v>
                </c:pt>
                <c:pt idx="7">
                  <c:v>1469.7896999999998</c:v>
                </c:pt>
              </c:numCache>
            </c:numRef>
          </c:yVal>
          <c:smooth val="1"/>
        </c:ser>
        <c:axId val="190791040"/>
        <c:axId val="191165952"/>
      </c:scatterChart>
      <c:valAx>
        <c:axId val="190791040"/>
        <c:scaling>
          <c:orientation val="minMax"/>
        </c:scaling>
        <c:axPos val="b"/>
        <c:majorGridlines/>
        <c:title>
          <c:tx>
            <c:strRef>
              <c:f>'Generic ECU'!$F$14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91165952"/>
        <c:crosses val="autoZero"/>
        <c:crossBetween val="midCat"/>
      </c:valAx>
      <c:valAx>
        <c:axId val="191165952"/>
        <c:scaling>
          <c:orientation val="minMax"/>
        </c:scaling>
        <c:axPos val="l"/>
        <c:majorGridlines/>
        <c:title>
          <c:tx>
            <c:strRef>
              <c:f>'Generic ECU'!$H$15:$H$22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907910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694598659039873E-2"/>
          <c:y val="0.10729136307003684"/>
          <c:w val="0.77443625998363108"/>
          <c:h val="0.76517945114218422"/>
        </c:manualLayout>
      </c:layout>
      <c:scatterChart>
        <c:scatterStyle val="smoothMarker"/>
        <c:ser>
          <c:idx val="0"/>
          <c:order val="0"/>
          <c:tx>
            <c:strRef>
              <c:f>'Nissan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EcuTek'!$G$63:$V$63</c:f>
              <c:numCache>
                <c:formatCode>0</c:formatCode>
                <c:ptCount val="16"/>
                <c:pt idx="0">
                  <c:v>174.78855861888002</c:v>
                </c:pt>
                <c:pt idx="1">
                  <c:v>153.57567346944001</c:v>
                </c:pt>
                <c:pt idx="2">
                  <c:v>136.65814491456001</c:v>
                </c:pt>
                <c:pt idx="3">
                  <c:v>123.56940683712003</c:v>
                </c:pt>
                <c:pt idx="4">
                  <c:v>113.84289312000004</c:v>
                </c:pt>
                <c:pt idx="5">
                  <c:v>107.01203764608002</c:v>
                </c:pt>
                <c:pt idx="6">
                  <c:v>102.61027429824003</c:v>
                </c:pt>
                <c:pt idx="7">
                  <c:v>101.08292630016007</c:v>
                </c:pt>
                <c:pt idx="8">
                  <c:v>101.08292630016007</c:v>
                </c:pt>
                <c:pt idx="9">
                  <c:v>101.08292630016007</c:v>
                </c:pt>
                <c:pt idx="10">
                  <c:v>101.08292630016007</c:v>
                </c:pt>
                <c:pt idx="11">
                  <c:v>101.08292630016007</c:v>
                </c:pt>
                <c:pt idx="12">
                  <c:v>101.08292630016007</c:v>
                </c:pt>
                <c:pt idx="13">
                  <c:v>100.62095655552002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'Nissan GTR EcuTek'!$F$64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EcuTek'!$G$64:$V$64</c:f>
              <c:numCache>
                <c:formatCode>0</c:formatCode>
                <c:ptCount val="16"/>
                <c:pt idx="0">
                  <c:v>184.92679564223999</c:v>
                </c:pt>
                <c:pt idx="1">
                  <c:v>162.82525513511999</c:v>
                </c:pt>
                <c:pt idx="2">
                  <c:v>144.93035109887995</c:v>
                </c:pt>
                <c:pt idx="3">
                  <c:v>130.80379796376002</c:v>
                </c:pt>
                <c:pt idx="4">
                  <c:v>120.00731016000003</c:v>
                </c:pt>
                <c:pt idx="5">
                  <c:v>112.10260211783998</c:v>
                </c:pt>
                <c:pt idx="6">
                  <c:v>106.65138826751996</c:v>
                </c:pt>
                <c:pt idx="7">
                  <c:v>103.21538303927997</c:v>
                </c:pt>
                <c:pt idx="8">
                  <c:v>101.35630086335999</c:v>
                </c:pt>
                <c:pt idx="9">
                  <c:v>100.92349128767989</c:v>
                </c:pt>
                <c:pt idx="10">
                  <c:v>100.92349128767989</c:v>
                </c:pt>
                <c:pt idx="11">
                  <c:v>100.92349128767989</c:v>
                </c:pt>
                <c:pt idx="12">
                  <c:v>100.92349128767989</c:v>
                </c:pt>
                <c:pt idx="13">
                  <c:v>100.37474082696002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EcuTek'!$G$65:$V$65</c:f>
              <c:numCache>
                <c:formatCode>0</c:formatCode>
                <c:ptCount val="16"/>
                <c:pt idx="0">
                  <c:v>190.68267965888001</c:v>
                </c:pt>
                <c:pt idx="1">
                  <c:v>168.73239971144002</c:v>
                </c:pt>
                <c:pt idx="2">
                  <c:v>150.82747633856002</c:v>
                </c:pt>
                <c:pt idx="3">
                  <c:v>136.54659229112002</c:v>
                </c:pt>
                <c:pt idx="4">
                  <c:v>125.46843032000004</c:v>
                </c:pt>
                <c:pt idx="5">
                  <c:v>117.17167317608005</c:v>
                </c:pt>
                <c:pt idx="6">
                  <c:v>111.23500361024003</c:v>
                </c:pt>
                <c:pt idx="7">
                  <c:v>107.23710437336007</c:v>
                </c:pt>
                <c:pt idx="8">
                  <c:v>104.75665821632009</c:v>
                </c:pt>
                <c:pt idx="9">
                  <c:v>103.37234789000007</c:v>
                </c:pt>
                <c:pt idx="10">
                  <c:v>102.6628561452801</c:v>
                </c:pt>
                <c:pt idx="11">
                  <c:v>102.2068657330401</c:v>
                </c:pt>
                <c:pt idx="12">
                  <c:v>101.58305940416011</c:v>
                </c:pt>
                <c:pt idx="13">
                  <c:v>100.3701199095201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'Nissan GTR EcuTek'!$F$66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EcuTek'!$G$66:$V$66</c:f>
              <c:numCache>
                <c:formatCode>0</c:formatCode>
                <c:ptCount val="16"/>
                <c:pt idx="0">
                  <c:v>168.22908262208</c:v>
                </c:pt>
                <c:pt idx="1">
                  <c:v>149.92726200103999</c:v>
                </c:pt>
                <c:pt idx="2">
                  <c:v>135.19773183295996</c:v>
                </c:pt>
                <c:pt idx="3">
                  <c:v>123.66090438391997</c:v>
                </c:pt>
                <c:pt idx="4">
                  <c:v>114.93719191999999</c:v>
                </c:pt>
                <c:pt idx="5">
                  <c:v>108.64700670727998</c:v>
                </c:pt>
                <c:pt idx="6">
                  <c:v>104.41076101183995</c:v>
                </c:pt>
                <c:pt idx="7">
                  <c:v>101.84886709975999</c:v>
                </c:pt>
                <c:pt idx="8">
                  <c:v>100.86910360255999</c:v>
                </c:pt>
                <c:pt idx="9">
                  <c:v>100.86910360255999</c:v>
                </c:pt>
                <c:pt idx="10">
                  <c:v>100.86910360255999</c:v>
                </c:pt>
                <c:pt idx="11">
                  <c:v>100.86910360255999</c:v>
                </c:pt>
                <c:pt idx="12">
                  <c:v>100.86910360255999</c:v>
                </c:pt>
                <c:pt idx="13">
                  <c:v>100.38197797832001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EcuTek'!$G$67:$V$67</c:f>
              <c:numCache>
                <c:formatCode>0</c:formatCode>
                <c:ptCount val="16"/>
                <c:pt idx="0">
                  <c:v>174.26993679615998</c:v>
                </c:pt>
                <c:pt idx="1">
                  <c:v>154.83226142607998</c:v>
                </c:pt>
                <c:pt idx="2">
                  <c:v>139.11382758591998</c:v>
                </c:pt>
                <c:pt idx="3">
                  <c:v>126.72536931184001</c:v>
                </c:pt>
                <c:pt idx="4">
                  <c:v>117.27762064000001</c:v>
                </c:pt>
                <c:pt idx="5">
                  <c:v>110.38131560656001</c:v>
                </c:pt>
                <c:pt idx="6">
                  <c:v>105.64718824768002</c:v>
                </c:pt>
                <c:pt idx="7">
                  <c:v>102.68597259951997</c:v>
                </c:pt>
                <c:pt idx="8">
                  <c:v>101.10840269823998</c:v>
                </c:pt>
                <c:pt idx="9">
                  <c:v>100.84926128511998</c:v>
                </c:pt>
                <c:pt idx="10">
                  <c:v>100.84926128511998</c:v>
                </c:pt>
                <c:pt idx="11">
                  <c:v>100.84926128511998</c:v>
                </c:pt>
                <c:pt idx="12">
                  <c:v>100.84926128511998</c:v>
                </c:pt>
                <c:pt idx="13">
                  <c:v>100.35093066063999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'Nissan GTR EcuTek'!$F$68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EcuTek'!$G$68:$V$68</c:f>
              <c:numCache>
                <c:formatCode>0</c:formatCode>
                <c:ptCount val="16"/>
                <c:pt idx="0">
                  <c:v>189.81306740863999</c:v>
                </c:pt>
                <c:pt idx="1">
                  <c:v>168.74514008431998</c:v>
                </c:pt>
                <c:pt idx="2">
                  <c:v>151.44994496767998</c:v>
                </c:pt>
                <c:pt idx="3">
                  <c:v>137.54311805935998</c:v>
                </c:pt>
                <c:pt idx="4">
                  <c:v>126.64029535999998</c:v>
                </c:pt>
                <c:pt idx="5">
                  <c:v>118.35711287023997</c:v>
                </c:pt>
                <c:pt idx="6">
                  <c:v>112.30920659071998</c:v>
                </c:pt>
                <c:pt idx="7">
                  <c:v>108.11221252207994</c:v>
                </c:pt>
                <c:pt idx="8">
                  <c:v>105.38176666496</c:v>
                </c:pt>
                <c:pt idx="9">
                  <c:v>103.73350502</c:v>
                </c:pt>
                <c:pt idx="10">
                  <c:v>102.78306358783999</c:v>
                </c:pt>
                <c:pt idx="11">
                  <c:v>102.14607836911995</c:v>
                </c:pt>
                <c:pt idx="12">
                  <c:v>101.43818536447986</c:v>
                </c:pt>
                <c:pt idx="13">
                  <c:v>100.27502057456002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EcuTek'!$G$69:$V$69</c:f>
              <c:numCache>
                <c:formatCode>0</c:formatCode>
                <c:ptCount val="16"/>
                <c:pt idx="0">
                  <c:v>197.49901632512001</c:v>
                </c:pt>
                <c:pt idx="1">
                  <c:v>175.87926864056001</c:v>
                </c:pt>
                <c:pt idx="2">
                  <c:v>158.03230698944</c:v>
                </c:pt>
                <c:pt idx="3">
                  <c:v>143.57276184488001</c:v>
                </c:pt>
                <c:pt idx="4">
                  <c:v>132.11526368000003</c:v>
                </c:pt>
                <c:pt idx="5">
                  <c:v>123.27444296792004</c:v>
                </c:pt>
                <c:pt idx="6">
                  <c:v>116.66493018176004</c:v>
                </c:pt>
                <c:pt idx="7">
                  <c:v>111.90135579464007</c:v>
                </c:pt>
                <c:pt idx="8">
                  <c:v>108.59835027968001</c:v>
                </c:pt>
                <c:pt idx="9">
                  <c:v>106.37054411000008</c:v>
                </c:pt>
                <c:pt idx="10">
                  <c:v>104.83256775872002</c:v>
                </c:pt>
                <c:pt idx="11">
                  <c:v>103.59905169896007</c:v>
                </c:pt>
                <c:pt idx="12">
                  <c:v>102.28462640384004</c:v>
                </c:pt>
                <c:pt idx="13">
                  <c:v>100.50392234648012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'Nissan GTR EcuTek'!$F$70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EcuTek'!$G$70:$V$70</c:f>
              <c:numCache>
                <c:formatCode>0</c:formatCode>
                <c:ptCount val="16"/>
                <c:pt idx="0">
                  <c:v>199.91829576383998</c:v>
                </c:pt>
                <c:pt idx="1">
                  <c:v>178.75933206191996</c:v>
                </c:pt>
                <c:pt idx="2">
                  <c:v>161.10720955007997</c:v>
                </c:pt>
                <c:pt idx="3">
                  <c:v>146.61929374415996</c:v>
                </c:pt>
                <c:pt idx="4">
                  <c:v>134.95295016</c:v>
                </c:pt>
                <c:pt idx="5">
                  <c:v>125.76554431343996</c:v>
                </c:pt>
                <c:pt idx="6">
                  <c:v>118.71444172032002</c:v>
                </c:pt>
                <c:pt idx="7">
                  <c:v>113.45700789647995</c:v>
                </c:pt>
                <c:pt idx="8">
                  <c:v>109.65060835775995</c:v>
                </c:pt>
                <c:pt idx="9">
                  <c:v>106.95260861999998</c:v>
                </c:pt>
                <c:pt idx="10">
                  <c:v>105.02037419904002</c:v>
                </c:pt>
                <c:pt idx="11">
                  <c:v>103.51127061071998</c:v>
                </c:pt>
                <c:pt idx="12">
                  <c:v>102.08266337087991</c:v>
                </c:pt>
                <c:pt idx="13">
                  <c:v>100.39191799536002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axId val="174966656"/>
        <c:axId val="174985216"/>
      </c:scatterChart>
      <c:valAx>
        <c:axId val="174966656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4985216"/>
        <c:crosses val="autoZero"/>
        <c:crossBetween val="midCat"/>
        <c:majorUnit val="0.2"/>
      </c:valAx>
      <c:valAx>
        <c:axId val="174985216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</c:title>
        <c:numFmt formatCode="0" sourceLinked="1"/>
        <c:tickLblPos val="nextTo"/>
        <c:crossAx val="1749666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'Nissan GTR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COBB'!$G$15:$G$22</c:f>
              <c:numCache>
                <c:formatCode>0</c:formatCode>
                <c:ptCount val="8"/>
                <c:pt idx="0">
                  <c:v>931.54139999999984</c:v>
                </c:pt>
                <c:pt idx="1">
                  <c:v>1023.82085</c:v>
                </c:pt>
                <c:pt idx="2">
                  <c:v>1106.9485999999999</c:v>
                </c:pt>
                <c:pt idx="3">
                  <c:v>1203.7107499999997</c:v>
                </c:pt>
                <c:pt idx="4">
                  <c:v>1280.7308499999999</c:v>
                </c:pt>
                <c:pt idx="5">
                  <c:v>1339.38085</c:v>
                </c:pt>
                <c:pt idx="6">
                  <c:v>1403.2909499999998</c:v>
                </c:pt>
                <c:pt idx="7">
                  <c:v>1469.7896999999998</c:v>
                </c:pt>
              </c:numCache>
            </c:numRef>
          </c:yVal>
          <c:smooth val="1"/>
        </c:ser>
        <c:axId val="175041536"/>
        <c:axId val="175178880"/>
      </c:scatterChart>
      <c:valAx>
        <c:axId val="175041536"/>
        <c:scaling>
          <c:orientation val="minMax"/>
        </c:scaling>
        <c:axPos val="b"/>
        <c:majorGridlines/>
        <c:title>
          <c:tx>
            <c:strRef>
              <c:f>'Nissan GTR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5178880"/>
        <c:crosses val="autoZero"/>
        <c:crossBetween val="midCat"/>
      </c:valAx>
      <c:valAx>
        <c:axId val="175178880"/>
        <c:scaling>
          <c:orientation val="minMax"/>
        </c:scaling>
        <c:axPos val="l"/>
        <c:majorGridlines/>
        <c:title>
          <c:tx>
            <c:strRef>
              <c:f>'Nissan GTR COBB'!$H$15:$H$22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50415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602E-2"/>
          <c:y val="0.10426697541759168"/>
          <c:w val="0.77062447839182135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'[1]Nissan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EcuTek'!$G$41:$N$41</c:f>
              <c:numCache>
                <c:formatCode>General</c:formatCode>
                <c:ptCount val="8"/>
                <c:pt idx="0">
                  <c:v>2.3149999999999999</c:v>
                </c:pt>
                <c:pt idx="1">
                  <c:v>1.6080000000000001</c:v>
                </c:pt>
                <c:pt idx="2">
                  <c:v>1.367</c:v>
                </c:pt>
                <c:pt idx="3">
                  <c:v>1.1830000000000001</c:v>
                </c:pt>
                <c:pt idx="4">
                  <c:v>1.04</c:v>
                </c:pt>
                <c:pt idx="5">
                  <c:v>0.92400000000000004</c:v>
                </c:pt>
                <c:pt idx="6">
                  <c:v>0.82099999999999995</c:v>
                </c:pt>
                <c:pt idx="7">
                  <c:v>0.71499999999999997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'[1]Nissan GTR EcuTek'!$F$42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EcuTek'!$G$42:$N$42</c:f>
              <c:numCache>
                <c:formatCode>General</c:formatCode>
                <c:ptCount val="8"/>
                <c:pt idx="0">
                  <c:v>2.4980000000000002</c:v>
                </c:pt>
                <c:pt idx="1">
                  <c:v>1.659</c:v>
                </c:pt>
                <c:pt idx="2">
                  <c:v>1.399</c:v>
                </c:pt>
                <c:pt idx="3">
                  <c:v>1.212</c:v>
                </c:pt>
                <c:pt idx="4">
                  <c:v>1.073</c:v>
                </c:pt>
                <c:pt idx="5">
                  <c:v>0.95599999999999996</c:v>
                </c:pt>
                <c:pt idx="6">
                  <c:v>0.83699999999999997</c:v>
                </c:pt>
                <c:pt idx="7">
                  <c:v>0.68899999999999995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EcuTek'!$G$43:$N$43</c:f>
              <c:numCache>
                <c:formatCode>General</c:formatCode>
                <c:ptCount val="8"/>
                <c:pt idx="0">
                  <c:v>2.649</c:v>
                </c:pt>
                <c:pt idx="1">
                  <c:v>1.7390000000000001</c:v>
                </c:pt>
                <c:pt idx="2">
                  <c:v>1.4510000000000001</c:v>
                </c:pt>
                <c:pt idx="3">
                  <c:v>1.242</c:v>
                </c:pt>
                <c:pt idx="4">
                  <c:v>1.087</c:v>
                </c:pt>
                <c:pt idx="5">
                  <c:v>0.96299999999999997</c:v>
                </c:pt>
                <c:pt idx="6">
                  <c:v>0.84399999999999997</c:v>
                </c:pt>
                <c:pt idx="7">
                  <c:v>0.70699999999999996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'[1]Nissan GTR EcuTek'!$F$44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EcuTek'!$G$44:$N$44</c:f>
              <c:numCache>
                <c:formatCode>General</c:formatCode>
                <c:ptCount val="8"/>
                <c:pt idx="0">
                  <c:v>2.911</c:v>
                </c:pt>
                <c:pt idx="1">
                  <c:v>1.8260000000000001</c:v>
                </c:pt>
                <c:pt idx="2">
                  <c:v>1.4970000000000001</c:v>
                </c:pt>
                <c:pt idx="3">
                  <c:v>1.2689999999999999</c:v>
                </c:pt>
                <c:pt idx="4">
                  <c:v>1.1100000000000001</c:v>
                </c:pt>
                <c:pt idx="5">
                  <c:v>0.99</c:v>
                </c:pt>
                <c:pt idx="6">
                  <c:v>0.878</c:v>
                </c:pt>
                <c:pt idx="7">
                  <c:v>0.74199999999999999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EcuTek'!$G$45:$N$45</c:f>
              <c:numCache>
                <c:formatCode>General</c:formatCode>
                <c:ptCount val="8"/>
                <c:pt idx="0">
                  <c:v>3.2080000000000002</c:v>
                </c:pt>
                <c:pt idx="1">
                  <c:v>1.948</c:v>
                </c:pt>
                <c:pt idx="2">
                  <c:v>1.57</c:v>
                </c:pt>
                <c:pt idx="3">
                  <c:v>1.3129999999999999</c:v>
                </c:pt>
                <c:pt idx="4">
                  <c:v>1.139</c:v>
                </c:pt>
                <c:pt idx="5">
                  <c:v>1.0129999999999999</c:v>
                </c:pt>
                <c:pt idx="6">
                  <c:v>0.89900000000000002</c:v>
                </c:pt>
                <c:pt idx="7">
                  <c:v>0.76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'[1]Nissan GTR EcuTek'!$F$46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EcuTek'!$G$46:$N$46</c:f>
              <c:numCache>
                <c:formatCode>General</c:formatCode>
                <c:ptCount val="8"/>
                <c:pt idx="0">
                  <c:v>3.6789999999999998</c:v>
                </c:pt>
                <c:pt idx="1">
                  <c:v>2.0529999999999999</c:v>
                </c:pt>
                <c:pt idx="2">
                  <c:v>1.615</c:v>
                </c:pt>
                <c:pt idx="3">
                  <c:v>1.347</c:v>
                </c:pt>
                <c:pt idx="4">
                  <c:v>1.1859999999999999</c:v>
                </c:pt>
                <c:pt idx="5">
                  <c:v>1.0740000000000001</c:v>
                </c:pt>
                <c:pt idx="6">
                  <c:v>0.94799999999999995</c:v>
                </c:pt>
                <c:pt idx="7">
                  <c:v>0.749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'[1]Nissan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EcuTek'!$G$47:$N$47</c:f>
              <c:numCache>
                <c:formatCode>General</c:formatCode>
                <c:ptCount val="8"/>
                <c:pt idx="0">
                  <c:v>4.3230000000000004</c:v>
                </c:pt>
                <c:pt idx="1">
                  <c:v>2.2290000000000001</c:v>
                </c:pt>
                <c:pt idx="2">
                  <c:v>1.6879999999999999</c:v>
                </c:pt>
                <c:pt idx="3">
                  <c:v>1.375</c:v>
                </c:pt>
                <c:pt idx="4">
                  <c:v>1.208</c:v>
                </c:pt>
                <c:pt idx="5">
                  <c:v>1.1040000000000001</c:v>
                </c:pt>
                <c:pt idx="6">
                  <c:v>0.98299999999999998</c:v>
                </c:pt>
                <c:pt idx="7">
                  <c:v>0.76100000000000001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'[1]Nissan GTR EcuTek'!$F$48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EcuTek'!$G$48:$N$48</c:f>
              <c:numCache>
                <c:formatCode>General</c:formatCode>
                <c:ptCount val="8"/>
                <c:pt idx="0">
                  <c:v>4.5129999999999999</c:v>
                </c:pt>
                <c:pt idx="1">
                  <c:v>2.35</c:v>
                </c:pt>
                <c:pt idx="2">
                  <c:v>1.7749999999999999</c:v>
                </c:pt>
                <c:pt idx="3">
                  <c:v>1.4330000000000001</c:v>
                </c:pt>
                <c:pt idx="4">
                  <c:v>1.2410000000000001</c:v>
                </c:pt>
                <c:pt idx="5">
                  <c:v>1.1220000000000001</c:v>
                </c:pt>
                <c:pt idx="6">
                  <c:v>0.995</c:v>
                </c:pt>
                <c:pt idx="7">
                  <c:v>0.77900000000000003</c:v>
                </c:pt>
              </c:numCache>
            </c:numRef>
          </c:yVal>
          <c:smooth val="1"/>
        </c:ser>
        <c:axId val="175220224"/>
        <c:axId val="175222144"/>
      </c:scatterChart>
      <c:valAx>
        <c:axId val="175220224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General" sourceLinked="1"/>
        <c:tickLblPos val="nextTo"/>
        <c:crossAx val="175222144"/>
        <c:crosses val="autoZero"/>
        <c:crossBetween val="midCat"/>
        <c:majorUnit val="1"/>
      </c:valAx>
      <c:valAx>
        <c:axId val="175222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General" sourceLinked="1"/>
        <c:tickLblPos val="nextTo"/>
        <c:crossAx val="1752202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69459865903997E-2"/>
          <c:y val="0.10729136307003689"/>
          <c:w val="0.77443625998363108"/>
          <c:h val="0.76517945114218466"/>
        </c:manualLayout>
      </c:layout>
      <c:scatterChart>
        <c:scatterStyle val="smoothMarker"/>
        <c:ser>
          <c:idx val="0"/>
          <c:order val="0"/>
          <c:tx>
            <c:strRef>
              <c:f>'[1]Nissan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EcuTek'!$G$63:$V$63</c:f>
              <c:numCache>
                <c:formatCode>General</c:formatCode>
                <c:ptCount val="16"/>
                <c:pt idx="0">
                  <c:v>175</c:v>
                </c:pt>
                <c:pt idx="1">
                  <c:v>154</c:v>
                </c:pt>
                <c:pt idx="2">
                  <c:v>137</c:v>
                </c:pt>
                <c:pt idx="3">
                  <c:v>124</c:v>
                </c:pt>
                <c:pt idx="4">
                  <c:v>114</c:v>
                </c:pt>
                <c:pt idx="5">
                  <c:v>107</c:v>
                </c:pt>
                <c:pt idx="6">
                  <c:v>103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'[1]Nissan GTR EcuTek'!$F$64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EcuTek'!$G$64:$V$64</c:f>
              <c:numCache>
                <c:formatCode>General</c:formatCode>
                <c:ptCount val="16"/>
                <c:pt idx="0">
                  <c:v>185</c:v>
                </c:pt>
                <c:pt idx="1">
                  <c:v>163</c:v>
                </c:pt>
                <c:pt idx="2">
                  <c:v>145</c:v>
                </c:pt>
                <c:pt idx="3">
                  <c:v>131</c:v>
                </c:pt>
                <c:pt idx="4">
                  <c:v>120</c:v>
                </c:pt>
                <c:pt idx="5">
                  <c:v>112</c:v>
                </c:pt>
                <c:pt idx="6">
                  <c:v>107</c:v>
                </c:pt>
                <c:pt idx="7">
                  <c:v>103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EcuTek'!$G$65:$V$65</c:f>
              <c:numCache>
                <c:formatCode>General</c:formatCode>
                <c:ptCount val="16"/>
                <c:pt idx="0">
                  <c:v>191</c:v>
                </c:pt>
                <c:pt idx="1">
                  <c:v>169</c:v>
                </c:pt>
                <c:pt idx="2">
                  <c:v>151</c:v>
                </c:pt>
                <c:pt idx="3">
                  <c:v>137</c:v>
                </c:pt>
                <c:pt idx="4">
                  <c:v>125</c:v>
                </c:pt>
                <c:pt idx="5">
                  <c:v>117</c:v>
                </c:pt>
                <c:pt idx="6">
                  <c:v>111</c:v>
                </c:pt>
                <c:pt idx="7">
                  <c:v>107</c:v>
                </c:pt>
                <c:pt idx="8">
                  <c:v>105</c:v>
                </c:pt>
                <c:pt idx="9">
                  <c:v>103</c:v>
                </c:pt>
                <c:pt idx="10">
                  <c:v>103</c:v>
                </c:pt>
                <c:pt idx="11">
                  <c:v>102</c:v>
                </c:pt>
                <c:pt idx="12">
                  <c:v>102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'[1]Nissan GTR EcuTek'!$F$66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EcuTek'!$G$66:$V$66</c:f>
              <c:numCache>
                <c:formatCode>General</c:formatCode>
                <c:ptCount val="16"/>
                <c:pt idx="0">
                  <c:v>168</c:v>
                </c:pt>
                <c:pt idx="1">
                  <c:v>150</c:v>
                </c:pt>
                <c:pt idx="2">
                  <c:v>135</c:v>
                </c:pt>
                <c:pt idx="3">
                  <c:v>124</c:v>
                </c:pt>
                <c:pt idx="4">
                  <c:v>115</c:v>
                </c:pt>
                <c:pt idx="5">
                  <c:v>109</c:v>
                </c:pt>
                <c:pt idx="6">
                  <c:v>104</c:v>
                </c:pt>
                <c:pt idx="7">
                  <c:v>102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EcuTek'!$G$67:$V$67</c:f>
              <c:numCache>
                <c:formatCode>General</c:formatCode>
                <c:ptCount val="16"/>
                <c:pt idx="0">
                  <c:v>174</c:v>
                </c:pt>
                <c:pt idx="1">
                  <c:v>155</c:v>
                </c:pt>
                <c:pt idx="2">
                  <c:v>139</c:v>
                </c:pt>
                <c:pt idx="3">
                  <c:v>127</c:v>
                </c:pt>
                <c:pt idx="4">
                  <c:v>117</c:v>
                </c:pt>
                <c:pt idx="5">
                  <c:v>110</c:v>
                </c:pt>
                <c:pt idx="6">
                  <c:v>106</c:v>
                </c:pt>
                <c:pt idx="7">
                  <c:v>103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'[1]Nissan GTR EcuTek'!$F$68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EcuTek'!$G$68:$V$68</c:f>
              <c:numCache>
                <c:formatCode>General</c:formatCode>
                <c:ptCount val="16"/>
                <c:pt idx="0">
                  <c:v>190</c:v>
                </c:pt>
                <c:pt idx="1">
                  <c:v>169</c:v>
                </c:pt>
                <c:pt idx="2">
                  <c:v>151</c:v>
                </c:pt>
                <c:pt idx="3">
                  <c:v>138</c:v>
                </c:pt>
                <c:pt idx="4">
                  <c:v>127</c:v>
                </c:pt>
                <c:pt idx="5">
                  <c:v>118</c:v>
                </c:pt>
                <c:pt idx="6">
                  <c:v>112</c:v>
                </c:pt>
                <c:pt idx="7">
                  <c:v>108</c:v>
                </c:pt>
                <c:pt idx="8">
                  <c:v>105</c:v>
                </c:pt>
                <c:pt idx="9">
                  <c:v>104</c:v>
                </c:pt>
                <c:pt idx="10">
                  <c:v>103</c:v>
                </c:pt>
                <c:pt idx="11">
                  <c:v>102</c:v>
                </c:pt>
                <c:pt idx="12">
                  <c:v>101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'[1]Nissan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EcuTek'!$G$69:$V$69</c:f>
              <c:numCache>
                <c:formatCode>General</c:formatCode>
                <c:ptCount val="16"/>
                <c:pt idx="0">
                  <c:v>197</c:v>
                </c:pt>
                <c:pt idx="1">
                  <c:v>176</c:v>
                </c:pt>
                <c:pt idx="2">
                  <c:v>158</c:v>
                </c:pt>
                <c:pt idx="3">
                  <c:v>144</c:v>
                </c:pt>
                <c:pt idx="4">
                  <c:v>132</c:v>
                </c:pt>
                <c:pt idx="5">
                  <c:v>123</c:v>
                </c:pt>
                <c:pt idx="6">
                  <c:v>117</c:v>
                </c:pt>
                <c:pt idx="7">
                  <c:v>112</c:v>
                </c:pt>
                <c:pt idx="8">
                  <c:v>109</c:v>
                </c:pt>
                <c:pt idx="9">
                  <c:v>106</c:v>
                </c:pt>
                <c:pt idx="10">
                  <c:v>105</c:v>
                </c:pt>
                <c:pt idx="11">
                  <c:v>104</c:v>
                </c:pt>
                <c:pt idx="12">
                  <c:v>102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'[1]Nissan GTR EcuTek'!$F$70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EcuTek'!$G$70:$V$70</c:f>
              <c:numCache>
                <c:formatCode>General</c:formatCode>
                <c:ptCount val="16"/>
                <c:pt idx="0">
                  <c:v>200</c:v>
                </c:pt>
                <c:pt idx="1">
                  <c:v>179</c:v>
                </c:pt>
                <c:pt idx="2">
                  <c:v>161</c:v>
                </c:pt>
                <c:pt idx="3">
                  <c:v>147</c:v>
                </c:pt>
                <c:pt idx="4">
                  <c:v>135</c:v>
                </c:pt>
                <c:pt idx="5">
                  <c:v>126</c:v>
                </c:pt>
                <c:pt idx="6">
                  <c:v>119</c:v>
                </c:pt>
                <c:pt idx="7">
                  <c:v>113</c:v>
                </c:pt>
                <c:pt idx="8">
                  <c:v>110</c:v>
                </c:pt>
                <c:pt idx="9">
                  <c:v>107</c:v>
                </c:pt>
                <c:pt idx="10">
                  <c:v>105</c:v>
                </c:pt>
                <c:pt idx="11">
                  <c:v>104</c:v>
                </c:pt>
                <c:pt idx="12">
                  <c:v>102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axId val="175285376"/>
        <c:axId val="175287296"/>
      </c:scatterChart>
      <c:valAx>
        <c:axId val="175285376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5287296"/>
        <c:crosses val="autoZero"/>
        <c:crossBetween val="midCat"/>
        <c:majorUnit val="0.2"/>
      </c:valAx>
      <c:valAx>
        <c:axId val="175287296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</c:title>
        <c:numFmt formatCode="General" sourceLinked="1"/>
        <c:tickLblPos val="nextTo"/>
        <c:crossAx val="1752853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'Subaru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'Subaru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'Subaru COBB'!$G$15:$G$22</c:f>
              <c:numCache>
                <c:formatCode>0</c:formatCode>
                <c:ptCount val="8"/>
                <c:pt idx="0">
                  <c:v>3242.37673523185</c:v>
                </c:pt>
                <c:pt idx="1">
                  <c:v>2950.1334762476331</c:v>
                </c:pt>
                <c:pt idx="2">
                  <c:v>2728.5893520849172</c:v>
                </c:pt>
                <c:pt idx="3">
                  <c:v>2509.2474776563276</c:v>
                </c:pt>
                <c:pt idx="4">
                  <c:v>2358.3473165070604</c:v>
                </c:pt>
                <c:pt idx="5">
                  <c:v>2255.0779065306979</c:v>
                </c:pt>
                <c:pt idx="6">
                  <c:v>2152.3748608692349</c:v>
                </c:pt>
                <c:pt idx="7">
                  <c:v>2054.9934206678049</c:v>
                </c:pt>
              </c:numCache>
            </c:numRef>
          </c:yVal>
          <c:smooth val="1"/>
        </c:ser>
        <c:axId val="176228608"/>
        <c:axId val="176230784"/>
      </c:scatterChart>
      <c:valAx>
        <c:axId val="176228608"/>
        <c:scaling>
          <c:orientation val="minMax"/>
        </c:scaling>
        <c:axPos val="b"/>
        <c:majorGridlines/>
        <c:title>
          <c:tx>
            <c:strRef>
              <c:f>'Subaru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6230784"/>
        <c:crosses val="autoZero"/>
        <c:crossBetween val="midCat"/>
      </c:valAx>
      <c:valAx>
        <c:axId val="176230784"/>
        <c:scaling>
          <c:orientation val="minMax"/>
        </c:scaling>
        <c:axPos val="l"/>
        <c:majorGridlines/>
        <c:title>
          <c:tx>
            <c:strRef>
              <c:f>'Subaru COBB'!$H$15:$H$22</c:f>
              <c:strCache>
                <c:ptCount val="1"/>
                <c:pt idx="0">
                  <c:v>Injector Pulse Width for 1 g of fuel (uS)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62286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Latency- 32 bit ECU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595E-2"/>
          <c:y val="0.10426697541759168"/>
          <c:w val="0.76835263661149611"/>
          <c:h val="0.77110236220472461"/>
        </c:manualLayout>
      </c:layout>
      <c:scatterChart>
        <c:scatterStyle val="smoothMarker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COBB'!$G$41:$K$41</c:f>
              <c:numCache>
                <c:formatCode>0.000</c:formatCode>
                <c:ptCount val="5"/>
                <c:pt idx="0">
                  <c:v>2.3146199999999988</c:v>
                </c:pt>
                <c:pt idx="1">
                  <c:v>1.6077199999999969</c:v>
                </c:pt>
                <c:pt idx="2">
                  <c:v>1.1829799999999988</c:v>
                </c:pt>
                <c:pt idx="3">
                  <c:v>0.92423999999999573</c:v>
                </c:pt>
                <c:pt idx="4">
                  <c:v>0.71533999999999587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COBB'!$G$42:$K$42</c:f>
              <c:numCache>
                <c:formatCode>0.000</c:formatCode>
                <c:ptCount val="5"/>
                <c:pt idx="0">
                  <c:v>2.4975900000000024</c:v>
                </c:pt>
                <c:pt idx="1">
                  <c:v>1.6588900000000049</c:v>
                </c:pt>
                <c:pt idx="2">
                  <c:v>1.2123500000000025</c:v>
                </c:pt>
                <c:pt idx="3">
                  <c:v>0.95637000000001215</c:v>
                </c:pt>
                <c:pt idx="4">
                  <c:v>0.68935000000000635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COBB'!$G$43:$K$43</c:f>
              <c:numCache>
                <c:formatCode>0.000</c:formatCode>
                <c:ptCount val="5"/>
                <c:pt idx="0">
                  <c:v>2.6487700000000007</c:v>
                </c:pt>
                <c:pt idx="1">
                  <c:v>1.7392899999999987</c:v>
                </c:pt>
                <c:pt idx="2">
                  <c:v>1.2421300000000048</c:v>
                </c:pt>
                <c:pt idx="3">
                  <c:v>0.96289000000000691</c:v>
                </c:pt>
                <c:pt idx="4">
                  <c:v>0.70717000000000318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COBB'!$G$44:$K$44</c:f>
              <c:numCache>
                <c:formatCode>0.000</c:formatCode>
                <c:ptCount val="5"/>
                <c:pt idx="0">
                  <c:v>2.9110399999999998</c:v>
                </c:pt>
                <c:pt idx="1">
                  <c:v>1.8263599999999975</c:v>
                </c:pt>
                <c:pt idx="2">
                  <c:v>1.2690400000000039</c:v>
                </c:pt>
                <c:pt idx="3">
                  <c:v>0.9904400000000031</c:v>
                </c:pt>
                <c:pt idx="4">
                  <c:v>0.74192000000000391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COBB'!$G$45:$K$45</c:f>
              <c:numCache>
                <c:formatCode>0.000</c:formatCode>
                <c:ptCount val="5"/>
                <c:pt idx="0">
                  <c:v>3.2084299999999999</c:v>
                </c:pt>
                <c:pt idx="1">
                  <c:v>1.9480300000000028</c:v>
                </c:pt>
                <c:pt idx="2">
                  <c:v>1.3125099999999961</c:v>
                </c:pt>
                <c:pt idx="3">
                  <c:v>1.0129100000000122</c:v>
                </c:pt>
                <c:pt idx="4">
                  <c:v>0.76026999999999845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COBB'!$G$46:$K$46</c:f>
              <c:numCache>
                <c:formatCode>0.000</c:formatCode>
                <c:ptCount val="5"/>
                <c:pt idx="0">
                  <c:v>3.6793300000000002</c:v>
                </c:pt>
                <c:pt idx="1">
                  <c:v>2.0533900000000003</c:v>
                </c:pt>
                <c:pt idx="2">
                  <c:v>1.3465700000000069</c:v>
                </c:pt>
                <c:pt idx="3">
                  <c:v>1.0735900000000029</c:v>
                </c:pt>
                <c:pt idx="4">
                  <c:v>0.74917000000001366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COBB'!$G$47:$K$47</c:f>
              <c:numCache>
                <c:formatCode>0.000</c:formatCode>
                <c:ptCount val="5"/>
                <c:pt idx="0">
                  <c:v>4.3227200000000039</c:v>
                </c:pt>
                <c:pt idx="1">
                  <c:v>2.2293200000000013</c:v>
                </c:pt>
                <c:pt idx="2">
                  <c:v>1.3750400000000127</c:v>
                </c:pt>
                <c:pt idx="3">
                  <c:v>1.1042000000000058</c:v>
                </c:pt>
                <c:pt idx="4">
                  <c:v>0.76112000000001956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COBB'!$G$48:$K$48</c:f>
              <c:numCache>
                <c:formatCode>0.000</c:formatCode>
                <c:ptCount val="5"/>
                <c:pt idx="0">
                  <c:v>4.5127100000000056</c:v>
                </c:pt>
                <c:pt idx="1">
                  <c:v>2.3498500000000107</c:v>
                </c:pt>
                <c:pt idx="2">
                  <c:v>1.4325900000000047</c:v>
                </c:pt>
                <c:pt idx="3">
                  <c:v>1.1220500000000158</c:v>
                </c:pt>
                <c:pt idx="4">
                  <c:v>0.77935000000000798</c:v>
                </c:pt>
              </c:numCache>
            </c:numRef>
          </c:yVal>
          <c:smooth val="1"/>
        </c:ser>
        <c:axId val="176288512"/>
        <c:axId val="176290432"/>
      </c:scatterChart>
      <c:valAx>
        <c:axId val="176288512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76290432"/>
        <c:crosses val="autoZero"/>
        <c:crossBetween val="midCat"/>
        <c:majorUnit val="1"/>
      </c:valAx>
      <c:valAx>
        <c:axId val="176290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762885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368870817824836"/>
          <c:y val="0.10729136307003689"/>
          <c:w val="0.76835259867087946"/>
          <c:h val="0.76807800252836556"/>
        </c:manualLayout>
      </c:layout>
      <c:scatterChart>
        <c:scatterStyle val="smoothMarker"/>
        <c:ser>
          <c:idx val="0"/>
          <c:order val="0"/>
          <c:tx>
            <c:strRef>
              <c:f>'Subaru COBB'!$F$63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COBB'!$G$63:$N$63</c:f>
              <c:numCache>
                <c:formatCode>0</c:formatCode>
                <c:ptCount val="8"/>
                <c:pt idx="0">
                  <c:v>53.575673469440005</c:v>
                </c:pt>
                <c:pt idx="1">
                  <c:v>23.569406837120027</c:v>
                </c:pt>
                <c:pt idx="2">
                  <c:v>7.0120376460800173</c:v>
                </c:pt>
                <c:pt idx="3">
                  <c:v>0.17103695936000918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COBB'!$G$64:$N$64</c:f>
              <c:numCache>
                <c:formatCode>0</c:formatCode>
                <c:ptCount val="8"/>
                <c:pt idx="0">
                  <c:v>62.825255135119988</c:v>
                </c:pt>
                <c:pt idx="1">
                  <c:v>30.803797963760019</c:v>
                </c:pt>
                <c:pt idx="2">
                  <c:v>12.102602117839979</c:v>
                </c:pt>
                <c:pt idx="3">
                  <c:v>3.2153830392799705</c:v>
                </c:pt>
                <c:pt idx="4">
                  <c:v>0.63585616999995409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COBB'!$G$65:$N$65</c:f>
              <c:numCache>
                <c:formatCode>0</c:formatCode>
                <c:ptCount val="8"/>
                <c:pt idx="0">
                  <c:v>68.732399711440024</c:v>
                </c:pt>
                <c:pt idx="1">
                  <c:v>36.546592291120021</c:v>
                </c:pt>
                <c:pt idx="2">
                  <c:v>17.171673176080049</c:v>
                </c:pt>
                <c:pt idx="3">
                  <c:v>7.2371043733600686</c:v>
                </c:pt>
                <c:pt idx="4">
                  <c:v>3.3723478900000714</c:v>
                </c:pt>
                <c:pt idx="5">
                  <c:v>2.2068657330401038</c:v>
                </c:pt>
                <c:pt idx="6">
                  <c:v>0.3701199095200991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COBB'!$G$66:$N$66</c:f>
              <c:numCache>
                <c:formatCode>0</c:formatCode>
                <c:ptCount val="8"/>
                <c:pt idx="0">
                  <c:v>49.927262001039992</c:v>
                </c:pt>
                <c:pt idx="1">
                  <c:v>23.66090438391997</c:v>
                </c:pt>
                <c:pt idx="2">
                  <c:v>8.647006707279985</c:v>
                </c:pt>
                <c:pt idx="3">
                  <c:v>1.8488670997599854</c:v>
                </c:pt>
                <c:pt idx="4">
                  <c:v>0.22978368999994814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COBB'!$G$67:$N$67</c:f>
              <c:numCache>
                <c:formatCode>0</c:formatCode>
                <c:ptCount val="8"/>
                <c:pt idx="0">
                  <c:v>54.832261426079981</c:v>
                </c:pt>
                <c:pt idx="1">
                  <c:v>26.725369311840012</c:v>
                </c:pt>
                <c:pt idx="2">
                  <c:v>10.381315606560008</c:v>
                </c:pt>
                <c:pt idx="3">
                  <c:v>2.685972599519971</c:v>
                </c:pt>
                <c:pt idx="4">
                  <c:v>0.52521257999998738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COBB'!$G$68:$N$68</c:f>
              <c:numCache>
                <c:formatCode>0</c:formatCode>
                <c:ptCount val="8"/>
                <c:pt idx="0">
                  <c:v>68.745140084319985</c:v>
                </c:pt>
                <c:pt idx="1">
                  <c:v>37.543118059359983</c:v>
                </c:pt>
                <c:pt idx="2">
                  <c:v>18.357112870239973</c:v>
                </c:pt>
                <c:pt idx="3">
                  <c:v>8.1122125220799433</c:v>
                </c:pt>
                <c:pt idx="4">
                  <c:v>3.7335050199999955</c:v>
                </c:pt>
                <c:pt idx="5">
                  <c:v>2.1460783691199481</c:v>
                </c:pt>
                <c:pt idx="6">
                  <c:v>0.27502057456001694</c:v>
                </c:pt>
                <c:pt idx="7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COBB'!$G$69:$N$69</c:f>
              <c:numCache>
                <c:formatCode>0</c:formatCode>
                <c:ptCount val="8"/>
                <c:pt idx="0">
                  <c:v>75.879268640560014</c:v>
                </c:pt>
                <c:pt idx="1">
                  <c:v>43.572761844880006</c:v>
                </c:pt>
                <c:pt idx="2">
                  <c:v>23.274442967920038</c:v>
                </c:pt>
                <c:pt idx="3">
                  <c:v>11.901355794640068</c:v>
                </c:pt>
                <c:pt idx="4">
                  <c:v>6.3705441100000826</c:v>
                </c:pt>
                <c:pt idx="5">
                  <c:v>3.5990516989600678</c:v>
                </c:pt>
                <c:pt idx="6">
                  <c:v>0.50392234648012391</c:v>
                </c:pt>
                <c:pt idx="7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'Subaru COBB'!$F$70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COBB'!$G$70:$N$70</c:f>
              <c:numCache>
                <c:formatCode>0</c:formatCode>
                <c:ptCount val="8"/>
                <c:pt idx="0">
                  <c:v>78.759332061919963</c:v>
                </c:pt>
                <c:pt idx="1">
                  <c:v>46.619293744159961</c:v>
                </c:pt>
                <c:pt idx="2">
                  <c:v>25.76554431343996</c:v>
                </c:pt>
                <c:pt idx="3">
                  <c:v>13.457007896479951</c:v>
                </c:pt>
                <c:pt idx="4">
                  <c:v>6.9526086199999781</c:v>
                </c:pt>
                <c:pt idx="5">
                  <c:v>3.5112706107199756</c:v>
                </c:pt>
                <c:pt idx="6">
                  <c:v>0.39191799536001781</c:v>
                </c:pt>
                <c:pt idx="7">
                  <c:v>0</c:v>
                </c:pt>
              </c:numCache>
            </c:numRef>
          </c:yVal>
          <c:smooth val="1"/>
        </c:ser>
        <c:axId val="176664960"/>
        <c:axId val="176666880"/>
      </c:scatterChart>
      <c:valAx>
        <c:axId val="176664960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6666880"/>
        <c:crosses val="autoZero"/>
        <c:crossBetween val="midCat"/>
        <c:majorUnit val="0.2"/>
      </c:valAx>
      <c:valAx>
        <c:axId val="176666880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</c:title>
        <c:numFmt formatCode="0" sourceLinked="1"/>
        <c:tickLblPos val="nextTo"/>
        <c:crossAx val="1766649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Latency- 16 bit ECU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74"/>
          <c:w val="0.76211238802357073"/>
          <c:h val="0.77400091292936546"/>
        </c:manualLayout>
      </c:layout>
      <c:scatterChart>
        <c:scatterStyle val="smoothMarker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COBB'!$S$41:$W$41</c:f>
              <c:numCache>
                <c:formatCode>0.000</c:formatCode>
                <c:ptCount val="5"/>
                <c:pt idx="0">
                  <c:v>3.0998400000000004</c:v>
                </c:pt>
                <c:pt idx="1">
                  <c:v>1.9186399999999999</c:v>
                </c:pt>
                <c:pt idx="2">
                  <c:v>1.2690649999999994</c:v>
                </c:pt>
                <c:pt idx="3">
                  <c:v>0.92423999999999573</c:v>
                </c:pt>
                <c:pt idx="4">
                  <c:v>0.65728999999999793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COBB'!$S$42:$W$42</c:f>
              <c:numCache>
                <c:formatCode>0.000</c:formatCode>
                <c:ptCount val="5"/>
                <c:pt idx="0">
                  <c:v>3.5052450000000004</c:v>
                </c:pt>
                <c:pt idx="1">
                  <c:v>2.0166200000000014</c:v>
                </c:pt>
                <c:pt idx="2">
                  <c:v>1.2982450000000068</c:v>
                </c:pt>
                <c:pt idx="3">
                  <c:v>0.95637000000001215</c:v>
                </c:pt>
                <c:pt idx="4">
                  <c:v>0.5972450000000098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COBB'!$S$43:$W$43</c:f>
              <c:numCache>
                <c:formatCode>0.000</c:formatCode>
                <c:ptCount val="5"/>
                <c:pt idx="0">
                  <c:v>3.7184087500000018</c:v>
                </c:pt>
                <c:pt idx="1">
                  <c:v>2.1303400000000021</c:v>
                </c:pt>
                <c:pt idx="2">
                  <c:v>1.3383962500000006</c:v>
                </c:pt>
                <c:pt idx="3">
                  <c:v>0.96289000000000691</c:v>
                </c:pt>
                <c:pt idx="4">
                  <c:v>0.62413375000000393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COBB'!$S$44:$W$44</c:f>
              <c:numCache>
                <c:formatCode>0.000</c:formatCode>
                <c:ptCount val="5"/>
                <c:pt idx="0">
                  <c:v>4.220202500000001</c:v>
                </c:pt>
                <c:pt idx="1">
                  <c:v>2.2872399999999988</c:v>
                </c:pt>
                <c:pt idx="2">
                  <c:v>1.3725274999999968</c:v>
                </c:pt>
                <c:pt idx="3">
                  <c:v>0.9904400000000031</c:v>
                </c:pt>
                <c:pt idx="4">
                  <c:v>0.65535249999999579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COBB'!$S$45:$W$45</c:f>
              <c:numCache>
                <c:formatCode>0.000</c:formatCode>
                <c:ptCount val="5"/>
                <c:pt idx="0">
                  <c:v>4.7376350000000009</c:v>
                </c:pt>
                <c:pt idx="1">
                  <c:v>2.4820600000000042</c:v>
                </c:pt>
                <c:pt idx="2">
                  <c:v>1.428609999999999</c:v>
                </c:pt>
                <c:pt idx="3">
                  <c:v>1.0129100000000122</c:v>
                </c:pt>
                <c:pt idx="4">
                  <c:v>0.67058500000000265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COBB'!$S$46:$W$46</c:f>
              <c:numCache>
                <c:formatCode>0.000</c:formatCode>
                <c:ptCount val="5"/>
                <c:pt idx="0">
                  <c:v>5.7938837499999991</c:v>
                </c:pt>
                <c:pt idx="1">
                  <c:v>2.7211399999999983</c:v>
                </c:pt>
                <c:pt idx="2">
                  <c:v>1.4636462500000036</c:v>
                </c:pt>
                <c:pt idx="3">
                  <c:v>1.0735900000000029</c:v>
                </c:pt>
                <c:pt idx="4">
                  <c:v>0.60315875000001284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COBB'!$S$47:$W$47</c:f>
              <c:numCache>
                <c:formatCode>0.000</c:formatCode>
                <c:ptCount val="5"/>
                <c:pt idx="0">
                  <c:v>7.1003750000000103</c:v>
                </c:pt>
                <c:pt idx="1">
                  <c:v>3.0801500000000033</c:v>
                </c:pt>
                <c:pt idx="2">
                  <c:v>1.5083000000000055</c:v>
                </c:pt>
                <c:pt idx="3">
                  <c:v>1.1042000000000058</c:v>
                </c:pt>
                <c:pt idx="4">
                  <c:v>0.58722500000001787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COBB'!$S$48:$W$48</c:f>
              <c:numCache>
                <c:formatCode>0.000</c:formatCode>
                <c:ptCount val="5"/>
                <c:pt idx="0">
                  <c:v>7.3366062499999991</c:v>
                </c:pt>
                <c:pt idx="1">
                  <c:v>3.2356500000000139</c:v>
                </c:pt>
                <c:pt idx="2">
                  <c:v>1.5800687500000095</c:v>
                </c:pt>
                <c:pt idx="3">
                  <c:v>1.1220500000000158</c:v>
                </c:pt>
                <c:pt idx="4">
                  <c:v>0.6137812500000166</c:v>
                </c:pt>
              </c:numCache>
            </c:numRef>
          </c:yVal>
          <c:smooth val="1"/>
        </c:ser>
        <c:axId val="184971264"/>
        <c:axId val="184973184"/>
      </c:scatterChart>
      <c:valAx>
        <c:axId val="184971264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84973184"/>
        <c:crosses val="autoZero"/>
        <c:crossBetween val="midCat"/>
        <c:majorUnit val="1"/>
      </c:valAx>
      <c:valAx>
        <c:axId val="184973184"/>
        <c:scaling>
          <c:orientation val="minMax"/>
          <c:max val="4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849712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6807800252836556"/>
        </c:manualLayout>
      </c:layout>
      <c:scatterChart>
        <c:scatterStyle val="smoothMarker"/>
        <c:ser>
          <c:idx val="0"/>
          <c:order val="0"/>
          <c:tx>
            <c:strRef>
              <c:f>'Subaru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COBB'!$G$52:$V$52</c:f>
              <c:numCache>
                <c:formatCode>0.000</c:formatCode>
                <c:ptCount val="16"/>
                <c:pt idx="0">
                  <c:v>0.12060738575999999</c:v>
                </c:pt>
                <c:pt idx="1">
                  <c:v>7.0650744479999972E-2</c:v>
                </c:pt>
                <c:pt idx="2">
                  <c:v>3.4716604320000011E-2</c:v>
                </c:pt>
                <c:pt idx="3">
                  <c:v>1.1230273439999994E-2</c:v>
                </c:pt>
                <c:pt idx="4">
                  <c:v>0</c:v>
                </c:pt>
                <c:pt idx="5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COBB'!$G$53:$V$53</c:f>
              <c:numCache>
                <c:formatCode>0.000</c:formatCode>
                <c:ptCount val="16"/>
                <c:pt idx="0">
                  <c:v>0.13995112504000001</c:v>
                </c:pt>
                <c:pt idx="1">
                  <c:v>9.6978107920000001E-2</c:v>
                </c:pt>
                <c:pt idx="2">
                  <c:v>5.952675927999998E-2</c:v>
                </c:pt>
                <c:pt idx="3">
                  <c:v>2.9253159760000008E-2</c:v>
                </c:pt>
                <c:pt idx="4">
                  <c:v>7.8133900000000311E-3</c:v>
                </c:pt>
                <c:pt idx="6" formatCode="General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COBB'!$G$54:$V$54</c:f>
              <c:numCache>
                <c:formatCode>0.000</c:formatCode>
                <c:ptCount val="16"/>
                <c:pt idx="0">
                  <c:v>0.1530375776</c:v>
                </c:pt>
                <c:pt idx="1">
                  <c:v>0.11773450879999998</c:v>
                </c:pt>
                <c:pt idx="2">
                  <c:v>8.311757119999999E-2</c:v>
                </c:pt>
                <c:pt idx="3">
                  <c:v>5.1552742400000018E-2</c:v>
                </c:pt>
                <c:pt idx="4">
                  <c:v>2.5405999999999984E-2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COBB'!$G$55:$V$55</c:f>
              <c:numCache>
                <c:formatCode>0.000</c:formatCode>
                <c:ptCount val="16"/>
                <c:pt idx="0">
                  <c:v>0.11148142967999999</c:v>
                </c:pt>
                <c:pt idx="1">
                  <c:v>7.3448210639999983E-2</c:v>
                </c:pt>
                <c:pt idx="2">
                  <c:v>4.2453083759999982E-2</c:v>
                </c:pt>
                <c:pt idx="3">
                  <c:v>1.8992779920000008E-2</c:v>
                </c:pt>
                <c:pt idx="4">
                  <c:v>3.5640299999999958E-3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COBB'!$G$56:$V$56</c:f>
              <c:numCache>
                <c:formatCode>0.000</c:formatCode>
                <c:ptCount val="16"/>
                <c:pt idx="0">
                  <c:v>0.12365997423999998</c:v>
                </c:pt>
                <c:pt idx="1">
                  <c:v>8.3829903519999971E-2</c:v>
                </c:pt>
                <c:pt idx="2">
                  <c:v>5.0154611679999989E-2</c:v>
                </c:pt>
                <c:pt idx="3">
                  <c:v>2.3705942559999998E-2</c:v>
                </c:pt>
                <c:pt idx="4">
                  <c:v>5.5557400000000035E-3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COBB'!$G$57:$V$57</c:f>
              <c:numCache>
                <c:formatCode>0.000</c:formatCode>
                <c:ptCount val="16"/>
                <c:pt idx="0">
                  <c:v>0.15434073504000001</c:v>
                </c:pt>
                <c:pt idx="1">
                  <c:v>0.12188484192</c:v>
                </c:pt>
                <c:pt idx="2">
                  <c:v>8.8157417280000011E-2</c:v>
                </c:pt>
                <c:pt idx="3">
                  <c:v>5.6066477760000011E-2</c:v>
                </c:pt>
                <c:pt idx="4">
                  <c:v>2.8520040000000024E-2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COBB'!$G$58:$V$58</c:f>
              <c:numCache>
                <c:formatCode>0.000</c:formatCode>
                <c:ptCount val="16"/>
                <c:pt idx="0">
                  <c:v>0.16989029432</c:v>
                </c:pt>
                <c:pt idx="1">
                  <c:v>0.14379944936</c:v>
                </c:pt>
                <c:pt idx="2">
                  <c:v>0.11192936024000001</c:v>
                </c:pt>
                <c:pt idx="3">
                  <c:v>7.7951232080000002E-2</c:v>
                </c:pt>
                <c:pt idx="4">
                  <c:v>4.5536270000000018E-2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'Subaru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COBB'!$G$51:$K$51</c:f>
              <c:numCache>
                <c:formatCode>0.000</c:formatCode>
                <c:ptCount val="5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COBB'!$G$59:$K$59</c:f>
              <c:numCache>
                <c:formatCode>0.000</c:formatCode>
                <c:ptCount val="5"/>
                <c:pt idx="0">
                  <c:v>0.17813577512000001</c:v>
                </c:pt>
                <c:pt idx="1">
                  <c:v>0.15435275575999999</c:v>
                </c:pt>
                <c:pt idx="2">
                  <c:v>0.12182818183999999</c:v>
                </c:pt>
                <c:pt idx="3">
                  <c:v>8.5333303280000009E-2</c:v>
                </c:pt>
                <c:pt idx="4">
                  <c:v>4.9639369999999988E-2</c:v>
                </c:pt>
              </c:numCache>
            </c:numRef>
          </c:yVal>
          <c:smooth val="1"/>
        </c:ser>
        <c:axId val="186150912"/>
        <c:axId val="186152832"/>
      </c:scatterChart>
      <c:valAx>
        <c:axId val="186150912"/>
        <c:scaling>
          <c:orientation val="minMax"/>
          <c:max val="1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86152832"/>
        <c:crosses val="autoZero"/>
        <c:crossBetween val="midCat"/>
        <c:majorUnit val="0.2"/>
      </c:valAx>
      <c:valAx>
        <c:axId val="18615283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861509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'Mitsubishi EVO X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'Mitsubishi EVO X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'Mitsubishi EVO X COBB'!$G$15:$G$22</c:f>
              <c:numCache>
                <c:formatCode>0</c:formatCode>
                <c:ptCount val="8"/>
                <c:pt idx="0">
                  <c:v>931.54139999999984</c:v>
                </c:pt>
                <c:pt idx="1">
                  <c:v>1023.82085</c:v>
                </c:pt>
                <c:pt idx="2">
                  <c:v>1106.9485999999999</c:v>
                </c:pt>
                <c:pt idx="3">
                  <c:v>1203.7107499999997</c:v>
                </c:pt>
                <c:pt idx="4">
                  <c:v>1280.7308499999999</c:v>
                </c:pt>
                <c:pt idx="5">
                  <c:v>1339.38085</c:v>
                </c:pt>
                <c:pt idx="6">
                  <c:v>1403.2909499999998</c:v>
                </c:pt>
                <c:pt idx="7">
                  <c:v>1469.7896999999998</c:v>
                </c:pt>
              </c:numCache>
            </c:numRef>
          </c:yVal>
          <c:smooth val="1"/>
        </c:ser>
        <c:axId val="187388288"/>
        <c:axId val="187390208"/>
      </c:scatterChart>
      <c:valAx>
        <c:axId val="187388288"/>
        <c:scaling>
          <c:orientation val="minMax"/>
        </c:scaling>
        <c:axPos val="b"/>
        <c:majorGridlines/>
        <c:title>
          <c:tx>
            <c:strRef>
              <c:f>'Mitsubishi EVO X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87390208"/>
        <c:crosses val="autoZero"/>
        <c:crossBetween val="midCat"/>
      </c:valAx>
      <c:valAx>
        <c:axId val="187390208"/>
        <c:scaling>
          <c:orientation val="minMax"/>
        </c:scaling>
        <c:axPos val="l"/>
        <c:majorGridlines/>
        <c:title>
          <c:tx>
            <c:strRef>
              <c:f>'Mitsubishi EVO X COBB'!$H$15:$H$22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873882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595E-2"/>
          <c:y val="0.10426697541759157"/>
          <c:w val="0.76835263661149611"/>
          <c:h val="0.77110218621426752"/>
        </c:manualLayout>
      </c:layout>
      <c:scatterChart>
        <c:scatterStyle val="smoothMarker"/>
        <c:ser>
          <c:idx val="0"/>
          <c:order val="0"/>
          <c:tx>
            <c:strRef>
              <c:f>'Generic ECU'!$F$41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ECU'!$G$41:$N$41</c:f>
              <c:numCache>
                <c:formatCode>0.000</c:formatCode>
                <c:ptCount val="8"/>
                <c:pt idx="0">
                  <c:v>2.3146199999999988</c:v>
                </c:pt>
                <c:pt idx="1">
                  <c:v>1.6077199999999969</c:v>
                </c:pt>
                <c:pt idx="2">
                  <c:v>1.3673400000000004</c:v>
                </c:pt>
                <c:pt idx="3">
                  <c:v>1.1829799999999988</c:v>
                </c:pt>
                <c:pt idx="4">
                  <c:v>1.0401199999999999</c:v>
                </c:pt>
                <c:pt idx="5">
                  <c:v>0.92423999999999573</c:v>
                </c:pt>
                <c:pt idx="6">
                  <c:v>0.82082000000000299</c:v>
                </c:pt>
                <c:pt idx="7">
                  <c:v>0.71533999999999587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'Generic ECU'!$F$42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ECU'!$G$42:$N$42</c:f>
              <c:numCache>
                <c:formatCode>0.000</c:formatCode>
                <c:ptCount val="8"/>
                <c:pt idx="0">
                  <c:v>2.4975900000000024</c:v>
                </c:pt>
                <c:pt idx="1">
                  <c:v>1.6588900000000049</c:v>
                </c:pt>
                <c:pt idx="2">
                  <c:v>1.3992000000000058</c:v>
                </c:pt>
                <c:pt idx="3">
                  <c:v>1.2123500000000025</c:v>
                </c:pt>
                <c:pt idx="4">
                  <c:v>1.073140000000004</c:v>
                </c:pt>
                <c:pt idx="5">
                  <c:v>0.95637000000001215</c:v>
                </c:pt>
                <c:pt idx="6">
                  <c:v>0.83684000000000758</c:v>
                </c:pt>
                <c:pt idx="7">
                  <c:v>0.68935000000000635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'Generic ECU'!$F$43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ECU'!$G$43:$N$43</c:f>
              <c:numCache>
                <c:formatCode>0.000</c:formatCode>
                <c:ptCount val="8"/>
                <c:pt idx="0">
                  <c:v>2.6487700000000007</c:v>
                </c:pt>
                <c:pt idx="1">
                  <c:v>1.7392899999999987</c:v>
                </c:pt>
                <c:pt idx="2">
                  <c:v>1.4513200000000026</c:v>
                </c:pt>
                <c:pt idx="3">
                  <c:v>1.2421300000000048</c:v>
                </c:pt>
                <c:pt idx="4">
                  <c:v>1.0874199999999998</c:v>
                </c:pt>
                <c:pt idx="5">
                  <c:v>0.96289000000000691</c:v>
                </c:pt>
                <c:pt idx="6">
                  <c:v>0.84424000000000099</c:v>
                </c:pt>
                <c:pt idx="7">
                  <c:v>0.70717000000000318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'Generic ECU'!$F$44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ECU'!$G$44:$N$44</c:f>
              <c:numCache>
                <c:formatCode>0.000</c:formatCode>
                <c:ptCount val="8"/>
                <c:pt idx="0">
                  <c:v>2.9110399999999998</c:v>
                </c:pt>
                <c:pt idx="1">
                  <c:v>1.8263599999999975</c:v>
                </c:pt>
                <c:pt idx="2">
                  <c:v>1.4973199999999984</c:v>
                </c:pt>
                <c:pt idx="3">
                  <c:v>1.2690400000000039</c:v>
                </c:pt>
                <c:pt idx="4">
                  <c:v>1.1104400000000005</c:v>
                </c:pt>
                <c:pt idx="5">
                  <c:v>0.9904400000000031</c:v>
                </c:pt>
                <c:pt idx="6">
                  <c:v>0.87795999999999808</c:v>
                </c:pt>
                <c:pt idx="7">
                  <c:v>0.74192000000000391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'Generic ECU'!$F$45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ECU'!$G$45:$N$45</c:f>
              <c:numCache>
                <c:formatCode>0.000</c:formatCode>
                <c:ptCount val="8"/>
                <c:pt idx="0">
                  <c:v>3.2084299999999999</c:v>
                </c:pt>
                <c:pt idx="1">
                  <c:v>1.9480300000000028</c:v>
                </c:pt>
                <c:pt idx="2">
                  <c:v>1.5702199999999991</c:v>
                </c:pt>
                <c:pt idx="3">
                  <c:v>1.3125099999999961</c:v>
                </c:pt>
                <c:pt idx="4">
                  <c:v>1.138779999999997</c:v>
                </c:pt>
                <c:pt idx="5">
                  <c:v>1.0129100000000122</c:v>
                </c:pt>
                <c:pt idx="6">
                  <c:v>0.89878000000000924</c:v>
                </c:pt>
                <c:pt idx="7">
                  <c:v>0.76026999999999845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'Generic ECU'!$F$46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ECU'!$G$46:$N$46</c:f>
              <c:numCache>
                <c:formatCode>0.000</c:formatCode>
                <c:ptCount val="8"/>
                <c:pt idx="0">
                  <c:v>3.6793300000000002</c:v>
                </c:pt>
                <c:pt idx="1">
                  <c:v>2.0533900000000003</c:v>
                </c:pt>
                <c:pt idx="2">
                  <c:v>1.6154200000000074</c:v>
                </c:pt>
                <c:pt idx="3">
                  <c:v>1.3465700000000069</c:v>
                </c:pt>
                <c:pt idx="4">
                  <c:v>1.1861800000000002</c:v>
                </c:pt>
                <c:pt idx="5">
                  <c:v>1.0735900000000029</c:v>
                </c:pt>
                <c:pt idx="6">
                  <c:v>0.9481399999999951</c:v>
                </c:pt>
                <c:pt idx="7">
                  <c:v>0.74917000000001366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'Generic ECU'!$F$47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ECU'!$G$47:$N$47</c:f>
              <c:numCache>
                <c:formatCode>0.000</c:formatCode>
                <c:ptCount val="8"/>
                <c:pt idx="0">
                  <c:v>4.3227200000000039</c:v>
                </c:pt>
                <c:pt idx="1">
                  <c:v>2.2293200000000013</c:v>
                </c:pt>
                <c:pt idx="2">
                  <c:v>1.6882700000000028</c:v>
                </c:pt>
                <c:pt idx="3">
                  <c:v>1.3750400000000127</c:v>
                </c:pt>
                <c:pt idx="4">
                  <c:v>1.2076700000000216</c:v>
                </c:pt>
                <c:pt idx="5">
                  <c:v>1.1042000000000058</c:v>
                </c:pt>
                <c:pt idx="6">
                  <c:v>0.98267000000001303</c:v>
                </c:pt>
                <c:pt idx="7">
                  <c:v>0.76112000000001956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'Generic ECU'!$F$48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ECU'!$G$48:$N$48</c:f>
              <c:numCache>
                <c:formatCode>0.000</c:formatCode>
                <c:ptCount val="8"/>
                <c:pt idx="0">
                  <c:v>4.5127100000000056</c:v>
                </c:pt>
                <c:pt idx="1">
                  <c:v>2.3498500000000107</c:v>
                </c:pt>
                <c:pt idx="2">
                  <c:v>1.7754500000000064</c:v>
                </c:pt>
                <c:pt idx="3">
                  <c:v>1.4325900000000047</c:v>
                </c:pt>
                <c:pt idx="4">
                  <c:v>1.2414100000000019</c:v>
                </c:pt>
                <c:pt idx="5">
                  <c:v>1.1220500000000158</c:v>
                </c:pt>
                <c:pt idx="6">
                  <c:v>0.99465000000002135</c:v>
                </c:pt>
                <c:pt idx="7">
                  <c:v>0.77935000000000798</c:v>
                </c:pt>
              </c:numCache>
            </c:numRef>
          </c:yVal>
          <c:smooth val="1"/>
        </c:ser>
        <c:axId val="192115072"/>
        <c:axId val="192116992"/>
      </c:scatterChart>
      <c:valAx>
        <c:axId val="192115072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92116992"/>
        <c:crosses val="autoZero"/>
        <c:crossBetween val="midCat"/>
        <c:majorUnit val="1"/>
      </c:valAx>
      <c:valAx>
        <c:axId val="192116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921150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63"/>
          <c:w val="0.76003230516093057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'Mitsubishi EVO X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COBB'!$G$41:$N$41</c:f>
              <c:numCache>
                <c:formatCode>0.000</c:formatCode>
                <c:ptCount val="8"/>
                <c:pt idx="0">
                  <c:v>3.4845395000000017</c:v>
                </c:pt>
                <c:pt idx="1">
                  <c:v>2.6574664999999995</c:v>
                </c:pt>
                <c:pt idx="2">
                  <c:v>1.8268589999999971</c:v>
                </c:pt>
                <c:pt idx="3">
                  <c:v>1.2346007999999991</c:v>
                </c:pt>
                <c:pt idx="4">
                  <c:v>0.91803479999999604</c:v>
                </c:pt>
                <c:pt idx="5">
                  <c:v>0.67209319999999284</c:v>
                </c:pt>
                <c:pt idx="6">
                  <c:v>0.43265359999997677</c:v>
                </c:pt>
                <c:pt idx="7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'Mitsubishi EVO X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COBB'!$G$42:$N$42</c:f>
              <c:numCache>
                <c:formatCode>0.000</c:formatCode>
                <c:ptCount val="8"/>
                <c:pt idx="0">
                  <c:v>3.885638499999998</c:v>
                </c:pt>
                <c:pt idx="1">
                  <c:v>2.9043595000000013</c:v>
                </c:pt>
                <c:pt idx="2">
                  <c:v>1.9188870000000038</c:v>
                </c:pt>
                <c:pt idx="3">
                  <c:v>1.2646680000000035</c:v>
                </c:pt>
                <c:pt idx="4">
                  <c:v>0.94919820000001187</c:v>
                </c:pt>
                <c:pt idx="5">
                  <c:v>0.62887910000000602</c:v>
                </c:pt>
                <c:pt idx="6">
                  <c:v>0.29407680000000314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'Mitsubishi EVO X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COBB'!$G$43:$N$43</c:f>
              <c:numCache>
                <c:formatCode>0.000</c:formatCode>
                <c:ptCount val="8"/>
                <c:pt idx="0">
                  <c:v>4.1539594000000042</c:v>
                </c:pt>
                <c:pt idx="1">
                  <c:v>3.0898678000000017</c:v>
                </c:pt>
                <c:pt idx="2">
                  <c:v>2.0212287999999994</c:v>
                </c:pt>
                <c:pt idx="3">
                  <c:v>1.3007032000000041</c:v>
                </c:pt>
                <c:pt idx="4">
                  <c:v>0.95577100000000659</c:v>
                </c:pt>
                <c:pt idx="5">
                  <c:v>0.65097130000000414</c:v>
                </c:pt>
                <c:pt idx="6">
                  <c:v>0.33982240000000896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'Mitsubishi EVO X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COBB'!$G$44:$N$44</c:f>
              <c:numCache>
                <c:formatCode>0.000</c:formatCode>
                <c:ptCount val="8"/>
                <c:pt idx="0">
                  <c:v>4.7061854000000034</c:v>
                </c:pt>
                <c:pt idx="1">
                  <c:v>3.4371098000000009</c:v>
                </c:pt>
                <c:pt idx="2">
                  <c:v>2.1626107999999977</c:v>
                </c:pt>
                <c:pt idx="3">
                  <c:v>1.3329584000000021</c:v>
                </c:pt>
                <c:pt idx="4">
                  <c:v>0.98369120000000265</c:v>
                </c:pt>
                <c:pt idx="5">
                  <c:v>0.68614360000000607</c:v>
                </c:pt>
                <c:pt idx="6">
                  <c:v>0.37733280000001956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'Mitsubishi EVO X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COBB'!$G$45:$N$45</c:f>
              <c:numCache>
                <c:formatCode>0.000</c:formatCode>
                <c:ptCount val="8"/>
                <c:pt idx="0">
                  <c:v>5.2943919999999949</c:v>
                </c:pt>
                <c:pt idx="1">
                  <c:v>3.8197239999999981</c:v>
                </c:pt>
                <c:pt idx="2">
                  <c:v>2.3387540000000016</c:v>
                </c:pt>
                <c:pt idx="3">
                  <c:v>1.3846687999999969</c:v>
                </c:pt>
                <c:pt idx="4">
                  <c:v>1.0060622000000119</c:v>
                </c:pt>
                <c:pt idx="5">
                  <c:v>0.70348089999999397</c:v>
                </c:pt>
                <c:pt idx="6">
                  <c:v>0.38906319999996963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'Mitsubishi EVO X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COBB'!$G$46:$N$46</c:f>
              <c:numCache>
                <c:formatCode>0.000</c:formatCode>
                <c:ptCount val="8"/>
                <c:pt idx="0">
                  <c:v>6.3702606999999993</c:v>
                </c:pt>
                <c:pt idx="1">
                  <c:v>4.4679108999999997</c:v>
                </c:pt>
                <c:pt idx="2">
                  <c:v>2.5574313999999996</c:v>
                </c:pt>
                <c:pt idx="3">
                  <c:v>1.4218480000000069</c:v>
                </c:pt>
                <c:pt idx="4">
                  <c:v>1.0660630000000024</c:v>
                </c:pt>
                <c:pt idx="5">
                  <c:v>0.66759230000002123</c:v>
                </c:pt>
                <c:pt idx="6">
                  <c:v>0.21593040000006347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'Mitsubishi EVO X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COBB'!$G$47:$N$47</c:f>
              <c:numCache>
                <c:formatCode>0.000</c:formatCode>
                <c:ptCount val="8"/>
                <c:pt idx="0">
                  <c:v>7.7872970000000077</c:v>
                </c:pt>
                <c:pt idx="1">
                  <c:v>5.3380190000000045</c:v>
                </c:pt>
                <c:pt idx="2">
                  <c:v>2.8782740000000011</c:v>
                </c:pt>
                <c:pt idx="3">
                  <c:v>1.4627444000000098</c:v>
                </c:pt>
                <c:pt idx="4">
                  <c:v>1.0969082000000061</c:v>
                </c:pt>
                <c:pt idx="5">
                  <c:v>0.67028450000002238</c:v>
                </c:pt>
                <c:pt idx="6">
                  <c:v>0.16736600000003676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'Mitsubishi EVO X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COBB'!$G$48:$N$48</c:f>
              <c:numCache>
                <c:formatCode>0.000</c:formatCode>
                <c:ptCount val="8"/>
                <c:pt idx="0">
                  <c:v>8.0922432999999963</c:v>
                </c:pt>
                <c:pt idx="1">
                  <c:v>5.5616971000000026</c:v>
                </c:pt>
                <c:pt idx="2">
                  <c:v>3.0203366000000074</c:v>
                </c:pt>
                <c:pt idx="3">
                  <c:v>1.5285908000000052</c:v>
                </c:pt>
                <c:pt idx="4">
                  <c:v>1.114406000000016</c:v>
                </c:pt>
                <c:pt idx="5">
                  <c:v>0.69107700000000261</c:v>
                </c:pt>
                <c:pt idx="6">
                  <c:v>0.20234599999997194</c:v>
                </c:pt>
              </c:numCache>
            </c:numRef>
          </c:yVal>
          <c:smooth val="1"/>
        </c:ser>
        <c:axId val="187423360"/>
        <c:axId val="187769600"/>
      </c:scatterChart>
      <c:valAx>
        <c:axId val="187423360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0" sourceLinked="1"/>
        <c:tickLblPos val="nextTo"/>
        <c:crossAx val="187769600"/>
        <c:crosses val="autoZero"/>
        <c:crossBetween val="midCat"/>
        <c:majorUnit val="1"/>
      </c:valAx>
      <c:valAx>
        <c:axId val="187769600"/>
        <c:scaling>
          <c:orientation val="minMax"/>
          <c:max val="4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874233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6807800252836556"/>
        </c:manualLayout>
      </c:layout>
      <c:scatterChart>
        <c:scatterStyle val="smoothMarker"/>
        <c:ser>
          <c:idx val="0"/>
          <c:order val="0"/>
          <c:tx>
            <c:strRef>
              <c:f>'Mitsubishi EVO X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COBB'!$G$52:$BT$52</c:f>
              <c:numCache>
                <c:formatCode>0.000</c:formatCode>
                <c:ptCount val="66"/>
                <c:pt idx="0">
                  <c:v>0.25384000000000001</c:v>
                </c:pt>
                <c:pt idx="1">
                  <c:v>0.23082983663616</c:v>
                </c:pt>
                <c:pt idx="2">
                  <c:v>0.20910423932928002</c:v>
                </c:pt>
                <c:pt idx="3">
                  <c:v>0.18863334725632003</c:v>
                </c:pt>
                <c:pt idx="4">
                  <c:v>0.16938729959423998</c:v>
                </c:pt>
                <c:pt idx="5">
                  <c:v>0.15133623552</c:v>
                </c:pt>
                <c:pt idx="6">
                  <c:v>0.13445029421056001</c:v>
                </c:pt>
                <c:pt idx="7">
                  <c:v>0.11869961484288</c:v>
                </c:pt>
                <c:pt idx="8">
                  <c:v>0.10405433659391999</c:v>
                </c:pt>
                <c:pt idx="9">
                  <c:v>9.0484598640639985E-2</c:v>
                </c:pt>
                <c:pt idx="10">
                  <c:v>7.796054015999998E-2</c:v>
                </c:pt>
                <c:pt idx="11">
                  <c:v>6.6452300328959962E-2</c:v>
                </c:pt>
                <c:pt idx="12">
                  <c:v>5.5930018324479969E-2</c:v>
                </c:pt>
                <c:pt idx="13">
                  <c:v>4.6363833323519954E-2</c:v>
                </c:pt>
                <c:pt idx="14">
                  <c:v>3.7723884503039928E-2</c:v>
                </c:pt>
                <c:pt idx="15">
                  <c:v>2.998031103999993E-2</c:v>
                </c:pt>
                <c:pt idx="16">
                  <c:v>2.3103252111359912E-2</c:v>
                </c:pt>
                <c:pt idx="17">
                  <c:v>1.7062846894079969E-2</c:v>
                </c:pt>
                <c:pt idx="18">
                  <c:v>1.1829234565119973E-2</c:v>
                </c:pt>
                <c:pt idx="19">
                  <c:v>7.372554301439932E-3</c:v>
                </c:pt>
                <c:pt idx="20">
                  <c:v>3.6629452799999407E-3</c:v>
                </c:pt>
                <c:pt idx="21">
                  <c:v>3.6237526425599298E-3</c:v>
                </c:pt>
                <c:pt idx="22">
                  <c:v>3.6237526425599298E-3</c:v>
                </c:pt>
                <c:pt idx="23">
                  <c:v>3.6237526425599298E-3</c:v>
                </c:pt>
                <c:pt idx="24">
                  <c:v>3.6237526425599298E-3</c:v>
                </c:pt>
                <c:pt idx="25">
                  <c:v>3.6237526425599298E-3</c:v>
                </c:pt>
                <c:pt idx="26">
                  <c:v>3.6237526425599298E-3</c:v>
                </c:pt>
                <c:pt idx="27">
                  <c:v>3.6237526425599298E-3</c:v>
                </c:pt>
                <c:pt idx="28">
                  <c:v>3.6237526425599298E-3</c:v>
                </c:pt>
                <c:pt idx="29">
                  <c:v>3.6237526425599298E-3</c:v>
                </c:pt>
                <c:pt idx="30">
                  <c:v>3.6237526425599298E-3</c:v>
                </c:pt>
                <c:pt idx="31">
                  <c:v>3.6237526425599298E-3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'Mitsubishi EVO X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COBB'!$G$53:$BT$53</c:f>
              <c:numCache>
                <c:formatCode>0.000</c:formatCode>
                <c:ptCount val="66"/>
                <c:pt idx="0">
                  <c:v>0.22758</c:v>
                </c:pt>
                <c:pt idx="1">
                  <c:v>0.21441856523264</c:v>
                </c:pt>
                <c:pt idx="2">
                  <c:v>0.20134751706112</c:v>
                </c:pt>
                <c:pt idx="3">
                  <c:v>0.18839825968127999</c:v>
                </c:pt>
                <c:pt idx="4">
                  <c:v>0.17560219728895998</c:v>
                </c:pt>
                <c:pt idx="5">
                  <c:v>0.16299073408</c:v>
                </c:pt>
                <c:pt idx="6">
                  <c:v>0.15059527425024</c:v>
                </c:pt>
                <c:pt idx="7">
                  <c:v>0.13844722199552001</c:v>
                </c:pt>
                <c:pt idx="8">
                  <c:v>0.12657798151167998</c:v>
                </c:pt>
                <c:pt idx="9">
                  <c:v>0.11501895699455998</c:v>
                </c:pt>
                <c:pt idx="10">
                  <c:v>0.10380155263999996</c:v>
                </c:pt>
                <c:pt idx="11">
                  <c:v>9.2957172643839958E-2</c:v>
                </c:pt>
                <c:pt idx="12">
                  <c:v>8.2517221201919955E-2</c:v>
                </c:pt>
                <c:pt idx="13">
                  <c:v>7.2513102510079946E-2</c:v>
                </c:pt>
                <c:pt idx="14">
                  <c:v>6.2976220764159929E-2</c:v>
                </c:pt>
                <c:pt idx="15">
                  <c:v>5.3937980159999926E-2</c:v>
                </c:pt>
                <c:pt idx="16">
                  <c:v>4.5429784893439934E-2</c:v>
                </c:pt>
                <c:pt idx="17">
                  <c:v>3.748303916031992E-2</c:v>
                </c:pt>
                <c:pt idx="18">
                  <c:v>3.0129147156479907E-2</c:v>
                </c:pt>
                <c:pt idx="19">
                  <c:v>2.3399513077759948E-2</c:v>
                </c:pt>
                <c:pt idx="20">
                  <c:v>1.7325541119999954E-2</c:v>
                </c:pt>
                <c:pt idx="21">
                  <c:v>1.193863547903995E-2</c:v>
                </c:pt>
                <c:pt idx="22">
                  <c:v>7.2702003507199575E-3</c:v>
                </c:pt>
                <c:pt idx="23">
                  <c:v>3.351639930879946E-3</c:v>
                </c:pt>
                <c:pt idx="24">
                  <c:v>2.7671495782400635E-3</c:v>
                </c:pt>
                <c:pt idx="25">
                  <c:v>2.7671495782400635E-3</c:v>
                </c:pt>
                <c:pt idx="26">
                  <c:v>2.7671495782400635E-3</c:v>
                </c:pt>
                <c:pt idx="27">
                  <c:v>2.7671495782400635E-3</c:v>
                </c:pt>
                <c:pt idx="28">
                  <c:v>2.7671495782400635E-3</c:v>
                </c:pt>
                <c:pt idx="29">
                  <c:v>2.7671495782400635E-3</c:v>
                </c:pt>
                <c:pt idx="30">
                  <c:v>2.7671495782400635E-3</c:v>
                </c:pt>
                <c:pt idx="31">
                  <c:v>2.7671495782400635E-3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'Mitsubishi EVO X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COBB'!$G$54:$BT$54</c:f>
              <c:numCache>
                <c:formatCode>0.000</c:formatCode>
                <c:ptCount val="66"/>
                <c:pt idx="0">
                  <c:v>0.21168999999999999</c:v>
                </c:pt>
                <c:pt idx="1">
                  <c:v>0.2040697630976</c:v>
                </c:pt>
                <c:pt idx="2">
                  <c:v>0.19606648302079999</c:v>
                </c:pt>
                <c:pt idx="3">
                  <c:v>0.1877250257152</c:v>
                </c:pt>
                <c:pt idx="4">
                  <c:v>0.17909025712639998</c:v>
                </c:pt>
                <c:pt idx="5">
                  <c:v>0.17020704319999999</c:v>
                </c:pt>
                <c:pt idx="6">
                  <c:v>0.16112024988160001</c:v>
                </c:pt>
                <c:pt idx="7">
                  <c:v>0.15187474311679999</c:v>
                </c:pt>
                <c:pt idx="8">
                  <c:v>0.14251538885119999</c:v>
                </c:pt>
                <c:pt idx="9">
                  <c:v>0.13308705303039997</c:v>
                </c:pt>
                <c:pt idx="10">
                  <c:v>0.12363460159999998</c:v>
                </c:pt>
                <c:pt idx="11">
                  <c:v>0.11420290050559997</c:v>
                </c:pt>
                <c:pt idx="12">
                  <c:v>0.10483681569279996</c:v>
                </c:pt>
                <c:pt idx="13">
                  <c:v>9.5581213107199955E-2</c:v>
                </c:pt>
                <c:pt idx="14">
                  <c:v>8.6480958694399951E-2</c:v>
                </c:pt>
                <c:pt idx="15">
                  <c:v>7.7580918399999921E-2</c:v>
                </c:pt>
                <c:pt idx="16">
                  <c:v>6.8925958169599927E-2</c:v>
                </c:pt>
                <c:pt idx="17">
                  <c:v>6.0560943948799933E-2</c:v>
                </c:pt>
                <c:pt idx="18">
                  <c:v>5.2530741683199933E-2</c:v>
                </c:pt>
                <c:pt idx="19">
                  <c:v>4.4880217318399918E-2</c:v>
                </c:pt>
                <c:pt idx="20">
                  <c:v>3.7654236799999907E-2</c:v>
                </c:pt>
                <c:pt idx="21">
                  <c:v>3.0897666073599894E-2</c:v>
                </c:pt>
                <c:pt idx="22">
                  <c:v>2.4655371084799926E-2</c:v>
                </c:pt>
                <c:pt idx="23">
                  <c:v>1.8972217779199885E-2</c:v>
                </c:pt>
                <c:pt idx="24">
                  <c:v>1.3893072102399928E-2</c:v>
                </c:pt>
                <c:pt idx="25">
                  <c:v>9.4627999999999102E-3</c:v>
                </c:pt>
                <c:pt idx="26">
                  <c:v>5.7262674175999617E-3</c:v>
                </c:pt>
                <c:pt idx="27">
                  <c:v>2.7283403007999363E-3</c:v>
                </c:pt>
                <c:pt idx="28">
                  <c:v>5.1388459519996488E-4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'Mitsubishi EVO X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COBB'!$G$55:$BT$55</c:f>
              <c:numCache>
                <c:formatCode>0.000</c:formatCode>
                <c:ptCount val="66"/>
                <c:pt idx="0">
                  <c:v>0.19783999999999999</c:v>
                </c:pt>
                <c:pt idx="1">
                  <c:v>0.18402993215487998</c:v>
                </c:pt>
                <c:pt idx="2">
                  <c:v>0.17062968827903999</c:v>
                </c:pt>
                <c:pt idx="3">
                  <c:v>0.15764868786175998</c:v>
                </c:pt>
                <c:pt idx="4">
                  <c:v>0.14509635039231999</c:v>
                </c:pt>
                <c:pt idx="5">
                  <c:v>0.13298209536</c:v>
                </c:pt>
                <c:pt idx="6">
                  <c:v>0.12131534225407999</c:v>
                </c:pt>
                <c:pt idx="7">
                  <c:v>0.11010551056383999</c:v>
                </c:pt>
                <c:pt idx="8">
                  <c:v>9.936201977855999E-2</c:v>
                </c:pt>
                <c:pt idx="9">
                  <c:v>8.9094289387519982E-2</c:v>
                </c:pt>
                <c:pt idx="10">
                  <c:v>7.9311738879999968E-2</c:v>
                </c:pt>
                <c:pt idx="11">
                  <c:v>7.0023787745279981E-2</c:v>
                </c:pt>
                <c:pt idx="12">
                  <c:v>6.1239855472639965E-2</c:v>
                </c:pt>
                <c:pt idx="13">
                  <c:v>5.2969361551359978E-2</c:v>
                </c:pt>
                <c:pt idx="14">
                  <c:v>4.5221725470719953E-2</c:v>
                </c:pt>
                <c:pt idx="15">
                  <c:v>3.8006366719999962E-2</c:v>
                </c:pt>
                <c:pt idx="16">
                  <c:v>3.1332704788479965E-2</c:v>
                </c:pt>
                <c:pt idx="17">
                  <c:v>2.5210159165439977E-2</c:v>
                </c:pt>
                <c:pt idx="18">
                  <c:v>1.9648149340159932E-2</c:v>
                </c:pt>
                <c:pt idx="19">
                  <c:v>1.4656094801919956E-2</c:v>
                </c:pt>
                <c:pt idx="20">
                  <c:v>1.0243415039999954E-2</c:v>
                </c:pt>
                <c:pt idx="21">
                  <c:v>6.4195295436799416E-3</c:v>
                </c:pt>
                <c:pt idx="22">
                  <c:v>3.1938578022399355E-3</c:v>
                </c:pt>
                <c:pt idx="23">
                  <c:v>2.6366468300800527E-3</c:v>
                </c:pt>
                <c:pt idx="24">
                  <c:v>2.6366468300800527E-3</c:v>
                </c:pt>
                <c:pt idx="25">
                  <c:v>2.6366468300800527E-3</c:v>
                </c:pt>
                <c:pt idx="26">
                  <c:v>2.6366468300800527E-3</c:v>
                </c:pt>
                <c:pt idx="27">
                  <c:v>2.6366468300800527E-3</c:v>
                </c:pt>
                <c:pt idx="28">
                  <c:v>2.6366468300800527E-3</c:v>
                </c:pt>
                <c:pt idx="29">
                  <c:v>2.6366468300800527E-3</c:v>
                </c:pt>
                <c:pt idx="30">
                  <c:v>2.6366468300800527E-3</c:v>
                </c:pt>
                <c:pt idx="31">
                  <c:v>2.6366468300800527E-3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'Mitsubishi EVO X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COBB'!$G$56:$BT$56</c:f>
              <c:numCache>
                <c:formatCode>0.000</c:formatCode>
                <c:ptCount val="66"/>
                <c:pt idx="0">
                  <c:v>0.20910999999999999</c:v>
                </c:pt>
                <c:pt idx="1">
                  <c:v>0.19587288579584</c:v>
                </c:pt>
                <c:pt idx="2">
                  <c:v>0.18287781340671999</c:v>
                </c:pt>
                <c:pt idx="3">
                  <c:v>0.17014510816768</c:v>
                </c:pt>
                <c:pt idx="4">
                  <c:v>0.15769509541375998</c:v>
                </c:pt>
                <c:pt idx="5">
                  <c:v>0.14554810048</c:v>
                </c:pt>
                <c:pt idx="6">
                  <c:v>0.13372444870143999</c:v>
                </c:pt>
                <c:pt idx="7">
                  <c:v>0.12224446541311998</c:v>
                </c:pt>
                <c:pt idx="8">
                  <c:v>0.11112847595007999</c:v>
                </c:pt>
                <c:pt idx="9">
                  <c:v>0.10039680564735998</c:v>
                </c:pt>
                <c:pt idx="10">
                  <c:v>9.0069779839999989E-2</c:v>
                </c:pt>
                <c:pt idx="11">
                  <c:v>8.0167723863039969E-2</c:v>
                </c:pt>
                <c:pt idx="12">
                  <c:v>7.0710963051519943E-2</c:v>
                </c:pt>
                <c:pt idx="13">
                  <c:v>6.1719822740479963E-2</c:v>
                </c:pt>
                <c:pt idx="14">
                  <c:v>5.3214628264959957E-2</c:v>
                </c:pt>
                <c:pt idx="15">
                  <c:v>4.5215704959999964E-2</c:v>
                </c:pt>
                <c:pt idx="16">
                  <c:v>3.774337816063994E-2</c:v>
                </c:pt>
                <c:pt idx="17">
                  <c:v>3.0817973201919951E-2</c:v>
                </c:pt>
                <c:pt idx="18">
                  <c:v>2.4459815418879954E-2</c:v>
                </c:pt>
                <c:pt idx="19">
                  <c:v>1.8689230146559904E-2</c:v>
                </c:pt>
                <c:pt idx="20">
                  <c:v>1.3526542719999951E-2</c:v>
                </c:pt>
                <c:pt idx="21">
                  <c:v>8.9920784742399118E-3</c:v>
                </c:pt>
                <c:pt idx="22">
                  <c:v>5.1061627443199642E-3</c:v>
                </c:pt>
                <c:pt idx="23">
                  <c:v>2.6712846694400272E-3</c:v>
                </c:pt>
                <c:pt idx="24">
                  <c:v>2.6712846694400272E-3</c:v>
                </c:pt>
                <c:pt idx="25">
                  <c:v>2.6712846694400272E-3</c:v>
                </c:pt>
                <c:pt idx="26">
                  <c:v>2.6712846694400272E-3</c:v>
                </c:pt>
                <c:pt idx="27">
                  <c:v>2.6712846694400272E-3</c:v>
                </c:pt>
                <c:pt idx="28">
                  <c:v>2.6712846694400272E-3</c:v>
                </c:pt>
                <c:pt idx="29">
                  <c:v>2.6712846694400272E-3</c:v>
                </c:pt>
                <c:pt idx="30">
                  <c:v>2.6712846694400272E-3</c:v>
                </c:pt>
                <c:pt idx="31">
                  <c:v>2.6712846694400272E-3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'Mitsubishi EVO X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COBB'!$G$57:$BT$57</c:f>
              <c:numCache>
                <c:formatCode>0.000</c:formatCode>
                <c:ptCount val="66"/>
                <c:pt idx="0">
                  <c:v>0.20089000000000001</c:v>
                </c:pt>
                <c:pt idx="1">
                  <c:v>0.19568070500864002</c:v>
                </c:pt>
                <c:pt idx="2">
                  <c:v>0.18985022310912</c:v>
                </c:pt>
                <c:pt idx="3">
                  <c:v>0.18345369891328001</c:v>
                </c:pt>
                <c:pt idx="4">
                  <c:v>0.17654627703296</c:v>
                </c:pt>
                <c:pt idx="5">
                  <c:v>0.16918310208000001</c:v>
                </c:pt>
                <c:pt idx="6">
                  <c:v>0.16141931866624001</c:v>
                </c:pt>
                <c:pt idx="7">
                  <c:v>0.15331007140352002</c:v>
                </c:pt>
                <c:pt idx="8">
                  <c:v>0.14491050490368002</c:v>
                </c:pt>
                <c:pt idx="9">
                  <c:v>0.13627576377855999</c:v>
                </c:pt>
                <c:pt idx="10">
                  <c:v>0.12746099263999999</c:v>
                </c:pt>
                <c:pt idx="11">
                  <c:v>0.11852133609983999</c:v>
                </c:pt>
                <c:pt idx="12">
                  <c:v>0.10951193876991998</c:v>
                </c:pt>
                <c:pt idx="13">
                  <c:v>0.10048794526207998</c:v>
                </c:pt>
                <c:pt idx="14">
                  <c:v>9.1504500188159962E-2</c:v>
                </c:pt>
                <c:pt idx="15">
                  <c:v>8.2616748159999975E-2</c:v>
                </c:pt>
                <c:pt idx="16">
                  <c:v>7.3879833789439964E-2</c:v>
                </c:pt>
                <c:pt idx="17">
                  <c:v>6.5348901688319944E-2</c:v>
                </c:pt>
                <c:pt idx="18">
                  <c:v>5.7079096468479945E-2</c:v>
                </c:pt>
                <c:pt idx="19">
                  <c:v>4.9125562741759943E-2</c:v>
                </c:pt>
                <c:pt idx="20">
                  <c:v>4.1543445119999939E-2</c:v>
                </c:pt>
                <c:pt idx="21">
                  <c:v>3.4387888215039963E-2</c:v>
                </c:pt>
                <c:pt idx="22">
                  <c:v>2.7714036638719908E-2</c:v>
                </c:pt>
                <c:pt idx="23">
                  <c:v>2.1577035002879941E-2</c:v>
                </c:pt>
                <c:pt idx="24">
                  <c:v>1.6032027919359926E-2</c:v>
                </c:pt>
                <c:pt idx="25">
                  <c:v>1.1134159999999949E-2</c:v>
                </c:pt>
                <c:pt idx="26">
                  <c:v>6.9385758566399836E-3</c:v>
                </c:pt>
                <c:pt idx="27">
                  <c:v>3.5004201011200053E-3</c:v>
                </c:pt>
                <c:pt idx="28">
                  <c:v>8.7483734527998847E-4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'Mitsubishi EVO X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COBB'!$G$58:$BT$58</c:f>
              <c:numCache>
                <c:formatCode>0.000</c:formatCode>
                <c:ptCount val="66"/>
                <c:pt idx="0">
                  <c:v>0.19053</c:v>
                </c:pt>
                <c:pt idx="1">
                  <c:v>0.19037107866111999</c:v>
                </c:pt>
                <c:pt idx="2">
                  <c:v>0.18913112592896</c:v>
                </c:pt>
                <c:pt idx="3">
                  <c:v>0.18687975873024001</c:v>
                </c:pt>
                <c:pt idx="4">
                  <c:v>0.18368659399168</c:v>
                </c:pt>
                <c:pt idx="5">
                  <c:v>0.17962124864000001</c:v>
                </c:pt>
                <c:pt idx="6">
                  <c:v>0.17475333960191999</c:v>
                </c:pt>
                <c:pt idx="7">
                  <c:v>0.16915248380416001</c:v>
                </c:pt>
                <c:pt idx="8">
                  <c:v>0.16288829817344</c:v>
                </c:pt>
                <c:pt idx="9">
                  <c:v>0.15603039963647999</c:v>
                </c:pt>
                <c:pt idx="10">
                  <c:v>0.14864840511999999</c:v>
                </c:pt>
                <c:pt idx="11">
                  <c:v>0.14081193155071997</c:v>
                </c:pt>
                <c:pt idx="12">
                  <c:v>0.13259059585535998</c:v>
                </c:pt>
                <c:pt idx="13">
                  <c:v>0.12405401496063996</c:v>
                </c:pt>
                <c:pt idx="14">
                  <c:v>0.11527180579327995</c:v>
                </c:pt>
                <c:pt idx="15">
                  <c:v>0.10631358527999997</c:v>
                </c:pt>
                <c:pt idx="16">
                  <c:v>9.7248970347519947E-2</c:v>
                </c:pt>
                <c:pt idx="17">
                  <c:v>8.8147577922559908E-2</c:v>
                </c:pt>
                <c:pt idx="18">
                  <c:v>7.9079024931839895E-2</c:v>
                </c:pt>
                <c:pt idx="19">
                  <c:v>7.0112928302079935E-2</c:v>
                </c:pt>
                <c:pt idx="20">
                  <c:v>6.1318904959999893E-2</c:v>
                </c:pt>
                <c:pt idx="21">
                  <c:v>5.2766571832319892E-2</c:v>
                </c:pt>
                <c:pt idx="22">
                  <c:v>4.4525545845759934E-2</c:v>
                </c:pt>
                <c:pt idx="23">
                  <c:v>3.6665443927039881E-2</c:v>
                </c:pt>
                <c:pt idx="24">
                  <c:v>2.9255883002879929E-2</c:v>
                </c:pt>
                <c:pt idx="25">
                  <c:v>2.2366479999999911E-2</c:v>
                </c:pt>
                <c:pt idx="26">
                  <c:v>1.6066851845119939E-2</c:v>
                </c:pt>
                <c:pt idx="27">
                  <c:v>1.0426615464959932E-2</c:v>
                </c:pt>
                <c:pt idx="28">
                  <c:v>5.5153877862399447E-3</c:v>
                </c:pt>
                <c:pt idx="29">
                  <c:v>1.4027857356799511E-3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'Mitsubishi EVO X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COBB'!$G$59:$BT$59</c:f>
              <c:numCache>
                <c:formatCode>0.000</c:formatCode>
                <c:ptCount val="66"/>
                <c:pt idx="0">
                  <c:v>0.18845991593983999</c:v>
                </c:pt>
                <c:pt idx="1">
                  <c:v>0.18845991593983999</c:v>
                </c:pt>
                <c:pt idx="2">
                  <c:v>0.18845991593983999</c:v>
                </c:pt>
                <c:pt idx="3">
                  <c:v>0.18845991593983999</c:v>
                </c:pt>
                <c:pt idx="4">
                  <c:v>0.18746956709887999</c:v>
                </c:pt>
                <c:pt idx="5">
                  <c:v>0.18525818624000001</c:v>
                </c:pt>
                <c:pt idx="6">
                  <c:v>0.18191625039872</c:v>
                </c:pt>
                <c:pt idx="7">
                  <c:v>0.17753423661056</c:v>
                </c:pt>
                <c:pt idx="8">
                  <c:v>0.17220262191103999</c:v>
                </c:pt>
                <c:pt idx="9">
                  <c:v>0.16601188333568001</c:v>
                </c:pt>
                <c:pt idx="10">
                  <c:v>0.15905249791999998</c:v>
                </c:pt>
                <c:pt idx="11">
                  <c:v>0.15141494269951997</c:v>
                </c:pt>
                <c:pt idx="12">
                  <c:v>0.14318969470975995</c:v>
                </c:pt>
                <c:pt idx="13">
                  <c:v>0.13446723098623994</c:v>
                </c:pt>
                <c:pt idx="14">
                  <c:v>0.12533802856447993</c:v>
                </c:pt>
                <c:pt idx="15">
                  <c:v>0.1158925644799999</c:v>
                </c:pt>
                <c:pt idx="16">
                  <c:v>0.1062213157683199</c:v>
                </c:pt>
                <c:pt idx="17">
                  <c:v>9.6414759464959893E-2</c:v>
                </c:pt>
                <c:pt idx="18">
                  <c:v>8.6563372605439892E-2</c:v>
                </c:pt>
                <c:pt idx="19">
                  <c:v>7.6757632225279912E-2</c:v>
                </c:pt>
                <c:pt idx="20">
                  <c:v>6.7088015359999892E-2</c:v>
                </c:pt>
                <c:pt idx="21">
                  <c:v>5.7644999045119855E-2</c:v>
                </c:pt>
                <c:pt idx="22">
                  <c:v>4.8519060316159851E-2</c:v>
                </c:pt>
                <c:pt idx="23">
                  <c:v>3.980067620863989E-2</c:v>
                </c:pt>
                <c:pt idx="24">
                  <c:v>3.1580323758079842E-2</c:v>
                </c:pt>
                <c:pt idx="25">
                  <c:v>2.3948479999999855E-2</c:v>
                </c:pt>
                <c:pt idx="26">
                  <c:v>1.6995621969919911E-2</c:v>
                </c:pt>
                <c:pt idx="27">
                  <c:v>1.0812226703359906E-2</c:v>
                </c:pt>
                <c:pt idx="28">
                  <c:v>5.4887712358399066E-3</c:v>
                </c:pt>
                <c:pt idx="29">
                  <c:v>1.1157326028798653E-3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axId val="188074240"/>
        <c:axId val="188686720"/>
      </c:scatterChart>
      <c:valAx>
        <c:axId val="188074240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88686720"/>
        <c:crosses val="autoZero"/>
        <c:crossBetween val="midCat"/>
        <c:majorUnit val="0.2"/>
      </c:valAx>
      <c:valAx>
        <c:axId val="18868672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880742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77"/>
          <c:w val="0.78276376381095625"/>
          <c:h val="0.76517945114218422"/>
        </c:manualLayout>
      </c:layout>
      <c:scatterChart>
        <c:scatterStyle val="lineMarker"/>
        <c:ser>
          <c:idx val="0"/>
          <c:order val="0"/>
          <c:tx>
            <c:strRef>
              <c:f>'Generic ECU'!$F$52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ECU'!$G$52:$V$52</c:f>
              <c:numCache>
                <c:formatCode>0.000</c:formatCode>
                <c:ptCount val="16"/>
                <c:pt idx="0">
                  <c:v>0.15133623552</c:v>
                </c:pt>
                <c:pt idx="1">
                  <c:v>0.12060738575999999</c:v>
                </c:pt>
                <c:pt idx="2">
                  <c:v>9.3777834239999969E-2</c:v>
                </c:pt>
                <c:pt idx="3">
                  <c:v>7.0650744479999972E-2</c:v>
                </c:pt>
                <c:pt idx="4">
                  <c:v>5.1029279999999982E-2</c:v>
                </c:pt>
                <c:pt idx="5">
                  <c:v>3.4716604320000011E-2</c:v>
                </c:pt>
                <c:pt idx="6">
                  <c:v>2.1515880959999983E-2</c:v>
                </c:pt>
                <c:pt idx="7">
                  <c:v>1.1230273439999994E-2</c:v>
                </c:pt>
                <c:pt idx="8">
                  <c:v>4.319999999999935E-3</c:v>
                </c:pt>
                <c:pt idx="9">
                  <c:v>4.319999999999935E-3</c:v>
                </c:pt>
                <c:pt idx="10">
                  <c:v>4.319999999999935E-3</c:v>
                </c:pt>
                <c:pt idx="11">
                  <c:v>4.319999999999935E-3</c:v>
                </c:pt>
                <c:pt idx="12">
                  <c:v>4.319999999999935E-3</c:v>
                </c:pt>
                <c:pt idx="13">
                  <c:v>4.319999999999935E-3</c:v>
                </c:pt>
                <c:pt idx="14">
                  <c:v>4.319999999999935E-3</c:v>
                </c:pt>
                <c:pt idx="15">
                  <c:v>0</c:v>
                </c:pt>
              </c:numCache>
            </c:numRef>
          </c:yVal>
        </c:ser>
        <c:ser>
          <c:idx val="1"/>
          <c:order val="1"/>
          <c:tx>
            <c:strRef>
              <c:f>'Generic ECU'!$F$53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ECU'!$G$53:$V$53</c:f>
              <c:numCache>
                <c:formatCode>0.000</c:formatCode>
                <c:ptCount val="16"/>
                <c:pt idx="0">
                  <c:v>0.16299073408</c:v>
                </c:pt>
                <c:pt idx="1">
                  <c:v>0.13995112504000001</c:v>
                </c:pt>
                <c:pt idx="2">
                  <c:v>0.11787791295999998</c:v>
                </c:pt>
                <c:pt idx="3">
                  <c:v>9.6978107920000001E-2</c:v>
                </c:pt>
                <c:pt idx="4">
                  <c:v>7.7458719999999981E-2</c:v>
                </c:pt>
                <c:pt idx="5">
                  <c:v>5.952675927999998E-2</c:v>
                </c:pt>
                <c:pt idx="6">
                  <c:v>4.3389235839999984E-2</c:v>
                </c:pt>
                <c:pt idx="7">
                  <c:v>2.9253159760000008E-2</c:v>
                </c:pt>
                <c:pt idx="8">
                  <c:v>1.7325541119999982E-2</c:v>
                </c:pt>
                <c:pt idx="9">
                  <c:v>7.8133900000000311E-3</c:v>
                </c:pt>
                <c:pt idx="10">
                  <c:v>3.7299999999999833E-3</c:v>
                </c:pt>
                <c:pt idx="11">
                  <c:v>3.7299999999999833E-3</c:v>
                </c:pt>
                <c:pt idx="12">
                  <c:v>3.7299999999999833E-3</c:v>
                </c:pt>
                <c:pt idx="13">
                  <c:v>3.7299999999999833E-3</c:v>
                </c:pt>
                <c:pt idx="14">
                  <c:v>3.7299999999999833E-3</c:v>
                </c:pt>
                <c:pt idx="15">
                  <c:v>0</c:v>
                </c:pt>
              </c:numCache>
            </c:numRef>
          </c:yVal>
        </c:ser>
        <c:ser>
          <c:idx val="2"/>
          <c:order val="2"/>
          <c:tx>
            <c:strRef>
              <c:f>'Generic ECU'!$F$54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ECU'!$G$54:$V$54</c:f>
              <c:numCache>
                <c:formatCode>0.000</c:formatCode>
                <c:ptCount val="16"/>
                <c:pt idx="0">
                  <c:v>0.17020704319999999</c:v>
                </c:pt>
                <c:pt idx="1">
                  <c:v>0.1530375776</c:v>
                </c:pt>
                <c:pt idx="2">
                  <c:v>0.13544815039999997</c:v>
                </c:pt>
                <c:pt idx="3">
                  <c:v>0.11773450879999998</c:v>
                </c:pt>
                <c:pt idx="4">
                  <c:v>0.10019239999999999</c:v>
                </c:pt>
                <c:pt idx="5">
                  <c:v>8.311757119999999E-2</c:v>
                </c:pt>
                <c:pt idx="6">
                  <c:v>6.6805769599999981E-2</c:v>
                </c:pt>
                <c:pt idx="7">
                  <c:v>5.1552742400000018E-2</c:v>
                </c:pt>
                <c:pt idx="8">
                  <c:v>3.7654236799999991E-2</c:v>
                </c:pt>
                <c:pt idx="9">
                  <c:v>2.5405999999999984E-2</c:v>
                </c:pt>
                <c:pt idx="10">
                  <c:v>1.51037792E-2</c:v>
                </c:pt>
                <c:pt idx="11">
                  <c:v>7.0433215999999854E-3</c:v>
                </c:pt>
                <c:pt idx="12">
                  <c:v>1.5203743999999964E-3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3"/>
          <c:order val="3"/>
          <c:tx>
            <c:strRef>
              <c:f>'Generic ECU'!$F$55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ECU'!$G$55:$V$55</c:f>
              <c:numCache>
                <c:formatCode>0.000</c:formatCode>
                <c:ptCount val="16"/>
                <c:pt idx="0">
                  <c:v>0.13298209536</c:v>
                </c:pt>
                <c:pt idx="1">
                  <c:v>0.11148142967999999</c:v>
                </c:pt>
                <c:pt idx="2">
                  <c:v>9.1616104319999975E-2</c:v>
                </c:pt>
                <c:pt idx="3">
                  <c:v>7.3448210639999983E-2</c:v>
                </c:pt>
                <c:pt idx="4">
                  <c:v>5.7039839999999981E-2</c:v>
                </c:pt>
                <c:pt idx="5">
                  <c:v>4.2453083759999982E-2</c:v>
                </c:pt>
                <c:pt idx="6">
                  <c:v>2.9750033280000004E-2</c:v>
                </c:pt>
                <c:pt idx="7">
                  <c:v>1.8992779920000008E-2</c:v>
                </c:pt>
                <c:pt idx="8">
                  <c:v>1.0243415039999981E-2</c:v>
                </c:pt>
                <c:pt idx="9">
                  <c:v>3.5640299999999958E-3</c:v>
                </c:pt>
                <c:pt idx="10">
                  <c:v>3.3900000000000041E-3</c:v>
                </c:pt>
                <c:pt idx="11">
                  <c:v>3.3900000000000041E-3</c:v>
                </c:pt>
                <c:pt idx="12">
                  <c:v>3.3900000000000041E-3</c:v>
                </c:pt>
                <c:pt idx="13">
                  <c:v>3.3900000000000041E-3</c:v>
                </c:pt>
                <c:pt idx="14">
                  <c:v>3.3900000000000041E-3</c:v>
                </c:pt>
                <c:pt idx="15">
                  <c:v>0</c:v>
                </c:pt>
              </c:numCache>
            </c:numRef>
          </c:yVal>
        </c:ser>
        <c:ser>
          <c:idx val="4"/>
          <c:order val="4"/>
          <c:tx>
            <c:strRef>
              <c:f>'Generic ECU'!$F$56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ECU'!$G$56:$V$56</c:f>
              <c:numCache>
                <c:formatCode>0.000</c:formatCode>
                <c:ptCount val="16"/>
                <c:pt idx="0">
                  <c:v>0.14554810048</c:v>
                </c:pt>
                <c:pt idx="1">
                  <c:v>0.12365997423999998</c:v>
                </c:pt>
                <c:pt idx="2">
                  <c:v>0.10304258175999999</c:v>
                </c:pt>
                <c:pt idx="3">
                  <c:v>8.3829903519999971E-2</c:v>
                </c:pt>
                <c:pt idx="4">
                  <c:v>6.6155919999999979E-2</c:v>
                </c:pt>
                <c:pt idx="5">
                  <c:v>5.0154611679999989E-2</c:v>
                </c:pt>
                <c:pt idx="6">
                  <c:v>3.5959959039999989E-2</c:v>
                </c:pt>
                <c:pt idx="7">
                  <c:v>2.3705942559999998E-2</c:v>
                </c:pt>
                <c:pt idx="8">
                  <c:v>1.3526542719999979E-2</c:v>
                </c:pt>
                <c:pt idx="9">
                  <c:v>5.5557400000000035E-3</c:v>
                </c:pt>
                <c:pt idx="10">
                  <c:v>3.5199999999999954E-3</c:v>
                </c:pt>
                <c:pt idx="11">
                  <c:v>3.5199999999999954E-3</c:v>
                </c:pt>
                <c:pt idx="12">
                  <c:v>3.5199999999999954E-3</c:v>
                </c:pt>
                <c:pt idx="13">
                  <c:v>3.5199999999999954E-3</c:v>
                </c:pt>
                <c:pt idx="14">
                  <c:v>3.5199999999999954E-3</c:v>
                </c:pt>
                <c:pt idx="15">
                  <c:v>0</c:v>
                </c:pt>
              </c:numCache>
            </c:numRef>
          </c:yVal>
        </c:ser>
        <c:ser>
          <c:idx val="5"/>
          <c:order val="5"/>
          <c:tx>
            <c:strRef>
              <c:f>'Generic ECU'!$F$57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ECU'!$G$57:$V$57</c:f>
              <c:numCache>
                <c:formatCode>0.000</c:formatCode>
                <c:ptCount val="16"/>
                <c:pt idx="0">
                  <c:v>0.16918310208000001</c:v>
                </c:pt>
                <c:pt idx="1">
                  <c:v>0.15434073504000001</c:v>
                </c:pt>
                <c:pt idx="2">
                  <c:v>0.13845348096000001</c:v>
                </c:pt>
                <c:pt idx="3">
                  <c:v>0.12188484192</c:v>
                </c:pt>
                <c:pt idx="4">
                  <c:v>0.10499832000000001</c:v>
                </c:pt>
                <c:pt idx="5">
                  <c:v>8.8157417280000011E-2</c:v>
                </c:pt>
                <c:pt idx="6">
                  <c:v>7.1725635840000024E-2</c:v>
                </c:pt>
                <c:pt idx="7">
                  <c:v>5.6066477760000011E-2</c:v>
                </c:pt>
                <c:pt idx="8">
                  <c:v>4.1543445120000022E-2</c:v>
                </c:pt>
                <c:pt idx="9">
                  <c:v>2.8520040000000024E-2</c:v>
                </c:pt>
                <c:pt idx="10">
                  <c:v>1.7359764480000039E-2</c:v>
                </c:pt>
                <c:pt idx="11">
                  <c:v>8.4261206400000344E-3</c:v>
                </c:pt>
                <c:pt idx="12">
                  <c:v>2.0826105600000033E-3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6"/>
          <c:order val="6"/>
          <c:tx>
            <c:strRef>
              <c:f>'Generic ECU'!$F$58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ECU'!$G$58:$V$58</c:f>
              <c:numCache>
                <c:formatCode>0.000</c:formatCode>
                <c:ptCount val="16"/>
                <c:pt idx="0">
                  <c:v>0.17962124864000001</c:v>
                </c:pt>
                <c:pt idx="1">
                  <c:v>0.16989029432</c:v>
                </c:pt>
                <c:pt idx="2">
                  <c:v>0.15779672768</c:v>
                </c:pt>
                <c:pt idx="3">
                  <c:v>0.14379944936</c:v>
                </c:pt>
                <c:pt idx="4">
                  <c:v>0.12835736</c:v>
                </c:pt>
                <c:pt idx="5">
                  <c:v>0.11192936024000001</c:v>
                </c:pt>
                <c:pt idx="6">
                  <c:v>9.4974350719999989E-2</c:v>
                </c:pt>
                <c:pt idx="7">
                  <c:v>7.7951232080000002E-2</c:v>
                </c:pt>
                <c:pt idx="8">
                  <c:v>6.1318904960000004E-2</c:v>
                </c:pt>
                <c:pt idx="9">
                  <c:v>4.5536270000000018E-2</c:v>
                </c:pt>
                <c:pt idx="10">
                  <c:v>3.106222784000004E-2</c:v>
                </c:pt>
                <c:pt idx="11">
                  <c:v>1.8355679120000024E-2</c:v>
                </c:pt>
                <c:pt idx="12">
                  <c:v>7.8755244800000068E-3</c:v>
                </c:pt>
                <c:pt idx="13">
                  <c:v>8.066455999997113E-5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8"/>
          <c:order val="7"/>
          <c:tx>
            <c:strRef>
              <c:f>'Generic ECU'!$F$59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ECU'!$G$59:$V$59</c:f>
              <c:numCache>
                <c:formatCode>0.000</c:formatCode>
                <c:ptCount val="16"/>
                <c:pt idx="0">
                  <c:v>0.18525818624000001</c:v>
                </c:pt>
                <c:pt idx="1">
                  <c:v>0.17813577512000001</c:v>
                </c:pt>
                <c:pt idx="2">
                  <c:v>0.16763516287999999</c:v>
                </c:pt>
                <c:pt idx="3">
                  <c:v>0.15435275575999999</c:v>
                </c:pt>
                <c:pt idx="4">
                  <c:v>0.13888495999999997</c:v>
                </c:pt>
                <c:pt idx="5">
                  <c:v>0.12182818183999999</c:v>
                </c:pt>
                <c:pt idx="6">
                  <c:v>0.10377882751999994</c:v>
                </c:pt>
                <c:pt idx="7">
                  <c:v>8.5333303280000009E-2</c:v>
                </c:pt>
                <c:pt idx="8">
                  <c:v>6.7088015359999989E-2</c:v>
                </c:pt>
                <c:pt idx="9">
                  <c:v>4.9639369999999988E-2</c:v>
                </c:pt>
                <c:pt idx="10">
                  <c:v>3.3583773439999992E-2</c:v>
                </c:pt>
                <c:pt idx="11">
                  <c:v>1.951763192E-2</c:v>
                </c:pt>
                <c:pt idx="12">
                  <c:v>8.0373516799999989E-3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axId val="111509504"/>
        <c:axId val="111511424"/>
      </c:scatterChart>
      <c:valAx>
        <c:axId val="111509504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11511424"/>
        <c:crosses val="autoZero"/>
        <c:crossBetween val="midCat"/>
        <c:majorUnit val="0.2"/>
      </c:valAx>
      <c:valAx>
        <c:axId val="11151142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115095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7448458568264007E-2"/>
          <c:y val="0.1072913630700368"/>
          <c:w val="0.77251276507752875"/>
          <c:h val="0.76807800252836556"/>
        </c:manualLayout>
      </c:layout>
      <c:scatterChart>
        <c:scatterStyle val="lineMarker"/>
        <c:ser>
          <c:idx val="0"/>
          <c:order val="0"/>
          <c:tx>
            <c:strRef>
              <c:f>'Generic ECU'!$F$63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ECU'!$G$63:$V$63</c:f>
              <c:numCache>
                <c:formatCode>0</c:formatCode>
                <c:ptCount val="16"/>
                <c:pt idx="0">
                  <c:v>174.78855861888002</c:v>
                </c:pt>
                <c:pt idx="1">
                  <c:v>153.57567346944001</c:v>
                </c:pt>
                <c:pt idx="2">
                  <c:v>136.65814491456001</c:v>
                </c:pt>
                <c:pt idx="3">
                  <c:v>123.56940683712003</c:v>
                </c:pt>
                <c:pt idx="4">
                  <c:v>113.84289312000004</c:v>
                </c:pt>
                <c:pt idx="5">
                  <c:v>107.01203764608002</c:v>
                </c:pt>
                <c:pt idx="6">
                  <c:v>102.61027429824003</c:v>
                </c:pt>
                <c:pt idx="7">
                  <c:v>101.08292630016007</c:v>
                </c:pt>
                <c:pt idx="8">
                  <c:v>101.08292630016007</c:v>
                </c:pt>
                <c:pt idx="9">
                  <c:v>101.08292630016007</c:v>
                </c:pt>
                <c:pt idx="10">
                  <c:v>101.08292630016007</c:v>
                </c:pt>
                <c:pt idx="11">
                  <c:v>101.08292630016007</c:v>
                </c:pt>
                <c:pt idx="12">
                  <c:v>101.08292630016007</c:v>
                </c:pt>
                <c:pt idx="13">
                  <c:v>100.62095655552002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1"/>
          <c:order val="1"/>
          <c:tx>
            <c:strRef>
              <c:f>'Generic ECU'!$F$64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ECU'!$G$64:$V$64</c:f>
              <c:numCache>
                <c:formatCode>0</c:formatCode>
                <c:ptCount val="16"/>
                <c:pt idx="0">
                  <c:v>184.92679564223999</c:v>
                </c:pt>
                <c:pt idx="1">
                  <c:v>162.82525513511999</c:v>
                </c:pt>
                <c:pt idx="2">
                  <c:v>144.93035109887995</c:v>
                </c:pt>
                <c:pt idx="3">
                  <c:v>130.80379796376002</c:v>
                </c:pt>
                <c:pt idx="4">
                  <c:v>120.00731016000003</c:v>
                </c:pt>
                <c:pt idx="5">
                  <c:v>112.10260211783998</c:v>
                </c:pt>
                <c:pt idx="6">
                  <c:v>106.65138826751996</c:v>
                </c:pt>
                <c:pt idx="7">
                  <c:v>103.21538303927997</c:v>
                </c:pt>
                <c:pt idx="8">
                  <c:v>101.35630086335999</c:v>
                </c:pt>
                <c:pt idx="9">
                  <c:v>100.92349128767989</c:v>
                </c:pt>
                <c:pt idx="10">
                  <c:v>100.92349128767989</c:v>
                </c:pt>
                <c:pt idx="11">
                  <c:v>100.92349128767989</c:v>
                </c:pt>
                <c:pt idx="12">
                  <c:v>100.92349128767989</c:v>
                </c:pt>
                <c:pt idx="13">
                  <c:v>100.37474082696002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2"/>
          <c:order val="2"/>
          <c:tx>
            <c:strRef>
              <c:f>'Generic ECU'!$F$65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ECU'!$G$65:$V$65</c:f>
              <c:numCache>
                <c:formatCode>0</c:formatCode>
                <c:ptCount val="16"/>
                <c:pt idx="0">
                  <c:v>190.68267965888001</c:v>
                </c:pt>
                <c:pt idx="1">
                  <c:v>168.73239971144002</c:v>
                </c:pt>
                <c:pt idx="2">
                  <c:v>150.82747633856002</c:v>
                </c:pt>
                <c:pt idx="3">
                  <c:v>136.54659229112002</c:v>
                </c:pt>
                <c:pt idx="4">
                  <c:v>125.46843032000004</c:v>
                </c:pt>
                <c:pt idx="5">
                  <c:v>117.17167317608005</c:v>
                </c:pt>
                <c:pt idx="6">
                  <c:v>111.23500361024003</c:v>
                </c:pt>
                <c:pt idx="7">
                  <c:v>107.23710437336007</c:v>
                </c:pt>
                <c:pt idx="8">
                  <c:v>104.75665821632009</c:v>
                </c:pt>
                <c:pt idx="9">
                  <c:v>103.37234789000007</c:v>
                </c:pt>
                <c:pt idx="10">
                  <c:v>102.6628561452801</c:v>
                </c:pt>
                <c:pt idx="11">
                  <c:v>102.2068657330401</c:v>
                </c:pt>
                <c:pt idx="12">
                  <c:v>101.58305940416011</c:v>
                </c:pt>
                <c:pt idx="13">
                  <c:v>100.3701199095201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3"/>
          <c:order val="3"/>
          <c:tx>
            <c:strRef>
              <c:f>'Generic ECU'!$F$66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ECU'!$G$66:$V$66</c:f>
              <c:numCache>
                <c:formatCode>0</c:formatCode>
                <c:ptCount val="16"/>
                <c:pt idx="0">
                  <c:v>168.22908262208</c:v>
                </c:pt>
                <c:pt idx="1">
                  <c:v>149.92726200103999</c:v>
                </c:pt>
                <c:pt idx="2">
                  <c:v>135.19773183295996</c:v>
                </c:pt>
                <c:pt idx="3">
                  <c:v>123.66090438391997</c:v>
                </c:pt>
                <c:pt idx="4">
                  <c:v>114.93719191999999</c:v>
                </c:pt>
                <c:pt idx="5">
                  <c:v>108.64700670727998</c:v>
                </c:pt>
                <c:pt idx="6">
                  <c:v>104.41076101183995</c:v>
                </c:pt>
                <c:pt idx="7">
                  <c:v>101.84886709975999</c:v>
                </c:pt>
                <c:pt idx="8">
                  <c:v>100.86910360255999</c:v>
                </c:pt>
                <c:pt idx="9">
                  <c:v>100.86910360255999</c:v>
                </c:pt>
                <c:pt idx="10">
                  <c:v>100.86910360255999</c:v>
                </c:pt>
                <c:pt idx="11">
                  <c:v>100.86910360255999</c:v>
                </c:pt>
                <c:pt idx="12">
                  <c:v>100.86910360255999</c:v>
                </c:pt>
                <c:pt idx="13">
                  <c:v>100.38197797832001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4"/>
          <c:order val="4"/>
          <c:tx>
            <c:strRef>
              <c:f>'Generic ECU'!$F$67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ECU'!$G$67:$V$67</c:f>
              <c:numCache>
                <c:formatCode>0</c:formatCode>
                <c:ptCount val="16"/>
                <c:pt idx="0">
                  <c:v>174.26993679615998</c:v>
                </c:pt>
                <c:pt idx="1">
                  <c:v>154.83226142607998</c:v>
                </c:pt>
                <c:pt idx="2">
                  <c:v>139.11382758591998</c:v>
                </c:pt>
                <c:pt idx="3">
                  <c:v>126.72536931184001</c:v>
                </c:pt>
                <c:pt idx="4">
                  <c:v>117.27762064000001</c:v>
                </c:pt>
                <c:pt idx="5">
                  <c:v>110.38131560656001</c:v>
                </c:pt>
                <c:pt idx="6">
                  <c:v>105.64718824768002</c:v>
                </c:pt>
                <c:pt idx="7">
                  <c:v>102.68597259951997</c:v>
                </c:pt>
                <c:pt idx="8">
                  <c:v>101.10840269823998</c:v>
                </c:pt>
                <c:pt idx="9">
                  <c:v>100.84926128511998</c:v>
                </c:pt>
                <c:pt idx="10">
                  <c:v>100.84926128511998</c:v>
                </c:pt>
                <c:pt idx="11">
                  <c:v>100.84926128511998</c:v>
                </c:pt>
                <c:pt idx="12">
                  <c:v>100.84926128511998</c:v>
                </c:pt>
                <c:pt idx="13">
                  <c:v>100.35093066063999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5"/>
          <c:order val="5"/>
          <c:tx>
            <c:strRef>
              <c:f>'Generic ECU'!$F$68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ECU'!$G$68:$V$68</c:f>
              <c:numCache>
                <c:formatCode>0</c:formatCode>
                <c:ptCount val="16"/>
                <c:pt idx="0">
                  <c:v>189.81306740863999</c:v>
                </c:pt>
                <c:pt idx="1">
                  <c:v>168.74514008431998</c:v>
                </c:pt>
                <c:pt idx="2">
                  <c:v>151.44994496767998</c:v>
                </c:pt>
                <c:pt idx="3">
                  <c:v>137.54311805935998</c:v>
                </c:pt>
                <c:pt idx="4">
                  <c:v>126.64029535999998</c:v>
                </c:pt>
                <c:pt idx="5">
                  <c:v>118.35711287023997</c:v>
                </c:pt>
                <c:pt idx="6">
                  <c:v>112.30920659071998</c:v>
                </c:pt>
                <c:pt idx="7">
                  <c:v>108.11221252207994</c:v>
                </c:pt>
                <c:pt idx="8">
                  <c:v>105.38176666496</c:v>
                </c:pt>
                <c:pt idx="9">
                  <c:v>103.73350502</c:v>
                </c:pt>
                <c:pt idx="10">
                  <c:v>102.78306358783999</c:v>
                </c:pt>
                <c:pt idx="11">
                  <c:v>102.14607836911995</c:v>
                </c:pt>
                <c:pt idx="12">
                  <c:v>101.43818536447986</c:v>
                </c:pt>
                <c:pt idx="13">
                  <c:v>100.27502057456002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6"/>
          <c:order val="6"/>
          <c:tx>
            <c:strRef>
              <c:f>'Generic ECU'!$F$69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ECU'!$G$69:$V$69</c:f>
              <c:numCache>
                <c:formatCode>0</c:formatCode>
                <c:ptCount val="16"/>
                <c:pt idx="0">
                  <c:v>197.49901632512001</c:v>
                </c:pt>
                <c:pt idx="1">
                  <c:v>175.87926864056001</c:v>
                </c:pt>
                <c:pt idx="2">
                  <c:v>158.03230698944</c:v>
                </c:pt>
                <c:pt idx="3">
                  <c:v>143.57276184488001</c:v>
                </c:pt>
                <c:pt idx="4">
                  <c:v>132.11526368000003</c:v>
                </c:pt>
                <c:pt idx="5">
                  <c:v>123.27444296792004</c:v>
                </c:pt>
                <c:pt idx="6">
                  <c:v>116.66493018176004</c:v>
                </c:pt>
                <c:pt idx="7">
                  <c:v>111.90135579464007</c:v>
                </c:pt>
                <c:pt idx="8">
                  <c:v>108.59835027968001</c:v>
                </c:pt>
                <c:pt idx="9">
                  <c:v>106.37054411000008</c:v>
                </c:pt>
                <c:pt idx="10">
                  <c:v>104.83256775872002</c:v>
                </c:pt>
                <c:pt idx="11">
                  <c:v>103.59905169896007</c:v>
                </c:pt>
                <c:pt idx="12">
                  <c:v>102.28462640384004</c:v>
                </c:pt>
                <c:pt idx="13">
                  <c:v>100.50392234648012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8"/>
          <c:order val="7"/>
          <c:tx>
            <c:strRef>
              <c:f>'Generic ECU'!$F$70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ECU'!$G$70:$V$70</c:f>
              <c:numCache>
                <c:formatCode>0</c:formatCode>
                <c:ptCount val="16"/>
                <c:pt idx="0">
                  <c:v>199.91829576383998</c:v>
                </c:pt>
                <c:pt idx="1">
                  <c:v>178.75933206191996</c:v>
                </c:pt>
                <c:pt idx="2">
                  <c:v>161.10720955007997</c:v>
                </c:pt>
                <c:pt idx="3">
                  <c:v>146.61929374415996</c:v>
                </c:pt>
                <c:pt idx="4">
                  <c:v>134.95295016</c:v>
                </c:pt>
                <c:pt idx="5">
                  <c:v>125.76554431343996</c:v>
                </c:pt>
                <c:pt idx="6">
                  <c:v>118.71444172032002</c:v>
                </c:pt>
                <c:pt idx="7">
                  <c:v>113.45700789647995</c:v>
                </c:pt>
                <c:pt idx="8">
                  <c:v>109.65060835775995</c:v>
                </c:pt>
                <c:pt idx="9">
                  <c:v>106.95260861999998</c:v>
                </c:pt>
                <c:pt idx="10">
                  <c:v>105.02037419904002</c:v>
                </c:pt>
                <c:pt idx="11">
                  <c:v>103.51127061071998</c:v>
                </c:pt>
                <c:pt idx="12">
                  <c:v>102.08266337087991</c:v>
                </c:pt>
                <c:pt idx="13">
                  <c:v>100.39191799536002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axId val="111570304"/>
        <c:axId val="111580672"/>
      </c:scatterChart>
      <c:valAx>
        <c:axId val="111570304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11580672"/>
        <c:crosses val="autoZero"/>
        <c:crossBetween val="midCat"/>
        <c:majorUnit val="0.2"/>
      </c:valAx>
      <c:valAx>
        <c:axId val="111580672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</c:title>
        <c:numFmt formatCode="0" sourceLinked="1"/>
        <c:tickLblPos val="nextTo"/>
        <c:crossAx val="1115703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LINK!$G$14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LINK!$F$15:$F$22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LINK!$G$15:$G$22</c:f>
              <c:numCache>
                <c:formatCode>0</c:formatCode>
                <c:ptCount val="8"/>
                <c:pt idx="0">
                  <c:v>931.54139999999984</c:v>
                </c:pt>
                <c:pt idx="1">
                  <c:v>1023.82085</c:v>
                </c:pt>
                <c:pt idx="2">
                  <c:v>1106.9485999999999</c:v>
                </c:pt>
                <c:pt idx="3">
                  <c:v>1203.7107499999997</c:v>
                </c:pt>
                <c:pt idx="4">
                  <c:v>1280.7308499999999</c:v>
                </c:pt>
                <c:pt idx="5">
                  <c:v>1339.38085</c:v>
                </c:pt>
                <c:pt idx="6">
                  <c:v>1403.2909499999998</c:v>
                </c:pt>
                <c:pt idx="7">
                  <c:v>1469.7896999999998</c:v>
                </c:pt>
              </c:numCache>
            </c:numRef>
          </c:yVal>
          <c:smooth val="1"/>
        </c:ser>
        <c:axId val="174347008"/>
        <c:axId val="174348928"/>
      </c:scatterChart>
      <c:valAx>
        <c:axId val="174347008"/>
        <c:scaling>
          <c:orientation val="minMax"/>
        </c:scaling>
        <c:axPos val="b"/>
        <c:majorGridlines/>
        <c:title>
          <c:tx>
            <c:strRef>
              <c:f>LINK!$F$14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4348928"/>
        <c:crosses val="autoZero"/>
        <c:crossBetween val="midCat"/>
      </c:valAx>
      <c:valAx>
        <c:axId val="174348928"/>
        <c:scaling>
          <c:orientation val="minMax"/>
        </c:scaling>
        <c:axPos val="l"/>
        <c:majorGridlines/>
        <c:title>
          <c:tx>
            <c:strRef>
              <c:f>LINK!$H$15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43470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63"/>
          <c:w val="0.76627255374884984"/>
          <c:h val="0.77400091292936546"/>
        </c:manualLayout>
      </c:layout>
      <c:scatterChart>
        <c:scatterStyle val="smoothMarker"/>
        <c:ser>
          <c:idx val="0"/>
          <c:order val="0"/>
          <c:tx>
            <c:strRef>
              <c:f>LINK!$F$41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LINK!$G$41:$N$41</c:f>
              <c:numCache>
                <c:formatCode>0.000</c:formatCode>
                <c:ptCount val="8"/>
                <c:pt idx="0">
                  <c:v>3.4198399999999989</c:v>
                </c:pt>
                <c:pt idx="1">
                  <c:v>2.810179999999999</c:v>
                </c:pt>
                <c:pt idx="2">
                  <c:v>2.3146199999999988</c:v>
                </c:pt>
                <c:pt idx="3">
                  <c:v>1.9186399999999999</c:v>
                </c:pt>
                <c:pt idx="4">
                  <c:v>1.6077199999999969</c:v>
                </c:pt>
                <c:pt idx="5">
                  <c:v>1.3673400000000004</c:v>
                </c:pt>
                <c:pt idx="6">
                  <c:v>1.1829799999999988</c:v>
                </c:pt>
                <c:pt idx="7">
                  <c:v>1.0401199999999999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LINK!$F$42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LINK!$G$42:$N$42</c:f>
              <c:numCache>
                <c:formatCode>0.000</c:formatCode>
                <c:ptCount val="8"/>
                <c:pt idx="0">
                  <c:v>3.9300500000000014</c:v>
                </c:pt>
                <c:pt idx="1">
                  <c:v>3.1270000000000042</c:v>
                </c:pt>
                <c:pt idx="2">
                  <c:v>2.4975900000000024</c:v>
                </c:pt>
                <c:pt idx="3">
                  <c:v>2.0166200000000014</c:v>
                </c:pt>
                <c:pt idx="4">
                  <c:v>1.6588900000000049</c:v>
                </c:pt>
                <c:pt idx="5">
                  <c:v>1.3992000000000058</c:v>
                </c:pt>
                <c:pt idx="6">
                  <c:v>1.2123500000000025</c:v>
                </c:pt>
                <c:pt idx="7">
                  <c:v>1.073140000000004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LINK!$F$43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LINK!$G$43:$N$43</c:f>
              <c:numCache>
                <c:formatCode>0.000</c:formatCode>
                <c:ptCount val="8"/>
                <c:pt idx="0">
                  <c:v>4.1649700000000021</c:v>
                </c:pt>
                <c:pt idx="1">
                  <c:v>3.3188800000000018</c:v>
                </c:pt>
                <c:pt idx="2">
                  <c:v>2.6487700000000007</c:v>
                </c:pt>
                <c:pt idx="3">
                  <c:v>2.1303400000000021</c:v>
                </c:pt>
                <c:pt idx="4">
                  <c:v>1.7392899999999987</c:v>
                </c:pt>
                <c:pt idx="5">
                  <c:v>1.4513200000000026</c:v>
                </c:pt>
                <c:pt idx="6">
                  <c:v>1.2421300000000048</c:v>
                </c:pt>
                <c:pt idx="7">
                  <c:v>1.0874199999999998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LINK!$F$44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LINK!$G$44:$N$44</c:f>
              <c:numCache>
                <c:formatCode>0.000</c:formatCode>
                <c:ptCount val="8"/>
                <c:pt idx="0">
                  <c:v>4.771720000000002</c:v>
                </c:pt>
                <c:pt idx="1">
                  <c:v>3.7288400000000017</c:v>
                </c:pt>
                <c:pt idx="2">
                  <c:v>2.9110399999999998</c:v>
                </c:pt>
                <c:pt idx="3">
                  <c:v>2.2872399999999988</c:v>
                </c:pt>
                <c:pt idx="4">
                  <c:v>1.8263599999999975</c:v>
                </c:pt>
                <c:pt idx="5">
                  <c:v>1.4973199999999984</c:v>
                </c:pt>
                <c:pt idx="6">
                  <c:v>1.2690400000000039</c:v>
                </c:pt>
                <c:pt idx="7">
                  <c:v>1.1104400000000005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LINK!$F$45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LINK!$G$45:$N$45</c:f>
              <c:numCache>
                <c:formatCode>0.000</c:formatCode>
                <c:ptCount val="8"/>
                <c:pt idx="0">
                  <c:v>5.382670000000001</c:v>
                </c:pt>
                <c:pt idx="1">
                  <c:v>4.1632600000000046</c:v>
                </c:pt>
                <c:pt idx="2">
                  <c:v>3.2084299999999999</c:v>
                </c:pt>
                <c:pt idx="3">
                  <c:v>2.4820600000000042</c:v>
                </c:pt>
                <c:pt idx="4">
                  <c:v>1.9480300000000028</c:v>
                </c:pt>
                <c:pt idx="5">
                  <c:v>1.5702199999999991</c:v>
                </c:pt>
                <c:pt idx="6">
                  <c:v>1.3125099999999961</c:v>
                </c:pt>
                <c:pt idx="7">
                  <c:v>1.138779999999997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LINK!$F$46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LINK!$G$46:$N$46</c:f>
              <c:numCache>
                <c:formatCode>0.000</c:formatCode>
                <c:ptCount val="8"/>
                <c:pt idx="0">
                  <c:v>6.7096700000000027</c:v>
                </c:pt>
                <c:pt idx="1">
                  <c:v>4.9886200000000009</c:v>
                </c:pt>
                <c:pt idx="2">
                  <c:v>3.6793300000000002</c:v>
                </c:pt>
                <c:pt idx="3">
                  <c:v>2.7211399999999983</c:v>
                </c:pt>
                <c:pt idx="4">
                  <c:v>2.0533900000000003</c:v>
                </c:pt>
                <c:pt idx="5">
                  <c:v>1.6154200000000074</c:v>
                </c:pt>
                <c:pt idx="6">
                  <c:v>1.3465700000000069</c:v>
                </c:pt>
                <c:pt idx="7">
                  <c:v>1.1861800000000002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LINK!$F$47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LINK!$G$47:$N$47</c:f>
              <c:numCache>
                <c:formatCode>0.000</c:formatCode>
                <c:ptCount val="8"/>
                <c:pt idx="0">
                  <c:v>8.3109200000000065</c:v>
                </c:pt>
                <c:pt idx="1">
                  <c:v>6.0389900000000054</c:v>
                </c:pt>
                <c:pt idx="2">
                  <c:v>4.3227200000000039</c:v>
                </c:pt>
                <c:pt idx="3">
                  <c:v>3.0801500000000033</c:v>
                </c:pt>
                <c:pt idx="4">
                  <c:v>2.2293200000000013</c:v>
                </c:pt>
                <c:pt idx="5">
                  <c:v>1.6882700000000028</c:v>
                </c:pt>
                <c:pt idx="6">
                  <c:v>1.3750400000000127</c:v>
                </c:pt>
                <c:pt idx="7">
                  <c:v>1.2076700000000216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LINK!$F$48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LINK!$G$48:$N$48</c:f>
              <c:numCache>
                <c:formatCode>0.000</c:formatCode>
                <c:ptCount val="8"/>
                <c:pt idx="0">
                  <c:v>8.5600500000000004</c:v>
                </c:pt>
                <c:pt idx="1">
                  <c:v>6.2608900000000105</c:v>
                </c:pt>
                <c:pt idx="2">
                  <c:v>4.5127100000000056</c:v>
                </c:pt>
                <c:pt idx="3">
                  <c:v>3.2356500000000139</c:v>
                </c:pt>
                <c:pt idx="4">
                  <c:v>2.3498500000000107</c:v>
                </c:pt>
                <c:pt idx="5">
                  <c:v>1.7754500000000064</c:v>
                </c:pt>
                <c:pt idx="6">
                  <c:v>1.4325900000000047</c:v>
                </c:pt>
                <c:pt idx="7">
                  <c:v>1.2414100000000019</c:v>
                </c:pt>
              </c:numCache>
            </c:numRef>
          </c:yVal>
          <c:smooth val="1"/>
        </c:ser>
        <c:axId val="174386176"/>
        <c:axId val="174544000"/>
      </c:scatterChart>
      <c:valAx>
        <c:axId val="174386176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74544000"/>
        <c:crosses val="autoZero"/>
        <c:crossBetween val="midCat"/>
        <c:majorUnit val="1"/>
      </c:valAx>
      <c:valAx>
        <c:axId val="174544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743861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7387510530072379"/>
        </c:manualLayout>
      </c:layout>
      <c:scatterChart>
        <c:scatterStyle val="smoothMarker"/>
        <c:ser>
          <c:idx val="0"/>
          <c:order val="0"/>
          <c:tx>
            <c:strRef>
              <c:f>LINK!$F$52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LINK!$G$52:$AL$52</c:f>
              <c:numCache>
                <c:formatCode>0.000</c:formatCode>
                <c:ptCount val="32"/>
                <c:pt idx="0">
                  <c:v>0.25384000000000001</c:v>
                </c:pt>
                <c:pt idx="1">
                  <c:v>0.171140390625</c:v>
                </c:pt>
                <c:pt idx="2">
                  <c:v>0.10671749999999999</c:v>
                </c:pt>
                <c:pt idx="3">
                  <c:v>5.879148437499998E-2</c:v>
                </c:pt>
                <c:pt idx="4">
                  <c:v>2.558249999999998E-2</c:v>
                </c:pt>
                <c:pt idx="5">
                  <c:v>5.3107031249999548E-3</c:v>
                </c:pt>
                <c:pt idx="6">
                  <c:v>4.319999999999935E-3</c:v>
                </c:pt>
                <c:pt idx="7">
                  <c:v>4.319999999999935E-3</c:v>
                </c:pt>
                <c:pt idx="8">
                  <c:v>4.319999999999935E-3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LINK!$F$53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LINK!$G$53:$AL$53</c:f>
              <c:numCache>
                <c:formatCode>0.000</c:formatCode>
                <c:ptCount val="32"/>
                <c:pt idx="0">
                  <c:v>0.22758</c:v>
                </c:pt>
                <c:pt idx="1">
                  <c:v>0.17679447265625001</c:v>
                </c:pt>
                <c:pt idx="2">
                  <c:v>0.12878078125</c:v>
                </c:pt>
                <c:pt idx="3">
                  <c:v>8.5410761718749978E-2</c:v>
                </c:pt>
                <c:pt idx="4">
                  <c:v>4.8556249999999995E-2</c:v>
                </c:pt>
                <c:pt idx="5">
                  <c:v>2.0089082031249983E-2</c:v>
                </c:pt>
                <c:pt idx="6">
                  <c:v>3.7299999999999833E-3</c:v>
                </c:pt>
                <c:pt idx="7">
                  <c:v>3.7299999999999833E-3</c:v>
                </c:pt>
                <c:pt idx="8">
                  <c:v>3.7299999999999833E-3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LINK!$F$54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LINK!$G$54:$AL$54</c:f>
              <c:numCache>
                <c:formatCode>0.000</c:formatCode>
                <c:ptCount val="32"/>
                <c:pt idx="0">
                  <c:v>0.21168999999999999</c:v>
                </c:pt>
                <c:pt idx="1">
                  <c:v>0.179911015625</c:v>
                </c:pt>
                <c:pt idx="2">
                  <c:v>0.14427687499999997</c:v>
                </c:pt>
                <c:pt idx="3">
                  <c:v>0.10746179687499999</c:v>
                </c:pt>
                <c:pt idx="4">
                  <c:v>7.2139999999999982E-2</c:v>
                </c:pt>
                <c:pt idx="5">
                  <c:v>4.0985703124999995E-2</c:v>
                </c:pt>
                <c:pt idx="6">
                  <c:v>1.6673125000000011E-2</c:v>
                </c:pt>
                <c:pt idx="7">
                  <c:v>1.8764843749999871E-3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LINK!$F$55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LINK!$G$55:$AL$55</c:f>
              <c:numCache>
                <c:formatCode>0.000</c:formatCode>
                <c:ptCount val="32"/>
                <c:pt idx="0">
                  <c:v>0.19783999999999999</c:v>
                </c:pt>
                <c:pt idx="1">
                  <c:v>0.14625466796874997</c:v>
                </c:pt>
                <c:pt idx="2">
                  <c:v>0.10134046875</c:v>
                </c:pt>
                <c:pt idx="3">
                  <c:v>6.3658847656249989E-2</c:v>
                </c:pt>
                <c:pt idx="4">
                  <c:v>3.3771250000000003E-2</c:v>
                </c:pt>
                <c:pt idx="5">
                  <c:v>1.2239121093749972E-2</c:v>
                </c:pt>
                <c:pt idx="6">
                  <c:v>3.3900000000000041E-3</c:v>
                </c:pt>
                <c:pt idx="7">
                  <c:v>3.3900000000000041E-3</c:v>
                </c:pt>
                <c:pt idx="8">
                  <c:v>3.3900000000000041E-3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LINK!$F$56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LINK!$G$56:$AL$56</c:f>
              <c:numCache>
                <c:formatCode>0.000</c:formatCode>
                <c:ptCount val="32"/>
                <c:pt idx="0">
                  <c:v>0.20910999999999999</c:v>
                </c:pt>
                <c:pt idx="1">
                  <c:v>0.15884972656249999</c:v>
                </c:pt>
                <c:pt idx="2">
                  <c:v>0.11318406249999999</c:v>
                </c:pt>
                <c:pt idx="3">
                  <c:v>7.3324492187500007E-2</c:v>
                </c:pt>
                <c:pt idx="4">
                  <c:v>4.0482500000000005E-2</c:v>
                </c:pt>
                <c:pt idx="5">
                  <c:v>1.5869570312499998E-2</c:v>
                </c:pt>
                <c:pt idx="6">
                  <c:v>3.5199999999999954E-3</c:v>
                </c:pt>
                <c:pt idx="7">
                  <c:v>3.5199999999999954E-3</c:v>
                </c:pt>
                <c:pt idx="8">
                  <c:v>3.5199999999999954E-3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LINK!$F$57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LINK!$G$57:$AL$57</c:f>
              <c:numCache>
                <c:formatCode>0.000</c:formatCode>
                <c:ptCount val="32"/>
                <c:pt idx="0">
                  <c:v>0.20089000000000001</c:v>
                </c:pt>
                <c:pt idx="1">
                  <c:v>0.17721406250000002</c:v>
                </c:pt>
                <c:pt idx="2">
                  <c:v>0.146505</c:v>
                </c:pt>
                <c:pt idx="3">
                  <c:v>0.11204968750000002</c:v>
                </c:pt>
                <c:pt idx="4">
                  <c:v>7.7135000000000009E-2</c:v>
                </c:pt>
                <c:pt idx="5">
                  <c:v>4.5047812500000006E-2</c:v>
                </c:pt>
                <c:pt idx="6">
                  <c:v>1.9075000000000036E-2</c:v>
                </c:pt>
                <c:pt idx="7">
                  <c:v>2.5034374999999831E-3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LINK!$F$58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LINK!$G$58:$AL$58</c:f>
              <c:numCache>
                <c:formatCode>0.000</c:formatCode>
                <c:ptCount val="32"/>
                <c:pt idx="0">
                  <c:v>0.19053</c:v>
                </c:pt>
                <c:pt idx="1">
                  <c:v>0.18402408203125001</c:v>
                </c:pt>
                <c:pt idx="2">
                  <c:v>0.16411015625</c:v>
                </c:pt>
                <c:pt idx="3">
                  <c:v>0.13493771484375</c:v>
                </c:pt>
                <c:pt idx="4">
                  <c:v>0.10065625</c:v>
                </c:pt>
                <c:pt idx="5">
                  <c:v>6.5415253906250026E-2</c:v>
                </c:pt>
                <c:pt idx="6">
                  <c:v>3.3364218750000008E-2</c:v>
                </c:pt>
                <c:pt idx="7">
                  <c:v>8.652636718750023E-3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LINK!$F$59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LINK!$G$59:$AL$59</c:f>
              <c:numCache>
                <c:formatCode>0.000</c:formatCode>
                <c:ptCount val="32"/>
                <c:pt idx="0">
                  <c:v>0.18761568359375</c:v>
                </c:pt>
                <c:pt idx="1">
                  <c:v>0.18761568359375</c:v>
                </c:pt>
                <c:pt idx="2">
                  <c:v>0.17327046874999999</c:v>
                </c:pt>
                <c:pt idx="3">
                  <c:v>0.14555720703125</c:v>
                </c:pt>
                <c:pt idx="4">
                  <c:v>0.10986874999999997</c:v>
                </c:pt>
                <c:pt idx="5">
                  <c:v>7.1597949218750012E-2</c:v>
                </c:pt>
                <c:pt idx="6">
                  <c:v>3.6137656249999955E-2</c:v>
                </c:pt>
                <c:pt idx="7">
                  <c:v>8.8807226562499786E-3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axId val="174582400"/>
        <c:axId val="174662400"/>
      </c:scatterChart>
      <c:valAx>
        <c:axId val="174582400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4662400"/>
        <c:crosses val="autoZero"/>
        <c:crossBetween val="midCat"/>
        <c:majorUnit val="0.2"/>
      </c:valAx>
      <c:valAx>
        <c:axId val="17466240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745824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'Nissan GTR EcuTek'!$G$14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EcuTek'!$F$15:$F$22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EcuTek'!$G$15:$G$22</c:f>
              <c:numCache>
                <c:formatCode>0</c:formatCode>
                <c:ptCount val="8"/>
                <c:pt idx="0">
                  <c:v>810.44101799999987</c:v>
                </c:pt>
                <c:pt idx="1">
                  <c:v>890.72413949999998</c:v>
                </c:pt>
                <c:pt idx="2">
                  <c:v>963.04528199999993</c:v>
                </c:pt>
                <c:pt idx="3">
                  <c:v>1047.2283524999998</c:v>
                </c:pt>
                <c:pt idx="4">
                  <c:v>1114.2358394999999</c:v>
                </c:pt>
                <c:pt idx="5">
                  <c:v>1165.2613395000001</c:v>
                </c:pt>
                <c:pt idx="6">
                  <c:v>1220.8631264999999</c:v>
                </c:pt>
                <c:pt idx="7">
                  <c:v>1278.7170389999999</c:v>
                </c:pt>
              </c:numCache>
            </c:numRef>
          </c:yVal>
          <c:smooth val="1"/>
        </c:ser>
        <c:axId val="174882816"/>
        <c:axId val="174884736"/>
      </c:scatterChart>
      <c:valAx>
        <c:axId val="174882816"/>
        <c:scaling>
          <c:orientation val="minMax"/>
        </c:scaling>
        <c:axPos val="b"/>
        <c:majorGridlines/>
        <c:title>
          <c:tx>
            <c:strRef>
              <c:f>'Nissan GTR EcuTek'!$F$14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4884736"/>
        <c:crosses val="autoZero"/>
        <c:crossBetween val="midCat"/>
      </c:valAx>
      <c:valAx>
        <c:axId val="174884736"/>
        <c:scaling>
          <c:orientation val="minMax"/>
        </c:scaling>
        <c:axPos val="l"/>
        <c:majorGridlines/>
        <c:title>
          <c:tx>
            <c:strRef>
              <c:f>'Nissan GTR EcuTek'!$H$15:$H$22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48828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595E-2"/>
          <c:y val="0.10426697541759163"/>
          <c:w val="0.77062447839182091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EcuTek'!$G$41:$N$41</c:f>
              <c:numCache>
                <c:formatCode>0.000</c:formatCode>
                <c:ptCount val="8"/>
                <c:pt idx="0">
                  <c:v>2.3146199999999988</c:v>
                </c:pt>
                <c:pt idx="1">
                  <c:v>1.6077199999999969</c:v>
                </c:pt>
                <c:pt idx="2">
                  <c:v>1.3673400000000004</c:v>
                </c:pt>
                <c:pt idx="3">
                  <c:v>1.1829799999999988</c:v>
                </c:pt>
                <c:pt idx="4">
                  <c:v>1.0401199999999999</c:v>
                </c:pt>
                <c:pt idx="5">
                  <c:v>0.92423999999999573</c:v>
                </c:pt>
                <c:pt idx="6">
                  <c:v>0.82082000000000299</c:v>
                </c:pt>
                <c:pt idx="7">
                  <c:v>0.71533999999999587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'Nissan GTR EcuTek'!$F$42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EcuTek'!$G$42:$N$42</c:f>
              <c:numCache>
                <c:formatCode>0.000</c:formatCode>
                <c:ptCount val="8"/>
                <c:pt idx="0">
                  <c:v>2.4975900000000024</c:v>
                </c:pt>
                <c:pt idx="1">
                  <c:v>1.6588900000000049</c:v>
                </c:pt>
                <c:pt idx="2">
                  <c:v>1.3992000000000058</c:v>
                </c:pt>
                <c:pt idx="3">
                  <c:v>1.2123500000000025</c:v>
                </c:pt>
                <c:pt idx="4">
                  <c:v>1.073140000000004</c:v>
                </c:pt>
                <c:pt idx="5">
                  <c:v>0.95637000000001215</c:v>
                </c:pt>
                <c:pt idx="6">
                  <c:v>0.83684000000000758</c:v>
                </c:pt>
                <c:pt idx="7">
                  <c:v>0.68935000000000635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EcuTek'!$G$43:$N$43</c:f>
              <c:numCache>
                <c:formatCode>0.000</c:formatCode>
                <c:ptCount val="8"/>
                <c:pt idx="0">
                  <c:v>2.6487700000000007</c:v>
                </c:pt>
                <c:pt idx="1">
                  <c:v>1.7392899999999987</c:v>
                </c:pt>
                <c:pt idx="2">
                  <c:v>1.4513200000000026</c:v>
                </c:pt>
                <c:pt idx="3">
                  <c:v>1.2421300000000048</c:v>
                </c:pt>
                <c:pt idx="4">
                  <c:v>1.0874199999999998</c:v>
                </c:pt>
                <c:pt idx="5">
                  <c:v>0.96289000000000691</c:v>
                </c:pt>
                <c:pt idx="6">
                  <c:v>0.84424000000000099</c:v>
                </c:pt>
                <c:pt idx="7">
                  <c:v>0.70717000000000318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'Nissan GTR EcuTek'!$F$44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EcuTek'!$G$44:$N$44</c:f>
              <c:numCache>
                <c:formatCode>0.000</c:formatCode>
                <c:ptCount val="8"/>
                <c:pt idx="0">
                  <c:v>2.9110399999999998</c:v>
                </c:pt>
                <c:pt idx="1">
                  <c:v>1.8263599999999975</c:v>
                </c:pt>
                <c:pt idx="2">
                  <c:v>1.4973199999999984</c:v>
                </c:pt>
                <c:pt idx="3">
                  <c:v>1.2690400000000039</c:v>
                </c:pt>
                <c:pt idx="4">
                  <c:v>1.1104400000000005</c:v>
                </c:pt>
                <c:pt idx="5">
                  <c:v>0.9904400000000031</c:v>
                </c:pt>
                <c:pt idx="6">
                  <c:v>0.87795999999999808</c:v>
                </c:pt>
                <c:pt idx="7">
                  <c:v>0.74192000000000391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EcuTek'!$G$45:$N$45</c:f>
              <c:numCache>
                <c:formatCode>0.000</c:formatCode>
                <c:ptCount val="8"/>
                <c:pt idx="0">
                  <c:v>3.2084299999999999</c:v>
                </c:pt>
                <c:pt idx="1">
                  <c:v>1.9480300000000028</c:v>
                </c:pt>
                <c:pt idx="2">
                  <c:v>1.5702199999999991</c:v>
                </c:pt>
                <c:pt idx="3">
                  <c:v>1.3125099999999961</c:v>
                </c:pt>
                <c:pt idx="4">
                  <c:v>1.138779999999997</c:v>
                </c:pt>
                <c:pt idx="5">
                  <c:v>1.0129100000000122</c:v>
                </c:pt>
                <c:pt idx="6">
                  <c:v>0.89878000000000924</c:v>
                </c:pt>
                <c:pt idx="7">
                  <c:v>0.76026999999999845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'Nissan GTR EcuTek'!$F$46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EcuTek'!$G$46:$N$46</c:f>
              <c:numCache>
                <c:formatCode>0.000</c:formatCode>
                <c:ptCount val="8"/>
                <c:pt idx="0">
                  <c:v>3.6793300000000002</c:v>
                </c:pt>
                <c:pt idx="1">
                  <c:v>2.0533900000000003</c:v>
                </c:pt>
                <c:pt idx="2">
                  <c:v>1.6154200000000074</c:v>
                </c:pt>
                <c:pt idx="3">
                  <c:v>1.3465700000000069</c:v>
                </c:pt>
                <c:pt idx="4">
                  <c:v>1.1861800000000002</c:v>
                </c:pt>
                <c:pt idx="5">
                  <c:v>1.0735900000000029</c:v>
                </c:pt>
                <c:pt idx="6">
                  <c:v>0.9481399999999951</c:v>
                </c:pt>
                <c:pt idx="7">
                  <c:v>0.74917000000001366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EcuTek'!$G$47:$N$47</c:f>
              <c:numCache>
                <c:formatCode>0.000</c:formatCode>
                <c:ptCount val="8"/>
                <c:pt idx="0">
                  <c:v>4.3227200000000039</c:v>
                </c:pt>
                <c:pt idx="1">
                  <c:v>2.2293200000000013</c:v>
                </c:pt>
                <c:pt idx="2">
                  <c:v>1.6882700000000028</c:v>
                </c:pt>
                <c:pt idx="3">
                  <c:v>1.3750400000000127</c:v>
                </c:pt>
                <c:pt idx="4">
                  <c:v>1.2076700000000216</c:v>
                </c:pt>
                <c:pt idx="5">
                  <c:v>1.1042000000000058</c:v>
                </c:pt>
                <c:pt idx="6">
                  <c:v>0.98267000000001303</c:v>
                </c:pt>
                <c:pt idx="7">
                  <c:v>0.76112000000001956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'Nissan GTR EcuTek'!$F$48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EcuTek'!$G$48:$N$48</c:f>
              <c:numCache>
                <c:formatCode>0.000</c:formatCode>
                <c:ptCount val="8"/>
                <c:pt idx="0">
                  <c:v>4.5127100000000056</c:v>
                </c:pt>
                <c:pt idx="1">
                  <c:v>2.3498500000000107</c:v>
                </c:pt>
                <c:pt idx="2">
                  <c:v>1.7754500000000064</c:v>
                </c:pt>
                <c:pt idx="3">
                  <c:v>1.4325900000000047</c:v>
                </c:pt>
                <c:pt idx="4">
                  <c:v>1.2414100000000019</c:v>
                </c:pt>
                <c:pt idx="5">
                  <c:v>1.1220500000000158</c:v>
                </c:pt>
                <c:pt idx="6">
                  <c:v>0.99465000000002135</c:v>
                </c:pt>
                <c:pt idx="7">
                  <c:v>0.77935000000000798</c:v>
                </c:pt>
              </c:numCache>
            </c:numRef>
          </c:yVal>
          <c:smooth val="1"/>
        </c:ser>
        <c:axId val="174913792"/>
        <c:axId val="174928256"/>
      </c:scatterChart>
      <c:valAx>
        <c:axId val="174913792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74928256"/>
        <c:crosses val="autoZero"/>
        <c:crossBetween val="midCat"/>
        <c:majorUnit val="1"/>
      </c:valAx>
      <c:valAx>
        <c:axId val="174928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749137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1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6.xml"/><Relationship Id="rId7" Type="http://schemas.openxmlformats.org/officeDocument/2006/relationships/image" Target="../media/image2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1.jpeg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2" name="Picture 1" descr="ASNU Diamond Logo Medium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9875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10</xdr:row>
      <xdr:rowOff>100650</xdr:rowOff>
    </xdr:to>
    <xdr:pic>
      <xdr:nvPicPr>
        <xdr:cNvPr id="3" name="Picture 2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0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32</xdr:col>
      <xdr:colOff>557645</xdr:colOff>
      <xdr:row>15</xdr:row>
      <xdr:rowOff>237675</xdr:rowOff>
    </xdr:to>
    <xdr:pic>
      <xdr:nvPicPr>
        <xdr:cNvPr id="4" name="Picture 3" descr="dna lettering on its ow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9699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11</xdr:col>
      <xdr:colOff>0</xdr:colOff>
      <xdr:row>97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73</xdr:row>
      <xdr:rowOff>190499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6" name="Picture 5" descr="ASNU Diamond Logo Medium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7" name="Picture 6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8" name="Picture 7" descr="dna lettering on its own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74</xdr:row>
      <xdr:rowOff>0</xdr:rowOff>
    </xdr:from>
    <xdr:to>
      <xdr:col>21</xdr:col>
      <xdr:colOff>609599</xdr:colOff>
      <xdr:row>97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3" name="Picture 2" descr="ASNU Diamond Logo Medium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4" name="Picture 3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5" name="Picture 4" descr="dna lettering on its own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0</xdr:colOff>
      <xdr:row>97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98</xdr:row>
      <xdr:rowOff>0</xdr:rowOff>
    </xdr:from>
    <xdr:to>
      <xdr:col>22</xdr:col>
      <xdr:colOff>1</xdr:colOff>
      <xdr:row>120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9526</xdr:colOff>
      <xdr:row>97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7" name="Picture 6" descr="ASNU Diamond Logo Medium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8" name="Picture 7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9" name="Picture 8" descr="dna lettering on its own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12</xdr:row>
      <xdr:rowOff>14925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190050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nu/Design/Injector%20Data/Processed/Asnu%20900%20Injector%20Data%20-%20Process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rsions"/>
      <sheetName val="Injectors - ECU's"/>
      <sheetName val="Instructions"/>
      <sheetName val="Test Info"/>
      <sheetName val="Latency (offset) Data"/>
      <sheetName val="Short Pulse Data"/>
      <sheetName val="Latency (offset) Data XL"/>
      <sheetName val="Short Pulse Data XL"/>
      <sheetName val="Summary Data"/>
      <sheetName val="Constants"/>
      <sheetName val="Help"/>
      <sheetName val="Generic ECU"/>
      <sheetName val="LINK"/>
      <sheetName val="Nissan GTR EcuTek"/>
      <sheetName val="Nissan GTR COBB"/>
      <sheetName val="Subaru COBB"/>
      <sheetName val="Mitsubishi EVO X COBB"/>
    </sheetNames>
    <sheetDataSet>
      <sheetData sheetId="0">
        <row r="4">
          <cell r="C4" t="str">
            <v>19.02.28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C9">
            <v>6</v>
          </cell>
        </row>
        <row r="10">
          <cell r="C10">
            <v>5.5</v>
          </cell>
        </row>
        <row r="11">
          <cell r="C11">
            <v>5</v>
          </cell>
        </row>
        <row r="12">
          <cell r="C12">
            <v>4.5</v>
          </cell>
        </row>
        <row r="13">
          <cell r="C13">
            <v>4</v>
          </cell>
        </row>
        <row r="14">
          <cell r="C14">
            <v>3.5</v>
          </cell>
        </row>
        <row r="15">
          <cell r="C15">
            <v>3</v>
          </cell>
        </row>
        <row r="16">
          <cell r="C16">
            <v>2.5</v>
          </cell>
        </row>
        <row r="35">
          <cell r="D35">
            <v>16</v>
          </cell>
          <cell r="F35">
            <v>14</v>
          </cell>
          <cell r="H35">
            <v>12</v>
          </cell>
          <cell r="J35">
            <v>10</v>
          </cell>
          <cell r="K35">
            <v>8</v>
          </cell>
        </row>
        <row r="36">
          <cell r="V36">
            <v>-1.3310000000000001E-2</v>
          </cell>
          <cell r="W36">
            <v>0.55500000000000005</v>
          </cell>
          <cell r="X36">
            <v>-7.8237899999999998</v>
          </cell>
          <cell r="Y36">
            <v>38.397750000000002</v>
          </cell>
        </row>
        <row r="37">
          <cell r="V37">
            <v>-1.366E-2</v>
          </cell>
          <cell r="W37">
            <v>0.56469000000000003</v>
          </cell>
          <cell r="X37">
            <v>-7.8780799999999997</v>
          </cell>
          <cell r="Y37">
            <v>38.201120000000003</v>
          </cell>
        </row>
        <row r="38">
          <cell r="V38">
            <v>-1.0109999999999999E-2</v>
          </cell>
          <cell r="W38">
            <v>0.41819000000000001</v>
          </cell>
          <cell r="X38">
            <v>-5.8735499999999998</v>
          </cell>
          <cell r="Y38">
            <v>29.079889999999999</v>
          </cell>
        </row>
        <row r="39">
          <cell r="V39">
            <v>-6.0200000000000002E-3</v>
          </cell>
          <cell r="W39">
            <v>0.25871</v>
          </cell>
          <cell r="X39">
            <v>-3.8180999999999998</v>
          </cell>
          <cell r="Y39">
            <v>20.278030000000001</v>
          </cell>
        </row>
        <row r="40">
          <cell r="V40">
            <v>-5.1799999999999997E-3</v>
          </cell>
          <cell r="W40">
            <v>0.22131999999999999</v>
          </cell>
          <cell r="X40">
            <v>-3.2621799999999999</v>
          </cell>
          <cell r="Y40">
            <v>17.49616</v>
          </cell>
        </row>
        <row r="41">
          <cell r="V41">
            <v>-4.0499999999999998E-3</v>
          </cell>
          <cell r="W41">
            <v>0.17304</v>
          </cell>
          <cell r="X41">
            <v>-2.5812599999999999</v>
          </cell>
          <cell r="Y41">
            <v>14.297890000000001</v>
          </cell>
        </row>
        <row r="42">
          <cell r="V42">
            <v>-4.1999999999999997E-3</v>
          </cell>
          <cell r="W42">
            <v>0.17502000000000001</v>
          </cell>
          <cell r="X42">
            <v>-2.5449099999999998</v>
          </cell>
          <cell r="Y42">
            <v>13.80599</v>
          </cell>
        </row>
        <row r="43">
          <cell r="V43">
            <v>-2.4199999999999998E-3</v>
          </cell>
          <cell r="W43">
            <v>0.10786999999999999</v>
          </cell>
          <cell r="X43">
            <v>-1.7046300000000001</v>
          </cell>
          <cell r="Y43">
            <v>10.28702</v>
          </cell>
        </row>
        <row r="63">
          <cell r="D63">
            <v>1278.078</v>
          </cell>
        </row>
        <row r="64">
          <cell r="D64">
            <v>1220.2529999999999</v>
          </cell>
        </row>
        <row r="65">
          <cell r="D65">
            <v>1164.6790000000001</v>
          </cell>
        </row>
        <row r="66">
          <cell r="D66">
            <v>1113.6790000000001</v>
          </cell>
        </row>
        <row r="67">
          <cell r="D67">
            <v>1046.7049999999999</v>
          </cell>
        </row>
        <row r="68">
          <cell r="D68">
            <v>962.56399999999996</v>
          </cell>
        </row>
        <row r="69">
          <cell r="D69">
            <v>890.279</v>
          </cell>
        </row>
        <row r="70">
          <cell r="D70">
            <v>810.03599999999994</v>
          </cell>
        </row>
        <row r="112">
          <cell r="V112">
            <v>0.46018999999999999</v>
          </cell>
          <cell r="W112">
            <v>-0.77292000000000005</v>
          </cell>
          <cell r="X112">
            <v>0.12475</v>
          </cell>
          <cell r="Y112">
            <v>0.1832</v>
          </cell>
        </row>
        <row r="113">
          <cell r="V113">
            <v>0.35409000000000002</v>
          </cell>
          <cell r="W113">
            <v>-0.56184000000000001</v>
          </cell>
          <cell r="X113">
            <v>1.265E-2</v>
          </cell>
          <cell r="Y113">
            <v>0.19053</v>
          </cell>
        </row>
        <row r="114">
          <cell r="V114">
            <v>0.28048000000000001</v>
          </cell>
          <cell r="W114">
            <v>-0.33023999999999998</v>
          </cell>
          <cell r="X114">
            <v>-0.15251000000000001</v>
          </cell>
          <cell r="Y114">
            <v>0.20089000000000001</v>
          </cell>
        </row>
        <row r="115">
          <cell r="V115">
            <v>0.10338</v>
          </cell>
          <cell r="W115">
            <v>0.10826</v>
          </cell>
          <cell r="X115">
            <v>-0.41722999999999999</v>
          </cell>
          <cell r="Y115">
            <v>0.20910999999999999</v>
          </cell>
        </row>
        <row r="116">
          <cell r="V116">
            <v>4.7910000000000001E-2</v>
          </cell>
          <cell r="W116">
            <v>0.19550999999999999</v>
          </cell>
          <cell r="X116">
            <v>-0.43786999999999998</v>
          </cell>
          <cell r="Y116">
            <v>0.19783999999999999</v>
          </cell>
        </row>
        <row r="117">
          <cell r="V117">
            <v>0.22819999999999999</v>
          </cell>
          <cell r="W117">
            <v>-0.20893999999999999</v>
          </cell>
          <cell r="X117">
            <v>-0.23168</v>
          </cell>
          <cell r="Y117">
            <v>0.21168999999999999</v>
          </cell>
        </row>
        <row r="118">
          <cell r="V118">
            <v>0.15973000000000001</v>
          </cell>
          <cell r="W118">
            <v>2.8799999999999999E-2</v>
          </cell>
          <cell r="X118">
            <v>-0.41238000000000002</v>
          </cell>
          <cell r="Y118">
            <v>0.22758</v>
          </cell>
        </row>
        <row r="119">
          <cell r="V119">
            <v>-0.15187999999999999</v>
          </cell>
          <cell r="W119">
            <v>0.64180999999999999</v>
          </cell>
          <cell r="X119">
            <v>-0.73945000000000005</v>
          </cell>
          <cell r="Y119">
            <v>0.25384000000000001</v>
          </cell>
        </row>
        <row r="134">
          <cell r="C134">
            <v>2</v>
          </cell>
        </row>
        <row r="135">
          <cell r="C135">
            <v>1</v>
          </cell>
        </row>
        <row r="136">
          <cell r="C136">
            <v>0.94</v>
          </cell>
        </row>
        <row r="137">
          <cell r="C137">
            <v>0.88</v>
          </cell>
        </row>
        <row r="138">
          <cell r="C138">
            <v>0.82</v>
          </cell>
        </row>
        <row r="139">
          <cell r="C139">
            <v>0.76</v>
          </cell>
        </row>
        <row r="140">
          <cell r="C140">
            <v>0.7</v>
          </cell>
        </row>
        <row r="141">
          <cell r="C141">
            <v>0.64</v>
          </cell>
        </row>
        <row r="142">
          <cell r="C142">
            <v>0.57999999999999996</v>
          </cell>
        </row>
        <row r="143">
          <cell r="C143">
            <v>0.52</v>
          </cell>
        </row>
        <row r="144">
          <cell r="C144">
            <v>0.46</v>
          </cell>
        </row>
        <row r="145">
          <cell r="C145">
            <v>0.4</v>
          </cell>
        </row>
        <row r="146">
          <cell r="C146">
            <v>0.34</v>
          </cell>
        </row>
        <row r="147">
          <cell r="C147">
            <v>0.28000000000000003</v>
          </cell>
        </row>
        <row r="148">
          <cell r="C148">
            <v>0.22</v>
          </cell>
        </row>
        <row r="149">
          <cell r="C149">
            <v>0.16</v>
          </cell>
        </row>
        <row r="156">
          <cell r="V156">
            <v>-264.37846000000002</v>
          </cell>
          <cell r="W156">
            <v>661.55106000000001</v>
          </cell>
          <cell r="X156">
            <v>-575.16867000000002</v>
          </cell>
          <cell r="Y156">
            <v>276.09246999999999</v>
          </cell>
        </row>
        <row r="157">
          <cell r="V157">
            <v>-297.35302999999999</v>
          </cell>
          <cell r="W157">
            <v>720.25106000000005</v>
          </cell>
          <cell r="X157">
            <v>-601.55358000000001</v>
          </cell>
          <cell r="Y157">
            <v>276.52712000000002</v>
          </cell>
        </row>
        <row r="158">
          <cell r="V158">
            <v>-296.57715999999999</v>
          </cell>
          <cell r="W158">
            <v>719.73150999999996</v>
          </cell>
          <cell r="X158">
            <v>-592.24387000000002</v>
          </cell>
          <cell r="Y158">
            <v>267.36174</v>
          </cell>
        </row>
        <row r="159">
          <cell r="V159">
            <v>-300.35953999999998</v>
          </cell>
          <cell r="W159">
            <v>714.79862000000003</v>
          </cell>
          <cell r="X159">
            <v>-562.78547000000003</v>
          </cell>
          <cell r="Y159">
            <v>247.24704</v>
          </cell>
        </row>
        <row r="160">
          <cell r="V160">
            <v>-292.89177000000001</v>
          </cell>
          <cell r="W160">
            <v>689.46001999999999</v>
          </cell>
          <cell r="X160">
            <v>-535.04137000000003</v>
          </cell>
          <cell r="Y160">
            <v>237.38521</v>
          </cell>
        </row>
        <row r="161">
          <cell r="V161">
            <v>-325.09046999999998</v>
          </cell>
          <cell r="W161">
            <v>776.41479000000004</v>
          </cell>
          <cell r="X161">
            <v>-625.37573999999995</v>
          </cell>
          <cell r="Y161">
            <v>272.19815</v>
          </cell>
        </row>
        <row r="162">
          <cell r="V162">
            <v>-338.18331000000001</v>
          </cell>
          <cell r="W162">
            <v>807.45605</v>
          </cell>
          <cell r="X162">
            <v>-638.26269000000002</v>
          </cell>
          <cell r="Y162">
            <v>267.76315</v>
          </cell>
        </row>
        <row r="163">
          <cell r="V163">
            <v>-360.00472000000002</v>
          </cell>
          <cell r="W163">
            <v>834.18042000000003</v>
          </cell>
          <cell r="X163">
            <v>-631.22412999999995</v>
          </cell>
          <cell r="Y163">
            <v>255.90397999999999</v>
          </cell>
        </row>
      </sheetData>
      <sheetData sheetId="9">
        <row r="6">
          <cell r="B6" t="str">
            <v>bar</v>
          </cell>
        </row>
      </sheetData>
      <sheetData sheetId="10"/>
      <sheetData sheetId="11"/>
      <sheetData sheetId="12"/>
      <sheetData sheetId="13">
        <row r="40">
          <cell r="G40">
            <v>8</v>
          </cell>
          <cell r="H40">
            <v>10</v>
          </cell>
          <cell r="I40">
            <v>11</v>
          </cell>
          <cell r="J40">
            <v>12</v>
          </cell>
          <cell r="K40">
            <v>13</v>
          </cell>
          <cell r="L40">
            <v>14</v>
          </cell>
          <cell r="M40">
            <v>15</v>
          </cell>
          <cell r="N40">
            <v>16</v>
          </cell>
        </row>
        <row r="41">
          <cell r="F41">
            <v>2.5</v>
          </cell>
          <cell r="G41">
            <v>2.3149999999999999</v>
          </cell>
          <cell r="H41">
            <v>1.6080000000000001</v>
          </cell>
          <cell r="I41">
            <v>1.367</v>
          </cell>
          <cell r="J41">
            <v>1.1830000000000001</v>
          </cell>
          <cell r="K41">
            <v>1.04</v>
          </cell>
          <cell r="L41">
            <v>0.92400000000000004</v>
          </cell>
          <cell r="M41">
            <v>0.82099999999999995</v>
          </cell>
          <cell r="N41">
            <v>0.71499999999999997</v>
          </cell>
        </row>
        <row r="42">
          <cell r="F42">
            <v>3</v>
          </cell>
          <cell r="G42">
            <v>2.4980000000000002</v>
          </cell>
          <cell r="H42">
            <v>1.659</v>
          </cell>
          <cell r="I42">
            <v>1.399</v>
          </cell>
          <cell r="J42">
            <v>1.212</v>
          </cell>
          <cell r="K42">
            <v>1.073</v>
          </cell>
          <cell r="L42">
            <v>0.95599999999999996</v>
          </cell>
          <cell r="M42">
            <v>0.83699999999999997</v>
          </cell>
          <cell r="N42">
            <v>0.68899999999999995</v>
          </cell>
        </row>
        <row r="43">
          <cell r="F43">
            <v>3.5</v>
          </cell>
          <cell r="G43">
            <v>2.649</v>
          </cell>
          <cell r="H43">
            <v>1.7390000000000001</v>
          </cell>
          <cell r="I43">
            <v>1.4510000000000001</v>
          </cell>
          <cell r="J43">
            <v>1.242</v>
          </cell>
          <cell r="K43">
            <v>1.087</v>
          </cell>
          <cell r="L43">
            <v>0.96299999999999997</v>
          </cell>
          <cell r="M43">
            <v>0.84399999999999997</v>
          </cell>
          <cell r="N43">
            <v>0.70699999999999996</v>
          </cell>
        </row>
        <row r="44">
          <cell r="F44">
            <v>4</v>
          </cell>
          <cell r="G44">
            <v>2.911</v>
          </cell>
          <cell r="H44">
            <v>1.8260000000000001</v>
          </cell>
          <cell r="I44">
            <v>1.4970000000000001</v>
          </cell>
          <cell r="J44">
            <v>1.2689999999999999</v>
          </cell>
          <cell r="K44">
            <v>1.1100000000000001</v>
          </cell>
          <cell r="L44">
            <v>0.99</v>
          </cell>
          <cell r="M44">
            <v>0.878</v>
          </cell>
          <cell r="N44">
            <v>0.74199999999999999</v>
          </cell>
        </row>
        <row r="45">
          <cell r="F45">
            <v>4.5</v>
          </cell>
          <cell r="G45">
            <v>3.2080000000000002</v>
          </cell>
          <cell r="H45">
            <v>1.948</v>
          </cell>
          <cell r="I45">
            <v>1.57</v>
          </cell>
          <cell r="J45">
            <v>1.3129999999999999</v>
          </cell>
          <cell r="K45">
            <v>1.139</v>
          </cell>
          <cell r="L45">
            <v>1.0129999999999999</v>
          </cell>
          <cell r="M45">
            <v>0.89900000000000002</v>
          </cell>
          <cell r="N45">
            <v>0.76</v>
          </cell>
        </row>
        <row r="46">
          <cell r="F46">
            <v>5</v>
          </cell>
          <cell r="G46">
            <v>3.6789999999999998</v>
          </cell>
          <cell r="H46">
            <v>2.0529999999999999</v>
          </cell>
          <cell r="I46">
            <v>1.615</v>
          </cell>
          <cell r="J46">
            <v>1.347</v>
          </cell>
          <cell r="K46">
            <v>1.1859999999999999</v>
          </cell>
          <cell r="L46">
            <v>1.0740000000000001</v>
          </cell>
          <cell r="M46">
            <v>0.94799999999999995</v>
          </cell>
          <cell r="N46">
            <v>0.749</v>
          </cell>
        </row>
        <row r="47">
          <cell r="F47">
            <v>5.5</v>
          </cell>
          <cell r="G47">
            <v>4.3230000000000004</v>
          </cell>
          <cell r="H47">
            <v>2.2290000000000001</v>
          </cell>
          <cell r="I47">
            <v>1.6879999999999999</v>
          </cell>
          <cell r="J47">
            <v>1.375</v>
          </cell>
          <cell r="K47">
            <v>1.208</v>
          </cell>
          <cell r="L47">
            <v>1.1040000000000001</v>
          </cell>
          <cell r="M47">
            <v>0.98299999999999998</v>
          </cell>
          <cell r="N47">
            <v>0.76100000000000001</v>
          </cell>
        </row>
        <row r="48">
          <cell r="F48">
            <v>6</v>
          </cell>
          <cell r="G48">
            <v>4.5129999999999999</v>
          </cell>
          <cell r="H48">
            <v>2.35</v>
          </cell>
          <cell r="I48">
            <v>1.7749999999999999</v>
          </cell>
          <cell r="J48">
            <v>1.4330000000000001</v>
          </cell>
          <cell r="K48">
            <v>1.2410000000000001</v>
          </cell>
          <cell r="L48">
            <v>1.1220000000000001</v>
          </cell>
          <cell r="M48">
            <v>0.995</v>
          </cell>
          <cell r="N48">
            <v>0.77900000000000003</v>
          </cell>
        </row>
        <row r="62">
          <cell r="G62">
            <v>0.16</v>
          </cell>
          <cell r="H62">
            <v>0.22</v>
          </cell>
          <cell r="I62">
            <v>0.28000000000000003</v>
          </cell>
          <cell r="J62">
            <v>0.34</v>
          </cell>
          <cell r="K62">
            <v>0.4</v>
          </cell>
          <cell r="L62">
            <v>0.46</v>
          </cell>
          <cell r="M62">
            <v>0.52</v>
          </cell>
          <cell r="N62">
            <v>0.57999999999999996</v>
          </cell>
          <cell r="O62">
            <v>0.64</v>
          </cell>
          <cell r="P62">
            <v>0.7</v>
          </cell>
          <cell r="Q62">
            <v>0.76</v>
          </cell>
          <cell r="R62">
            <v>0.82</v>
          </cell>
          <cell r="S62">
            <v>0.88</v>
          </cell>
          <cell r="T62">
            <v>0.94</v>
          </cell>
          <cell r="U62">
            <v>1</v>
          </cell>
          <cell r="V62">
            <v>2</v>
          </cell>
        </row>
        <row r="63">
          <cell r="F63">
            <v>2.5</v>
          </cell>
          <cell r="G63">
            <v>175</v>
          </cell>
          <cell r="H63">
            <v>154</v>
          </cell>
          <cell r="I63">
            <v>137</v>
          </cell>
          <cell r="J63">
            <v>124</v>
          </cell>
          <cell r="K63">
            <v>114</v>
          </cell>
          <cell r="L63">
            <v>107</v>
          </cell>
          <cell r="M63">
            <v>103</v>
          </cell>
          <cell r="N63">
            <v>101</v>
          </cell>
          <cell r="O63">
            <v>101</v>
          </cell>
          <cell r="P63">
            <v>101</v>
          </cell>
          <cell r="Q63">
            <v>101</v>
          </cell>
          <cell r="R63">
            <v>101</v>
          </cell>
          <cell r="S63">
            <v>101</v>
          </cell>
          <cell r="T63">
            <v>101</v>
          </cell>
          <cell r="U63">
            <v>100</v>
          </cell>
          <cell r="V63">
            <v>100</v>
          </cell>
        </row>
        <row r="64">
          <cell r="F64">
            <v>3</v>
          </cell>
          <cell r="G64">
            <v>185</v>
          </cell>
          <cell r="H64">
            <v>163</v>
          </cell>
          <cell r="I64">
            <v>145</v>
          </cell>
          <cell r="J64">
            <v>131</v>
          </cell>
          <cell r="K64">
            <v>120</v>
          </cell>
          <cell r="L64">
            <v>112</v>
          </cell>
          <cell r="M64">
            <v>107</v>
          </cell>
          <cell r="N64">
            <v>103</v>
          </cell>
          <cell r="O64">
            <v>101</v>
          </cell>
          <cell r="P64">
            <v>101</v>
          </cell>
          <cell r="Q64">
            <v>101</v>
          </cell>
          <cell r="R64">
            <v>101</v>
          </cell>
          <cell r="S64">
            <v>101</v>
          </cell>
          <cell r="T64">
            <v>100</v>
          </cell>
          <cell r="U64">
            <v>100</v>
          </cell>
          <cell r="V64">
            <v>100</v>
          </cell>
        </row>
        <row r="65">
          <cell r="F65">
            <v>3.5</v>
          </cell>
          <cell r="G65">
            <v>191</v>
          </cell>
          <cell r="H65">
            <v>169</v>
          </cell>
          <cell r="I65">
            <v>151</v>
          </cell>
          <cell r="J65">
            <v>137</v>
          </cell>
          <cell r="K65">
            <v>125</v>
          </cell>
          <cell r="L65">
            <v>117</v>
          </cell>
          <cell r="M65">
            <v>111</v>
          </cell>
          <cell r="N65">
            <v>107</v>
          </cell>
          <cell r="O65">
            <v>105</v>
          </cell>
          <cell r="P65">
            <v>103</v>
          </cell>
          <cell r="Q65">
            <v>103</v>
          </cell>
          <cell r="R65">
            <v>102</v>
          </cell>
          <cell r="S65">
            <v>102</v>
          </cell>
          <cell r="T65">
            <v>100</v>
          </cell>
          <cell r="U65">
            <v>100</v>
          </cell>
          <cell r="V65">
            <v>100</v>
          </cell>
        </row>
        <row r="66">
          <cell r="F66">
            <v>4</v>
          </cell>
          <cell r="G66">
            <v>168</v>
          </cell>
          <cell r="H66">
            <v>150</v>
          </cell>
          <cell r="I66">
            <v>135</v>
          </cell>
          <cell r="J66">
            <v>124</v>
          </cell>
          <cell r="K66">
            <v>115</v>
          </cell>
          <cell r="L66">
            <v>109</v>
          </cell>
          <cell r="M66">
            <v>104</v>
          </cell>
          <cell r="N66">
            <v>102</v>
          </cell>
          <cell r="O66">
            <v>101</v>
          </cell>
          <cell r="P66">
            <v>101</v>
          </cell>
          <cell r="Q66">
            <v>101</v>
          </cell>
          <cell r="R66">
            <v>101</v>
          </cell>
          <cell r="S66">
            <v>101</v>
          </cell>
          <cell r="T66">
            <v>100</v>
          </cell>
          <cell r="U66">
            <v>100</v>
          </cell>
          <cell r="V66">
            <v>100</v>
          </cell>
        </row>
        <row r="67">
          <cell r="F67">
            <v>4.5</v>
          </cell>
          <cell r="G67">
            <v>174</v>
          </cell>
          <cell r="H67">
            <v>155</v>
          </cell>
          <cell r="I67">
            <v>139</v>
          </cell>
          <cell r="J67">
            <v>127</v>
          </cell>
          <cell r="K67">
            <v>117</v>
          </cell>
          <cell r="L67">
            <v>110</v>
          </cell>
          <cell r="M67">
            <v>106</v>
          </cell>
          <cell r="N67">
            <v>103</v>
          </cell>
          <cell r="O67">
            <v>101</v>
          </cell>
          <cell r="P67">
            <v>101</v>
          </cell>
          <cell r="Q67">
            <v>101</v>
          </cell>
          <cell r="R67">
            <v>101</v>
          </cell>
          <cell r="S67">
            <v>101</v>
          </cell>
          <cell r="T67">
            <v>100</v>
          </cell>
          <cell r="U67">
            <v>100</v>
          </cell>
          <cell r="V67">
            <v>100</v>
          </cell>
        </row>
        <row r="68">
          <cell r="F68">
            <v>5</v>
          </cell>
          <cell r="G68">
            <v>190</v>
          </cell>
          <cell r="H68">
            <v>169</v>
          </cell>
          <cell r="I68">
            <v>151</v>
          </cell>
          <cell r="J68">
            <v>138</v>
          </cell>
          <cell r="K68">
            <v>127</v>
          </cell>
          <cell r="L68">
            <v>118</v>
          </cell>
          <cell r="M68">
            <v>112</v>
          </cell>
          <cell r="N68">
            <v>108</v>
          </cell>
          <cell r="O68">
            <v>105</v>
          </cell>
          <cell r="P68">
            <v>104</v>
          </cell>
          <cell r="Q68">
            <v>103</v>
          </cell>
          <cell r="R68">
            <v>102</v>
          </cell>
          <cell r="S68">
            <v>101</v>
          </cell>
          <cell r="T68">
            <v>100</v>
          </cell>
          <cell r="U68">
            <v>100</v>
          </cell>
          <cell r="V68">
            <v>100</v>
          </cell>
        </row>
        <row r="69">
          <cell r="F69">
            <v>5.5</v>
          </cell>
          <cell r="G69">
            <v>197</v>
          </cell>
          <cell r="H69">
            <v>176</v>
          </cell>
          <cell r="I69">
            <v>158</v>
          </cell>
          <cell r="J69">
            <v>144</v>
          </cell>
          <cell r="K69">
            <v>132</v>
          </cell>
          <cell r="L69">
            <v>123</v>
          </cell>
          <cell r="M69">
            <v>117</v>
          </cell>
          <cell r="N69">
            <v>112</v>
          </cell>
          <cell r="O69">
            <v>109</v>
          </cell>
          <cell r="P69">
            <v>106</v>
          </cell>
          <cell r="Q69">
            <v>105</v>
          </cell>
          <cell r="R69">
            <v>104</v>
          </cell>
          <cell r="S69">
            <v>102</v>
          </cell>
          <cell r="T69">
            <v>101</v>
          </cell>
          <cell r="U69">
            <v>100</v>
          </cell>
          <cell r="V69">
            <v>100</v>
          </cell>
        </row>
        <row r="70">
          <cell r="F70">
            <v>6</v>
          </cell>
          <cell r="G70">
            <v>200</v>
          </cell>
          <cell r="H70">
            <v>179</v>
          </cell>
          <cell r="I70">
            <v>161</v>
          </cell>
          <cell r="J70">
            <v>147</v>
          </cell>
          <cell r="K70">
            <v>135</v>
          </cell>
          <cell r="L70">
            <v>126</v>
          </cell>
          <cell r="M70">
            <v>119</v>
          </cell>
          <cell r="N70">
            <v>113</v>
          </cell>
          <cell r="O70">
            <v>110</v>
          </cell>
          <cell r="P70">
            <v>107</v>
          </cell>
          <cell r="Q70">
            <v>105</v>
          </cell>
          <cell r="R70">
            <v>104</v>
          </cell>
          <cell r="S70">
            <v>102</v>
          </cell>
          <cell r="T70">
            <v>100</v>
          </cell>
          <cell r="U70">
            <v>100</v>
          </cell>
          <cell r="V70">
            <v>100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nu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39"/>
  <sheetViews>
    <sheetView showGridLines="0" tabSelected="1" workbookViewId="0">
      <selection sqref="A1:T1"/>
    </sheetView>
  </sheetViews>
  <sheetFormatPr defaultRowHeight="15"/>
  <cols>
    <col min="1" max="2" width="9.140625" style="7" customWidth="1"/>
    <col min="3" max="3" width="13.140625" style="7" customWidth="1"/>
    <col min="4" max="26" width="9.140625" style="7"/>
    <col min="27" max="29" width="9.140625" hidden="1" customWidth="1"/>
    <col min="30" max="30" width="13.42578125" hidden="1" customWidth="1"/>
    <col min="31" max="31" width="20.85546875" hidden="1" customWidth="1"/>
    <col min="32" max="32" width="9.140625" hidden="1" customWidth="1"/>
    <col min="33" max="34" width="9.140625" customWidth="1"/>
    <col min="35" max="36" width="9.140625" style="7" customWidth="1"/>
    <col min="37" max="16384" width="9.140625" style="7"/>
  </cols>
  <sheetData>
    <row r="1" spans="1:36" s="5" customFormat="1" ht="27" thickBot="1">
      <c r="A1" s="157" t="str">
        <f ca="1">MID(CELL("filename",A1),FIND("]",CELL("filename",A1))+1,255)</f>
        <v>Help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9"/>
      <c r="U1" s="1"/>
      <c r="V1" s="1"/>
      <c r="W1" s="1"/>
      <c r="X1" s="1"/>
      <c r="Y1" s="1"/>
      <c r="Z1" s="1"/>
      <c r="AA1" s="2"/>
      <c r="AB1" s="2"/>
      <c r="AC1" s="3"/>
      <c r="AD1" s="2"/>
      <c r="AE1" s="2"/>
      <c r="AF1" s="2"/>
      <c r="AG1" s="2"/>
      <c r="AH1" s="2"/>
      <c r="AI1" s="1"/>
      <c r="AJ1" s="4"/>
    </row>
    <row r="2" spans="1:36">
      <c r="A2" s="6" t="s">
        <v>0</v>
      </c>
    </row>
    <row r="3" spans="1:36" ht="15.75" thickBot="1">
      <c r="A3" s="8" t="s">
        <v>1</v>
      </c>
      <c r="B3" s="7" t="str">
        <f>[1]Versions!C4</f>
        <v>19.02.28</v>
      </c>
      <c r="AA3" s="9" t="s">
        <v>2</v>
      </c>
    </row>
    <row r="4" spans="1:36" ht="15.75" thickBot="1">
      <c r="AA4" s="10" t="s">
        <v>3</v>
      </c>
      <c r="AB4" s="11"/>
      <c r="AC4" s="12"/>
      <c r="AD4" s="13" t="s">
        <v>4</v>
      </c>
      <c r="AE4" s="13" t="s">
        <v>5</v>
      </c>
      <c r="AF4" s="14"/>
      <c r="AG4" s="7"/>
      <c r="AH4" s="7"/>
    </row>
    <row r="5" spans="1:36" ht="19.5" thickBot="1">
      <c r="B5" s="15" t="s">
        <v>6</v>
      </c>
      <c r="AA5" s="16"/>
      <c r="AB5" s="17"/>
      <c r="AC5" s="18" t="s">
        <v>7</v>
      </c>
      <c r="AD5" s="19">
        <v>1</v>
      </c>
      <c r="AE5" s="19">
        <v>1.1499999999999999</v>
      </c>
      <c r="AG5" s="7"/>
      <c r="AH5" s="7"/>
    </row>
    <row r="6" spans="1:36" ht="19.5" thickBot="1">
      <c r="B6" s="15"/>
      <c r="AA6" s="16"/>
      <c r="AB6" s="17"/>
      <c r="AC6" s="18" t="s">
        <v>8</v>
      </c>
      <c r="AD6" s="20">
        <v>0.78400000000000003</v>
      </c>
      <c r="AE6" s="20">
        <v>0.74</v>
      </c>
      <c r="AG6" s="7"/>
      <c r="AH6" s="7"/>
    </row>
    <row r="7" spans="1:36" ht="19.5" thickBot="1">
      <c r="B7" s="15" t="s">
        <v>9</v>
      </c>
      <c r="AA7" s="16"/>
      <c r="AB7" s="17"/>
      <c r="AC7" s="18" t="s">
        <v>10</v>
      </c>
      <c r="AD7" s="20"/>
      <c r="AE7" s="20">
        <v>14.7</v>
      </c>
      <c r="AG7" s="7"/>
      <c r="AH7" s="7"/>
    </row>
    <row r="8" spans="1:36" ht="19.5" thickBot="1">
      <c r="B8" s="21" t="s">
        <v>11</v>
      </c>
      <c r="AA8" s="16"/>
      <c r="AB8" s="17"/>
      <c r="AC8" s="18" t="s">
        <v>12</v>
      </c>
      <c r="AD8" s="20"/>
      <c r="AE8" s="20">
        <v>1.1000000000000001</v>
      </c>
      <c r="AF8" t="s">
        <v>13</v>
      </c>
    </row>
    <row r="9" spans="1:36" ht="19.5" thickBot="1">
      <c r="B9" s="15"/>
    </row>
    <row r="10" spans="1:36" ht="19.5" thickBot="1">
      <c r="B10" s="15" t="s">
        <v>14</v>
      </c>
      <c r="AA10" s="201" t="s">
        <v>78</v>
      </c>
      <c r="AB10" s="202"/>
    </row>
    <row r="11" spans="1:36" ht="19.5" thickBot="1">
      <c r="B11" s="15"/>
      <c r="AA11" s="203" t="s">
        <v>32</v>
      </c>
      <c r="AB11" s="204">
        <v>1</v>
      </c>
    </row>
    <row r="12" spans="1:36" ht="19.5" thickBot="1">
      <c r="B12" s="15" t="s">
        <v>15</v>
      </c>
      <c r="AA12" s="203" t="s">
        <v>33</v>
      </c>
      <c r="AB12" s="204">
        <v>14.5038</v>
      </c>
    </row>
    <row r="13" spans="1:36" ht="19.5" thickBot="1">
      <c r="B13" s="15"/>
      <c r="C13" s="7" t="s">
        <v>16</v>
      </c>
      <c r="AA13" s="203" t="s">
        <v>34</v>
      </c>
      <c r="AB13" s="204">
        <v>100</v>
      </c>
    </row>
    <row r="14" spans="1:36" ht="18.75">
      <c r="B14" s="15"/>
    </row>
    <row r="15" spans="1:36" ht="18.75">
      <c r="B15" s="15"/>
    </row>
    <row r="16" spans="1:36" ht="18.75">
      <c r="B16" s="15" t="s">
        <v>17</v>
      </c>
    </row>
    <row r="17" spans="1:34" ht="18.75">
      <c r="B17" s="15"/>
    </row>
    <row r="18" spans="1:34" ht="18.75">
      <c r="B18" s="15" t="s">
        <v>18</v>
      </c>
      <c r="N18" s="15" t="s">
        <v>19</v>
      </c>
      <c r="R18" s="22" t="s">
        <v>20</v>
      </c>
    </row>
    <row r="19" spans="1:34" s="23" customFormat="1">
      <c r="B19" s="24"/>
      <c r="C19" s="23" t="s">
        <v>21</v>
      </c>
      <c r="AA19" s="25"/>
      <c r="AB19" s="25"/>
      <c r="AC19" s="25"/>
      <c r="AD19" s="25"/>
      <c r="AE19" s="25"/>
      <c r="AF19" s="25"/>
      <c r="AG19" s="25"/>
      <c r="AH19" s="25"/>
    </row>
    <row r="20" spans="1:34" s="23" customFormat="1" ht="15.75" thickBot="1">
      <c r="B20" s="24"/>
      <c r="AA20" s="25"/>
      <c r="AB20" s="25"/>
      <c r="AC20" s="25"/>
      <c r="AD20" s="25"/>
      <c r="AE20" s="25"/>
      <c r="AF20" s="25"/>
      <c r="AG20" s="25"/>
      <c r="AH20" s="25"/>
    </row>
    <row r="21" spans="1:34" s="26" customFormat="1" ht="15" customHeight="1" thickBot="1">
      <c r="A21" s="160" t="s">
        <v>22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2"/>
      <c r="AA21" s="27"/>
      <c r="AB21" s="27"/>
      <c r="AC21" s="27"/>
      <c r="AD21" s="27"/>
      <c r="AE21" s="27"/>
      <c r="AF21" s="27"/>
      <c r="AG21" s="27"/>
      <c r="AH21" s="27"/>
    </row>
    <row r="22" spans="1:34" ht="18.75">
      <c r="B22" s="15"/>
    </row>
    <row r="23" spans="1:34" ht="18.75">
      <c r="B23" s="15" t="s">
        <v>23</v>
      </c>
    </row>
    <row r="24" spans="1:34" ht="18.75">
      <c r="B24" s="15"/>
    </row>
    <row r="25" spans="1:34" ht="18.75">
      <c r="B25" s="15" t="s">
        <v>24</v>
      </c>
    </row>
    <row r="26" spans="1:34" ht="18.75">
      <c r="B26" s="15" t="s">
        <v>25</v>
      </c>
    </row>
    <row r="28" spans="1:34" ht="18.75">
      <c r="B28" s="28" t="s">
        <v>26</v>
      </c>
    </row>
    <row r="29" spans="1:34" ht="19.5" thickBot="1">
      <c r="B29" s="28"/>
    </row>
    <row r="30" spans="1:34" ht="15.75" thickBot="1">
      <c r="G30" s="29" t="s">
        <v>27</v>
      </c>
      <c r="H30" s="30">
        <v>0.74</v>
      </c>
    </row>
    <row r="31" spans="1:34" ht="15.75" thickBot="1"/>
    <row r="32" spans="1:34" ht="15.75" thickBot="1">
      <c r="H32" s="31">
        <v>1000</v>
      </c>
      <c r="I32" s="7" t="s">
        <v>28</v>
      </c>
      <c r="J32" s="32" t="s">
        <v>29</v>
      </c>
      <c r="K32" s="33">
        <f>(H30*H32)/60</f>
        <v>12.333333333333334</v>
      </c>
      <c r="L32" s="7" t="s">
        <v>30</v>
      </c>
      <c r="M32" s="32" t="s">
        <v>29</v>
      </c>
      <c r="N32" s="34">
        <f>K32*0.00220462*3600</f>
        <v>97.885128000000009</v>
      </c>
      <c r="O32" s="7" t="s">
        <v>31</v>
      </c>
    </row>
    <row r="33" spans="2:15" ht="15.75" thickBot="1"/>
    <row r="34" spans="2:15" ht="15.75" thickBot="1">
      <c r="H34" s="35">
        <v>3</v>
      </c>
      <c r="I34" s="7" t="s">
        <v>32</v>
      </c>
      <c r="J34" s="32" t="s">
        <v>29</v>
      </c>
      <c r="K34" s="34">
        <f>H34*14.5037738</f>
        <v>43.5113214</v>
      </c>
      <c r="L34" s="7" t="s">
        <v>33</v>
      </c>
      <c r="M34" s="32" t="s">
        <v>29</v>
      </c>
      <c r="N34" s="36">
        <f>H34*100</f>
        <v>300</v>
      </c>
      <c r="O34" s="7" t="s">
        <v>34</v>
      </c>
    </row>
    <row r="35" spans="2:15">
      <c r="B35" s="37"/>
      <c r="G35" s="37"/>
    </row>
    <row r="36" spans="2:15">
      <c r="B36" s="37"/>
    </row>
    <row r="37" spans="2:15">
      <c r="B37" s="37"/>
    </row>
    <row r="38" spans="2:15">
      <c r="B38" s="37"/>
    </row>
    <row r="39" spans="2:15">
      <c r="B39" s="37"/>
    </row>
  </sheetData>
  <sheetProtection password="C163" sheet="1" objects="1" scenarios="1"/>
  <mergeCells count="2">
    <mergeCell ref="A1:T1"/>
    <mergeCell ref="A21:T21"/>
  </mergeCells>
  <hyperlinks>
    <hyperlink ref="R18" r:id="rId1"/>
  </hyperlink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R74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24" width="9.140625" style="7"/>
    <col min="25" max="78" width="9.140625" style="7" customWidth="1"/>
    <col min="79" max="96" width="9.140625" style="7" hidden="1" customWidth="1"/>
    <col min="97" max="16384" width="9.140625" style="7"/>
  </cols>
  <sheetData>
    <row r="1" spans="1:82" ht="27" thickBot="1">
      <c r="A1" s="157" t="str">
        <f ca="1">MID(CELL("filename",A1),FIND("]",CELL("filename",A1))+1,255)</f>
        <v>Generic ECU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9"/>
      <c r="U1" s="38"/>
      <c r="V1" s="38"/>
      <c r="W1" s="38"/>
      <c r="X1" s="38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8"/>
      <c r="CB1" s="38"/>
      <c r="CC1" s="38"/>
      <c r="CD1" s="39"/>
    </row>
    <row r="2" spans="1:82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890.279</v>
      </c>
      <c r="T2" s="41" t="s">
        <v>28</v>
      </c>
    </row>
    <row r="3" spans="1:82">
      <c r="A3" s="8" t="s">
        <v>1</v>
      </c>
      <c r="B3" s="7" t="str">
        <f>[1]Versions!C4</f>
        <v>19.02.28</v>
      </c>
    </row>
    <row r="4" spans="1:82" ht="15.75" thickBot="1"/>
    <row r="5" spans="1:82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82" ht="15.75" thickBot="1"/>
    <row r="7" spans="1:82" ht="15.75" thickBot="1">
      <c r="B7" s="175" t="s">
        <v>39</v>
      </c>
      <c r="C7" s="176"/>
      <c r="D7" s="177"/>
    </row>
    <row r="8" spans="1:82" ht="15.75" thickBot="1">
      <c r="B8" s="45">
        <f>MIN(G51:V51)</f>
        <v>0.16</v>
      </c>
      <c r="C8" s="46" t="s">
        <v>40</v>
      </c>
    </row>
    <row r="9" spans="1:82" ht="15.75" thickBot="1"/>
    <row r="10" spans="1:82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2" ht="15.75" thickBot="1">
      <c r="B11" s="45">
        <f>MAX(G51:V51)</f>
        <v>2</v>
      </c>
      <c r="C11" s="46" t="s">
        <v>40</v>
      </c>
    </row>
    <row r="12" spans="1:82" ht="15.75" thickBot="1">
      <c r="I12" s="43"/>
      <c r="P12" s="23"/>
    </row>
    <row r="13" spans="1:82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2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2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931.54139999999984</v>
      </c>
      <c r="H15" s="172" t="s">
        <v>45</v>
      </c>
      <c r="I15" s="37"/>
      <c r="K15" s="37"/>
    </row>
    <row r="16" spans="1:82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1023.82085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1106.9485999999999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1203.7107499999997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1280.7308499999999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1339.38085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1403.2909499999998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1469.7896999999998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75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40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40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40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40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40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40" ht="15.75" thickBot="1"/>
    <row r="39" spans="2:40" ht="15.75" thickBot="1">
      <c r="B39" s="175" t="s">
        <v>55</v>
      </c>
      <c r="C39" s="176"/>
      <c r="D39" s="176"/>
      <c r="E39" s="176"/>
      <c r="F39" s="177"/>
      <c r="G39" s="178" t="s">
        <v>56</v>
      </c>
      <c r="H39" s="179"/>
      <c r="I39" s="179"/>
      <c r="J39" s="179"/>
      <c r="K39" s="179"/>
      <c r="L39" s="179"/>
      <c r="M39" s="179"/>
      <c r="N39" s="180"/>
      <c r="Q39" s="175" t="s">
        <v>55</v>
      </c>
      <c r="R39" s="176"/>
      <c r="S39" s="176"/>
      <c r="T39" s="176"/>
      <c r="U39" s="177"/>
      <c r="V39" s="178" t="s">
        <v>57</v>
      </c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80"/>
    </row>
    <row r="40" spans="2:40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  <c r="Q40" s="183" t="s">
        <v>58</v>
      </c>
      <c r="R40" s="184"/>
      <c r="S40" s="184"/>
      <c r="T40" s="185"/>
      <c r="U40" s="47" t="str">
        <f>$E$5</f>
        <v>bar</v>
      </c>
      <c r="V40" s="84">
        <v>8</v>
      </c>
      <c r="W40" s="85">
        <v>8.5</v>
      </c>
      <c r="X40" s="85">
        <v>9</v>
      </c>
      <c r="Y40" s="85">
        <v>9.5</v>
      </c>
      <c r="Z40" s="85">
        <v>10</v>
      </c>
      <c r="AA40" s="85">
        <v>10.5</v>
      </c>
      <c r="AB40" s="85">
        <v>11</v>
      </c>
      <c r="AC40" s="85">
        <v>11.5</v>
      </c>
      <c r="AD40" s="85">
        <v>12</v>
      </c>
      <c r="AE40" s="85">
        <v>12.5</v>
      </c>
      <c r="AF40" s="85">
        <v>13</v>
      </c>
      <c r="AG40" s="85">
        <v>13.5</v>
      </c>
      <c r="AH40" s="85">
        <v>14</v>
      </c>
      <c r="AI40" s="85">
        <v>14.5</v>
      </c>
      <c r="AJ40" s="85">
        <v>15</v>
      </c>
      <c r="AK40" s="85">
        <v>15.5</v>
      </c>
      <c r="AL40" s="86">
        <v>16</v>
      </c>
    </row>
    <row r="41" spans="2:40" ht="15.75" customHeight="1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2.3146199999999988</v>
      </c>
      <c r="H41" s="88">
        <f>('[1]Summary Data'!$V43*POWER(H$40,3))+('[1]Summary Data'!$W43*POWER(H$40,2))+('[1]Summary Data'!$X43*H$40)+'[1]Summary Data'!$Y43</f>
        <v>1.6077199999999969</v>
      </c>
      <c r="I41" s="88">
        <f>('[1]Summary Data'!$V43*POWER(I$40,3))+('[1]Summary Data'!$W43*POWER(I$40,2))+('[1]Summary Data'!$X43*I$40)+'[1]Summary Data'!$Y43</f>
        <v>1.3673400000000004</v>
      </c>
      <c r="J41" s="88">
        <f>('[1]Summary Data'!$V43*POWER(J$40,3))+('[1]Summary Data'!$W43*POWER(J$40,2))+('[1]Summary Data'!$X43*J$40)+'[1]Summary Data'!$Y43</f>
        <v>1.1829799999999988</v>
      </c>
      <c r="K41" s="88">
        <f>('[1]Summary Data'!$V43*POWER(K$40,3))+('[1]Summary Data'!$W43*POWER(K$40,2))+('[1]Summary Data'!$X43*K$40)+'[1]Summary Data'!$Y43</f>
        <v>1.0401199999999999</v>
      </c>
      <c r="L41" s="88">
        <f>('[1]Summary Data'!$V43*POWER(L$40,3))+('[1]Summary Data'!$W43*POWER(L$40,2))+('[1]Summary Data'!$X43*L$40)+'[1]Summary Data'!$Y43</f>
        <v>0.92423999999999573</v>
      </c>
      <c r="M41" s="88">
        <f>('[1]Summary Data'!$V43*POWER(M$40,3))+('[1]Summary Data'!$W43*POWER(M$40,2))+('[1]Summary Data'!$X43*M$40)+'[1]Summary Data'!$Y43</f>
        <v>0.82082000000000299</v>
      </c>
      <c r="N41" s="89">
        <f>('[1]Summary Data'!$V43*POWER(N$40,3))+('[1]Summary Data'!$W43*POWER(N$40,2))+('[1]Summary Data'!$X43*N$40)+'[1]Summary Data'!$Y43</f>
        <v>0.71533999999999587</v>
      </c>
      <c r="O41" s="172" t="s">
        <v>40</v>
      </c>
      <c r="Q41" s="186"/>
      <c r="R41" s="187"/>
      <c r="S41" s="187"/>
      <c r="T41" s="188"/>
      <c r="U41" s="49">
        <f>F41</f>
        <v>2.5</v>
      </c>
      <c r="V41" s="87">
        <f>('[1]Summary Data'!$V43*POWER(V$40,3))+('[1]Summary Data'!$W43*POWER(V$40,2))+('[1]Summary Data'!$X43*V$40)+'[1]Summary Data'!$Y43</f>
        <v>2.3146199999999988</v>
      </c>
      <c r="W41" s="88">
        <f>('[1]Summary Data'!$V43*POWER(W$40,3))+('[1]Summary Data'!$W43*POWER(W$40,2))+('[1]Summary Data'!$X43*W$40)+'[1]Summary Data'!$Y43</f>
        <v>2.1050899999999988</v>
      </c>
      <c r="X41" s="88">
        <f>('[1]Summary Data'!$V43*POWER(X$40,3))+('[1]Summary Data'!$W43*POWER(X$40,2))+('[1]Summary Data'!$X43*X$40)+'[1]Summary Data'!$Y43</f>
        <v>1.9186399999999999</v>
      </c>
      <c r="Y41" s="88">
        <f>('[1]Summary Data'!$V43*POWER(Y$40,3))+('[1]Summary Data'!$W43*POWER(Y$40,2))+('[1]Summary Data'!$X43*Y$40)+'[1]Summary Data'!$Y43</f>
        <v>1.7534549999999971</v>
      </c>
      <c r="Z41" s="88">
        <f>('[1]Summary Data'!$V43*POWER(Z$40,3))+('[1]Summary Data'!$W43*POWER(Z$40,2))+('[1]Summary Data'!$X43*Z$40)+'[1]Summary Data'!$Y43</f>
        <v>1.6077199999999969</v>
      </c>
      <c r="AA41" s="88">
        <f>('[1]Summary Data'!$V43*POWER(AA$40,3))+('[1]Summary Data'!$W43*POWER(AA$40,2))+('[1]Summary Data'!$X43*AA$40)+'[1]Summary Data'!$Y43</f>
        <v>1.4796200000000006</v>
      </c>
      <c r="AB41" s="88">
        <f>('[1]Summary Data'!$V43*POWER(AB$40,3))+('[1]Summary Data'!$W43*POWER(AB$40,2))+('[1]Summary Data'!$X43*AB$40)+'[1]Summary Data'!$Y43</f>
        <v>1.3673400000000004</v>
      </c>
      <c r="AC41" s="88">
        <f>('[1]Summary Data'!$V43*POWER(AC$40,3))+('[1]Summary Data'!$W43*POWER(AC$40,2))+('[1]Summary Data'!$X43*AC$40)+'[1]Summary Data'!$Y43</f>
        <v>1.2690649999999994</v>
      </c>
      <c r="AD41" s="90">
        <f>('[1]Summary Data'!$V43*POWER(AD$40,3))+('[1]Summary Data'!$W43*POWER(AD$40,2))+('[1]Summary Data'!$X43*AD$40)+'[1]Summary Data'!$Y43</f>
        <v>1.1829799999999988</v>
      </c>
      <c r="AE41" s="88">
        <f>('[1]Summary Data'!$V43*POWER(AE$40,3))+('[1]Summary Data'!$W43*POWER(AE$40,2))+('[1]Summary Data'!$X43*AE$40)+'[1]Summary Data'!$Y43</f>
        <v>1.107269999999998</v>
      </c>
      <c r="AF41" s="88">
        <f>('[1]Summary Data'!$V43*POWER(AF$40,3))+('[1]Summary Data'!$W43*POWER(AF$40,2))+('[1]Summary Data'!$X43*AF$40)+'[1]Summary Data'!$Y43</f>
        <v>1.0401199999999999</v>
      </c>
      <c r="AG41" s="88">
        <f>('[1]Summary Data'!$V43*POWER(AG$40,3))+('[1]Summary Data'!$W43*POWER(AG$40,2))+('[1]Summary Data'!$X43*AG$40)+'[1]Summary Data'!$Y43</f>
        <v>0.97971500000000056</v>
      </c>
      <c r="AH41" s="88">
        <f>('[1]Summary Data'!$V43*POWER(AH$40,3))+('[1]Summary Data'!$W43*POWER(AH$40,2))+('[1]Summary Data'!$X43*AH$40)+'[1]Summary Data'!$Y43</f>
        <v>0.92423999999999573</v>
      </c>
      <c r="AI41" s="88">
        <f>('[1]Summary Data'!$V43*POWER(AI$40,3))+('[1]Summary Data'!$W43*POWER(AI$40,2))+('[1]Summary Data'!$X43*AI$40)+'[1]Summary Data'!$Y43</f>
        <v>0.87187999999999555</v>
      </c>
      <c r="AJ41" s="88">
        <f>('[1]Summary Data'!$V43*POWER(AJ$40,3))+('[1]Summary Data'!$W43*POWER(AJ$40,2))+('[1]Summary Data'!$X43*AJ$40)+'[1]Summary Data'!$Y43</f>
        <v>0.82082000000000299</v>
      </c>
      <c r="AK41" s="88">
        <f>('[1]Summary Data'!$V43*POWER(AK$40,3))+('[1]Summary Data'!$W43*POWER(AK$40,2))+('[1]Summary Data'!$X43*AK$40)+'[1]Summary Data'!$Y43</f>
        <v>0.76924499999999973</v>
      </c>
      <c r="AL41" s="91">
        <f>('[1]Summary Data'!$V43*POWER(AL$40,3))+('[1]Summary Data'!$W43*POWER(AL$40,2))+('[1]Summary Data'!$X43*AL$40)+'[1]Summary Data'!$Y43</f>
        <v>0.71533999999999587</v>
      </c>
      <c r="AM41" s="172" t="s">
        <v>40</v>
      </c>
    </row>
    <row r="42" spans="2:40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2.4975900000000024</v>
      </c>
      <c r="H42" s="93">
        <f>('[1]Summary Data'!$V42*POWER(H$40,3))+('[1]Summary Data'!$W42*POWER(H$40,2))+('[1]Summary Data'!$X42*H$40)+'[1]Summary Data'!$Y42</f>
        <v>1.6588900000000049</v>
      </c>
      <c r="I42" s="93">
        <f>('[1]Summary Data'!$V42*POWER(I$40,3))+('[1]Summary Data'!$W42*POWER(I$40,2))+('[1]Summary Data'!$X42*I$40)+'[1]Summary Data'!$Y42</f>
        <v>1.3992000000000058</v>
      </c>
      <c r="J42" s="93">
        <f>('[1]Summary Data'!$V42*POWER(J$40,3))+('[1]Summary Data'!$W42*POWER(J$40,2))+('[1]Summary Data'!$X42*J$40)+'[1]Summary Data'!$Y42</f>
        <v>1.2123500000000025</v>
      </c>
      <c r="K42" s="93">
        <f>('[1]Summary Data'!$V42*POWER(K$40,3))+('[1]Summary Data'!$W42*POWER(K$40,2))+('[1]Summary Data'!$X42*K$40)+'[1]Summary Data'!$Y42</f>
        <v>1.073140000000004</v>
      </c>
      <c r="L42" s="93">
        <f>('[1]Summary Data'!$V42*POWER(L$40,3))+('[1]Summary Data'!$W42*POWER(L$40,2))+('[1]Summary Data'!$X42*L$40)+'[1]Summary Data'!$Y42</f>
        <v>0.95637000000001215</v>
      </c>
      <c r="M42" s="93">
        <f>('[1]Summary Data'!$V42*POWER(M$40,3))+('[1]Summary Data'!$W42*POWER(M$40,2))+('[1]Summary Data'!$X42*M$40)+'[1]Summary Data'!$Y42</f>
        <v>0.83684000000000758</v>
      </c>
      <c r="N42" s="94">
        <f>('[1]Summary Data'!$V42*POWER(N$40,3))+('[1]Summary Data'!$W42*POWER(N$40,2))+('[1]Summary Data'!$X42*N$40)+'[1]Summary Data'!$Y42</f>
        <v>0.68935000000000635</v>
      </c>
      <c r="O42" s="173"/>
      <c r="P42" s="53"/>
      <c r="Q42" s="186"/>
      <c r="R42" s="187"/>
      <c r="S42" s="187"/>
      <c r="T42" s="188"/>
      <c r="U42" s="51">
        <f t="shared" ref="U42:U48" si="5">F42</f>
        <v>3</v>
      </c>
      <c r="V42" s="92">
        <f>('[1]Summary Data'!$V42*POWER(V$40,3))+('[1]Summary Data'!$W42*POWER(V$40,2))+('[1]Summary Data'!$X42*V$40)+'[1]Summary Data'!$Y42</f>
        <v>2.4975900000000024</v>
      </c>
      <c r="W42" s="93">
        <f>('[1]Summary Data'!$V42*POWER(W$40,3))+('[1]Summary Data'!$W42*POWER(W$40,2))+('[1]Summary Data'!$X42*W$40)+'[1]Summary Data'!$Y42</f>
        <v>2.2401250000000008</v>
      </c>
      <c r="X42" s="93">
        <f>('[1]Summary Data'!$V42*POWER(X$40,3))+('[1]Summary Data'!$W42*POWER(X$40,2))+('[1]Summary Data'!$X42*X$40)+'[1]Summary Data'!$Y42</f>
        <v>2.0166200000000014</v>
      </c>
      <c r="Y42" s="93">
        <f>('[1]Summary Data'!$V42*POWER(Y$40,3))+('[1]Summary Data'!$W42*POWER(Y$40,2))+('[1]Summary Data'!$X42*Y$40)+'[1]Summary Data'!$Y42</f>
        <v>1.8239250000000027</v>
      </c>
      <c r="Z42" s="93">
        <f>('[1]Summary Data'!$V42*POWER(Z$40,3))+('[1]Summary Data'!$W42*POWER(Z$40,2))+('[1]Summary Data'!$X42*Z$40)+'[1]Summary Data'!$Y42</f>
        <v>1.6588900000000049</v>
      </c>
      <c r="AA42" s="93">
        <f>('[1]Summary Data'!$V42*POWER(AA$40,3))+('[1]Summary Data'!$W42*POWER(AA$40,2))+('[1]Summary Data'!$X42*AA$40)+'[1]Summary Data'!$Y42</f>
        <v>1.5183650000000011</v>
      </c>
      <c r="AB42" s="93">
        <f>('[1]Summary Data'!$V42*POWER(AB$40,3))+('[1]Summary Data'!$W42*POWER(AB$40,2))+('[1]Summary Data'!$X42*AB$40)+'[1]Summary Data'!$Y42</f>
        <v>1.3992000000000058</v>
      </c>
      <c r="AC42" s="93">
        <f>('[1]Summary Data'!$V42*POWER(AC$40,3))+('[1]Summary Data'!$W42*POWER(AC$40,2))+('[1]Summary Data'!$X42*AC$40)+'[1]Summary Data'!$Y42</f>
        <v>1.2982450000000068</v>
      </c>
      <c r="AD42" s="95">
        <f>('[1]Summary Data'!$V42*POWER(AD$40,3))+('[1]Summary Data'!$W42*POWER(AD$40,2))+('[1]Summary Data'!$X42*AD$40)+'[1]Summary Data'!$Y42</f>
        <v>1.2123500000000025</v>
      </c>
      <c r="AE42" s="93">
        <f>('[1]Summary Data'!$V42*POWER(AE$40,3))+('[1]Summary Data'!$W42*POWER(AE$40,2))+('[1]Summary Data'!$X42*AE$40)+'[1]Summary Data'!$Y42</f>
        <v>1.1383650000000021</v>
      </c>
      <c r="AF42" s="93">
        <f>('[1]Summary Data'!$V42*POWER(AF$40,3))+('[1]Summary Data'!$W42*POWER(AF$40,2))+('[1]Summary Data'!$X42*AF$40)+'[1]Summary Data'!$Y42</f>
        <v>1.073140000000004</v>
      </c>
      <c r="AG42" s="93">
        <f>('[1]Summary Data'!$V42*POWER(AG$40,3))+('[1]Summary Data'!$W42*POWER(AG$40,2))+('[1]Summary Data'!$X42*AG$40)+'[1]Summary Data'!$Y42</f>
        <v>1.0135250000000031</v>
      </c>
      <c r="AH42" s="93">
        <f>('[1]Summary Data'!$V42*POWER(AH$40,3))+('[1]Summary Data'!$W42*POWER(AH$40,2))+('[1]Summary Data'!$X42*AH$40)+'[1]Summary Data'!$Y42</f>
        <v>0.95637000000001215</v>
      </c>
      <c r="AI42" s="93">
        <f>('[1]Summary Data'!$V42*POWER(AI$40,3))+('[1]Summary Data'!$W42*POWER(AI$40,2))+('[1]Summary Data'!$X42*AI$40)+'[1]Summary Data'!$Y42</f>
        <v>0.89852500000000823</v>
      </c>
      <c r="AJ42" s="93">
        <f>('[1]Summary Data'!$V42*POWER(AJ$40,3))+('[1]Summary Data'!$W42*POWER(AJ$40,2))+('[1]Summary Data'!$X42*AJ$40)+'[1]Summary Data'!$Y42</f>
        <v>0.83684000000000758</v>
      </c>
      <c r="AK42" s="93">
        <f>('[1]Summary Data'!$V42*POWER(AK$40,3))+('[1]Summary Data'!$W42*POWER(AK$40,2))+('[1]Summary Data'!$X42*AK$40)+'[1]Summary Data'!$Y42</f>
        <v>0.76816500000000509</v>
      </c>
      <c r="AL42" s="96">
        <f>('[1]Summary Data'!$V42*POWER(AL$40,3))+('[1]Summary Data'!$W42*POWER(AL$40,2))+('[1]Summary Data'!$X42*AL$40)+'[1]Summary Data'!$Y42</f>
        <v>0.68935000000000635</v>
      </c>
      <c r="AM42" s="173"/>
      <c r="AN42" s="53" t="s">
        <v>46</v>
      </c>
    </row>
    <row r="43" spans="2:40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2.6487700000000007</v>
      </c>
      <c r="H43" s="98">
        <f>('[1]Summary Data'!$V41*POWER(H$40,3))+('[1]Summary Data'!$W41*POWER(H$40,2))+('[1]Summary Data'!$X41*H$40)+'[1]Summary Data'!$Y41</f>
        <v>1.7392899999999987</v>
      </c>
      <c r="I43" s="98">
        <f>('[1]Summary Data'!$V41*POWER(I$40,3))+('[1]Summary Data'!$W41*POWER(I$40,2))+('[1]Summary Data'!$X41*I$40)+'[1]Summary Data'!$Y41</f>
        <v>1.4513200000000026</v>
      </c>
      <c r="J43" s="98">
        <f>('[1]Summary Data'!$V41*POWER(J$40,3))+('[1]Summary Data'!$W41*POWER(J$40,2))+('[1]Summary Data'!$X41*J$40)+'[1]Summary Data'!$Y41</f>
        <v>1.2421300000000048</v>
      </c>
      <c r="K43" s="98">
        <f>('[1]Summary Data'!$V41*POWER(K$40,3))+('[1]Summary Data'!$W41*POWER(K$40,2))+('[1]Summary Data'!$X41*K$40)+'[1]Summary Data'!$Y41</f>
        <v>1.0874199999999998</v>
      </c>
      <c r="L43" s="98">
        <f>('[1]Summary Data'!$V41*POWER(L$40,3))+('[1]Summary Data'!$W41*POWER(L$40,2))+('[1]Summary Data'!$X41*L$40)+'[1]Summary Data'!$Y41</f>
        <v>0.96289000000000691</v>
      </c>
      <c r="M43" s="98">
        <f>('[1]Summary Data'!$V41*POWER(M$40,3))+('[1]Summary Data'!$W41*POWER(M$40,2))+('[1]Summary Data'!$X41*M$40)+'[1]Summary Data'!$Y41</f>
        <v>0.84424000000000099</v>
      </c>
      <c r="N43" s="99">
        <f>('[1]Summary Data'!$V41*POWER(N$40,3))+('[1]Summary Data'!$W41*POWER(N$40,2))+('[1]Summary Data'!$X41*N$40)+'[1]Summary Data'!$Y41</f>
        <v>0.70717000000000318</v>
      </c>
      <c r="O43" s="173"/>
      <c r="Q43" s="186"/>
      <c r="R43" s="187"/>
      <c r="S43" s="187"/>
      <c r="T43" s="188"/>
      <c r="U43" s="54">
        <f t="shared" si="5"/>
        <v>3.5</v>
      </c>
      <c r="V43" s="97">
        <f>('[1]Summary Data'!$V41*POWER(V$40,3))+('[1]Summary Data'!$W41*POWER(V$40,2))+('[1]Summary Data'!$X41*V$40)+'[1]Summary Data'!$Y41</f>
        <v>2.6487700000000007</v>
      </c>
      <c r="W43" s="98">
        <f>('[1]Summary Data'!$V41*POWER(W$40,3))+('[1]Summary Data'!$W41*POWER(W$40,2))+('[1]Summary Data'!$X41*W$40)+'[1]Summary Data'!$Y41</f>
        <v>2.3721137500000022</v>
      </c>
      <c r="X43" s="98">
        <f>('[1]Summary Data'!$V41*POWER(X$40,3))+('[1]Summary Data'!$W41*POWER(X$40,2))+('[1]Summary Data'!$X41*X$40)+'[1]Summary Data'!$Y41</f>
        <v>2.1303400000000021</v>
      </c>
      <c r="Y43" s="98">
        <f>('[1]Summary Data'!$V41*POWER(Y$40,3))+('[1]Summary Data'!$W41*POWER(Y$40,2))+('[1]Summary Data'!$X41*Y$40)+'[1]Summary Data'!$Y41</f>
        <v>1.9204112500000008</v>
      </c>
      <c r="Z43" s="98">
        <f>('[1]Summary Data'!$V41*POWER(Z$40,3))+('[1]Summary Data'!$W41*POWER(Z$40,2))+('[1]Summary Data'!$X41*Z$40)+'[1]Summary Data'!$Y41</f>
        <v>1.7392899999999987</v>
      </c>
      <c r="AA43" s="98">
        <f>('[1]Summary Data'!$V41*POWER(AA$40,3))+('[1]Summary Data'!$W41*POWER(AA$40,2))+('[1]Summary Data'!$X41*AA$40)+'[1]Summary Data'!$Y41</f>
        <v>1.5839387500000033</v>
      </c>
      <c r="AB43" s="98">
        <f>('[1]Summary Data'!$V41*POWER(AB$40,3))+('[1]Summary Data'!$W41*POWER(AB$40,2))+('[1]Summary Data'!$X41*AB$40)+'[1]Summary Data'!$Y41</f>
        <v>1.4513200000000026</v>
      </c>
      <c r="AC43" s="98">
        <f>('[1]Summary Data'!$V41*POWER(AC$40,3))+('[1]Summary Data'!$W41*POWER(AC$40,2))+('[1]Summary Data'!$X41*AC$40)+'[1]Summary Data'!$Y41</f>
        <v>1.3383962500000006</v>
      </c>
      <c r="AD43" s="100">
        <f>('[1]Summary Data'!$V41*POWER(AD$40,3))+('[1]Summary Data'!$W41*POWER(AD$40,2))+('[1]Summary Data'!$X41*AD$40)+'[1]Summary Data'!$Y41</f>
        <v>1.2421300000000048</v>
      </c>
      <c r="AE43" s="98">
        <f>('[1]Summary Data'!$V41*POWER(AE$40,3))+('[1]Summary Data'!$W41*POWER(AE$40,2))+('[1]Summary Data'!$X41*AE$40)+'[1]Summary Data'!$Y41</f>
        <v>1.159483750000005</v>
      </c>
      <c r="AF43" s="98">
        <f>('[1]Summary Data'!$V41*POWER(AF$40,3))+('[1]Summary Data'!$W41*POWER(AF$40,2))+('[1]Summary Data'!$X41*AF$40)+'[1]Summary Data'!$Y41</f>
        <v>1.0874199999999998</v>
      </c>
      <c r="AG43" s="98">
        <f>('[1]Summary Data'!$V41*POWER(AG$40,3))+('[1]Summary Data'!$W41*POWER(AG$40,2))+('[1]Summary Data'!$X41*AG$40)+'[1]Summary Data'!$Y41</f>
        <v>1.0229012500000021</v>
      </c>
      <c r="AH43" s="98">
        <f>('[1]Summary Data'!$V41*POWER(AH$40,3))+('[1]Summary Data'!$W41*POWER(AH$40,2))+('[1]Summary Data'!$X41*AH$40)+'[1]Summary Data'!$Y41</f>
        <v>0.96289000000000691</v>
      </c>
      <c r="AI43" s="98">
        <f>('[1]Summary Data'!$V41*POWER(AI$40,3))+('[1]Summary Data'!$W41*POWER(AI$40,2))+('[1]Summary Data'!$X41*AI$40)+'[1]Summary Data'!$Y41</f>
        <v>0.90434875000000225</v>
      </c>
      <c r="AJ43" s="98">
        <f>('[1]Summary Data'!$V41*POWER(AJ$40,3))+('[1]Summary Data'!$W41*POWER(AJ$40,2))+('[1]Summary Data'!$X41*AJ$40)+'[1]Summary Data'!$Y41</f>
        <v>0.84424000000000099</v>
      </c>
      <c r="AK43" s="98">
        <f>('[1]Summary Data'!$V41*POWER(AK$40,3))+('[1]Summary Data'!$W41*POWER(AK$40,2))+('[1]Summary Data'!$X41*AK$40)+'[1]Summary Data'!$Y41</f>
        <v>0.77952625000000175</v>
      </c>
      <c r="AL43" s="101">
        <f>('[1]Summary Data'!$V41*POWER(AL$40,3))+('[1]Summary Data'!$W41*POWER(AL$40,2))+('[1]Summary Data'!$X41*AL$40)+'[1]Summary Data'!$Y41</f>
        <v>0.70717000000000318</v>
      </c>
      <c r="AM43" s="173"/>
    </row>
    <row r="44" spans="2:40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2.9110399999999998</v>
      </c>
      <c r="H44" s="98">
        <f>('[1]Summary Data'!$V40*POWER(H$40,3))+('[1]Summary Data'!$W40*POWER(H$40,2))+('[1]Summary Data'!$X40*H$40)+'[1]Summary Data'!$Y40</f>
        <v>1.8263599999999975</v>
      </c>
      <c r="I44" s="98">
        <f>('[1]Summary Data'!$V40*POWER(I$40,3))+('[1]Summary Data'!$W40*POWER(I$40,2))+('[1]Summary Data'!$X40*I$40)+'[1]Summary Data'!$Y40</f>
        <v>1.4973199999999984</v>
      </c>
      <c r="J44" s="98">
        <f>('[1]Summary Data'!$V40*POWER(J$40,3))+('[1]Summary Data'!$W40*POWER(J$40,2))+('[1]Summary Data'!$X40*J$40)+'[1]Summary Data'!$Y40</f>
        <v>1.2690400000000039</v>
      </c>
      <c r="K44" s="98">
        <f>('[1]Summary Data'!$V40*POWER(K$40,3))+('[1]Summary Data'!$W40*POWER(K$40,2))+('[1]Summary Data'!$X40*K$40)+'[1]Summary Data'!$Y40</f>
        <v>1.1104400000000005</v>
      </c>
      <c r="L44" s="98">
        <f>('[1]Summary Data'!$V40*POWER(L$40,3))+('[1]Summary Data'!$W40*POWER(L$40,2))+('[1]Summary Data'!$X40*L$40)+'[1]Summary Data'!$Y40</f>
        <v>0.9904400000000031</v>
      </c>
      <c r="M44" s="98">
        <f>('[1]Summary Data'!$V40*POWER(M$40,3))+('[1]Summary Data'!$W40*POWER(M$40,2))+('[1]Summary Data'!$X40*M$40)+'[1]Summary Data'!$Y40</f>
        <v>0.87795999999999808</v>
      </c>
      <c r="N44" s="99">
        <f>('[1]Summary Data'!$V40*POWER(N$40,3))+('[1]Summary Data'!$W40*POWER(N$40,2))+('[1]Summary Data'!$X40*N$40)+'[1]Summary Data'!$Y40</f>
        <v>0.74192000000000391</v>
      </c>
      <c r="O44" s="173"/>
      <c r="Q44" s="186"/>
      <c r="R44" s="187"/>
      <c r="S44" s="187"/>
      <c r="T44" s="188"/>
      <c r="U44" s="56">
        <f t="shared" si="5"/>
        <v>4</v>
      </c>
      <c r="V44" s="97">
        <f>('[1]Summary Data'!$V40*POWER(V$40,3))+('[1]Summary Data'!$W40*POWER(V$40,2))+('[1]Summary Data'!$X40*V$40)+'[1]Summary Data'!$Y40</f>
        <v>2.9110399999999998</v>
      </c>
      <c r="W44" s="98">
        <f>('[1]Summary Data'!$V40*POWER(W$40,3))+('[1]Summary Data'!$W40*POWER(W$40,2))+('[1]Summary Data'!$X40*W$40)+'[1]Summary Data'!$Y40</f>
        <v>2.5768324999999983</v>
      </c>
      <c r="X44" s="98">
        <f>('[1]Summary Data'!$V40*POWER(X$40,3))+('[1]Summary Data'!$W40*POWER(X$40,2))+('[1]Summary Data'!$X40*X$40)+'[1]Summary Data'!$Y40</f>
        <v>2.2872399999999988</v>
      </c>
      <c r="Y44" s="98">
        <f>('[1]Summary Data'!$V40*POWER(Y$40,3))+('[1]Summary Data'!$W40*POWER(Y$40,2))+('[1]Summary Data'!$X40*Y$40)+'[1]Summary Data'!$Y40</f>
        <v>2.0383774999999993</v>
      </c>
      <c r="Z44" s="98">
        <f>('[1]Summary Data'!$V40*POWER(Z$40,3))+('[1]Summary Data'!$W40*POWER(Z$40,2))+('[1]Summary Data'!$X40*Z$40)+'[1]Summary Data'!$Y40</f>
        <v>1.8263599999999975</v>
      </c>
      <c r="AA44" s="98">
        <f>('[1]Summary Data'!$V40*POWER(AA$40,3))+('[1]Summary Data'!$W40*POWER(AA$40,2))+('[1]Summary Data'!$X40*AA$40)+'[1]Summary Data'!$Y40</f>
        <v>1.6473024999999986</v>
      </c>
      <c r="AB44" s="98">
        <f>('[1]Summary Data'!$V40*POWER(AB$40,3))+('[1]Summary Data'!$W40*POWER(AB$40,2))+('[1]Summary Data'!$X40*AB$40)+'[1]Summary Data'!$Y40</f>
        <v>1.4973199999999984</v>
      </c>
      <c r="AC44" s="98">
        <f>('[1]Summary Data'!$V40*POWER(AC$40,3))+('[1]Summary Data'!$W40*POWER(AC$40,2))+('[1]Summary Data'!$X40*AC$40)+'[1]Summary Data'!$Y40</f>
        <v>1.3725274999999968</v>
      </c>
      <c r="AD44" s="100">
        <f>('[1]Summary Data'!$V40*POWER(AD$40,3))+('[1]Summary Data'!$W40*POWER(AD$40,2))+('[1]Summary Data'!$X40*AD$40)+'[1]Summary Data'!$Y40</f>
        <v>1.2690400000000039</v>
      </c>
      <c r="AE44" s="98">
        <f>('[1]Summary Data'!$V40*POWER(AE$40,3))+('[1]Summary Data'!$W40*POWER(AE$40,2))+('[1]Summary Data'!$X40*AE$40)+'[1]Summary Data'!$Y40</f>
        <v>1.1829725000000018</v>
      </c>
      <c r="AF44" s="98">
        <f>('[1]Summary Data'!$V40*POWER(AF$40,3))+('[1]Summary Data'!$W40*POWER(AF$40,2))+('[1]Summary Data'!$X40*AF$40)+'[1]Summary Data'!$Y40</f>
        <v>1.1104400000000005</v>
      </c>
      <c r="AG44" s="98">
        <f>('[1]Summary Data'!$V40*POWER(AG$40,3))+('[1]Summary Data'!$W40*POWER(AG$40,2))+('[1]Summary Data'!$X40*AG$40)+'[1]Summary Data'!$Y40</f>
        <v>1.0475574999999999</v>
      </c>
      <c r="AH44" s="98">
        <f>('[1]Summary Data'!$V40*POWER(AH$40,3))+('[1]Summary Data'!$W40*POWER(AH$40,2))+('[1]Summary Data'!$X40*AH$40)+'[1]Summary Data'!$Y40</f>
        <v>0.9904400000000031</v>
      </c>
      <c r="AI44" s="98">
        <f>('[1]Summary Data'!$V40*POWER(AI$40,3))+('[1]Summary Data'!$W40*POWER(AI$40,2))+('[1]Summary Data'!$X40*AI$40)+'[1]Summary Data'!$Y40</f>
        <v>0.93520249999999905</v>
      </c>
      <c r="AJ44" s="98">
        <f>('[1]Summary Data'!$V40*POWER(AJ$40,3))+('[1]Summary Data'!$W40*POWER(AJ$40,2))+('[1]Summary Data'!$X40*AJ$40)+'[1]Summary Data'!$Y40</f>
        <v>0.87795999999999808</v>
      </c>
      <c r="AK44" s="98">
        <f>('[1]Summary Data'!$V40*POWER(AK$40,3))+('[1]Summary Data'!$W40*POWER(AK$40,2))+('[1]Summary Data'!$X40*AK$40)+'[1]Summary Data'!$Y40</f>
        <v>0.81482750000000337</v>
      </c>
      <c r="AL44" s="101">
        <f>('[1]Summary Data'!$V40*POWER(AL$40,3))+('[1]Summary Data'!$W40*POWER(AL$40,2))+('[1]Summary Data'!$X40*AL$40)+'[1]Summary Data'!$Y40</f>
        <v>0.74192000000000391</v>
      </c>
      <c r="AM44" s="173"/>
    </row>
    <row r="45" spans="2:40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3.2084299999999999</v>
      </c>
      <c r="H45" s="98">
        <f>('[1]Summary Data'!$V39*POWER(H$40,3))+('[1]Summary Data'!$W39*POWER(H$40,2))+('[1]Summary Data'!$X39*H$40)+'[1]Summary Data'!$Y39</f>
        <v>1.9480300000000028</v>
      </c>
      <c r="I45" s="98">
        <f>('[1]Summary Data'!$V39*POWER(I$40,3))+('[1]Summary Data'!$W39*POWER(I$40,2))+('[1]Summary Data'!$X39*I$40)+'[1]Summary Data'!$Y39</f>
        <v>1.5702199999999991</v>
      </c>
      <c r="J45" s="98">
        <f>('[1]Summary Data'!$V39*POWER(J$40,3))+('[1]Summary Data'!$W39*POWER(J$40,2))+('[1]Summary Data'!$X39*J$40)+'[1]Summary Data'!$Y39</f>
        <v>1.3125099999999961</v>
      </c>
      <c r="K45" s="98">
        <f>('[1]Summary Data'!$V39*POWER(K$40,3))+('[1]Summary Data'!$W39*POWER(K$40,2))+('[1]Summary Data'!$X39*K$40)+'[1]Summary Data'!$Y39</f>
        <v>1.138779999999997</v>
      </c>
      <c r="L45" s="98">
        <f>('[1]Summary Data'!$V39*POWER(L$40,3))+('[1]Summary Data'!$W39*POWER(L$40,2))+('[1]Summary Data'!$X39*L$40)+'[1]Summary Data'!$Y39</f>
        <v>1.0129100000000122</v>
      </c>
      <c r="M45" s="98">
        <f>('[1]Summary Data'!$V39*POWER(M$40,3))+('[1]Summary Data'!$W39*POWER(M$40,2))+('[1]Summary Data'!$X39*M$40)+'[1]Summary Data'!$Y39</f>
        <v>0.89878000000000924</v>
      </c>
      <c r="N45" s="99">
        <f>('[1]Summary Data'!$V39*POWER(N$40,3))+('[1]Summary Data'!$W39*POWER(N$40,2))+('[1]Summary Data'!$X39*N$40)+'[1]Summary Data'!$Y39</f>
        <v>0.76026999999999845</v>
      </c>
      <c r="O45" s="173"/>
      <c r="Q45" s="186"/>
      <c r="R45" s="187"/>
      <c r="S45" s="187"/>
      <c r="T45" s="188"/>
      <c r="U45" s="56">
        <f t="shared" si="5"/>
        <v>4.5</v>
      </c>
      <c r="V45" s="97">
        <f>('[1]Summary Data'!$V39*POWER(V$40,3))+('[1]Summary Data'!$W39*POWER(V$40,2))+('[1]Summary Data'!$X39*V$40)+'[1]Summary Data'!$Y39</f>
        <v>3.2084299999999999</v>
      </c>
      <c r="W45" s="98">
        <f>('[1]Summary Data'!$V39*POWER(W$40,3))+('[1]Summary Data'!$W39*POWER(W$40,2))+('[1]Summary Data'!$X39*W$40)+'[1]Summary Data'!$Y39</f>
        <v>2.8189450000000065</v>
      </c>
      <c r="X45" s="98">
        <f>('[1]Summary Data'!$V39*POWER(X$40,3))+('[1]Summary Data'!$W39*POWER(X$40,2))+('[1]Summary Data'!$X39*X$40)+'[1]Summary Data'!$Y39</f>
        <v>2.4820600000000042</v>
      </c>
      <c r="Y45" s="98">
        <f>('[1]Summary Data'!$V39*POWER(Y$40,3))+('[1]Summary Data'!$W39*POWER(Y$40,2))+('[1]Summary Data'!$X39*Y$40)+'[1]Summary Data'!$Y39</f>
        <v>2.1932600000000058</v>
      </c>
      <c r="Z45" s="98">
        <f>('[1]Summary Data'!$V39*POWER(Z$40,3))+('[1]Summary Data'!$W39*POWER(Z$40,2))+('[1]Summary Data'!$X39*Z$40)+'[1]Summary Data'!$Y39</f>
        <v>1.9480300000000028</v>
      </c>
      <c r="AA45" s="98">
        <f>('[1]Summary Data'!$V39*POWER(AA$40,3))+('[1]Summary Data'!$W39*POWER(AA$40,2))+('[1]Summary Data'!$X39*AA$40)+'[1]Summary Data'!$Y39</f>
        <v>1.741855000000001</v>
      </c>
      <c r="AB45" s="98">
        <f>('[1]Summary Data'!$V39*POWER(AB$40,3))+('[1]Summary Data'!$W39*POWER(AB$40,2))+('[1]Summary Data'!$X39*AB$40)+'[1]Summary Data'!$Y39</f>
        <v>1.5702199999999991</v>
      </c>
      <c r="AC45" s="98">
        <f>('[1]Summary Data'!$V39*POWER(AC$40,3))+('[1]Summary Data'!$W39*POWER(AC$40,2))+('[1]Summary Data'!$X39*AC$40)+'[1]Summary Data'!$Y39</f>
        <v>1.428609999999999</v>
      </c>
      <c r="AD45" s="100">
        <f>('[1]Summary Data'!$V39*POWER(AD$40,3))+('[1]Summary Data'!$W39*POWER(AD$40,2))+('[1]Summary Data'!$X39*AD$40)+'[1]Summary Data'!$Y39</f>
        <v>1.3125099999999961</v>
      </c>
      <c r="AE45" s="98">
        <f>('[1]Summary Data'!$V39*POWER(AE$40,3))+('[1]Summary Data'!$W39*POWER(AE$40,2))+('[1]Summary Data'!$X39*AE$40)+'[1]Summary Data'!$Y39</f>
        <v>1.2174049999999994</v>
      </c>
      <c r="AF45" s="98">
        <f>('[1]Summary Data'!$V39*POWER(AF$40,3))+('[1]Summary Data'!$W39*POWER(AF$40,2))+('[1]Summary Data'!$X39*AF$40)+'[1]Summary Data'!$Y39</f>
        <v>1.138779999999997</v>
      </c>
      <c r="AG45" s="98">
        <f>('[1]Summary Data'!$V39*POWER(AG$40,3))+('[1]Summary Data'!$W39*POWER(AG$40,2))+('[1]Summary Data'!$X39*AG$40)+'[1]Summary Data'!$Y39</f>
        <v>1.0721200000000053</v>
      </c>
      <c r="AH45" s="98">
        <f>('[1]Summary Data'!$V39*POWER(AH$40,3))+('[1]Summary Data'!$W39*POWER(AH$40,2))+('[1]Summary Data'!$X39*AH$40)+'[1]Summary Data'!$Y39</f>
        <v>1.0129100000000122</v>
      </c>
      <c r="AI45" s="98">
        <f>('[1]Summary Data'!$V39*POWER(AI$40,3))+('[1]Summary Data'!$W39*POWER(AI$40,2))+('[1]Summary Data'!$X39*AI$40)+'[1]Summary Data'!$Y39</f>
        <v>0.95663500000000568</v>
      </c>
      <c r="AJ45" s="98">
        <f>('[1]Summary Data'!$V39*POWER(AJ$40,3))+('[1]Summary Data'!$W39*POWER(AJ$40,2))+('[1]Summary Data'!$X39*AJ$40)+'[1]Summary Data'!$Y39</f>
        <v>0.89878000000000924</v>
      </c>
      <c r="AK45" s="98">
        <f>('[1]Summary Data'!$V39*POWER(AK$40,3))+('[1]Summary Data'!$W39*POWER(AK$40,2))+('[1]Summary Data'!$X39*AK$40)+'[1]Summary Data'!$Y39</f>
        <v>0.83482999999999663</v>
      </c>
      <c r="AL45" s="101">
        <f>('[1]Summary Data'!$V39*POWER(AL$40,3))+('[1]Summary Data'!$W39*POWER(AL$40,2))+('[1]Summary Data'!$X39*AL$40)+'[1]Summary Data'!$Y39</f>
        <v>0.76026999999999845</v>
      </c>
      <c r="AM45" s="173"/>
    </row>
    <row r="46" spans="2:40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3.6793300000000002</v>
      </c>
      <c r="H46" s="98">
        <f>('[1]Summary Data'!$V38*POWER(H$40,3))+('[1]Summary Data'!$W38*POWER(H$40,2))+('[1]Summary Data'!$X38*H$40)+'[1]Summary Data'!$Y38</f>
        <v>2.0533900000000003</v>
      </c>
      <c r="I46" s="98">
        <f>('[1]Summary Data'!$V38*POWER(I$40,3))+('[1]Summary Data'!$W38*POWER(I$40,2))+('[1]Summary Data'!$X38*I$40)+'[1]Summary Data'!$Y38</f>
        <v>1.6154200000000074</v>
      </c>
      <c r="J46" s="98">
        <f>('[1]Summary Data'!$V38*POWER(J$40,3))+('[1]Summary Data'!$W38*POWER(J$40,2))+('[1]Summary Data'!$X38*J$40)+'[1]Summary Data'!$Y38</f>
        <v>1.3465700000000069</v>
      </c>
      <c r="K46" s="98">
        <f>('[1]Summary Data'!$V38*POWER(K$40,3))+('[1]Summary Data'!$W38*POWER(K$40,2))+('[1]Summary Data'!$X38*K$40)+'[1]Summary Data'!$Y38</f>
        <v>1.1861800000000002</v>
      </c>
      <c r="L46" s="98">
        <f>('[1]Summary Data'!$V38*POWER(L$40,3))+('[1]Summary Data'!$W38*POWER(L$40,2))+('[1]Summary Data'!$X38*L$40)+'[1]Summary Data'!$Y38</f>
        <v>1.0735900000000029</v>
      </c>
      <c r="M46" s="98">
        <f>('[1]Summary Data'!$V38*POWER(M$40,3))+('[1]Summary Data'!$W38*POWER(M$40,2))+('[1]Summary Data'!$X38*M$40)+'[1]Summary Data'!$Y38</f>
        <v>0.9481399999999951</v>
      </c>
      <c r="N46" s="99">
        <f>('[1]Summary Data'!$V38*POWER(N$40,3))+('[1]Summary Data'!$W38*POWER(N$40,2))+('[1]Summary Data'!$X38*N$40)+'[1]Summary Data'!$Y38</f>
        <v>0.74917000000001366</v>
      </c>
      <c r="O46" s="173"/>
      <c r="Q46" s="186"/>
      <c r="R46" s="187"/>
      <c r="S46" s="187"/>
      <c r="T46" s="188"/>
      <c r="U46" s="56">
        <f t="shared" si="5"/>
        <v>5</v>
      </c>
      <c r="V46" s="97">
        <f>('[1]Summary Data'!$V38*POWER(V$40,3))+('[1]Summary Data'!$W38*POWER(V$40,2))+('[1]Summary Data'!$X38*V$40)+'[1]Summary Data'!$Y38</f>
        <v>3.6793300000000002</v>
      </c>
      <c r="W46" s="98">
        <f>('[1]Summary Data'!$V38*POWER(W$40,3))+('[1]Summary Data'!$W38*POWER(W$40,2))+('[1]Summary Data'!$X38*W$40)+'[1]Summary Data'!$Y38</f>
        <v>3.1601387500000016</v>
      </c>
      <c r="X46" s="98">
        <f>('[1]Summary Data'!$V38*POWER(X$40,3))+('[1]Summary Data'!$W38*POWER(X$40,2))+('[1]Summary Data'!$X38*X$40)+'[1]Summary Data'!$Y38</f>
        <v>2.7211399999999983</v>
      </c>
      <c r="Y46" s="98">
        <f>('[1]Summary Data'!$V38*POWER(Y$40,3))+('[1]Summary Data'!$W38*POWER(Y$40,2))+('[1]Summary Data'!$X38*Y$40)+'[1]Summary Data'!$Y38</f>
        <v>2.3547512499999996</v>
      </c>
      <c r="Z46" s="98">
        <f>('[1]Summary Data'!$V38*POWER(Z$40,3))+('[1]Summary Data'!$W38*POWER(Z$40,2))+('[1]Summary Data'!$X38*Z$40)+'[1]Summary Data'!$Y38</f>
        <v>2.0533900000000003</v>
      </c>
      <c r="AA46" s="98">
        <f>('[1]Summary Data'!$V38*POWER(AA$40,3))+('[1]Summary Data'!$W38*POWER(AA$40,2))+('[1]Summary Data'!$X38*AA$40)+'[1]Summary Data'!$Y38</f>
        <v>1.8094737500000022</v>
      </c>
      <c r="AB46" s="98">
        <f>('[1]Summary Data'!$V38*POWER(AB$40,3))+('[1]Summary Data'!$W38*POWER(AB$40,2))+('[1]Summary Data'!$X38*AB$40)+'[1]Summary Data'!$Y38</f>
        <v>1.6154200000000074</v>
      </c>
      <c r="AC46" s="98">
        <f>('[1]Summary Data'!$V38*POWER(AC$40,3))+('[1]Summary Data'!$W38*POWER(AC$40,2))+('[1]Summary Data'!$X38*AC$40)+'[1]Summary Data'!$Y38</f>
        <v>1.4636462500000036</v>
      </c>
      <c r="AD46" s="100">
        <f>('[1]Summary Data'!$V38*POWER(AD$40,3))+('[1]Summary Data'!$W38*POWER(AD$40,2))+('[1]Summary Data'!$X38*AD$40)+'[1]Summary Data'!$Y38</f>
        <v>1.3465700000000069</v>
      </c>
      <c r="AE46" s="98">
        <f>('[1]Summary Data'!$V38*POWER(AE$40,3))+('[1]Summary Data'!$W38*POWER(AE$40,2))+('[1]Summary Data'!$X38*AE$40)+'[1]Summary Data'!$Y38</f>
        <v>1.2566087499999909</v>
      </c>
      <c r="AF46" s="98">
        <f>('[1]Summary Data'!$V38*POWER(AF$40,3))+('[1]Summary Data'!$W38*POWER(AF$40,2))+('[1]Summary Data'!$X38*AF$40)+'[1]Summary Data'!$Y38</f>
        <v>1.1861800000000002</v>
      </c>
      <c r="AG46" s="98">
        <f>('[1]Summary Data'!$V38*POWER(AG$40,3))+('[1]Summary Data'!$W38*POWER(AG$40,2))+('[1]Summary Data'!$X38*AG$40)+'[1]Summary Data'!$Y38</f>
        <v>1.1277012499999941</v>
      </c>
      <c r="AH46" s="98">
        <f>('[1]Summary Data'!$V38*POWER(AH$40,3))+('[1]Summary Data'!$W38*POWER(AH$40,2))+('[1]Summary Data'!$X38*AH$40)+'[1]Summary Data'!$Y38</f>
        <v>1.0735900000000029</v>
      </c>
      <c r="AI46" s="98">
        <f>('[1]Summary Data'!$V38*POWER(AI$40,3))+('[1]Summary Data'!$W38*POWER(AI$40,2))+('[1]Summary Data'!$X38*AI$40)+'[1]Summary Data'!$Y38</f>
        <v>1.0162637500000145</v>
      </c>
      <c r="AJ46" s="98">
        <f>('[1]Summary Data'!$V38*POWER(AJ$40,3))+('[1]Summary Data'!$W38*POWER(AJ$40,2))+('[1]Summary Data'!$X38*AJ$40)+'[1]Summary Data'!$Y38</f>
        <v>0.9481399999999951</v>
      </c>
      <c r="AK46" s="98">
        <f>('[1]Summary Data'!$V38*POWER(AK$40,3))+('[1]Summary Data'!$W38*POWER(AK$40,2))+('[1]Summary Data'!$X38*AK$40)+'[1]Summary Data'!$Y38</f>
        <v>0.86163624999999655</v>
      </c>
      <c r="AL46" s="101">
        <f>('[1]Summary Data'!$V38*POWER(AL$40,3))+('[1]Summary Data'!$W38*POWER(AL$40,2))+('[1]Summary Data'!$X38*AL$40)+'[1]Summary Data'!$Y38</f>
        <v>0.74917000000001366</v>
      </c>
      <c r="AM46" s="173"/>
    </row>
    <row r="47" spans="2:40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4.3227200000000039</v>
      </c>
      <c r="H47" s="98">
        <f>('[1]Summary Data'!$V37*POWER(H$40,3))+('[1]Summary Data'!$W37*POWER(H$40,2))+('[1]Summary Data'!$X37*H$40)+'[1]Summary Data'!$Y37</f>
        <v>2.2293200000000013</v>
      </c>
      <c r="I47" s="98">
        <f>('[1]Summary Data'!$V37*POWER(I$40,3))+('[1]Summary Data'!$W37*POWER(I$40,2))+('[1]Summary Data'!$X37*I$40)+'[1]Summary Data'!$Y37</f>
        <v>1.6882700000000028</v>
      </c>
      <c r="J47" s="98">
        <f>('[1]Summary Data'!$V37*POWER(J$40,3))+('[1]Summary Data'!$W37*POWER(J$40,2))+('[1]Summary Data'!$X37*J$40)+'[1]Summary Data'!$Y37</f>
        <v>1.3750400000000127</v>
      </c>
      <c r="K47" s="98">
        <f>('[1]Summary Data'!$V37*POWER(K$40,3))+('[1]Summary Data'!$W37*POWER(K$40,2))+('[1]Summary Data'!$X37*K$40)+'[1]Summary Data'!$Y37</f>
        <v>1.2076700000000216</v>
      </c>
      <c r="L47" s="98">
        <f>('[1]Summary Data'!$V37*POWER(L$40,3))+('[1]Summary Data'!$W37*POWER(L$40,2))+('[1]Summary Data'!$X37*L$40)+'[1]Summary Data'!$Y37</f>
        <v>1.1042000000000058</v>
      </c>
      <c r="M47" s="98">
        <f>('[1]Summary Data'!$V37*POWER(M$40,3))+('[1]Summary Data'!$W37*POWER(M$40,2))+('[1]Summary Data'!$X37*M$40)+'[1]Summary Data'!$Y37</f>
        <v>0.98267000000001303</v>
      </c>
      <c r="N47" s="99">
        <f>('[1]Summary Data'!$V37*POWER(N$40,3))+('[1]Summary Data'!$W37*POWER(N$40,2))+('[1]Summary Data'!$X37*N$40)+'[1]Summary Data'!$Y37</f>
        <v>0.76112000000001956</v>
      </c>
      <c r="O47" s="173"/>
      <c r="Q47" s="186"/>
      <c r="R47" s="187"/>
      <c r="S47" s="187"/>
      <c r="T47" s="188"/>
      <c r="U47" s="56">
        <f t="shared" si="5"/>
        <v>5.5</v>
      </c>
      <c r="V47" s="97">
        <f>('[1]Summary Data'!$V37*POWER(V$40,3))+('[1]Summary Data'!$W37*POWER(V$40,2))+('[1]Summary Data'!$X37*V$40)+'[1]Summary Data'!$Y37</f>
        <v>4.3227200000000039</v>
      </c>
      <c r="W47" s="98">
        <f>('[1]Summary Data'!$V37*POWER(W$40,3))+('[1]Summary Data'!$W37*POWER(W$40,2))+('[1]Summary Data'!$X37*W$40)+'[1]Summary Data'!$Y37</f>
        <v>3.6473450000000085</v>
      </c>
      <c r="X47" s="98">
        <f>('[1]Summary Data'!$V37*POWER(X$40,3))+('[1]Summary Data'!$W37*POWER(X$40,2))+('[1]Summary Data'!$X37*X$40)+'[1]Summary Data'!$Y37</f>
        <v>3.0801500000000033</v>
      </c>
      <c r="Y47" s="98">
        <f>('[1]Summary Data'!$V37*POWER(Y$40,3))+('[1]Summary Data'!$W37*POWER(Y$40,2))+('[1]Summary Data'!$X37*Y$40)+'[1]Summary Data'!$Y37</f>
        <v>2.6108900000000119</v>
      </c>
      <c r="Z47" s="98">
        <f>('[1]Summary Data'!$V37*POWER(Z$40,3))+('[1]Summary Data'!$W37*POWER(Z$40,2))+('[1]Summary Data'!$X37*Z$40)+'[1]Summary Data'!$Y37</f>
        <v>2.2293200000000013</v>
      </c>
      <c r="AA47" s="98">
        <f>('[1]Summary Data'!$V37*POWER(AA$40,3))+('[1]Summary Data'!$W37*POWER(AA$40,2))+('[1]Summary Data'!$X37*AA$40)+'[1]Summary Data'!$Y37</f>
        <v>1.9251950000000093</v>
      </c>
      <c r="AB47" s="98">
        <f>('[1]Summary Data'!$V37*POWER(AB$40,3))+('[1]Summary Data'!$W37*POWER(AB$40,2))+('[1]Summary Data'!$X37*AB$40)+'[1]Summary Data'!$Y37</f>
        <v>1.6882700000000028</v>
      </c>
      <c r="AC47" s="98">
        <f>('[1]Summary Data'!$V37*POWER(AC$40,3))+('[1]Summary Data'!$W37*POWER(AC$40,2))+('[1]Summary Data'!$X37*AC$40)+'[1]Summary Data'!$Y37</f>
        <v>1.5083000000000055</v>
      </c>
      <c r="AD47" s="100">
        <f>('[1]Summary Data'!$V37*POWER(AD$40,3))+('[1]Summary Data'!$W37*POWER(AD$40,2))+('[1]Summary Data'!$X37*AD$40)+'[1]Summary Data'!$Y37</f>
        <v>1.3750400000000127</v>
      </c>
      <c r="AE47" s="98">
        <f>('[1]Summary Data'!$V37*POWER(AE$40,3))+('[1]Summary Data'!$W37*POWER(AE$40,2))+('[1]Summary Data'!$X37*AE$40)+'[1]Summary Data'!$Y37</f>
        <v>1.2782450000000125</v>
      </c>
      <c r="AF47" s="98">
        <f>('[1]Summary Data'!$V37*POWER(AF$40,3))+('[1]Summary Data'!$W37*POWER(AF$40,2))+('[1]Summary Data'!$X37*AF$40)+'[1]Summary Data'!$Y37</f>
        <v>1.2076700000000216</v>
      </c>
      <c r="AG47" s="98">
        <f>('[1]Summary Data'!$V37*POWER(AG$40,3))+('[1]Summary Data'!$W37*POWER(AG$40,2))+('[1]Summary Data'!$X37*AG$40)+'[1]Summary Data'!$Y37</f>
        <v>1.1530700000000138</v>
      </c>
      <c r="AH47" s="98">
        <f>('[1]Summary Data'!$V37*POWER(AH$40,3))+('[1]Summary Data'!$W37*POWER(AH$40,2))+('[1]Summary Data'!$X37*AH$40)+'[1]Summary Data'!$Y37</f>
        <v>1.1042000000000058</v>
      </c>
      <c r="AI47" s="98">
        <f>('[1]Summary Data'!$V37*POWER(AI$40,3))+('[1]Summary Data'!$W37*POWER(AI$40,2))+('[1]Summary Data'!$X37*AI$40)+'[1]Summary Data'!$Y37</f>
        <v>1.0508150000000001</v>
      </c>
      <c r="AJ47" s="98">
        <f>('[1]Summary Data'!$V37*POWER(AJ$40,3))+('[1]Summary Data'!$W37*POWER(AJ$40,2))+('[1]Summary Data'!$X37*AJ$40)+'[1]Summary Data'!$Y37</f>
        <v>0.98267000000001303</v>
      </c>
      <c r="AK47" s="98">
        <f>('[1]Summary Data'!$V37*POWER(AK$40,3))+('[1]Summary Data'!$W37*POWER(AK$40,2))+('[1]Summary Data'!$X37*AK$40)+'[1]Summary Data'!$Y37</f>
        <v>0.88952000000001874</v>
      </c>
      <c r="AL47" s="101">
        <f>('[1]Summary Data'!$V37*POWER(AL$40,3))+('[1]Summary Data'!$W37*POWER(AL$40,2))+('[1]Summary Data'!$X37*AL$40)+'[1]Summary Data'!$Y37</f>
        <v>0.76112000000001956</v>
      </c>
      <c r="AM47" s="173"/>
    </row>
    <row r="48" spans="2:40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4.5127100000000056</v>
      </c>
      <c r="H48" s="103">
        <f>('[1]Summary Data'!$V36*POWER(H$40,3))+('[1]Summary Data'!$W36*POWER(H$40,2))+('[1]Summary Data'!$X36*H$40)+'[1]Summary Data'!$Y36</f>
        <v>2.3498500000000107</v>
      </c>
      <c r="I48" s="103">
        <f>('[1]Summary Data'!$V36*POWER(I$40,3))+('[1]Summary Data'!$W36*POWER(I$40,2))+('[1]Summary Data'!$X36*I$40)+'[1]Summary Data'!$Y36</f>
        <v>1.7754500000000064</v>
      </c>
      <c r="J48" s="103">
        <f>('[1]Summary Data'!$V36*POWER(J$40,3))+('[1]Summary Data'!$W36*POWER(J$40,2))+('[1]Summary Data'!$X36*J$40)+'[1]Summary Data'!$Y36</f>
        <v>1.4325900000000047</v>
      </c>
      <c r="K48" s="103">
        <f>('[1]Summary Data'!$V36*POWER(K$40,3))+('[1]Summary Data'!$W36*POWER(K$40,2))+('[1]Summary Data'!$X36*K$40)+'[1]Summary Data'!$Y36</f>
        <v>1.2414100000000019</v>
      </c>
      <c r="L48" s="103">
        <f>('[1]Summary Data'!$V36*POWER(L$40,3))+('[1]Summary Data'!$W36*POWER(L$40,2))+('[1]Summary Data'!$X36*L$40)+'[1]Summary Data'!$Y36</f>
        <v>1.1220500000000158</v>
      </c>
      <c r="M48" s="103">
        <f>('[1]Summary Data'!$V36*POWER(M$40,3))+('[1]Summary Data'!$W36*POWER(M$40,2))+('[1]Summary Data'!$X36*M$40)+'[1]Summary Data'!$Y36</f>
        <v>0.99465000000002135</v>
      </c>
      <c r="N48" s="104">
        <f>('[1]Summary Data'!$V36*POWER(N$40,3))+('[1]Summary Data'!$W36*POWER(N$40,2))+('[1]Summary Data'!$X36*N$40)+'[1]Summary Data'!$Y36</f>
        <v>0.77935000000000798</v>
      </c>
      <c r="O48" s="174"/>
      <c r="Q48" s="189"/>
      <c r="R48" s="190"/>
      <c r="S48" s="190"/>
      <c r="T48" s="191"/>
      <c r="U48" s="58">
        <f t="shared" si="5"/>
        <v>6</v>
      </c>
      <c r="V48" s="102">
        <f>('[1]Summary Data'!$V36*POWER(V$40,3))+('[1]Summary Data'!$W36*POWER(V$40,2))+('[1]Summary Data'!$X36*V$40)+'[1]Summary Data'!$Y36</f>
        <v>4.5127100000000056</v>
      </c>
      <c r="W48" s="103">
        <f>('[1]Summary Data'!$V36*POWER(W$40,3))+('[1]Summary Data'!$W36*POWER(W$40,2))+('[1]Summary Data'!$X36*W$40)+'[1]Summary Data'!$Y36</f>
        <v>3.8202812500000078</v>
      </c>
      <c r="X48" s="103">
        <f>('[1]Summary Data'!$V36*POWER(X$40,3))+('[1]Summary Data'!$W36*POWER(X$40,2))+('[1]Summary Data'!$X36*X$40)+'[1]Summary Data'!$Y36</f>
        <v>3.2356500000000139</v>
      </c>
      <c r="Y48" s="103">
        <f>('[1]Summary Data'!$V36*POWER(Y$40,3))+('[1]Summary Data'!$W36*POWER(Y$40,2))+('[1]Summary Data'!$X36*Y$40)+'[1]Summary Data'!$Y36</f>
        <v>2.74883375000001</v>
      </c>
      <c r="Z48" s="103">
        <f>('[1]Summary Data'!$V36*POWER(Z$40,3))+('[1]Summary Data'!$W36*POWER(Z$40,2))+('[1]Summary Data'!$X36*Z$40)+'[1]Summary Data'!$Y36</f>
        <v>2.3498500000000107</v>
      </c>
      <c r="AA48" s="103">
        <f>('[1]Summary Data'!$V36*POWER(AA$40,3))+('[1]Summary Data'!$W36*POWER(AA$40,2))+('[1]Summary Data'!$X36*AA$40)+'[1]Summary Data'!$Y36</f>
        <v>2.0287162500000093</v>
      </c>
      <c r="AB48" s="103">
        <f>('[1]Summary Data'!$V36*POWER(AB$40,3))+('[1]Summary Data'!$W36*POWER(AB$40,2))+('[1]Summary Data'!$X36*AB$40)+'[1]Summary Data'!$Y36</f>
        <v>1.7754500000000064</v>
      </c>
      <c r="AC48" s="103">
        <f>('[1]Summary Data'!$V36*POWER(AC$40,3))+('[1]Summary Data'!$W36*POWER(AC$40,2))+('[1]Summary Data'!$X36*AC$40)+'[1]Summary Data'!$Y36</f>
        <v>1.5800687500000095</v>
      </c>
      <c r="AD48" s="105">
        <f>('[1]Summary Data'!$V36*POWER(AD$40,3))+('[1]Summary Data'!$W36*POWER(AD$40,2))+('[1]Summary Data'!$X36*AD$40)+'[1]Summary Data'!$Y36</f>
        <v>1.4325900000000047</v>
      </c>
      <c r="AE48" s="103">
        <f>('[1]Summary Data'!$V36*POWER(AE$40,3))+('[1]Summary Data'!$W36*POWER(AE$40,2))+('[1]Summary Data'!$X36*AE$40)+'[1]Summary Data'!$Y36</f>
        <v>1.3230312500000139</v>
      </c>
      <c r="AF48" s="103">
        <f>('[1]Summary Data'!$V36*POWER(AF$40,3))+('[1]Summary Data'!$W36*POWER(AF$40,2))+('[1]Summary Data'!$X36*AF$40)+'[1]Summary Data'!$Y36</f>
        <v>1.2414100000000019</v>
      </c>
      <c r="AG48" s="103">
        <f>('[1]Summary Data'!$V36*POWER(AG$40,3))+('[1]Summary Data'!$W36*POWER(AG$40,2))+('[1]Summary Data'!$X36*AG$40)+'[1]Summary Data'!$Y36</f>
        <v>1.177743750000019</v>
      </c>
      <c r="AH48" s="103">
        <f>('[1]Summary Data'!$V36*POWER(AH$40,3))+('[1]Summary Data'!$W36*POWER(AH$40,2))+('[1]Summary Data'!$X36*AH$40)+'[1]Summary Data'!$Y36</f>
        <v>1.1220500000000158</v>
      </c>
      <c r="AI48" s="103">
        <f>('[1]Summary Data'!$V36*POWER(AI$40,3))+('[1]Summary Data'!$W36*POWER(AI$40,2))+('[1]Summary Data'!$X36*AI$40)+'[1]Summary Data'!$Y36</f>
        <v>1.0643462500000282</v>
      </c>
      <c r="AJ48" s="103">
        <f>('[1]Summary Data'!$V36*POWER(AJ$40,3))+('[1]Summary Data'!$W36*POWER(AJ$40,2))+('[1]Summary Data'!$X36*AJ$40)+'[1]Summary Data'!$Y36</f>
        <v>0.99465000000002135</v>
      </c>
      <c r="AK48" s="103">
        <f>('[1]Summary Data'!$V36*POWER(AK$40,3))+('[1]Summary Data'!$W36*POWER(AK$40,2))+('[1]Summary Data'!$X36*AK$40)+'[1]Summary Data'!$Y36</f>
        <v>0.90297875000001682</v>
      </c>
      <c r="AL48" s="106">
        <f>('[1]Summary Data'!$V36*POWER(AL$40,3))+('[1]Summary Data'!$W36*POWER(AL$40,2))+('[1]Summary Data'!$X36*AL$40)+'[1]Summary Data'!$Y36</f>
        <v>0.77935000000000798</v>
      </c>
      <c r="AM48" s="174"/>
    </row>
    <row r="49" spans="2:96" ht="15.75" thickBot="1">
      <c r="CA49" s="43" t="s">
        <v>59</v>
      </c>
    </row>
    <row r="50" spans="2:96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80"/>
      <c r="W50" s="37"/>
      <c r="CA50" s="107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</row>
    <row r="51" spans="2:96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08">
        <f>'[1]Summary Data'!$C$149</f>
        <v>0.16</v>
      </c>
      <c r="H51" s="109">
        <f>'[1]Summary Data'!$C$148</f>
        <v>0.22</v>
      </c>
      <c r="I51" s="109">
        <f>'[1]Summary Data'!$C$147</f>
        <v>0.28000000000000003</v>
      </c>
      <c r="J51" s="109">
        <f>'[1]Summary Data'!$C$146</f>
        <v>0.34</v>
      </c>
      <c r="K51" s="109">
        <f>'[1]Summary Data'!$C$145</f>
        <v>0.4</v>
      </c>
      <c r="L51" s="109">
        <f>'[1]Summary Data'!$C$144</f>
        <v>0.46</v>
      </c>
      <c r="M51" s="109">
        <f>'[1]Summary Data'!$C$143</f>
        <v>0.52</v>
      </c>
      <c r="N51" s="109">
        <f>'[1]Summary Data'!$C$142</f>
        <v>0.57999999999999996</v>
      </c>
      <c r="O51" s="109">
        <f>'[1]Summary Data'!$C$141</f>
        <v>0.64</v>
      </c>
      <c r="P51" s="109">
        <f>'[1]Summary Data'!$C$140</f>
        <v>0.7</v>
      </c>
      <c r="Q51" s="109">
        <f>'[1]Summary Data'!$C$139</f>
        <v>0.76</v>
      </c>
      <c r="R51" s="109">
        <f>'[1]Summary Data'!$C$138</f>
        <v>0.82</v>
      </c>
      <c r="S51" s="109">
        <f>'[1]Summary Data'!$C$137</f>
        <v>0.88</v>
      </c>
      <c r="T51" s="109">
        <f>'[1]Summary Data'!$C$136</f>
        <v>0.94</v>
      </c>
      <c r="U51" s="109">
        <f>'[1]Summary Data'!$C$135</f>
        <v>1</v>
      </c>
      <c r="V51" s="110">
        <f>'[1]Summary Data'!$C$134</f>
        <v>2</v>
      </c>
      <c r="W51" s="37"/>
      <c r="CA51" s="111" t="str">
        <f t="shared" ref="CA51:CQ51" si="6">F51</f>
        <v>bar</v>
      </c>
      <c r="CB51" s="108">
        <f t="shared" si="6"/>
        <v>0.16</v>
      </c>
      <c r="CC51" s="109">
        <f t="shared" si="6"/>
        <v>0.22</v>
      </c>
      <c r="CD51" s="109">
        <f t="shared" si="6"/>
        <v>0.28000000000000003</v>
      </c>
      <c r="CE51" s="109">
        <f t="shared" si="6"/>
        <v>0.34</v>
      </c>
      <c r="CF51" s="109">
        <f t="shared" si="6"/>
        <v>0.4</v>
      </c>
      <c r="CG51" s="109">
        <f t="shared" si="6"/>
        <v>0.46</v>
      </c>
      <c r="CH51" s="109">
        <f t="shared" si="6"/>
        <v>0.52</v>
      </c>
      <c r="CI51" s="109">
        <f t="shared" si="6"/>
        <v>0.57999999999999996</v>
      </c>
      <c r="CJ51" s="109">
        <f t="shared" si="6"/>
        <v>0.64</v>
      </c>
      <c r="CK51" s="109">
        <f t="shared" si="6"/>
        <v>0.7</v>
      </c>
      <c r="CL51" s="109">
        <f t="shared" si="6"/>
        <v>0.76</v>
      </c>
      <c r="CM51" s="109">
        <f t="shared" si="6"/>
        <v>0.82</v>
      </c>
      <c r="CN51" s="109">
        <f t="shared" si="6"/>
        <v>0.88</v>
      </c>
      <c r="CO51" s="109">
        <f t="shared" si="6"/>
        <v>0.94</v>
      </c>
      <c r="CP51" s="109">
        <f t="shared" si="6"/>
        <v>1</v>
      </c>
      <c r="CQ51" s="110">
        <f t="shared" si="6"/>
        <v>2</v>
      </c>
      <c r="CR51" s="112"/>
    </row>
    <row r="52" spans="2:96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U59" si="8">IF(CB52&gt;H52,MAX(CB52,0),H52)</f>
        <v>0.15133623552</v>
      </c>
      <c r="H52" s="114">
        <f t="shared" si="8"/>
        <v>0.12060738575999999</v>
      </c>
      <c r="I52" s="114">
        <f t="shared" si="8"/>
        <v>9.3777834239999969E-2</v>
      </c>
      <c r="J52" s="114">
        <f t="shared" si="8"/>
        <v>7.0650744479999972E-2</v>
      </c>
      <c r="K52" s="114">
        <f t="shared" si="8"/>
        <v>5.1029279999999982E-2</v>
      </c>
      <c r="L52" s="114">
        <f t="shared" si="8"/>
        <v>3.4716604320000011E-2</v>
      </c>
      <c r="M52" s="114">
        <f t="shared" si="8"/>
        <v>2.1515880959999983E-2</v>
      </c>
      <c r="N52" s="114">
        <f t="shared" si="8"/>
        <v>1.1230273439999994E-2</v>
      </c>
      <c r="O52" s="114">
        <f t="shared" si="8"/>
        <v>4.319999999999935E-3</v>
      </c>
      <c r="P52" s="114">
        <f t="shared" si="8"/>
        <v>4.319999999999935E-3</v>
      </c>
      <c r="Q52" s="114">
        <f t="shared" si="8"/>
        <v>4.319999999999935E-3</v>
      </c>
      <c r="R52" s="114">
        <f t="shared" si="8"/>
        <v>4.319999999999935E-3</v>
      </c>
      <c r="S52" s="114">
        <f t="shared" si="8"/>
        <v>4.319999999999935E-3</v>
      </c>
      <c r="T52" s="114">
        <f t="shared" si="8"/>
        <v>4.319999999999935E-3</v>
      </c>
      <c r="U52" s="114">
        <f t="shared" si="8"/>
        <v>4.319999999999935E-3</v>
      </c>
      <c r="V52" s="115">
        <v>0</v>
      </c>
      <c r="W52" s="165" t="s">
        <v>40</v>
      </c>
      <c r="CA52" s="116">
        <f>F52</f>
        <v>2.5</v>
      </c>
      <c r="CB52" s="113">
        <f>('[1]Summary Data'!$V119*POWER(CB$51,3))+('[1]Summary Data'!$W119*POWER(CB$51,2))+('[1]Summary Data'!$X119*CB$51)+'[1]Summary Data'!$Y119</f>
        <v>0.15133623552</v>
      </c>
      <c r="CC52" s="114">
        <f>('[1]Summary Data'!$V119*POWER(CC$51,3))+('[1]Summary Data'!$W119*POWER(CC$51,2))+('[1]Summary Data'!$X119*CC$51)+'[1]Summary Data'!$Y119</f>
        <v>0.12060738575999999</v>
      </c>
      <c r="CD52" s="114">
        <f>('[1]Summary Data'!$V119*POWER(CD$51,3))+('[1]Summary Data'!$W119*POWER(CD$51,2))+('[1]Summary Data'!$X119*CD$51)+'[1]Summary Data'!$Y119</f>
        <v>9.3777834239999969E-2</v>
      </c>
      <c r="CE52" s="114">
        <f>('[1]Summary Data'!$V119*POWER(CE$51,3))+('[1]Summary Data'!$W119*POWER(CE$51,2))+('[1]Summary Data'!$X119*CE$51)+'[1]Summary Data'!$Y119</f>
        <v>7.0650744479999972E-2</v>
      </c>
      <c r="CF52" s="114">
        <f>('[1]Summary Data'!$V119*POWER(CF$51,3))+('[1]Summary Data'!$W119*POWER(CF$51,2))+('[1]Summary Data'!$X119*CF$51)+'[1]Summary Data'!$Y119</f>
        <v>5.1029279999999982E-2</v>
      </c>
      <c r="CG52" s="114">
        <f>('[1]Summary Data'!$V119*POWER(CG$51,3))+('[1]Summary Data'!$W119*POWER(CG$51,2))+('[1]Summary Data'!$X119*CG$51)+'[1]Summary Data'!$Y119</f>
        <v>3.4716604320000011E-2</v>
      </c>
      <c r="CH52" s="114">
        <f>('[1]Summary Data'!$V119*POWER(CH$51,3))+('[1]Summary Data'!$W119*POWER(CH$51,2))+('[1]Summary Data'!$X119*CH$51)+'[1]Summary Data'!$Y119</f>
        <v>2.1515880959999983E-2</v>
      </c>
      <c r="CI52" s="114">
        <f>('[1]Summary Data'!$V119*POWER(CI$51,3))+('[1]Summary Data'!$W119*POWER(CI$51,2))+('[1]Summary Data'!$X119*CI$51)+'[1]Summary Data'!$Y119</f>
        <v>1.1230273439999994E-2</v>
      </c>
      <c r="CJ52" s="114">
        <f>('[1]Summary Data'!$V119*POWER(CJ$51,3))+('[1]Summary Data'!$W119*POWER(CJ$51,2))+('[1]Summary Data'!$X119*CJ$51)+'[1]Summary Data'!$Y119</f>
        <v>3.6629452799999407E-3</v>
      </c>
      <c r="CK52" s="114">
        <f>('[1]Summary Data'!$V119*POWER(CK$51,3))+('[1]Summary Data'!$W119*POWER(CK$51,2))+('[1]Summary Data'!$X119*CK$51)+'[1]Summary Data'!$Y119</f>
        <v>-1.3829400000000547E-3</v>
      </c>
      <c r="CL52" s="114">
        <f>('[1]Summary Data'!$V119*POWER(CL$51,3))+('[1]Summary Data'!$W119*POWER(CL$51,2))+('[1]Summary Data'!$X119*CL$51)+'[1]Summary Data'!$Y119</f>
        <v>-4.1042188800000656E-3</v>
      </c>
      <c r="CM52" s="114">
        <f>('[1]Summary Data'!$V119*POWER(CM$51,3))+('[1]Summary Data'!$W119*POWER(CM$51,2))+('[1]Summary Data'!$X119*CM$51)+'[1]Summary Data'!$Y119</f>
        <v>-4.6977278400000544E-3</v>
      </c>
      <c r="CN52" s="114">
        <f>('[1]Summary Data'!$V119*POWER(CN$51,3))+('[1]Summary Data'!$W119*POWER(CN$51,2))+('[1]Summary Data'!$X119*CN$51)+'[1]Summary Data'!$Y119</f>
        <v>-3.3603033600000942E-3</v>
      </c>
      <c r="CO52" s="114">
        <f>('[1]Summary Data'!$V119*POWER(CO$51,3))+('[1]Summary Data'!$W119*POWER(CO$51,2))+('[1]Summary Data'!$X119*CO$51)+'[1]Summary Data'!$Y119</f>
        <v>-2.8878191999998082E-4</v>
      </c>
      <c r="CP52" s="114">
        <f>('[1]Summary Data'!$V119*POWER(CP$51,3))+('[1]Summary Data'!$W119*POWER(CP$51,2))+('[1]Summary Data'!$X119*CP$51)+'[1]Summary Data'!$Y119</f>
        <v>4.319999999999935E-3</v>
      </c>
      <c r="CQ52" s="115">
        <f>('[1]Summary Data'!$V119*POWER(CQ$51,3))+('[1]Summary Data'!$W119*POWER(CQ$51,2))+('[1]Summary Data'!$X119*CQ$51)+'[1]Summary Data'!$Y119</f>
        <v>0.12713999999999998</v>
      </c>
    </row>
    <row r="53" spans="2:96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0.16299073408</v>
      </c>
      <c r="H53" s="93">
        <f t="shared" si="8"/>
        <v>0.13995112504000001</v>
      </c>
      <c r="I53" s="93">
        <f t="shared" si="8"/>
        <v>0.11787791295999998</v>
      </c>
      <c r="J53" s="93">
        <f t="shared" si="8"/>
        <v>9.6978107920000001E-2</v>
      </c>
      <c r="K53" s="93">
        <f t="shared" si="8"/>
        <v>7.7458719999999981E-2</v>
      </c>
      <c r="L53" s="93">
        <f t="shared" si="8"/>
        <v>5.952675927999998E-2</v>
      </c>
      <c r="M53" s="93">
        <f t="shared" si="8"/>
        <v>4.3389235839999984E-2</v>
      </c>
      <c r="N53" s="93">
        <f t="shared" si="8"/>
        <v>2.9253159760000008E-2</v>
      </c>
      <c r="O53" s="93">
        <f t="shared" si="8"/>
        <v>1.7325541119999982E-2</v>
      </c>
      <c r="P53" s="93">
        <f t="shared" si="8"/>
        <v>7.8133900000000311E-3</v>
      </c>
      <c r="Q53" s="93">
        <f t="shared" si="8"/>
        <v>3.7299999999999833E-3</v>
      </c>
      <c r="R53" s="93">
        <f t="shared" si="8"/>
        <v>3.7299999999999833E-3</v>
      </c>
      <c r="S53" s="93">
        <f t="shared" si="8"/>
        <v>3.7299999999999833E-3</v>
      </c>
      <c r="T53" s="93">
        <f t="shared" si="8"/>
        <v>3.7299999999999833E-3</v>
      </c>
      <c r="U53" s="93">
        <f t="shared" si="8"/>
        <v>3.7299999999999833E-3</v>
      </c>
      <c r="V53" s="94">
        <v>0</v>
      </c>
      <c r="W53" s="168"/>
      <c r="X53" s="53" t="s">
        <v>46</v>
      </c>
      <c r="CA53" s="117">
        <f t="shared" ref="CA53:CA59" si="9">F53</f>
        <v>3</v>
      </c>
      <c r="CB53" s="92">
        <f>('[1]Summary Data'!$V118*POWER(CB$51,3))+('[1]Summary Data'!$W118*POWER(CB$51,2))+('[1]Summary Data'!$X118*CB$51)+'[1]Summary Data'!$Y118</f>
        <v>0.16299073408</v>
      </c>
      <c r="CC53" s="93">
        <f>('[1]Summary Data'!$V118*POWER(CC$51,3))+('[1]Summary Data'!$W118*POWER(CC$51,2))+('[1]Summary Data'!$X118*CC$51)+'[1]Summary Data'!$Y118</f>
        <v>0.13995112504000001</v>
      </c>
      <c r="CD53" s="93">
        <f>('[1]Summary Data'!$V118*POWER(CD$51,3))+('[1]Summary Data'!$W118*POWER(CD$51,2))+('[1]Summary Data'!$X118*CD$51)+'[1]Summary Data'!$Y118</f>
        <v>0.11787791295999998</v>
      </c>
      <c r="CE53" s="93">
        <f>('[1]Summary Data'!$V118*POWER(CE$51,3))+('[1]Summary Data'!$W118*POWER(CE$51,2))+('[1]Summary Data'!$X118*CE$51)+'[1]Summary Data'!$Y118</f>
        <v>9.6978107920000001E-2</v>
      </c>
      <c r="CF53" s="93">
        <f>('[1]Summary Data'!$V118*POWER(CF$51,3))+('[1]Summary Data'!$W118*POWER(CF$51,2))+('[1]Summary Data'!$X118*CF$51)+'[1]Summary Data'!$Y118</f>
        <v>7.7458719999999981E-2</v>
      </c>
      <c r="CG53" s="93">
        <f>('[1]Summary Data'!$V118*POWER(CG$51,3))+('[1]Summary Data'!$W118*POWER(CG$51,2))+('[1]Summary Data'!$X118*CG$51)+'[1]Summary Data'!$Y118</f>
        <v>5.952675927999998E-2</v>
      </c>
      <c r="CH53" s="93">
        <f>('[1]Summary Data'!$V118*POWER(CH$51,3))+('[1]Summary Data'!$W118*POWER(CH$51,2))+('[1]Summary Data'!$X118*CH$51)+'[1]Summary Data'!$Y118</f>
        <v>4.3389235839999984E-2</v>
      </c>
      <c r="CI53" s="93">
        <f>('[1]Summary Data'!$V118*POWER(CI$51,3))+('[1]Summary Data'!$W118*POWER(CI$51,2))+('[1]Summary Data'!$X118*CI$51)+'[1]Summary Data'!$Y118</f>
        <v>2.9253159760000008E-2</v>
      </c>
      <c r="CJ53" s="93">
        <f>('[1]Summary Data'!$V118*POWER(CJ$51,3))+('[1]Summary Data'!$W118*POWER(CJ$51,2))+('[1]Summary Data'!$X118*CJ$51)+'[1]Summary Data'!$Y118</f>
        <v>1.7325541119999982E-2</v>
      </c>
      <c r="CK53" s="93">
        <f>('[1]Summary Data'!$V118*POWER(CK$51,3))+('[1]Summary Data'!$W118*POWER(CK$51,2))+('[1]Summary Data'!$X118*CK$51)+'[1]Summary Data'!$Y118</f>
        <v>7.8133900000000311E-3</v>
      </c>
      <c r="CL53" s="93">
        <f>('[1]Summary Data'!$V118*POWER(CL$51,3))+('[1]Summary Data'!$W118*POWER(CL$51,2))+('[1]Summary Data'!$X118*CL$51)+'[1]Summary Data'!$Y118</f>
        <v>9.237164799999753E-4</v>
      </c>
      <c r="CM53" s="93">
        <f>('[1]Summary Data'!$V118*POWER(CM$51,3))+('[1]Summary Data'!$W118*POWER(CM$51,2))+('[1]Summary Data'!$X118*CM$51)+'[1]Summary Data'!$Y118</f>
        <v>-3.1364693600000049E-3</v>
      </c>
      <c r="CN53" s="93">
        <f>('[1]Summary Data'!$V118*POWER(CN$51,3))+('[1]Summary Data'!$W118*POWER(CN$51,2))+('[1]Summary Data'!$X118*CN$51)+'[1]Summary Data'!$Y118</f>
        <v>-4.1601574400000063E-3</v>
      </c>
      <c r="CO53" s="93">
        <f>('[1]Summary Data'!$V118*POWER(CO$51,3))+('[1]Summary Data'!$W118*POWER(CO$51,2))+('[1]Summary Data'!$X118*CO$51)+'[1]Summary Data'!$Y118</f>
        <v>-1.9403376800000149E-3</v>
      </c>
      <c r="CP53" s="93">
        <f>('[1]Summary Data'!$V118*POWER(CP$51,3))+('[1]Summary Data'!$W118*POWER(CP$51,2))+('[1]Summary Data'!$X118*CP$51)+'[1]Summary Data'!$Y118</f>
        <v>3.7299999999999833E-3</v>
      </c>
      <c r="CQ53" s="94">
        <f>('[1]Summary Data'!$V118*POWER(CQ$51,3))+('[1]Summary Data'!$W118*POWER(CQ$51,2))+('[1]Summary Data'!$X118*CQ$51)+'[1]Summary Data'!$Y118</f>
        <v>0.79586000000000001</v>
      </c>
      <c r="CR53" s="43" t="s">
        <v>62</v>
      </c>
    </row>
    <row r="54" spans="2:96">
      <c r="B54" s="166"/>
      <c r="C54" s="167"/>
      <c r="D54" s="167"/>
      <c r="E54" s="168"/>
      <c r="F54" s="54">
        <f t="shared" si="7"/>
        <v>3.5</v>
      </c>
      <c r="G54" s="97">
        <f t="shared" si="8"/>
        <v>0.17020704319999999</v>
      </c>
      <c r="H54" s="98">
        <f t="shared" si="8"/>
        <v>0.1530375776</v>
      </c>
      <c r="I54" s="98">
        <f t="shared" si="8"/>
        <v>0.13544815039999997</v>
      </c>
      <c r="J54" s="98">
        <f t="shared" si="8"/>
        <v>0.11773450879999998</v>
      </c>
      <c r="K54" s="98">
        <f t="shared" si="8"/>
        <v>0.10019239999999999</v>
      </c>
      <c r="L54" s="98">
        <f t="shared" si="8"/>
        <v>8.311757119999999E-2</v>
      </c>
      <c r="M54" s="98">
        <f t="shared" si="8"/>
        <v>6.6805769599999981E-2</v>
      </c>
      <c r="N54" s="98">
        <f t="shared" si="8"/>
        <v>5.1552742400000018E-2</v>
      </c>
      <c r="O54" s="98">
        <f t="shared" si="8"/>
        <v>3.7654236799999991E-2</v>
      </c>
      <c r="P54" s="98">
        <f t="shared" si="8"/>
        <v>2.5405999999999984E-2</v>
      </c>
      <c r="Q54" s="98">
        <f t="shared" si="8"/>
        <v>1.51037792E-2</v>
      </c>
      <c r="R54" s="98">
        <f t="shared" si="8"/>
        <v>7.0433215999999854E-3</v>
      </c>
      <c r="S54" s="98">
        <f t="shared" si="8"/>
        <v>1.5203743999999964E-3</v>
      </c>
      <c r="T54" s="98">
        <f t="shared" si="8"/>
        <v>0</v>
      </c>
      <c r="U54" s="98">
        <f t="shared" si="8"/>
        <v>0</v>
      </c>
      <c r="V54" s="99">
        <v>0</v>
      </c>
      <c r="W54" s="168"/>
      <c r="CA54" s="118">
        <f t="shared" si="9"/>
        <v>3.5</v>
      </c>
      <c r="CB54" s="97">
        <f>('[1]Summary Data'!$V117*POWER(CB$51,3))+('[1]Summary Data'!$W117*POWER(CB$51,2))+('[1]Summary Data'!$X117*CB$51)+'[1]Summary Data'!$Y117</f>
        <v>0.17020704319999999</v>
      </c>
      <c r="CC54" s="98">
        <f>('[1]Summary Data'!$V117*POWER(CC$51,3))+('[1]Summary Data'!$W117*POWER(CC$51,2))+('[1]Summary Data'!$X117*CC$51)+'[1]Summary Data'!$Y117</f>
        <v>0.1530375776</v>
      </c>
      <c r="CD54" s="98">
        <f>('[1]Summary Data'!$V117*POWER(CD$51,3))+('[1]Summary Data'!$W117*POWER(CD$51,2))+('[1]Summary Data'!$X117*CD$51)+'[1]Summary Data'!$Y117</f>
        <v>0.13544815039999997</v>
      </c>
      <c r="CE54" s="98">
        <f>('[1]Summary Data'!$V117*POWER(CE$51,3))+('[1]Summary Data'!$W117*POWER(CE$51,2))+('[1]Summary Data'!$X117*CE$51)+'[1]Summary Data'!$Y117</f>
        <v>0.11773450879999998</v>
      </c>
      <c r="CF54" s="98">
        <f>('[1]Summary Data'!$V117*POWER(CF$51,3))+('[1]Summary Data'!$W117*POWER(CF$51,2))+('[1]Summary Data'!$X117*CF$51)+'[1]Summary Data'!$Y117</f>
        <v>0.10019239999999999</v>
      </c>
      <c r="CG54" s="98">
        <f>('[1]Summary Data'!$V117*POWER(CG$51,3))+('[1]Summary Data'!$W117*POWER(CG$51,2))+('[1]Summary Data'!$X117*CG$51)+'[1]Summary Data'!$Y117</f>
        <v>8.311757119999999E-2</v>
      </c>
      <c r="CH54" s="98">
        <f>('[1]Summary Data'!$V117*POWER(CH$51,3))+('[1]Summary Data'!$W117*POWER(CH$51,2))+('[1]Summary Data'!$X117*CH$51)+'[1]Summary Data'!$Y117</f>
        <v>6.6805769599999981E-2</v>
      </c>
      <c r="CI54" s="98">
        <f>('[1]Summary Data'!$V117*POWER(CI$51,3))+('[1]Summary Data'!$W117*POWER(CI$51,2))+('[1]Summary Data'!$X117*CI$51)+'[1]Summary Data'!$Y117</f>
        <v>5.1552742400000018E-2</v>
      </c>
      <c r="CJ54" s="98">
        <f>('[1]Summary Data'!$V117*POWER(CJ$51,3))+('[1]Summary Data'!$W117*POWER(CJ$51,2))+('[1]Summary Data'!$X117*CJ$51)+'[1]Summary Data'!$Y117</f>
        <v>3.7654236799999991E-2</v>
      </c>
      <c r="CK54" s="98">
        <f>('[1]Summary Data'!$V117*POWER(CK$51,3))+('[1]Summary Data'!$W117*POWER(CK$51,2))+('[1]Summary Data'!$X117*CK$51)+'[1]Summary Data'!$Y117</f>
        <v>2.5405999999999984E-2</v>
      </c>
      <c r="CL54" s="98">
        <f>('[1]Summary Data'!$V117*POWER(CL$51,3))+('[1]Summary Data'!$W117*POWER(CL$51,2))+('[1]Summary Data'!$X117*CL$51)+'[1]Summary Data'!$Y117</f>
        <v>1.51037792E-2</v>
      </c>
      <c r="CM54" s="98">
        <f>('[1]Summary Data'!$V117*POWER(CM$51,3))+('[1]Summary Data'!$W117*POWER(CM$51,2))+('[1]Summary Data'!$X117*CM$51)+'[1]Summary Data'!$Y117</f>
        <v>7.0433215999999854E-3</v>
      </c>
      <c r="CN54" s="98">
        <f>('[1]Summary Data'!$V117*POWER(CN$51,3))+('[1]Summary Data'!$W117*POWER(CN$51,2))+('[1]Summary Data'!$X117*CN$51)+'[1]Summary Data'!$Y117</f>
        <v>1.5203743999999964E-3</v>
      </c>
      <c r="CO54" s="98">
        <f>('[1]Summary Data'!$V117*POWER(CO$51,3))+('[1]Summary Data'!$W117*POWER(CO$51,2))+('[1]Summary Data'!$X117*CO$51)+'[1]Summary Data'!$Y117</f>
        <v>-1.1693151999999929E-3</v>
      </c>
      <c r="CP54" s="98">
        <f>('[1]Summary Data'!$V117*POWER(CP$51,3))+('[1]Summary Data'!$W117*POWER(CP$51,2))+('[1]Summary Data'!$X117*CP$51)+'[1]Summary Data'!$Y117</f>
        <v>-7.3000000000000842E-4</v>
      </c>
      <c r="CQ54" s="99">
        <f>('[1]Summary Data'!$V117*POWER(CQ$51,3))+('[1]Summary Data'!$W117*POWER(CQ$51,2))+('[1]Summary Data'!$X117*CQ$51)+'[1]Summary Data'!$Y117</f>
        <v>0.73816999999999999</v>
      </c>
    </row>
    <row r="55" spans="2:96">
      <c r="B55" s="166"/>
      <c r="C55" s="167"/>
      <c r="D55" s="167"/>
      <c r="E55" s="168"/>
      <c r="F55" s="56">
        <f t="shared" si="7"/>
        <v>4</v>
      </c>
      <c r="G55" s="97">
        <f t="shared" si="8"/>
        <v>0.13298209536</v>
      </c>
      <c r="H55" s="98">
        <f t="shared" si="8"/>
        <v>0.11148142967999999</v>
      </c>
      <c r="I55" s="98">
        <f t="shared" si="8"/>
        <v>9.1616104319999975E-2</v>
      </c>
      <c r="J55" s="98">
        <f t="shared" si="8"/>
        <v>7.3448210639999983E-2</v>
      </c>
      <c r="K55" s="98">
        <f t="shared" si="8"/>
        <v>5.7039839999999981E-2</v>
      </c>
      <c r="L55" s="98">
        <f t="shared" si="8"/>
        <v>4.2453083759999982E-2</v>
      </c>
      <c r="M55" s="98">
        <f t="shared" si="8"/>
        <v>2.9750033280000004E-2</v>
      </c>
      <c r="N55" s="98">
        <f t="shared" si="8"/>
        <v>1.8992779920000008E-2</v>
      </c>
      <c r="O55" s="98">
        <f t="shared" si="8"/>
        <v>1.0243415039999981E-2</v>
      </c>
      <c r="P55" s="98">
        <f t="shared" si="8"/>
        <v>3.5640299999999958E-3</v>
      </c>
      <c r="Q55" s="98">
        <f t="shared" si="8"/>
        <v>3.3900000000000041E-3</v>
      </c>
      <c r="R55" s="98">
        <f t="shared" si="8"/>
        <v>3.3900000000000041E-3</v>
      </c>
      <c r="S55" s="98">
        <f t="shared" si="8"/>
        <v>3.3900000000000041E-3</v>
      </c>
      <c r="T55" s="98">
        <f t="shared" si="8"/>
        <v>3.3900000000000041E-3</v>
      </c>
      <c r="U55" s="98">
        <f t="shared" si="8"/>
        <v>3.3900000000000041E-3</v>
      </c>
      <c r="V55" s="99">
        <v>0</v>
      </c>
      <c r="W55" s="168"/>
      <c r="CA55" s="119">
        <f t="shared" si="9"/>
        <v>4</v>
      </c>
      <c r="CB55" s="97">
        <f>('[1]Summary Data'!$V116*POWER(CB$51,3))+('[1]Summary Data'!$W116*POWER(CB$51,2))+('[1]Summary Data'!$X116*CB$51)+'[1]Summary Data'!$Y116</f>
        <v>0.13298209536</v>
      </c>
      <c r="CC55" s="98">
        <f>('[1]Summary Data'!$V116*POWER(CC$51,3))+('[1]Summary Data'!$W116*POWER(CC$51,2))+('[1]Summary Data'!$X116*CC$51)+'[1]Summary Data'!$Y116</f>
        <v>0.11148142967999999</v>
      </c>
      <c r="CD55" s="98">
        <f>('[1]Summary Data'!$V116*POWER(CD$51,3))+('[1]Summary Data'!$W116*POWER(CD$51,2))+('[1]Summary Data'!$X116*CD$51)+'[1]Summary Data'!$Y116</f>
        <v>9.1616104319999975E-2</v>
      </c>
      <c r="CE55" s="98">
        <f>('[1]Summary Data'!$V116*POWER(CE$51,3))+('[1]Summary Data'!$W116*POWER(CE$51,2))+('[1]Summary Data'!$X116*CE$51)+'[1]Summary Data'!$Y116</f>
        <v>7.3448210639999983E-2</v>
      </c>
      <c r="CF55" s="98">
        <f>('[1]Summary Data'!$V116*POWER(CF$51,3))+('[1]Summary Data'!$W116*POWER(CF$51,2))+('[1]Summary Data'!$X116*CF$51)+'[1]Summary Data'!$Y116</f>
        <v>5.7039839999999981E-2</v>
      </c>
      <c r="CG55" s="98">
        <f>('[1]Summary Data'!$V116*POWER(CG$51,3))+('[1]Summary Data'!$W116*POWER(CG$51,2))+('[1]Summary Data'!$X116*CG$51)+'[1]Summary Data'!$Y116</f>
        <v>4.2453083759999982E-2</v>
      </c>
      <c r="CH55" s="98">
        <f>('[1]Summary Data'!$V116*POWER(CH$51,3))+('[1]Summary Data'!$W116*POWER(CH$51,2))+('[1]Summary Data'!$X116*CH$51)+'[1]Summary Data'!$Y116</f>
        <v>2.9750033280000004E-2</v>
      </c>
      <c r="CI55" s="98">
        <f>('[1]Summary Data'!$V116*POWER(CI$51,3))+('[1]Summary Data'!$W116*POWER(CI$51,2))+('[1]Summary Data'!$X116*CI$51)+'[1]Summary Data'!$Y116</f>
        <v>1.8992779920000008E-2</v>
      </c>
      <c r="CJ55" s="98">
        <f>('[1]Summary Data'!$V116*POWER(CJ$51,3))+('[1]Summary Data'!$W116*POWER(CJ$51,2))+('[1]Summary Data'!$X116*CJ$51)+'[1]Summary Data'!$Y116</f>
        <v>1.0243415039999981E-2</v>
      </c>
      <c r="CK55" s="98">
        <f>('[1]Summary Data'!$V116*POWER(CK$51,3))+('[1]Summary Data'!$W116*POWER(CK$51,2))+('[1]Summary Data'!$X116*CK$51)+'[1]Summary Data'!$Y116</f>
        <v>3.5640299999999958E-3</v>
      </c>
      <c r="CL55" s="98">
        <f>('[1]Summary Data'!$V116*POWER(CL$51,3))+('[1]Summary Data'!$W116*POWER(CL$51,2))+('[1]Summary Data'!$X116*CL$51)+'[1]Summary Data'!$Y116</f>
        <v>-9.8328384000001545E-4</v>
      </c>
      <c r="CM55" s="98">
        <f>('[1]Summary Data'!$V116*POWER(CM$51,3))+('[1]Summary Data'!$W116*POWER(CM$51,2))+('[1]Summary Data'!$X116*CM$51)+'[1]Summary Data'!$Y116</f>
        <v>-3.3364351200000086E-3</v>
      </c>
      <c r="CN55" s="98">
        <f>('[1]Summary Data'!$V116*POWER(CN$51,3))+('[1]Summary Data'!$W116*POWER(CN$51,2))+('[1]Summary Data'!$X116*CN$51)+'[1]Summary Data'!$Y116</f>
        <v>-3.4333324800000231E-3</v>
      </c>
      <c r="CO55" s="98">
        <f>('[1]Summary Data'!$V116*POWER(CO$51,3))+('[1]Summary Data'!$W116*POWER(CO$51,2))+('[1]Summary Data'!$X116*CO$51)+'[1]Summary Data'!$Y116</f>
        <v>-1.2118845599999872E-3</v>
      </c>
      <c r="CP55" s="98">
        <f>('[1]Summary Data'!$V116*POWER(CP$51,3))+('[1]Summary Data'!$W116*POWER(CP$51,2))+('[1]Summary Data'!$X116*CP$51)+'[1]Summary Data'!$Y116</f>
        <v>3.3900000000000041E-3</v>
      </c>
      <c r="CQ55" s="99">
        <f>('[1]Summary Data'!$V116*POWER(CQ$51,3))+('[1]Summary Data'!$W116*POWER(CQ$51,2))+('[1]Summary Data'!$X116*CQ$51)+'[1]Summary Data'!$Y116</f>
        <v>0.48741999999999996</v>
      </c>
    </row>
    <row r="56" spans="2:96">
      <c r="B56" s="166"/>
      <c r="C56" s="167"/>
      <c r="D56" s="167"/>
      <c r="E56" s="168"/>
      <c r="F56" s="56">
        <f t="shared" si="7"/>
        <v>4.5</v>
      </c>
      <c r="G56" s="97">
        <f t="shared" si="8"/>
        <v>0.14554810048</v>
      </c>
      <c r="H56" s="98">
        <f t="shared" si="8"/>
        <v>0.12365997423999998</v>
      </c>
      <c r="I56" s="98">
        <f t="shared" si="8"/>
        <v>0.10304258175999999</v>
      </c>
      <c r="J56" s="98">
        <f t="shared" si="8"/>
        <v>8.3829903519999971E-2</v>
      </c>
      <c r="K56" s="98">
        <f t="shared" si="8"/>
        <v>6.6155919999999979E-2</v>
      </c>
      <c r="L56" s="98">
        <f t="shared" si="8"/>
        <v>5.0154611679999989E-2</v>
      </c>
      <c r="M56" s="98">
        <f t="shared" si="8"/>
        <v>3.5959959039999989E-2</v>
      </c>
      <c r="N56" s="98">
        <f t="shared" si="8"/>
        <v>2.3705942559999998E-2</v>
      </c>
      <c r="O56" s="98">
        <f t="shared" si="8"/>
        <v>1.3526542719999979E-2</v>
      </c>
      <c r="P56" s="98">
        <f t="shared" si="8"/>
        <v>5.5557400000000035E-3</v>
      </c>
      <c r="Q56" s="98">
        <f t="shared" si="8"/>
        <v>3.5199999999999954E-3</v>
      </c>
      <c r="R56" s="98">
        <f t="shared" si="8"/>
        <v>3.5199999999999954E-3</v>
      </c>
      <c r="S56" s="98">
        <f t="shared" si="8"/>
        <v>3.5199999999999954E-3</v>
      </c>
      <c r="T56" s="98">
        <f t="shared" si="8"/>
        <v>3.5199999999999954E-3</v>
      </c>
      <c r="U56" s="98">
        <f t="shared" si="8"/>
        <v>3.5199999999999954E-3</v>
      </c>
      <c r="V56" s="99">
        <v>0</v>
      </c>
      <c r="W56" s="168"/>
      <c r="CA56" s="119">
        <f t="shared" si="9"/>
        <v>4.5</v>
      </c>
      <c r="CB56" s="97">
        <f>('[1]Summary Data'!$V115*POWER(CB$51,3))+('[1]Summary Data'!$W115*POWER(CB$51,2))+('[1]Summary Data'!$X115*CB$51)+'[1]Summary Data'!$Y115</f>
        <v>0.14554810048</v>
      </c>
      <c r="CC56" s="98">
        <f>('[1]Summary Data'!$V115*POWER(CC$51,3))+('[1]Summary Data'!$W115*POWER(CC$51,2))+('[1]Summary Data'!$X115*CC$51)+'[1]Summary Data'!$Y115</f>
        <v>0.12365997423999998</v>
      </c>
      <c r="CD56" s="98">
        <f>('[1]Summary Data'!$V115*POWER(CD$51,3))+('[1]Summary Data'!$W115*POWER(CD$51,2))+('[1]Summary Data'!$X115*CD$51)+'[1]Summary Data'!$Y115</f>
        <v>0.10304258175999999</v>
      </c>
      <c r="CE56" s="98">
        <f>('[1]Summary Data'!$V115*POWER(CE$51,3))+('[1]Summary Data'!$W115*POWER(CE$51,2))+('[1]Summary Data'!$X115*CE$51)+'[1]Summary Data'!$Y115</f>
        <v>8.3829903519999971E-2</v>
      </c>
      <c r="CF56" s="98">
        <f>('[1]Summary Data'!$V115*POWER(CF$51,3))+('[1]Summary Data'!$W115*POWER(CF$51,2))+('[1]Summary Data'!$X115*CF$51)+'[1]Summary Data'!$Y115</f>
        <v>6.6155919999999979E-2</v>
      </c>
      <c r="CG56" s="98">
        <f>('[1]Summary Data'!$V115*POWER(CG$51,3))+('[1]Summary Data'!$W115*POWER(CG$51,2))+('[1]Summary Data'!$X115*CG$51)+'[1]Summary Data'!$Y115</f>
        <v>5.0154611679999989E-2</v>
      </c>
      <c r="CH56" s="98">
        <f>('[1]Summary Data'!$V115*POWER(CH$51,3))+('[1]Summary Data'!$W115*POWER(CH$51,2))+('[1]Summary Data'!$X115*CH$51)+'[1]Summary Data'!$Y115</f>
        <v>3.5959959039999989E-2</v>
      </c>
      <c r="CI56" s="98">
        <f>('[1]Summary Data'!$V115*POWER(CI$51,3))+('[1]Summary Data'!$W115*POWER(CI$51,2))+('[1]Summary Data'!$X115*CI$51)+'[1]Summary Data'!$Y115</f>
        <v>2.3705942559999998E-2</v>
      </c>
      <c r="CJ56" s="98">
        <f>('[1]Summary Data'!$V115*POWER(CJ$51,3))+('[1]Summary Data'!$W115*POWER(CJ$51,2))+('[1]Summary Data'!$X115*CJ$51)+'[1]Summary Data'!$Y115</f>
        <v>1.3526542719999979E-2</v>
      </c>
      <c r="CK56" s="98">
        <f>('[1]Summary Data'!$V115*POWER(CK$51,3))+('[1]Summary Data'!$W115*POWER(CK$51,2))+('[1]Summary Data'!$X115*CK$51)+'[1]Summary Data'!$Y115</f>
        <v>5.5557400000000035E-3</v>
      </c>
      <c r="CL56" s="98">
        <f>('[1]Summary Data'!$V115*POWER(CL$51,3))+('[1]Summary Data'!$W115*POWER(CL$51,2))+('[1]Summary Data'!$X115*CL$51)+'[1]Summary Data'!$Y115</f>
        <v>-7.2485120000020942E-5</v>
      </c>
      <c r="CM56" s="98">
        <f>('[1]Summary Data'!$V115*POWER(CM$51,3))+('[1]Summary Data'!$W115*POWER(CM$51,2))+('[1]Summary Data'!$X115*CM$51)+'[1]Summary Data'!$Y115</f>
        <v>-3.2241521599999934E-3</v>
      </c>
      <c r="CN56" s="98">
        <f>('[1]Summary Data'!$V115*POWER(CN$51,3))+('[1]Summary Data'!$W115*POWER(CN$51,2))+('[1]Summary Data'!$X115*CN$51)+'[1]Summary Data'!$Y115</f>
        <v>-3.7652806400000072E-3</v>
      </c>
      <c r="CO56" s="98">
        <f>('[1]Summary Data'!$V115*POWER(CO$51,3))+('[1]Summary Data'!$W115*POWER(CO$51,2))+('[1]Summary Data'!$X115*CO$51)+'[1]Summary Data'!$Y115</f>
        <v>-1.5618900800000446E-3</v>
      </c>
      <c r="CP56" s="98">
        <f>('[1]Summary Data'!$V115*POWER(CP$51,3))+('[1]Summary Data'!$W115*POWER(CP$51,2))+('[1]Summary Data'!$X115*CP$51)+'[1]Summary Data'!$Y115</f>
        <v>3.5199999999999954E-3</v>
      </c>
      <c r="CQ56" s="99">
        <f>('[1]Summary Data'!$V115*POWER(CQ$51,3))+('[1]Summary Data'!$W115*POWER(CQ$51,2))+('[1]Summary Data'!$X115*CQ$51)+'[1]Summary Data'!$Y115</f>
        <v>0.63472999999999991</v>
      </c>
    </row>
    <row r="57" spans="2:96">
      <c r="B57" s="166"/>
      <c r="C57" s="167"/>
      <c r="D57" s="167"/>
      <c r="E57" s="168"/>
      <c r="F57" s="56">
        <f t="shared" si="7"/>
        <v>5</v>
      </c>
      <c r="G57" s="97">
        <f t="shared" si="8"/>
        <v>0.16918310208000001</v>
      </c>
      <c r="H57" s="98">
        <f t="shared" si="8"/>
        <v>0.15434073504000001</v>
      </c>
      <c r="I57" s="98">
        <f t="shared" si="8"/>
        <v>0.13845348096000001</v>
      </c>
      <c r="J57" s="98">
        <f t="shared" si="8"/>
        <v>0.12188484192</v>
      </c>
      <c r="K57" s="98">
        <f t="shared" si="8"/>
        <v>0.10499832000000001</v>
      </c>
      <c r="L57" s="98">
        <f t="shared" si="8"/>
        <v>8.8157417280000011E-2</v>
      </c>
      <c r="M57" s="98">
        <f t="shared" si="8"/>
        <v>7.1725635840000024E-2</v>
      </c>
      <c r="N57" s="98">
        <f t="shared" si="8"/>
        <v>5.6066477760000011E-2</v>
      </c>
      <c r="O57" s="98">
        <f t="shared" si="8"/>
        <v>4.1543445120000022E-2</v>
      </c>
      <c r="P57" s="98">
        <f t="shared" si="8"/>
        <v>2.8520040000000024E-2</v>
      </c>
      <c r="Q57" s="98">
        <f t="shared" si="8"/>
        <v>1.7359764480000039E-2</v>
      </c>
      <c r="R57" s="98">
        <f t="shared" si="8"/>
        <v>8.4261206400000344E-3</v>
      </c>
      <c r="S57" s="98">
        <f t="shared" si="8"/>
        <v>2.0826105600000033E-3</v>
      </c>
      <c r="T57" s="98">
        <f t="shared" si="8"/>
        <v>0</v>
      </c>
      <c r="U57" s="98">
        <f t="shared" si="8"/>
        <v>0</v>
      </c>
      <c r="V57" s="99">
        <v>0</v>
      </c>
      <c r="W57" s="168"/>
      <c r="CA57" s="119">
        <f t="shared" si="9"/>
        <v>5</v>
      </c>
      <c r="CB57" s="97">
        <f>('[1]Summary Data'!$V114*POWER(CB$51,3))+('[1]Summary Data'!$W114*POWER(CB$51,2))+('[1]Summary Data'!$X114*CB$51)+'[1]Summary Data'!$Y114</f>
        <v>0.16918310208000001</v>
      </c>
      <c r="CC57" s="98">
        <f>('[1]Summary Data'!$V114*POWER(CC$51,3))+('[1]Summary Data'!$W114*POWER(CC$51,2))+('[1]Summary Data'!$X114*CC$51)+'[1]Summary Data'!$Y114</f>
        <v>0.15434073504000001</v>
      </c>
      <c r="CD57" s="98">
        <f>('[1]Summary Data'!$V114*POWER(CD$51,3))+('[1]Summary Data'!$W114*POWER(CD$51,2))+('[1]Summary Data'!$X114*CD$51)+'[1]Summary Data'!$Y114</f>
        <v>0.13845348096000001</v>
      </c>
      <c r="CE57" s="98">
        <f>('[1]Summary Data'!$V114*POWER(CE$51,3))+('[1]Summary Data'!$W114*POWER(CE$51,2))+('[1]Summary Data'!$X114*CE$51)+'[1]Summary Data'!$Y114</f>
        <v>0.12188484192</v>
      </c>
      <c r="CF57" s="98">
        <f>('[1]Summary Data'!$V114*POWER(CF$51,3))+('[1]Summary Data'!$W114*POWER(CF$51,2))+('[1]Summary Data'!$X114*CF$51)+'[1]Summary Data'!$Y114</f>
        <v>0.10499832000000001</v>
      </c>
      <c r="CG57" s="98">
        <f>('[1]Summary Data'!$V114*POWER(CG$51,3))+('[1]Summary Data'!$W114*POWER(CG$51,2))+('[1]Summary Data'!$X114*CG$51)+'[1]Summary Data'!$Y114</f>
        <v>8.8157417280000011E-2</v>
      </c>
      <c r="CH57" s="98">
        <f>('[1]Summary Data'!$V114*POWER(CH$51,3))+('[1]Summary Data'!$W114*POWER(CH$51,2))+('[1]Summary Data'!$X114*CH$51)+'[1]Summary Data'!$Y114</f>
        <v>7.1725635840000024E-2</v>
      </c>
      <c r="CI57" s="98">
        <f>('[1]Summary Data'!$V114*POWER(CI$51,3))+('[1]Summary Data'!$W114*POWER(CI$51,2))+('[1]Summary Data'!$X114*CI$51)+'[1]Summary Data'!$Y114</f>
        <v>5.6066477760000011E-2</v>
      </c>
      <c r="CJ57" s="98">
        <f>('[1]Summary Data'!$V114*POWER(CJ$51,3))+('[1]Summary Data'!$W114*POWER(CJ$51,2))+('[1]Summary Data'!$X114*CJ$51)+'[1]Summary Data'!$Y114</f>
        <v>4.1543445120000022E-2</v>
      </c>
      <c r="CK57" s="98">
        <f>('[1]Summary Data'!$V114*POWER(CK$51,3))+('[1]Summary Data'!$W114*POWER(CK$51,2))+('[1]Summary Data'!$X114*CK$51)+'[1]Summary Data'!$Y114</f>
        <v>2.8520040000000024E-2</v>
      </c>
      <c r="CL57" s="98">
        <f>('[1]Summary Data'!$V114*POWER(CL$51,3))+('[1]Summary Data'!$W114*POWER(CL$51,2))+('[1]Summary Data'!$X114*CL$51)+'[1]Summary Data'!$Y114</f>
        <v>1.7359764480000039E-2</v>
      </c>
      <c r="CM57" s="98">
        <f>('[1]Summary Data'!$V114*POWER(CM$51,3))+('[1]Summary Data'!$W114*POWER(CM$51,2))+('[1]Summary Data'!$X114*CM$51)+'[1]Summary Data'!$Y114</f>
        <v>8.4261206400000344E-3</v>
      </c>
      <c r="CN57" s="98">
        <f>('[1]Summary Data'!$V114*POWER(CN$51,3))+('[1]Summary Data'!$W114*POWER(CN$51,2))+('[1]Summary Data'!$X114*CN$51)+'[1]Summary Data'!$Y114</f>
        <v>2.0826105600000033E-3</v>
      </c>
      <c r="CO57" s="98">
        <f>('[1]Summary Data'!$V114*POWER(CO$51,3))+('[1]Summary Data'!$W114*POWER(CO$51,2))+('[1]Summary Data'!$X114*CO$51)+'[1]Summary Data'!$Y114</f>
        <v>-1.3072636799999759E-3</v>
      </c>
      <c r="CP57" s="98">
        <f>('[1]Summary Data'!$V114*POWER(CP$51,3))+('[1]Summary Data'!$W114*POWER(CP$51,2))+('[1]Summary Data'!$X114*CP$51)+'[1]Summary Data'!$Y114</f>
        <v>-1.3799999999999646E-3</v>
      </c>
      <c r="CQ57" s="99">
        <f>('[1]Summary Data'!$V114*POWER(CQ$51,3))+('[1]Summary Data'!$W114*POWER(CQ$51,2))+('[1]Summary Data'!$X114*CQ$51)+'[1]Summary Data'!$Y114</f>
        <v>0.81875000000000009</v>
      </c>
    </row>
    <row r="58" spans="2:96">
      <c r="B58" s="166"/>
      <c r="C58" s="167"/>
      <c r="D58" s="167"/>
      <c r="E58" s="168"/>
      <c r="F58" s="56">
        <f t="shared" si="7"/>
        <v>5.5</v>
      </c>
      <c r="G58" s="97">
        <f t="shared" si="8"/>
        <v>0.17962124864000001</v>
      </c>
      <c r="H58" s="98">
        <f t="shared" si="8"/>
        <v>0.16989029432</v>
      </c>
      <c r="I58" s="98">
        <f t="shared" si="8"/>
        <v>0.15779672768</v>
      </c>
      <c r="J58" s="98">
        <f t="shared" si="8"/>
        <v>0.14379944936</v>
      </c>
      <c r="K58" s="98">
        <f t="shared" si="8"/>
        <v>0.12835736</v>
      </c>
      <c r="L58" s="98">
        <f t="shared" si="8"/>
        <v>0.11192936024000001</v>
      </c>
      <c r="M58" s="98">
        <f t="shared" si="8"/>
        <v>9.4974350719999989E-2</v>
      </c>
      <c r="N58" s="98">
        <f t="shared" si="8"/>
        <v>7.7951232080000002E-2</v>
      </c>
      <c r="O58" s="98">
        <f t="shared" si="8"/>
        <v>6.1318904960000004E-2</v>
      </c>
      <c r="P58" s="98">
        <f t="shared" si="8"/>
        <v>4.5536270000000018E-2</v>
      </c>
      <c r="Q58" s="98">
        <f t="shared" si="8"/>
        <v>3.106222784000004E-2</v>
      </c>
      <c r="R58" s="98">
        <f t="shared" si="8"/>
        <v>1.8355679120000024E-2</v>
      </c>
      <c r="S58" s="98">
        <f t="shared" si="8"/>
        <v>7.8755244800000068E-3</v>
      </c>
      <c r="T58" s="98">
        <f t="shared" si="8"/>
        <v>8.066455999997113E-5</v>
      </c>
      <c r="U58" s="98">
        <f t="shared" si="8"/>
        <v>0</v>
      </c>
      <c r="V58" s="99">
        <v>0</v>
      </c>
      <c r="W58" s="168"/>
      <c r="CA58" s="119">
        <f t="shared" si="9"/>
        <v>5.5</v>
      </c>
      <c r="CB58" s="97">
        <f>('[1]Summary Data'!$V113*POWER(CB$51,3))+('[1]Summary Data'!$W113*POWER(CB$51,2))+('[1]Summary Data'!$X113*CB$51)+'[1]Summary Data'!$Y113</f>
        <v>0.17962124864000001</v>
      </c>
      <c r="CC58" s="98">
        <f>('[1]Summary Data'!$V113*POWER(CC$51,3))+('[1]Summary Data'!$W113*POWER(CC$51,2))+('[1]Summary Data'!$X113*CC$51)+'[1]Summary Data'!$Y113</f>
        <v>0.16989029432</v>
      </c>
      <c r="CD58" s="98">
        <f>('[1]Summary Data'!$V113*POWER(CD$51,3))+('[1]Summary Data'!$W113*POWER(CD$51,2))+('[1]Summary Data'!$X113*CD$51)+'[1]Summary Data'!$Y113</f>
        <v>0.15779672768</v>
      </c>
      <c r="CE58" s="98">
        <f>('[1]Summary Data'!$V113*POWER(CE$51,3))+('[1]Summary Data'!$W113*POWER(CE$51,2))+('[1]Summary Data'!$X113*CE$51)+'[1]Summary Data'!$Y113</f>
        <v>0.14379944936</v>
      </c>
      <c r="CF58" s="98">
        <f>('[1]Summary Data'!$V113*POWER(CF$51,3))+('[1]Summary Data'!$W113*POWER(CF$51,2))+('[1]Summary Data'!$X113*CF$51)+'[1]Summary Data'!$Y113</f>
        <v>0.12835736</v>
      </c>
      <c r="CG58" s="98">
        <f>('[1]Summary Data'!$V113*POWER(CG$51,3))+('[1]Summary Data'!$W113*POWER(CG$51,2))+('[1]Summary Data'!$X113*CG$51)+'[1]Summary Data'!$Y113</f>
        <v>0.11192936024000001</v>
      </c>
      <c r="CH58" s="98">
        <f>('[1]Summary Data'!$V113*POWER(CH$51,3))+('[1]Summary Data'!$W113*POWER(CH$51,2))+('[1]Summary Data'!$X113*CH$51)+'[1]Summary Data'!$Y113</f>
        <v>9.4974350719999989E-2</v>
      </c>
      <c r="CI58" s="98">
        <f>('[1]Summary Data'!$V113*POWER(CI$51,3))+('[1]Summary Data'!$W113*POWER(CI$51,2))+('[1]Summary Data'!$X113*CI$51)+'[1]Summary Data'!$Y113</f>
        <v>7.7951232080000002E-2</v>
      </c>
      <c r="CJ58" s="98">
        <f>('[1]Summary Data'!$V113*POWER(CJ$51,3))+('[1]Summary Data'!$W113*POWER(CJ$51,2))+('[1]Summary Data'!$X113*CJ$51)+'[1]Summary Data'!$Y113</f>
        <v>6.1318904960000004E-2</v>
      </c>
      <c r="CK58" s="98">
        <f>('[1]Summary Data'!$V113*POWER(CK$51,3))+('[1]Summary Data'!$W113*POWER(CK$51,2))+('[1]Summary Data'!$X113*CK$51)+'[1]Summary Data'!$Y113</f>
        <v>4.5536270000000018E-2</v>
      </c>
      <c r="CL58" s="98">
        <f>('[1]Summary Data'!$V113*POWER(CL$51,3))+('[1]Summary Data'!$W113*POWER(CL$51,2))+('[1]Summary Data'!$X113*CL$51)+'[1]Summary Data'!$Y113</f>
        <v>3.106222784000004E-2</v>
      </c>
      <c r="CM58" s="98">
        <f>('[1]Summary Data'!$V113*POWER(CM$51,3))+('[1]Summary Data'!$W113*POWER(CM$51,2))+('[1]Summary Data'!$X113*CM$51)+'[1]Summary Data'!$Y113</f>
        <v>1.8355679120000024E-2</v>
      </c>
      <c r="CN58" s="98">
        <f>('[1]Summary Data'!$V113*POWER(CN$51,3))+('[1]Summary Data'!$W113*POWER(CN$51,2))+('[1]Summary Data'!$X113*CN$51)+'[1]Summary Data'!$Y113</f>
        <v>7.8755244800000068E-3</v>
      </c>
      <c r="CO58" s="98">
        <f>('[1]Summary Data'!$V113*POWER(CO$51,3))+('[1]Summary Data'!$W113*POWER(CO$51,2))+('[1]Summary Data'!$X113*CO$51)+'[1]Summary Data'!$Y113</f>
        <v>8.066455999997113E-5</v>
      </c>
      <c r="CP58" s="98">
        <f>('[1]Summary Data'!$V113*POWER(CP$51,3))+('[1]Summary Data'!$W113*POWER(CP$51,2))+('[1]Summary Data'!$X113*CP$51)+'[1]Summary Data'!$Y113</f>
        <v>-4.5699999999999907E-3</v>
      </c>
      <c r="CQ58" s="99">
        <f>('[1]Summary Data'!$V113*POWER(CQ$51,3))+('[1]Summary Data'!$W113*POWER(CQ$51,2))+('[1]Summary Data'!$X113*CQ$51)+'[1]Summary Data'!$Y113</f>
        <v>0.80119000000000007</v>
      </c>
    </row>
    <row r="59" spans="2:96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0.18525818624000001</v>
      </c>
      <c r="H59" s="103">
        <f t="shared" si="8"/>
        <v>0.17813577512000001</v>
      </c>
      <c r="I59" s="103">
        <f t="shared" si="8"/>
        <v>0.16763516287999999</v>
      </c>
      <c r="J59" s="103">
        <f t="shared" si="8"/>
        <v>0.15435275575999999</v>
      </c>
      <c r="K59" s="103">
        <f t="shared" si="8"/>
        <v>0.13888495999999997</v>
      </c>
      <c r="L59" s="103">
        <f t="shared" si="8"/>
        <v>0.12182818183999999</v>
      </c>
      <c r="M59" s="103">
        <f t="shared" si="8"/>
        <v>0.10377882751999994</v>
      </c>
      <c r="N59" s="103">
        <f t="shared" si="8"/>
        <v>8.5333303280000009E-2</v>
      </c>
      <c r="O59" s="103">
        <f t="shared" si="8"/>
        <v>6.7088015359999989E-2</v>
      </c>
      <c r="P59" s="103">
        <f t="shared" si="8"/>
        <v>4.9639369999999988E-2</v>
      </c>
      <c r="Q59" s="103">
        <f t="shared" si="8"/>
        <v>3.3583773439999992E-2</v>
      </c>
      <c r="R59" s="103">
        <f t="shared" si="8"/>
        <v>1.951763192E-2</v>
      </c>
      <c r="S59" s="103">
        <f t="shared" si="8"/>
        <v>8.0373516799999989E-3</v>
      </c>
      <c r="T59" s="103">
        <f t="shared" si="8"/>
        <v>0</v>
      </c>
      <c r="U59" s="103">
        <f t="shared" si="8"/>
        <v>0</v>
      </c>
      <c r="V59" s="104">
        <v>0</v>
      </c>
      <c r="W59" s="171"/>
      <c r="CA59" s="120">
        <f t="shared" si="9"/>
        <v>6</v>
      </c>
      <c r="CB59" s="102">
        <f>('[1]Summary Data'!$V112*POWER(CB$51,3))+('[1]Summary Data'!$W112*POWER(CB$51,2))+('[1]Summary Data'!$X112*CB$51)+'[1]Summary Data'!$Y112</f>
        <v>0.18525818624000001</v>
      </c>
      <c r="CC59" s="103">
        <f>('[1]Summary Data'!$V112*POWER(CC$51,3))+('[1]Summary Data'!$W112*POWER(CC$51,2))+('[1]Summary Data'!$X112*CC$51)+'[1]Summary Data'!$Y112</f>
        <v>0.17813577512000001</v>
      </c>
      <c r="CD59" s="103">
        <f>('[1]Summary Data'!$V112*POWER(CD$51,3))+('[1]Summary Data'!$W112*POWER(CD$51,2))+('[1]Summary Data'!$X112*CD$51)+'[1]Summary Data'!$Y112</f>
        <v>0.16763516287999999</v>
      </c>
      <c r="CE59" s="103">
        <f>('[1]Summary Data'!$V112*POWER(CE$51,3))+('[1]Summary Data'!$W112*POWER(CE$51,2))+('[1]Summary Data'!$X112*CE$51)+'[1]Summary Data'!$Y112</f>
        <v>0.15435275575999999</v>
      </c>
      <c r="CF59" s="103">
        <f>('[1]Summary Data'!$V112*POWER(CF$51,3))+('[1]Summary Data'!$W112*POWER(CF$51,2))+('[1]Summary Data'!$X112*CF$51)+'[1]Summary Data'!$Y112</f>
        <v>0.13888495999999997</v>
      </c>
      <c r="CG59" s="103">
        <f>('[1]Summary Data'!$V112*POWER(CG$51,3))+('[1]Summary Data'!$W112*POWER(CG$51,2))+('[1]Summary Data'!$X112*CG$51)+'[1]Summary Data'!$Y112</f>
        <v>0.12182818183999999</v>
      </c>
      <c r="CH59" s="103">
        <f>('[1]Summary Data'!$V112*POWER(CH$51,3))+('[1]Summary Data'!$W112*POWER(CH$51,2))+('[1]Summary Data'!$X112*CH$51)+'[1]Summary Data'!$Y112</f>
        <v>0.10377882751999994</v>
      </c>
      <c r="CI59" s="103">
        <f>('[1]Summary Data'!$V112*POWER(CI$51,3))+('[1]Summary Data'!$W112*POWER(CI$51,2))+('[1]Summary Data'!$X112*CI$51)+'[1]Summary Data'!$Y112</f>
        <v>8.5333303280000009E-2</v>
      </c>
      <c r="CJ59" s="103">
        <f>('[1]Summary Data'!$V112*POWER(CJ$51,3))+('[1]Summary Data'!$W112*POWER(CJ$51,2))+('[1]Summary Data'!$X112*CJ$51)+'[1]Summary Data'!$Y112</f>
        <v>6.7088015359999989E-2</v>
      </c>
      <c r="CK59" s="103">
        <f>('[1]Summary Data'!$V112*POWER(CK$51,3))+('[1]Summary Data'!$W112*POWER(CK$51,2))+('[1]Summary Data'!$X112*CK$51)+'[1]Summary Data'!$Y112</f>
        <v>4.9639369999999988E-2</v>
      </c>
      <c r="CL59" s="103">
        <f>('[1]Summary Data'!$V112*POWER(CL$51,3))+('[1]Summary Data'!$W112*POWER(CL$51,2))+('[1]Summary Data'!$X112*CL$51)+'[1]Summary Data'!$Y112</f>
        <v>3.3583773439999992E-2</v>
      </c>
      <c r="CM59" s="103">
        <f>('[1]Summary Data'!$V112*POWER(CM$51,3))+('[1]Summary Data'!$W112*POWER(CM$51,2))+('[1]Summary Data'!$X112*CM$51)+'[1]Summary Data'!$Y112</f>
        <v>1.951763192E-2</v>
      </c>
      <c r="CN59" s="103">
        <f>('[1]Summary Data'!$V112*POWER(CN$51,3))+('[1]Summary Data'!$W112*POWER(CN$51,2))+('[1]Summary Data'!$X112*CN$51)+'[1]Summary Data'!$Y112</f>
        <v>8.0373516799999989E-3</v>
      </c>
      <c r="CO59" s="103">
        <f>('[1]Summary Data'!$V112*POWER(CO$51,3))+('[1]Summary Data'!$W112*POWER(CO$51,2))+('[1]Summary Data'!$X112*CO$51)+'[1]Summary Data'!$Y112</f>
        <v>-2.6066104000002643E-4</v>
      </c>
      <c r="CP59" s="103">
        <f>('[1]Summary Data'!$V112*POWER(CP$51,3))+('[1]Summary Data'!$W112*POWER(CP$51,2))+('[1]Summary Data'!$X112*CP$51)+'[1]Summary Data'!$Y112</f>
        <v>-4.780000000000062E-3</v>
      </c>
      <c r="CQ59" s="104">
        <f>('[1]Summary Data'!$V112*POWER(CQ$51,3))+('[1]Summary Data'!$W112*POWER(CQ$51,2))+('[1]Summary Data'!$X112*CQ$51)+'[1]Summary Data'!$Y112</f>
        <v>1.0225399999999998</v>
      </c>
    </row>
    <row r="60" spans="2:96" ht="15.75" thickBot="1">
      <c r="CA60" s="43" t="s">
        <v>59</v>
      </c>
    </row>
    <row r="61" spans="2:96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6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10">F62</f>
        <v>bar</v>
      </c>
      <c r="CB62" s="108">
        <f t="shared" si="10"/>
        <v>0.16</v>
      </c>
      <c r="CC62" s="109">
        <f t="shared" si="10"/>
        <v>0.22</v>
      </c>
      <c r="CD62" s="109">
        <f t="shared" si="10"/>
        <v>0.28000000000000003</v>
      </c>
      <c r="CE62" s="109">
        <f t="shared" si="10"/>
        <v>0.34</v>
      </c>
      <c r="CF62" s="109">
        <f t="shared" si="10"/>
        <v>0.4</v>
      </c>
      <c r="CG62" s="109">
        <f t="shared" si="10"/>
        <v>0.46</v>
      </c>
      <c r="CH62" s="109">
        <f t="shared" si="10"/>
        <v>0.52</v>
      </c>
      <c r="CI62" s="109">
        <f t="shared" si="10"/>
        <v>0.57999999999999996</v>
      </c>
      <c r="CJ62" s="109">
        <f t="shared" si="10"/>
        <v>0.64</v>
      </c>
      <c r="CK62" s="109">
        <f t="shared" si="10"/>
        <v>0.7</v>
      </c>
      <c r="CL62" s="109">
        <f t="shared" si="10"/>
        <v>0.76</v>
      </c>
      <c r="CM62" s="109">
        <f t="shared" si="10"/>
        <v>0.82</v>
      </c>
      <c r="CN62" s="109">
        <f t="shared" si="10"/>
        <v>0.88</v>
      </c>
      <c r="CO62" s="109">
        <f t="shared" si="10"/>
        <v>0.94</v>
      </c>
      <c r="CP62" s="109">
        <f t="shared" si="10"/>
        <v>1</v>
      </c>
      <c r="CQ62" s="110">
        <f t="shared" si="10"/>
        <v>2</v>
      </c>
    </row>
    <row r="63" spans="2:96" ht="15" customHeight="1" thickBot="1">
      <c r="B63" s="166"/>
      <c r="C63" s="167"/>
      <c r="D63" s="167"/>
      <c r="E63" s="168"/>
      <c r="F63" s="49">
        <f t="shared" ref="F63:F70" si="11">F15</f>
        <v>2.5</v>
      </c>
      <c r="G63" s="124">
        <f t="shared" ref="G63:U70" si="12">IF(CB63&gt;H63,MAX(CB63,0),H63)</f>
        <v>174.78855861888002</v>
      </c>
      <c r="H63" s="125">
        <f t="shared" si="12"/>
        <v>153.57567346944001</v>
      </c>
      <c r="I63" s="125">
        <f t="shared" si="12"/>
        <v>136.65814491456001</v>
      </c>
      <c r="J63" s="125">
        <f t="shared" si="12"/>
        <v>123.56940683712003</v>
      </c>
      <c r="K63" s="125">
        <f t="shared" si="12"/>
        <v>113.84289312000004</v>
      </c>
      <c r="L63" s="125">
        <f t="shared" si="12"/>
        <v>107.01203764608002</v>
      </c>
      <c r="M63" s="125">
        <f t="shared" si="12"/>
        <v>102.61027429824003</v>
      </c>
      <c r="N63" s="125">
        <f t="shared" si="12"/>
        <v>101.08292630016007</v>
      </c>
      <c r="O63" s="125">
        <f t="shared" si="12"/>
        <v>101.08292630016007</v>
      </c>
      <c r="P63" s="125">
        <f t="shared" si="12"/>
        <v>101.08292630016007</v>
      </c>
      <c r="Q63" s="125">
        <f t="shared" si="12"/>
        <v>101.08292630016007</v>
      </c>
      <c r="R63" s="125">
        <f t="shared" si="12"/>
        <v>101.08292630016007</v>
      </c>
      <c r="S63" s="125">
        <f t="shared" si="12"/>
        <v>101.08292630016007</v>
      </c>
      <c r="T63" s="125">
        <f t="shared" si="12"/>
        <v>100.62095655552002</v>
      </c>
      <c r="U63" s="125">
        <f t="shared" si="12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174.78855861888002</v>
      </c>
      <c r="CC63" s="125">
        <f>('[1]Summary Data'!$V163*POWER(CC$62,3))+('[1]Summary Data'!$W163*POWER(CC$62,2))+('[1]Summary Data'!$X163*CC$62)+'[1]Summary Data'!$Y163</f>
        <v>153.57567346944001</v>
      </c>
      <c r="CD63" s="125">
        <f>('[1]Summary Data'!$V163*POWER(CD$62,3))+('[1]Summary Data'!$W163*POWER(CD$62,2))+('[1]Summary Data'!$X163*CD$62)+'[1]Summary Data'!$Y163</f>
        <v>136.65814491456001</v>
      </c>
      <c r="CE63" s="125">
        <f>('[1]Summary Data'!$V163*POWER(CE$62,3))+('[1]Summary Data'!$W163*POWER(CE$62,2))+('[1]Summary Data'!$X163*CE$62)+'[1]Summary Data'!$Y163</f>
        <v>123.56940683712003</v>
      </c>
      <c r="CF63" s="125">
        <f>('[1]Summary Data'!$V163*POWER(CF$62,3))+('[1]Summary Data'!$W163*POWER(CF$62,2))+('[1]Summary Data'!$X163*CF$62)+'[1]Summary Data'!$Y163</f>
        <v>113.84289312000004</v>
      </c>
      <c r="CG63" s="125">
        <f>('[1]Summary Data'!$V163*POWER(CG$62,3))+('[1]Summary Data'!$W163*POWER(CG$62,2))+('[1]Summary Data'!$X163*CG$62)+'[1]Summary Data'!$Y163</f>
        <v>107.01203764608002</v>
      </c>
      <c r="CH63" s="125">
        <f>('[1]Summary Data'!$V163*POWER(CH$62,3))+('[1]Summary Data'!$W163*POWER(CH$62,2))+('[1]Summary Data'!$X163*CH$62)+'[1]Summary Data'!$Y163</f>
        <v>102.61027429824003</v>
      </c>
      <c r="CI63" s="125">
        <f>('[1]Summary Data'!$V163*POWER(CI$62,3))+('[1]Summary Data'!$W163*POWER(CI$62,2))+('[1]Summary Data'!$X163*CI$62)+'[1]Summary Data'!$Y163</f>
        <v>100.17103695936001</v>
      </c>
      <c r="CJ63" s="125">
        <f>('[1]Summary Data'!$V163*POWER(CJ$62,3))+('[1]Summary Data'!$W163*POWER(CJ$62,2))+('[1]Summary Data'!$X163*CJ$62)+'[1]Summary Data'!$Y163</f>
        <v>99.227759512320063</v>
      </c>
      <c r="CK63" s="125">
        <f>('[1]Summary Data'!$V163*POWER(CK$62,3))+('[1]Summary Data'!$W163*POWER(CK$62,2))+('[1]Summary Data'!$X163*CK$62)+'[1]Summary Data'!$Y163</f>
        <v>99.31387583999998</v>
      </c>
      <c r="CL63" s="125">
        <f>('[1]Summary Data'!$V163*POWER(CL$62,3))+('[1]Summary Data'!$W163*POWER(CL$62,2))+('[1]Summary Data'!$X163*CL$62)+'[1]Summary Data'!$Y163</f>
        <v>99.962819825280008</v>
      </c>
      <c r="CM63" s="125">
        <f>('[1]Summary Data'!$V163*POWER(CM$62,3))+('[1]Summary Data'!$W163*POWER(CM$62,2))+('[1]Summary Data'!$X163*CM$62)+'[1]Summary Data'!$Y163</f>
        <v>100.70802535104002</v>
      </c>
      <c r="CN63" s="125">
        <f>('[1]Summary Data'!$V163*POWER(CN$62,3))+('[1]Summary Data'!$W163*POWER(CN$62,2))+('[1]Summary Data'!$X163*CN$62)+'[1]Summary Data'!$Y163</f>
        <v>101.08292630016007</v>
      </c>
      <c r="CO63" s="125">
        <f>('[1]Summary Data'!$V163*POWER(CO$62,3))+('[1]Summary Data'!$W163*POWER(CO$62,2))+('[1]Summary Data'!$X163*CO$62)+'[1]Summary Data'!$Y163</f>
        <v>100.62095655552002</v>
      </c>
      <c r="CP63" s="125">
        <f>('[1]Summary Data'!$V163*POWER(CP$62,3))+('[1]Summary Data'!$W163*POWER(CP$62,2))+('[1]Summary Data'!$X163*CP$62)+'[1]Summary Data'!$Y163</f>
        <v>98.855550000000051</v>
      </c>
      <c r="CQ63" s="126">
        <f>('[1]Summary Data'!$V163*POWER(CQ$62,3))+('[1]Summary Data'!$W163*POWER(CQ$62,2))+('[1]Summary Data'!$X163*CQ$62)+'[1]Summary Data'!$Y163</f>
        <v>-549.8603599999999</v>
      </c>
    </row>
    <row r="64" spans="2:96" ht="15.75" thickBot="1">
      <c r="B64" s="166"/>
      <c r="C64" s="167"/>
      <c r="D64" s="167"/>
      <c r="E64" s="168"/>
      <c r="F64" s="51">
        <f t="shared" si="11"/>
        <v>3</v>
      </c>
      <c r="G64" s="127">
        <f t="shared" si="12"/>
        <v>184.92679564223999</v>
      </c>
      <c r="H64" s="128">
        <f t="shared" si="12"/>
        <v>162.82525513511999</v>
      </c>
      <c r="I64" s="128">
        <f t="shared" si="12"/>
        <v>144.93035109887995</v>
      </c>
      <c r="J64" s="128">
        <f t="shared" si="12"/>
        <v>130.80379796376002</v>
      </c>
      <c r="K64" s="128">
        <f t="shared" si="12"/>
        <v>120.00731016000003</v>
      </c>
      <c r="L64" s="128">
        <f t="shared" si="12"/>
        <v>112.10260211783998</v>
      </c>
      <c r="M64" s="128">
        <f t="shared" si="12"/>
        <v>106.65138826751996</v>
      </c>
      <c r="N64" s="128">
        <f t="shared" si="12"/>
        <v>103.21538303927997</v>
      </c>
      <c r="O64" s="128">
        <f t="shared" si="12"/>
        <v>101.35630086335999</v>
      </c>
      <c r="P64" s="128">
        <f t="shared" si="12"/>
        <v>100.92349128767989</v>
      </c>
      <c r="Q64" s="128">
        <f t="shared" si="12"/>
        <v>100.92349128767989</v>
      </c>
      <c r="R64" s="128">
        <f t="shared" si="12"/>
        <v>100.92349128767989</v>
      </c>
      <c r="S64" s="128">
        <f t="shared" si="12"/>
        <v>100.92349128767989</v>
      </c>
      <c r="T64" s="128">
        <f t="shared" si="12"/>
        <v>100.37474082696002</v>
      </c>
      <c r="U64" s="128">
        <f t="shared" si="12"/>
        <v>100</v>
      </c>
      <c r="V64" s="129">
        <v>100</v>
      </c>
      <c r="W64" s="173"/>
      <c r="X64" s="53" t="s">
        <v>46</v>
      </c>
      <c r="CA64" s="117">
        <f t="shared" ref="CA64:CA70" si="13">F64</f>
        <v>3</v>
      </c>
      <c r="CB64" s="127">
        <f>('[1]Summary Data'!$V162*POWER(CB$62,3))+('[1]Summary Data'!$W162*POWER(CB$62,2))+('[1]Summary Data'!$X162*CB$62)+'[1]Summary Data'!$Y162</f>
        <v>184.92679564223999</v>
      </c>
      <c r="CC64" s="128">
        <f>('[1]Summary Data'!$V162*POWER(CC$62,3))+('[1]Summary Data'!$W162*POWER(CC$62,2))+('[1]Summary Data'!$X162*CC$62)+'[1]Summary Data'!$Y162</f>
        <v>162.82525513511999</v>
      </c>
      <c r="CD64" s="128">
        <f>('[1]Summary Data'!$V162*POWER(CD$62,3))+('[1]Summary Data'!$W162*POWER(CD$62,2))+('[1]Summary Data'!$X162*CD$62)+'[1]Summary Data'!$Y162</f>
        <v>144.93035109887995</v>
      </c>
      <c r="CE64" s="128">
        <f>('[1]Summary Data'!$V162*POWER(CE$62,3))+('[1]Summary Data'!$W162*POWER(CE$62,2))+('[1]Summary Data'!$X162*CE$62)+'[1]Summary Data'!$Y162</f>
        <v>130.80379796376002</v>
      </c>
      <c r="CF64" s="128">
        <f>('[1]Summary Data'!$V162*POWER(CF$62,3))+('[1]Summary Data'!$W162*POWER(CF$62,2))+('[1]Summary Data'!$X162*CF$62)+'[1]Summary Data'!$Y162</f>
        <v>120.00731016000003</v>
      </c>
      <c r="CG64" s="128">
        <f>('[1]Summary Data'!$V162*POWER(CG$62,3))+('[1]Summary Data'!$W162*POWER(CG$62,2))+('[1]Summary Data'!$X162*CG$62)+'[1]Summary Data'!$Y162</f>
        <v>112.10260211783998</v>
      </c>
      <c r="CH64" s="128">
        <f>('[1]Summary Data'!$V162*POWER(CH$62,3))+('[1]Summary Data'!$W162*POWER(CH$62,2))+('[1]Summary Data'!$X162*CH$62)+'[1]Summary Data'!$Y162</f>
        <v>106.65138826751996</v>
      </c>
      <c r="CI64" s="128">
        <f>('[1]Summary Data'!$V162*POWER(CI$62,3))+('[1]Summary Data'!$W162*POWER(CI$62,2))+('[1]Summary Data'!$X162*CI$62)+'[1]Summary Data'!$Y162</f>
        <v>103.21538303927997</v>
      </c>
      <c r="CJ64" s="128">
        <f>('[1]Summary Data'!$V162*POWER(CJ$62,3))+('[1]Summary Data'!$W162*POWER(CJ$62,2))+('[1]Summary Data'!$X162*CJ$62)+'[1]Summary Data'!$Y162</f>
        <v>101.35630086335999</v>
      </c>
      <c r="CK64" s="128">
        <f>('[1]Summary Data'!$V162*POWER(CK$62,3))+('[1]Summary Data'!$W162*POWER(CK$62,2))+('[1]Summary Data'!$X162*CK$62)+'[1]Summary Data'!$Y162</f>
        <v>100.63585616999995</v>
      </c>
      <c r="CL64" s="128">
        <f>('[1]Summary Data'!$V162*POWER(CL$62,3))+('[1]Summary Data'!$W162*POWER(CL$62,2))+('[1]Summary Data'!$X162*CL$62)+'[1]Summary Data'!$Y162</f>
        <v>100.61576338943996</v>
      </c>
      <c r="CM64" s="128">
        <f>('[1]Summary Data'!$V162*POWER(CM$62,3))+('[1]Summary Data'!$W162*POWER(CM$62,2))+('[1]Summary Data'!$X162*CM$62)+'[1]Summary Data'!$Y162</f>
        <v>100.85773695191995</v>
      </c>
      <c r="CN64" s="128">
        <f>('[1]Summary Data'!$V162*POWER(CN$62,3))+('[1]Summary Data'!$W162*POWER(CN$62,2))+('[1]Summary Data'!$X162*CN$62)+'[1]Summary Data'!$Y162</f>
        <v>100.92349128767989</v>
      </c>
      <c r="CO64" s="128">
        <f>('[1]Summary Data'!$V162*POWER(CO$62,3))+('[1]Summary Data'!$W162*POWER(CO$62,2))+('[1]Summary Data'!$X162*CO$62)+'[1]Summary Data'!$Y162</f>
        <v>100.37474082696002</v>
      </c>
      <c r="CP64" s="128">
        <f>('[1]Summary Data'!$V162*POWER(CP$62,3))+('[1]Summary Data'!$W162*POWER(CP$62,2))+('[1]Summary Data'!$X162*CP$62)+'[1]Summary Data'!$Y162</f>
        <v>98.773199999999974</v>
      </c>
      <c r="CQ64" s="129">
        <f>('[1]Summary Data'!$V162*POWER(CQ$62,3))+('[1]Summary Data'!$W162*POWER(CQ$62,2))+('[1]Summary Data'!$X162*CQ$62)+'[1]Summary Data'!$Y162</f>
        <v>-484.40451000000007</v>
      </c>
      <c r="CR64" s="43" t="s">
        <v>62</v>
      </c>
    </row>
    <row r="65" spans="2:95">
      <c r="B65" s="166"/>
      <c r="C65" s="167"/>
      <c r="D65" s="167"/>
      <c r="E65" s="168"/>
      <c r="F65" s="54">
        <f t="shared" si="11"/>
        <v>3.5</v>
      </c>
      <c r="G65" s="130">
        <f t="shared" si="12"/>
        <v>190.68267965888001</v>
      </c>
      <c r="H65" s="131">
        <f t="shared" si="12"/>
        <v>168.73239971144002</v>
      </c>
      <c r="I65" s="131">
        <f t="shared" si="12"/>
        <v>150.82747633856002</v>
      </c>
      <c r="J65" s="131">
        <f t="shared" si="12"/>
        <v>136.54659229112002</v>
      </c>
      <c r="K65" s="131">
        <f t="shared" si="12"/>
        <v>125.46843032000004</v>
      </c>
      <c r="L65" s="131">
        <f t="shared" si="12"/>
        <v>117.17167317608005</v>
      </c>
      <c r="M65" s="131">
        <f t="shared" si="12"/>
        <v>111.23500361024003</v>
      </c>
      <c r="N65" s="131">
        <f t="shared" si="12"/>
        <v>107.23710437336007</v>
      </c>
      <c r="O65" s="131">
        <f t="shared" si="12"/>
        <v>104.75665821632009</v>
      </c>
      <c r="P65" s="131">
        <f t="shared" si="12"/>
        <v>103.37234789000007</v>
      </c>
      <c r="Q65" s="131">
        <f t="shared" si="12"/>
        <v>102.6628561452801</v>
      </c>
      <c r="R65" s="131">
        <f t="shared" si="12"/>
        <v>102.2068657330401</v>
      </c>
      <c r="S65" s="131">
        <f t="shared" si="12"/>
        <v>101.58305940416011</v>
      </c>
      <c r="T65" s="131">
        <f t="shared" si="12"/>
        <v>100.3701199095201</v>
      </c>
      <c r="U65" s="131">
        <f t="shared" si="12"/>
        <v>100</v>
      </c>
      <c r="V65" s="132">
        <v>100</v>
      </c>
      <c r="W65" s="173"/>
      <c r="CA65" s="118">
        <f t="shared" si="13"/>
        <v>3.5</v>
      </c>
      <c r="CB65" s="130">
        <f>('[1]Summary Data'!$V161*POWER(CB$62,3))+('[1]Summary Data'!$W161*POWER(CB$62,2))+('[1]Summary Data'!$X161*CB$62)+'[1]Summary Data'!$Y161</f>
        <v>190.68267965888001</v>
      </c>
      <c r="CC65" s="131">
        <f>('[1]Summary Data'!$V161*POWER(CC$62,3))+('[1]Summary Data'!$W161*POWER(CC$62,2))+('[1]Summary Data'!$X161*CC$62)+'[1]Summary Data'!$Y161</f>
        <v>168.73239971144002</v>
      </c>
      <c r="CD65" s="131">
        <f>('[1]Summary Data'!$V161*POWER(CD$62,3))+('[1]Summary Data'!$W161*POWER(CD$62,2))+('[1]Summary Data'!$X161*CD$62)+'[1]Summary Data'!$Y161</f>
        <v>150.82747633856002</v>
      </c>
      <c r="CE65" s="131">
        <f>('[1]Summary Data'!$V161*POWER(CE$62,3))+('[1]Summary Data'!$W161*POWER(CE$62,2))+('[1]Summary Data'!$X161*CE$62)+'[1]Summary Data'!$Y161</f>
        <v>136.54659229112002</v>
      </c>
      <c r="CF65" s="131">
        <f>('[1]Summary Data'!$V161*POWER(CF$62,3))+('[1]Summary Data'!$W161*POWER(CF$62,2))+('[1]Summary Data'!$X161*CF$62)+'[1]Summary Data'!$Y161</f>
        <v>125.46843032000004</v>
      </c>
      <c r="CG65" s="131">
        <f>('[1]Summary Data'!$V161*POWER(CG$62,3))+('[1]Summary Data'!$W161*POWER(CG$62,2))+('[1]Summary Data'!$X161*CG$62)+'[1]Summary Data'!$Y161</f>
        <v>117.17167317608005</v>
      </c>
      <c r="CH65" s="131">
        <f>('[1]Summary Data'!$V161*POWER(CH$62,3))+('[1]Summary Data'!$W161*POWER(CH$62,2))+('[1]Summary Data'!$X161*CH$62)+'[1]Summary Data'!$Y161</f>
        <v>111.23500361024003</v>
      </c>
      <c r="CI65" s="131">
        <f>('[1]Summary Data'!$V161*POWER(CI$62,3))+('[1]Summary Data'!$W161*POWER(CI$62,2))+('[1]Summary Data'!$X161*CI$62)+'[1]Summary Data'!$Y161</f>
        <v>107.23710437336007</v>
      </c>
      <c r="CJ65" s="131">
        <f>('[1]Summary Data'!$V161*POWER(CJ$62,3))+('[1]Summary Data'!$W161*POWER(CJ$62,2))+('[1]Summary Data'!$X161*CJ$62)+'[1]Summary Data'!$Y161</f>
        <v>104.75665821632009</v>
      </c>
      <c r="CK65" s="131">
        <f>('[1]Summary Data'!$V161*POWER(CK$62,3))+('[1]Summary Data'!$W161*POWER(CK$62,2))+('[1]Summary Data'!$X161*CK$62)+'[1]Summary Data'!$Y161</f>
        <v>103.37234789000007</v>
      </c>
      <c r="CL65" s="131">
        <f>('[1]Summary Data'!$V161*POWER(CL$62,3))+('[1]Summary Data'!$W161*POWER(CL$62,2))+('[1]Summary Data'!$X161*CL$62)+'[1]Summary Data'!$Y161</f>
        <v>102.6628561452801</v>
      </c>
      <c r="CM65" s="131">
        <f>('[1]Summary Data'!$V161*POWER(CM$62,3))+('[1]Summary Data'!$W161*POWER(CM$62,2))+('[1]Summary Data'!$X161*CM$62)+'[1]Summary Data'!$Y161</f>
        <v>102.2068657330401</v>
      </c>
      <c r="CN65" s="131">
        <f>('[1]Summary Data'!$V161*POWER(CN$62,3))+('[1]Summary Data'!$W161*POWER(CN$62,2))+('[1]Summary Data'!$X161*CN$62)+'[1]Summary Data'!$Y161</f>
        <v>101.58305940416011</v>
      </c>
      <c r="CO65" s="131">
        <f>('[1]Summary Data'!$V161*POWER(CO$62,3))+('[1]Summary Data'!$W161*POWER(CO$62,2))+('[1]Summary Data'!$X161*CO$62)+'[1]Summary Data'!$Y161</f>
        <v>100.3701199095201</v>
      </c>
      <c r="CP65" s="131">
        <f>('[1]Summary Data'!$V161*POWER(CP$62,3))+('[1]Summary Data'!$W161*POWER(CP$62,2))+('[1]Summary Data'!$X161*CP$62)+'[1]Summary Data'!$Y161</f>
        <v>98.146730000000105</v>
      </c>
      <c r="CQ65" s="132">
        <f>('[1]Summary Data'!$V161*POWER(CQ$62,3))+('[1]Summary Data'!$W161*POWER(CQ$62,2))+('[1]Summary Data'!$X161*CQ$62)+'[1]Summary Data'!$Y161</f>
        <v>-473.6179299999996</v>
      </c>
    </row>
    <row r="66" spans="2:95">
      <c r="B66" s="166"/>
      <c r="C66" s="167"/>
      <c r="D66" s="167"/>
      <c r="E66" s="168"/>
      <c r="F66" s="56">
        <f t="shared" si="11"/>
        <v>4</v>
      </c>
      <c r="G66" s="130">
        <f t="shared" si="12"/>
        <v>168.22908262208</v>
      </c>
      <c r="H66" s="131">
        <f t="shared" si="12"/>
        <v>149.92726200103999</v>
      </c>
      <c r="I66" s="131">
        <f t="shared" si="12"/>
        <v>135.19773183295996</v>
      </c>
      <c r="J66" s="131">
        <f t="shared" si="12"/>
        <v>123.66090438391997</v>
      </c>
      <c r="K66" s="131">
        <f t="shared" si="12"/>
        <v>114.93719191999999</v>
      </c>
      <c r="L66" s="131">
        <f t="shared" si="12"/>
        <v>108.64700670727998</v>
      </c>
      <c r="M66" s="131">
        <f t="shared" si="12"/>
        <v>104.41076101183995</v>
      </c>
      <c r="N66" s="131">
        <f t="shared" si="12"/>
        <v>101.84886709975999</v>
      </c>
      <c r="O66" s="131">
        <f t="shared" si="12"/>
        <v>100.86910360255999</v>
      </c>
      <c r="P66" s="131">
        <f t="shared" si="12"/>
        <v>100.86910360255999</v>
      </c>
      <c r="Q66" s="131">
        <f t="shared" si="12"/>
        <v>100.86910360255999</v>
      </c>
      <c r="R66" s="131">
        <f t="shared" si="12"/>
        <v>100.86910360255999</v>
      </c>
      <c r="S66" s="131">
        <f t="shared" si="12"/>
        <v>100.86910360255999</v>
      </c>
      <c r="T66" s="131">
        <f t="shared" si="12"/>
        <v>100.38197797832001</v>
      </c>
      <c r="U66" s="131">
        <f t="shared" si="12"/>
        <v>100</v>
      </c>
      <c r="V66" s="132">
        <v>100</v>
      </c>
      <c r="W66" s="173"/>
      <c r="CA66" s="119">
        <f t="shared" si="13"/>
        <v>4</v>
      </c>
      <c r="CB66" s="130">
        <f>('[1]Summary Data'!$V160*POWER(CB$62,3))+('[1]Summary Data'!$W160*POWER(CB$62,2))+('[1]Summary Data'!$X160*CB$62)+'[1]Summary Data'!$Y160</f>
        <v>168.22908262208</v>
      </c>
      <c r="CC66" s="131">
        <f>('[1]Summary Data'!$V160*POWER(CC$62,3))+('[1]Summary Data'!$W160*POWER(CC$62,2))+('[1]Summary Data'!$X160*CC$62)+'[1]Summary Data'!$Y160</f>
        <v>149.92726200103999</v>
      </c>
      <c r="CD66" s="131">
        <f>('[1]Summary Data'!$V160*POWER(CD$62,3))+('[1]Summary Data'!$W160*POWER(CD$62,2))+('[1]Summary Data'!$X160*CD$62)+'[1]Summary Data'!$Y160</f>
        <v>135.19773183295996</v>
      </c>
      <c r="CE66" s="131">
        <f>('[1]Summary Data'!$V160*POWER(CE$62,3))+('[1]Summary Data'!$W160*POWER(CE$62,2))+('[1]Summary Data'!$X160*CE$62)+'[1]Summary Data'!$Y160</f>
        <v>123.66090438391997</v>
      </c>
      <c r="CF66" s="131">
        <f>('[1]Summary Data'!$V160*POWER(CF$62,3))+('[1]Summary Data'!$W160*POWER(CF$62,2))+('[1]Summary Data'!$X160*CF$62)+'[1]Summary Data'!$Y160</f>
        <v>114.93719191999999</v>
      </c>
      <c r="CG66" s="131">
        <f>('[1]Summary Data'!$V160*POWER(CG$62,3))+('[1]Summary Data'!$W160*POWER(CG$62,2))+('[1]Summary Data'!$X160*CG$62)+'[1]Summary Data'!$Y160</f>
        <v>108.64700670727998</v>
      </c>
      <c r="CH66" s="131">
        <f>('[1]Summary Data'!$V160*POWER(CH$62,3))+('[1]Summary Data'!$W160*POWER(CH$62,2))+('[1]Summary Data'!$X160*CH$62)+'[1]Summary Data'!$Y160</f>
        <v>104.41076101183995</v>
      </c>
      <c r="CI66" s="131">
        <f>('[1]Summary Data'!$V160*POWER(CI$62,3))+('[1]Summary Data'!$W160*POWER(CI$62,2))+('[1]Summary Data'!$X160*CI$62)+'[1]Summary Data'!$Y160</f>
        <v>101.84886709975999</v>
      </c>
      <c r="CJ66" s="131">
        <f>('[1]Summary Data'!$V160*POWER(CJ$62,3))+('[1]Summary Data'!$W160*POWER(CJ$62,2))+('[1]Summary Data'!$X160*CJ$62)+'[1]Summary Data'!$Y160</f>
        <v>100.58173723711997</v>
      </c>
      <c r="CK66" s="131">
        <f>('[1]Summary Data'!$V160*POWER(CK$62,3))+('[1]Summary Data'!$W160*POWER(CK$62,2))+('[1]Summary Data'!$X160*CK$62)+'[1]Summary Data'!$Y160</f>
        <v>100.22978368999995</v>
      </c>
      <c r="CL66" s="131">
        <f>('[1]Summary Data'!$V160*POWER(CL$62,3))+('[1]Summary Data'!$W160*POWER(CL$62,2))+('[1]Summary Data'!$X160*CL$62)+'[1]Summary Data'!$Y160</f>
        <v>100.41341872447995</v>
      </c>
      <c r="CM66" s="131">
        <f>('[1]Summary Data'!$V160*POWER(CM$62,3))+('[1]Summary Data'!$W160*POWER(CM$62,2))+('[1]Summary Data'!$X160*CM$62)+'[1]Summary Data'!$Y160</f>
        <v>100.75305460664001</v>
      </c>
      <c r="CN66" s="131">
        <f>('[1]Summary Data'!$V160*POWER(CN$62,3))+('[1]Summary Data'!$W160*POWER(CN$62,2))+('[1]Summary Data'!$X160*CN$62)+'[1]Summary Data'!$Y160</f>
        <v>100.86910360255999</v>
      </c>
      <c r="CO66" s="131">
        <f>('[1]Summary Data'!$V160*POWER(CO$62,3))+('[1]Summary Data'!$W160*POWER(CO$62,2))+('[1]Summary Data'!$X160*CO$62)+'[1]Summary Data'!$Y160</f>
        <v>100.38197797832001</v>
      </c>
      <c r="CP66" s="131">
        <f>('[1]Summary Data'!$V160*POWER(CP$62,3))+('[1]Summary Data'!$W160*POWER(CP$62,2))+('[1]Summary Data'!$X160*CP$62)+'[1]Summary Data'!$Y160</f>
        <v>98.912089999999949</v>
      </c>
      <c r="CQ66" s="132">
        <f>('[1]Summary Data'!$V160*POWER(CQ$62,3))+('[1]Summary Data'!$W160*POWER(CQ$62,2))+('[1]Summary Data'!$X160*CQ$62)+'[1]Summary Data'!$Y160</f>
        <v>-417.99161000000015</v>
      </c>
    </row>
    <row r="67" spans="2:95">
      <c r="B67" s="166"/>
      <c r="C67" s="167"/>
      <c r="D67" s="167"/>
      <c r="E67" s="168"/>
      <c r="F67" s="56">
        <f t="shared" si="11"/>
        <v>4.5</v>
      </c>
      <c r="G67" s="130">
        <f t="shared" si="12"/>
        <v>174.26993679615998</v>
      </c>
      <c r="H67" s="131">
        <f t="shared" si="12"/>
        <v>154.83226142607998</v>
      </c>
      <c r="I67" s="131">
        <f t="shared" si="12"/>
        <v>139.11382758591998</v>
      </c>
      <c r="J67" s="131">
        <f t="shared" si="12"/>
        <v>126.72536931184001</v>
      </c>
      <c r="K67" s="131">
        <f t="shared" si="12"/>
        <v>117.27762064000001</v>
      </c>
      <c r="L67" s="131">
        <f t="shared" si="12"/>
        <v>110.38131560656001</v>
      </c>
      <c r="M67" s="131">
        <f t="shared" si="12"/>
        <v>105.64718824768002</v>
      </c>
      <c r="N67" s="131">
        <f t="shared" si="12"/>
        <v>102.68597259951997</v>
      </c>
      <c r="O67" s="131">
        <f t="shared" si="12"/>
        <v>101.10840269823998</v>
      </c>
      <c r="P67" s="131">
        <f t="shared" si="12"/>
        <v>100.84926128511998</v>
      </c>
      <c r="Q67" s="131">
        <f t="shared" si="12"/>
        <v>100.84926128511998</v>
      </c>
      <c r="R67" s="131">
        <f t="shared" si="12"/>
        <v>100.84926128511998</v>
      </c>
      <c r="S67" s="131">
        <f t="shared" si="12"/>
        <v>100.84926128511998</v>
      </c>
      <c r="T67" s="131">
        <f t="shared" si="12"/>
        <v>100.35093066063999</v>
      </c>
      <c r="U67" s="131">
        <f t="shared" si="12"/>
        <v>100</v>
      </c>
      <c r="V67" s="132">
        <v>100</v>
      </c>
      <c r="W67" s="173"/>
      <c r="CA67" s="119">
        <f t="shared" si="13"/>
        <v>4.5</v>
      </c>
      <c r="CB67" s="130">
        <f>('[1]Summary Data'!$V159*POWER(CB$62,3))+('[1]Summary Data'!$W159*POWER(CB$62,2))+('[1]Summary Data'!$X159*CB$62)+'[1]Summary Data'!$Y159</f>
        <v>174.26993679615998</v>
      </c>
      <c r="CC67" s="131">
        <f>('[1]Summary Data'!$V159*POWER(CC$62,3))+('[1]Summary Data'!$W159*POWER(CC$62,2))+('[1]Summary Data'!$X159*CC$62)+'[1]Summary Data'!$Y159</f>
        <v>154.83226142607998</v>
      </c>
      <c r="CD67" s="131">
        <f>('[1]Summary Data'!$V159*POWER(CD$62,3))+('[1]Summary Data'!$W159*POWER(CD$62,2))+('[1]Summary Data'!$X159*CD$62)+'[1]Summary Data'!$Y159</f>
        <v>139.11382758591998</v>
      </c>
      <c r="CE67" s="131">
        <f>('[1]Summary Data'!$V159*POWER(CE$62,3))+('[1]Summary Data'!$W159*POWER(CE$62,2))+('[1]Summary Data'!$X159*CE$62)+'[1]Summary Data'!$Y159</f>
        <v>126.72536931184001</v>
      </c>
      <c r="CF67" s="131">
        <f>('[1]Summary Data'!$V159*POWER(CF$62,3))+('[1]Summary Data'!$W159*POWER(CF$62,2))+('[1]Summary Data'!$X159*CF$62)+'[1]Summary Data'!$Y159</f>
        <v>117.27762064000001</v>
      </c>
      <c r="CG67" s="131">
        <f>('[1]Summary Data'!$V159*POWER(CG$62,3))+('[1]Summary Data'!$W159*POWER(CG$62,2))+('[1]Summary Data'!$X159*CG$62)+'[1]Summary Data'!$Y159</f>
        <v>110.38131560656001</v>
      </c>
      <c r="CH67" s="131">
        <f>('[1]Summary Data'!$V159*POWER(CH$62,3))+('[1]Summary Data'!$W159*POWER(CH$62,2))+('[1]Summary Data'!$X159*CH$62)+'[1]Summary Data'!$Y159</f>
        <v>105.64718824768002</v>
      </c>
      <c r="CI67" s="131">
        <f>('[1]Summary Data'!$V159*POWER(CI$62,3))+('[1]Summary Data'!$W159*POWER(CI$62,2))+('[1]Summary Data'!$X159*CI$62)+'[1]Summary Data'!$Y159</f>
        <v>102.68597259951997</v>
      </c>
      <c r="CJ67" s="131">
        <f>('[1]Summary Data'!$V159*POWER(CJ$62,3))+('[1]Summary Data'!$W159*POWER(CJ$62,2))+('[1]Summary Data'!$X159*CJ$62)+'[1]Summary Data'!$Y159</f>
        <v>101.10840269823998</v>
      </c>
      <c r="CK67" s="131">
        <f>('[1]Summary Data'!$V159*POWER(CK$62,3))+('[1]Summary Data'!$W159*POWER(CK$62,2))+('[1]Summary Data'!$X159*CK$62)+'[1]Summary Data'!$Y159</f>
        <v>100.52521257999999</v>
      </c>
      <c r="CL67" s="131">
        <f>('[1]Summary Data'!$V159*POWER(CL$62,3))+('[1]Summary Data'!$W159*POWER(CL$62,2))+('[1]Summary Data'!$X159*CL$62)+'[1]Summary Data'!$Y159</f>
        <v>100.54713628096002</v>
      </c>
      <c r="CM67" s="131">
        <f>('[1]Summary Data'!$V159*POWER(CM$62,3))+('[1]Summary Data'!$W159*POWER(CM$62,2))+('[1]Summary Data'!$X159*CM$62)+'[1]Summary Data'!$Y159</f>
        <v>100.78490783727997</v>
      </c>
      <c r="CN67" s="131">
        <f>('[1]Summary Data'!$V159*POWER(CN$62,3))+('[1]Summary Data'!$W159*POWER(CN$62,2))+('[1]Summary Data'!$X159*CN$62)+'[1]Summary Data'!$Y159</f>
        <v>100.84926128511998</v>
      </c>
      <c r="CO67" s="131">
        <f>('[1]Summary Data'!$V159*POWER(CO$62,3))+('[1]Summary Data'!$W159*POWER(CO$62,2))+('[1]Summary Data'!$X159*CO$62)+'[1]Summary Data'!$Y159</f>
        <v>100.35093066063999</v>
      </c>
      <c r="CP67" s="131">
        <f>('[1]Summary Data'!$V159*POWER(CP$62,3))+('[1]Summary Data'!$W159*POWER(CP$62,2))+('[1]Summary Data'!$X159*CP$62)+'[1]Summary Data'!$Y159</f>
        <v>98.900650000000013</v>
      </c>
      <c r="CQ67" s="132">
        <f>('[1]Summary Data'!$V159*POWER(CQ$62,3))+('[1]Summary Data'!$W159*POWER(CQ$62,2))+('[1]Summary Data'!$X159*CQ$62)+'[1]Summary Data'!$Y159</f>
        <v>-422.00573999999983</v>
      </c>
    </row>
    <row r="68" spans="2:95">
      <c r="B68" s="166"/>
      <c r="C68" s="167"/>
      <c r="D68" s="167"/>
      <c r="E68" s="168"/>
      <c r="F68" s="56">
        <f t="shared" si="11"/>
        <v>5</v>
      </c>
      <c r="G68" s="130">
        <f t="shared" si="12"/>
        <v>189.81306740863999</v>
      </c>
      <c r="H68" s="131">
        <f t="shared" si="12"/>
        <v>168.74514008431998</v>
      </c>
      <c r="I68" s="131">
        <f t="shared" si="12"/>
        <v>151.44994496767998</v>
      </c>
      <c r="J68" s="131">
        <f t="shared" si="12"/>
        <v>137.54311805935998</v>
      </c>
      <c r="K68" s="131">
        <f t="shared" si="12"/>
        <v>126.64029535999998</v>
      </c>
      <c r="L68" s="131">
        <f t="shared" si="12"/>
        <v>118.35711287023997</v>
      </c>
      <c r="M68" s="131">
        <f t="shared" si="12"/>
        <v>112.30920659071998</v>
      </c>
      <c r="N68" s="131">
        <f t="shared" si="12"/>
        <v>108.11221252207994</v>
      </c>
      <c r="O68" s="131">
        <f t="shared" si="12"/>
        <v>105.38176666496</v>
      </c>
      <c r="P68" s="131">
        <f t="shared" si="12"/>
        <v>103.73350502</v>
      </c>
      <c r="Q68" s="131">
        <f t="shared" si="12"/>
        <v>102.78306358783999</v>
      </c>
      <c r="R68" s="131">
        <f t="shared" si="12"/>
        <v>102.14607836911995</v>
      </c>
      <c r="S68" s="131">
        <f t="shared" si="12"/>
        <v>101.43818536447986</v>
      </c>
      <c r="T68" s="131">
        <f t="shared" si="12"/>
        <v>100.27502057456002</v>
      </c>
      <c r="U68" s="131">
        <f t="shared" si="12"/>
        <v>100</v>
      </c>
      <c r="V68" s="132">
        <v>100</v>
      </c>
      <c r="W68" s="173"/>
      <c r="CA68" s="119">
        <f t="shared" si="13"/>
        <v>5</v>
      </c>
      <c r="CB68" s="130">
        <f>('[1]Summary Data'!$V158*POWER(CB$62,3))+('[1]Summary Data'!$W158*POWER(CB$62,2))+('[1]Summary Data'!$X158*CB$62)+'[1]Summary Data'!$Y158</f>
        <v>189.81306740863999</v>
      </c>
      <c r="CC68" s="131">
        <f>('[1]Summary Data'!$V158*POWER(CC$62,3))+('[1]Summary Data'!$W158*POWER(CC$62,2))+('[1]Summary Data'!$X158*CC$62)+'[1]Summary Data'!$Y158</f>
        <v>168.74514008431998</v>
      </c>
      <c r="CD68" s="131">
        <f>('[1]Summary Data'!$V158*POWER(CD$62,3))+('[1]Summary Data'!$W158*POWER(CD$62,2))+('[1]Summary Data'!$X158*CD$62)+'[1]Summary Data'!$Y158</f>
        <v>151.44994496767998</v>
      </c>
      <c r="CE68" s="131">
        <f>('[1]Summary Data'!$V158*POWER(CE$62,3))+('[1]Summary Data'!$W158*POWER(CE$62,2))+('[1]Summary Data'!$X158*CE$62)+'[1]Summary Data'!$Y158</f>
        <v>137.54311805935998</v>
      </c>
      <c r="CF68" s="131">
        <f>('[1]Summary Data'!$V158*POWER(CF$62,3))+('[1]Summary Data'!$W158*POWER(CF$62,2))+('[1]Summary Data'!$X158*CF$62)+'[1]Summary Data'!$Y158</f>
        <v>126.64029535999998</v>
      </c>
      <c r="CG68" s="131">
        <f>('[1]Summary Data'!$V158*POWER(CG$62,3))+('[1]Summary Data'!$W158*POWER(CG$62,2))+('[1]Summary Data'!$X158*CG$62)+'[1]Summary Data'!$Y158</f>
        <v>118.35711287023997</v>
      </c>
      <c r="CH68" s="131">
        <f>('[1]Summary Data'!$V158*POWER(CH$62,3))+('[1]Summary Data'!$W158*POWER(CH$62,2))+('[1]Summary Data'!$X158*CH$62)+'[1]Summary Data'!$Y158</f>
        <v>112.30920659071998</v>
      </c>
      <c r="CI68" s="131">
        <f>('[1]Summary Data'!$V158*POWER(CI$62,3))+('[1]Summary Data'!$W158*POWER(CI$62,2))+('[1]Summary Data'!$X158*CI$62)+'[1]Summary Data'!$Y158</f>
        <v>108.11221252207994</v>
      </c>
      <c r="CJ68" s="131">
        <f>('[1]Summary Data'!$V158*POWER(CJ$62,3))+('[1]Summary Data'!$W158*POWER(CJ$62,2))+('[1]Summary Data'!$X158*CJ$62)+'[1]Summary Data'!$Y158</f>
        <v>105.38176666496</v>
      </c>
      <c r="CK68" s="131">
        <f>('[1]Summary Data'!$V158*POWER(CK$62,3))+('[1]Summary Data'!$W158*POWER(CK$62,2))+('[1]Summary Data'!$X158*CK$62)+'[1]Summary Data'!$Y158</f>
        <v>103.73350502</v>
      </c>
      <c r="CL68" s="131">
        <f>('[1]Summary Data'!$V158*POWER(CL$62,3))+('[1]Summary Data'!$W158*POWER(CL$62,2))+('[1]Summary Data'!$X158*CL$62)+'[1]Summary Data'!$Y158</f>
        <v>102.78306358783999</v>
      </c>
      <c r="CM68" s="131">
        <f>('[1]Summary Data'!$V158*POWER(CM$62,3))+('[1]Summary Data'!$W158*POWER(CM$62,2))+('[1]Summary Data'!$X158*CM$62)+'[1]Summary Data'!$Y158</f>
        <v>102.14607836911995</v>
      </c>
      <c r="CN68" s="131">
        <f>('[1]Summary Data'!$V158*POWER(CN$62,3))+('[1]Summary Data'!$W158*POWER(CN$62,2))+('[1]Summary Data'!$X158*CN$62)+'[1]Summary Data'!$Y158</f>
        <v>101.43818536447986</v>
      </c>
      <c r="CO68" s="131">
        <f>('[1]Summary Data'!$V158*POWER(CO$62,3))+('[1]Summary Data'!$W158*POWER(CO$62,2))+('[1]Summary Data'!$X158*CO$62)+'[1]Summary Data'!$Y158</f>
        <v>100.27502057456002</v>
      </c>
      <c r="CP68" s="131">
        <f>('[1]Summary Data'!$V158*POWER(CP$62,3))+('[1]Summary Data'!$W158*POWER(CP$62,2))+('[1]Summary Data'!$X158*CP$62)+'[1]Summary Data'!$Y158</f>
        <v>98.272219999999948</v>
      </c>
      <c r="CQ68" s="132">
        <f>('[1]Summary Data'!$V158*POWER(CQ$62,3))+('[1]Summary Data'!$W158*POWER(CQ$62,2))+('[1]Summary Data'!$X158*CQ$62)+'[1]Summary Data'!$Y158</f>
        <v>-410.81724000000014</v>
      </c>
    </row>
    <row r="69" spans="2:95">
      <c r="B69" s="166"/>
      <c r="C69" s="167"/>
      <c r="D69" s="167"/>
      <c r="E69" s="168"/>
      <c r="F69" s="56">
        <f t="shared" si="11"/>
        <v>5.5</v>
      </c>
      <c r="G69" s="130">
        <f t="shared" si="12"/>
        <v>197.49901632512001</v>
      </c>
      <c r="H69" s="131">
        <f t="shared" si="12"/>
        <v>175.87926864056001</v>
      </c>
      <c r="I69" s="131">
        <f t="shared" si="12"/>
        <v>158.03230698944</v>
      </c>
      <c r="J69" s="131">
        <f t="shared" si="12"/>
        <v>143.57276184488001</v>
      </c>
      <c r="K69" s="131">
        <f t="shared" si="12"/>
        <v>132.11526368000003</v>
      </c>
      <c r="L69" s="131">
        <f t="shared" si="12"/>
        <v>123.27444296792004</v>
      </c>
      <c r="M69" s="131">
        <f t="shared" si="12"/>
        <v>116.66493018176004</v>
      </c>
      <c r="N69" s="131">
        <f t="shared" si="12"/>
        <v>111.90135579464007</v>
      </c>
      <c r="O69" s="131">
        <f t="shared" si="12"/>
        <v>108.59835027968001</v>
      </c>
      <c r="P69" s="131">
        <f t="shared" si="12"/>
        <v>106.37054411000008</v>
      </c>
      <c r="Q69" s="131">
        <f t="shared" si="12"/>
        <v>104.83256775872002</v>
      </c>
      <c r="R69" s="131">
        <f t="shared" si="12"/>
        <v>103.59905169896007</v>
      </c>
      <c r="S69" s="131">
        <f t="shared" si="12"/>
        <v>102.28462640384004</v>
      </c>
      <c r="T69" s="131">
        <f t="shared" si="12"/>
        <v>100.50392234648012</v>
      </c>
      <c r="U69" s="131">
        <f t="shared" si="12"/>
        <v>100</v>
      </c>
      <c r="V69" s="132">
        <v>100</v>
      </c>
      <c r="W69" s="173"/>
      <c r="CA69" s="119">
        <f t="shared" si="13"/>
        <v>5.5</v>
      </c>
      <c r="CB69" s="130">
        <f>('[1]Summary Data'!$V157*POWER(CB$62,3))+('[1]Summary Data'!$W157*POWER(CB$62,2))+('[1]Summary Data'!$X157*CB$62)+'[1]Summary Data'!$Y157</f>
        <v>197.49901632512001</v>
      </c>
      <c r="CC69" s="131">
        <f>('[1]Summary Data'!$V157*POWER(CC$62,3))+('[1]Summary Data'!$W157*POWER(CC$62,2))+('[1]Summary Data'!$X157*CC$62)+'[1]Summary Data'!$Y157</f>
        <v>175.87926864056001</v>
      </c>
      <c r="CD69" s="131">
        <f>('[1]Summary Data'!$V157*POWER(CD$62,3))+('[1]Summary Data'!$W157*POWER(CD$62,2))+('[1]Summary Data'!$X157*CD$62)+'[1]Summary Data'!$Y157</f>
        <v>158.03230698944</v>
      </c>
      <c r="CE69" s="131">
        <f>('[1]Summary Data'!$V157*POWER(CE$62,3))+('[1]Summary Data'!$W157*POWER(CE$62,2))+('[1]Summary Data'!$X157*CE$62)+'[1]Summary Data'!$Y157</f>
        <v>143.57276184488001</v>
      </c>
      <c r="CF69" s="131">
        <f>('[1]Summary Data'!$V157*POWER(CF$62,3))+('[1]Summary Data'!$W157*POWER(CF$62,2))+('[1]Summary Data'!$X157*CF$62)+'[1]Summary Data'!$Y157</f>
        <v>132.11526368000003</v>
      </c>
      <c r="CG69" s="131">
        <f>('[1]Summary Data'!$V157*POWER(CG$62,3))+('[1]Summary Data'!$W157*POWER(CG$62,2))+('[1]Summary Data'!$X157*CG$62)+'[1]Summary Data'!$Y157</f>
        <v>123.27444296792004</v>
      </c>
      <c r="CH69" s="131">
        <f>('[1]Summary Data'!$V157*POWER(CH$62,3))+('[1]Summary Data'!$W157*POWER(CH$62,2))+('[1]Summary Data'!$X157*CH$62)+'[1]Summary Data'!$Y157</f>
        <v>116.66493018176004</v>
      </c>
      <c r="CI69" s="131">
        <f>('[1]Summary Data'!$V157*POWER(CI$62,3))+('[1]Summary Data'!$W157*POWER(CI$62,2))+('[1]Summary Data'!$X157*CI$62)+'[1]Summary Data'!$Y157</f>
        <v>111.90135579464007</v>
      </c>
      <c r="CJ69" s="131">
        <f>('[1]Summary Data'!$V157*POWER(CJ$62,3))+('[1]Summary Data'!$W157*POWER(CJ$62,2))+('[1]Summary Data'!$X157*CJ$62)+'[1]Summary Data'!$Y157</f>
        <v>108.59835027968001</v>
      </c>
      <c r="CK69" s="131">
        <f>('[1]Summary Data'!$V157*POWER(CK$62,3))+('[1]Summary Data'!$W157*POWER(CK$62,2))+('[1]Summary Data'!$X157*CK$62)+'[1]Summary Data'!$Y157</f>
        <v>106.37054411000008</v>
      </c>
      <c r="CL69" s="131">
        <f>('[1]Summary Data'!$V157*POWER(CL$62,3))+('[1]Summary Data'!$W157*POWER(CL$62,2))+('[1]Summary Data'!$X157*CL$62)+'[1]Summary Data'!$Y157</f>
        <v>104.83256775872002</v>
      </c>
      <c r="CM69" s="131">
        <f>('[1]Summary Data'!$V157*POWER(CM$62,3))+('[1]Summary Data'!$W157*POWER(CM$62,2))+('[1]Summary Data'!$X157*CM$62)+'[1]Summary Data'!$Y157</f>
        <v>103.59905169896007</v>
      </c>
      <c r="CN69" s="131">
        <f>('[1]Summary Data'!$V157*POWER(CN$62,3))+('[1]Summary Data'!$W157*POWER(CN$62,2))+('[1]Summary Data'!$X157*CN$62)+'[1]Summary Data'!$Y157</f>
        <v>102.28462640384004</v>
      </c>
      <c r="CO69" s="131">
        <f>('[1]Summary Data'!$V157*POWER(CO$62,3))+('[1]Summary Data'!$W157*POWER(CO$62,2))+('[1]Summary Data'!$X157*CO$62)+'[1]Summary Data'!$Y157</f>
        <v>100.50392234648012</v>
      </c>
      <c r="CP69" s="131">
        <f>('[1]Summary Data'!$V157*POWER(CP$62,3))+('[1]Summary Data'!$W157*POWER(CP$62,2))+('[1]Summary Data'!$X157*CP$62)+'[1]Summary Data'!$Y157</f>
        <v>97.871570000000077</v>
      </c>
      <c r="CQ69" s="132">
        <f>('[1]Summary Data'!$V157*POWER(CQ$62,3))+('[1]Summary Data'!$W157*POWER(CQ$62,2))+('[1]Summary Data'!$X157*CQ$62)+'[1]Summary Data'!$Y157</f>
        <v>-424.40003999999971</v>
      </c>
    </row>
    <row r="70" spans="2:95" ht="15.75" thickBot="1">
      <c r="B70" s="169"/>
      <c r="C70" s="170"/>
      <c r="D70" s="170"/>
      <c r="E70" s="171"/>
      <c r="F70" s="58">
        <f t="shared" si="11"/>
        <v>6</v>
      </c>
      <c r="G70" s="133">
        <f t="shared" si="12"/>
        <v>199.91829576383998</v>
      </c>
      <c r="H70" s="134">
        <f t="shared" si="12"/>
        <v>178.75933206191996</v>
      </c>
      <c r="I70" s="134">
        <f t="shared" si="12"/>
        <v>161.10720955007997</v>
      </c>
      <c r="J70" s="134">
        <f t="shared" si="12"/>
        <v>146.61929374415996</v>
      </c>
      <c r="K70" s="134">
        <f t="shared" si="12"/>
        <v>134.95295016</v>
      </c>
      <c r="L70" s="134">
        <f t="shared" si="12"/>
        <v>125.76554431343996</v>
      </c>
      <c r="M70" s="134">
        <f t="shared" si="12"/>
        <v>118.71444172032002</v>
      </c>
      <c r="N70" s="134">
        <f t="shared" si="12"/>
        <v>113.45700789647995</v>
      </c>
      <c r="O70" s="134">
        <f t="shared" si="12"/>
        <v>109.65060835775995</v>
      </c>
      <c r="P70" s="134">
        <f t="shared" si="12"/>
        <v>106.95260861999998</v>
      </c>
      <c r="Q70" s="134">
        <f t="shared" si="12"/>
        <v>105.02037419904002</v>
      </c>
      <c r="R70" s="134">
        <f t="shared" si="12"/>
        <v>103.51127061071998</v>
      </c>
      <c r="S70" s="134">
        <f t="shared" si="12"/>
        <v>102.08266337087991</v>
      </c>
      <c r="T70" s="134">
        <f t="shared" si="12"/>
        <v>100.39191799536002</v>
      </c>
      <c r="U70" s="134">
        <f t="shared" si="12"/>
        <v>100</v>
      </c>
      <c r="V70" s="135">
        <v>100</v>
      </c>
      <c r="W70" s="174"/>
      <c r="CA70" s="120">
        <f t="shared" si="13"/>
        <v>6</v>
      </c>
      <c r="CB70" s="133">
        <f>('[1]Summary Data'!$V156*POWER(CB$62,3))+('[1]Summary Data'!$W156*POWER(CB$62,2))+('[1]Summary Data'!$X156*CB$62)+'[1]Summary Data'!$Y156</f>
        <v>199.91829576383998</v>
      </c>
      <c r="CC70" s="134">
        <f>('[1]Summary Data'!$V156*POWER(CC$62,3))+('[1]Summary Data'!$W156*POWER(CC$62,2))+('[1]Summary Data'!$X156*CC$62)+'[1]Summary Data'!$Y156</f>
        <v>178.75933206191996</v>
      </c>
      <c r="CD70" s="134">
        <f>('[1]Summary Data'!$V156*POWER(CD$62,3))+('[1]Summary Data'!$W156*POWER(CD$62,2))+('[1]Summary Data'!$X156*CD$62)+'[1]Summary Data'!$Y156</f>
        <v>161.10720955007997</v>
      </c>
      <c r="CE70" s="134">
        <f>('[1]Summary Data'!$V156*POWER(CE$62,3))+('[1]Summary Data'!$W156*POWER(CE$62,2))+('[1]Summary Data'!$X156*CE$62)+'[1]Summary Data'!$Y156</f>
        <v>146.61929374415996</v>
      </c>
      <c r="CF70" s="134">
        <f>('[1]Summary Data'!$V156*POWER(CF$62,3))+('[1]Summary Data'!$W156*POWER(CF$62,2))+('[1]Summary Data'!$X156*CF$62)+'[1]Summary Data'!$Y156</f>
        <v>134.95295016</v>
      </c>
      <c r="CG70" s="134">
        <f>('[1]Summary Data'!$V156*POWER(CG$62,3))+('[1]Summary Data'!$W156*POWER(CG$62,2))+('[1]Summary Data'!$X156*CG$62)+'[1]Summary Data'!$Y156</f>
        <v>125.76554431343996</v>
      </c>
      <c r="CH70" s="134">
        <f>('[1]Summary Data'!$V156*POWER(CH$62,3))+('[1]Summary Data'!$W156*POWER(CH$62,2))+('[1]Summary Data'!$X156*CH$62)+'[1]Summary Data'!$Y156</f>
        <v>118.71444172032002</v>
      </c>
      <c r="CI70" s="134">
        <f>('[1]Summary Data'!$V156*POWER(CI$62,3))+('[1]Summary Data'!$W156*POWER(CI$62,2))+('[1]Summary Data'!$X156*CI$62)+'[1]Summary Data'!$Y156</f>
        <v>113.45700789647995</v>
      </c>
      <c r="CJ70" s="134">
        <f>('[1]Summary Data'!$V156*POWER(CJ$62,3))+('[1]Summary Data'!$W156*POWER(CJ$62,2))+('[1]Summary Data'!$X156*CJ$62)+'[1]Summary Data'!$Y156</f>
        <v>109.65060835775995</v>
      </c>
      <c r="CK70" s="134">
        <f>('[1]Summary Data'!$V156*POWER(CK$62,3))+('[1]Summary Data'!$W156*POWER(CK$62,2))+('[1]Summary Data'!$X156*CK$62)+'[1]Summary Data'!$Y156</f>
        <v>106.95260861999998</v>
      </c>
      <c r="CL70" s="134">
        <f>('[1]Summary Data'!$V156*POWER(CL$62,3))+('[1]Summary Data'!$W156*POWER(CL$62,2))+('[1]Summary Data'!$X156*CL$62)+'[1]Summary Data'!$Y156</f>
        <v>105.02037419904002</v>
      </c>
      <c r="CM70" s="134">
        <f>('[1]Summary Data'!$V156*POWER(CM$62,3))+('[1]Summary Data'!$W156*POWER(CM$62,2))+('[1]Summary Data'!$X156*CM$62)+'[1]Summary Data'!$Y156</f>
        <v>103.51127061071998</v>
      </c>
      <c r="CN70" s="134">
        <f>('[1]Summary Data'!$V156*POWER(CN$62,3))+('[1]Summary Data'!$W156*POWER(CN$62,2))+('[1]Summary Data'!$X156*CN$62)+'[1]Summary Data'!$Y156</f>
        <v>102.08266337087991</v>
      </c>
      <c r="CO70" s="134">
        <f>('[1]Summary Data'!$V156*POWER(CO$62,3))+('[1]Summary Data'!$W156*POWER(CO$62,2))+('[1]Summary Data'!$X156*CO$62)+'[1]Summary Data'!$Y156</f>
        <v>100.39191799536002</v>
      </c>
      <c r="CP70" s="134">
        <f>('[1]Summary Data'!$V156*POWER(CP$62,3))+('[1]Summary Data'!$W156*POWER(CP$62,2))+('[1]Summary Data'!$X156*CP$62)+'[1]Summary Data'!$Y156</f>
        <v>98.09639999999996</v>
      </c>
      <c r="CQ70" s="135">
        <f>('[1]Summary Data'!$V156*POWER(CQ$62,3))+('[1]Summary Data'!$W156*POWER(CQ$62,2))+('[1]Summary Data'!$X156*CQ$62)+'[1]Summary Data'!$Y156</f>
        <v>-343.06831000000017</v>
      </c>
    </row>
    <row r="71" spans="2:95" ht="15.75" thickBot="1"/>
    <row r="72" spans="2:95" ht="15.75" thickBot="1">
      <c r="B72" s="175" t="s">
        <v>65</v>
      </c>
      <c r="C72" s="176"/>
      <c r="D72" s="176"/>
      <c r="E72" s="176"/>
      <c r="F72" s="176"/>
      <c r="G72" s="176"/>
      <c r="H72" s="177"/>
    </row>
    <row r="73" spans="2:95" ht="15.75" thickBot="1">
      <c r="B73" s="136">
        <v>4000</v>
      </c>
      <c r="C73" s="46" t="s">
        <v>66</v>
      </c>
    </row>
    <row r="74" spans="2:95">
      <c r="I74" s="43"/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V39:AL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Q39:U39"/>
    <mergeCell ref="B40:E48"/>
    <mergeCell ref="Q40:T48"/>
    <mergeCell ref="O41:O48"/>
    <mergeCell ref="AM41:AM48"/>
    <mergeCell ref="B50:F50"/>
    <mergeCell ref="G50:V50"/>
    <mergeCell ref="B62:E70"/>
    <mergeCell ref="W63:W70"/>
    <mergeCell ref="B72:H72"/>
    <mergeCell ref="CB50:CQ50"/>
    <mergeCell ref="B51:E59"/>
    <mergeCell ref="W52:W59"/>
    <mergeCell ref="B61:F61"/>
    <mergeCell ref="G61:V61"/>
    <mergeCell ref="CB61:CQ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I74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13" width="9.140625" style="7" hidden="1" customWidth="1"/>
    <col min="114" max="16384" width="9.140625" style="7"/>
  </cols>
  <sheetData>
    <row r="1" spans="1:27" ht="27" thickBot="1">
      <c r="A1" s="157" t="str">
        <f ca="1">MID(CELL("filename",A1),FIND("]",CELL("filename",A1))+1,255)</f>
        <v>LINK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890.279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890.279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MIN(G51:V51)</f>
        <v>0</v>
      </c>
      <c r="C8" s="46" t="s">
        <v>40</v>
      </c>
    </row>
    <row r="9" spans="1:27" ht="15.75" thickBot="1"/>
    <row r="10" spans="1:27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27" ht="15.75" thickBot="1">
      <c r="B11" s="45">
        <f>MAX(G51:V51)</f>
        <v>1.875</v>
      </c>
      <c r="C11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931.54139999999984</v>
      </c>
      <c r="H15" s="172" t="s">
        <v>45</v>
      </c>
      <c r="I15" s="37"/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1023.82085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1106.9485999999999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1203.7107499999997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1280.7308499999999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1339.38085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1403.2909499999998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1469.7896999999998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18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18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18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18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18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18" ht="15.75" thickBot="1"/>
    <row r="39" spans="2:18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79"/>
      <c r="O39" s="179"/>
      <c r="P39" s="180"/>
    </row>
    <row r="40" spans="2:18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6</v>
      </c>
      <c r="H40" s="85">
        <v>7</v>
      </c>
      <c r="I40" s="85">
        <v>8</v>
      </c>
      <c r="J40" s="85">
        <v>9</v>
      </c>
      <c r="K40" s="85">
        <v>10</v>
      </c>
      <c r="L40" s="85">
        <v>11</v>
      </c>
      <c r="M40" s="85">
        <v>12</v>
      </c>
      <c r="N40" s="85">
        <v>13</v>
      </c>
      <c r="O40" s="85">
        <v>14</v>
      </c>
      <c r="P40" s="86">
        <v>15</v>
      </c>
    </row>
    <row r="41" spans="2:18" ht="15.75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3.4198399999999989</v>
      </c>
      <c r="H41" s="88">
        <f>('[1]Summary Data'!$V43*POWER(H$40,3))+('[1]Summary Data'!$W43*POWER(H$40,2))+('[1]Summary Data'!$X43*H$40)+'[1]Summary Data'!$Y43</f>
        <v>2.810179999999999</v>
      </c>
      <c r="I41" s="88">
        <f>('[1]Summary Data'!$V43*POWER(I$40,3))+('[1]Summary Data'!$W43*POWER(I$40,2))+('[1]Summary Data'!$X43*I$40)+'[1]Summary Data'!$Y43</f>
        <v>2.3146199999999988</v>
      </c>
      <c r="J41" s="88">
        <f>('[1]Summary Data'!$V43*POWER(J$40,3))+('[1]Summary Data'!$W43*POWER(J$40,2))+('[1]Summary Data'!$X43*J$40)+'[1]Summary Data'!$Y43</f>
        <v>1.9186399999999999</v>
      </c>
      <c r="K41" s="88">
        <f>('[1]Summary Data'!$V43*POWER(K$40,3))+('[1]Summary Data'!$W43*POWER(K$40,2))+('[1]Summary Data'!$X43*K$40)+'[1]Summary Data'!$Y43</f>
        <v>1.6077199999999969</v>
      </c>
      <c r="L41" s="88">
        <f>('[1]Summary Data'!$V43*POWER(L$40,3))+('[1]Summary Data'!$W43*POWER(L$40,2))+('[1]Summary Data'!$X43*L$40)+'[1]Summary Data'!$Y43</f>
        <v>1.3673400000000004</v>
      </c>
      <c r="M41" s="88">
        <f>('[1]Summary Data'!$V43*POWER(M$40,3))+('[1]Summary Data'!$W43*POWER(M$40,2))+('[1]Summary Data'!$X43*M$40)+'[1]Summary Data'!$Y43</f>
        <v>1.1829799999999988</v>
      </c>
      <c r="N41" s="88">
        <f>('[1]Summary Data'!$V43*POWER(N$40,3))+('[1]Summary Data'!$W43*POWER(N$40,2))+('[1]Summary Data'!$X43*N$40)+'[1]Summary Data'!$Y43</f>
        <v>1.0401199999999999</v>
      </c>
      <c r="O41" s="88">
        <f>('[1]Summary Data'!$V43*POWER(O$40,3))+('[1]Summary Data'!$W43*POWER(O$40,2))+('[1]Summary Data'!$X43*O$40)+'[1]Summary Data'!$Y43</f>
        <v>0.92423999999999573</v>
      </c>
      <c r="P41" s="89">
        <f>('[1]Summary Data'!$V43*POWER(P$40,3))+('[1]Summary Data'!$W43*POWER(P$40,2))+('[1]Summary Data'!$X43*P$40)+'[1]Summary Data'!$Y43</f>
        <v>0.82082000000000299</v>
      </c>
      <c r="Q41" s="172" t="s">
        <v>40</v>
      </c>
    </row>
    <row r="42" spans="2:18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3.9300500000000014</v>
      </c>
      <c r="H42" s="93">
        <f>('[1]Summary Data'!$V42*POWER(H$40,3))+('[1]Summary Data'!$W42*POWER(H$40,2))+('[1]Summary Data'!$X42*H$40)+'[1]Summary Data'!$Y42</f>
        <v>3.1270000000000042</v>
      </c>
      <c r="I42" s="93">
        <f>('[1]Summary Data'!$V42*POWER(I$40,3))+('[1]Summary Data'!$W42*POWER(I$40,2))+('[1]Summary Data'!$X42*I$40)+'[1]Summary Data'!$Y42</f>
        <v>2.4975900000000024</v>
      </c>
      <c r="J42" s="93">
        <f>('[1]Summary Data'!$V42*POWER(J$40,3))+('[1]Summary Data'!$W42*POWER(J$40,2))+('[1]Summary Data'!$X42*J$40)+'[1]Summary Data'!$Y42</f>
        <v>2.0166200000000014</v>
      </c>
      <c r="K42" s="93">
        <f>('[1]Summary Data'!$V42*POWER(K$40,3))+('[1]Summary Data'!$W42*POWER(K$40,2))+('[1]Summary Data'!$X42*K$40)+'[1]Summary Data'!$Y42</f>
        <v>1.6588900000000049</v>
      </c>
      <c r="L42" s="93">
        <f>('[1]Summary Data'!$V42*POWER(L$40,3))+('[1]Summary Data'!$W42*POWER(L$40,2))+('[1]Summary Data'!$X42*L$40)+'[1]Summary Data'!$Y42</f>
        <v>1.3992000000000058</v>
      </c>
      <c r="M42" s="93">
        <f>('[1]Summary Data'!$V42*POWER(M$40,3))+('[1]Summary Data'!$W42*POWER(M$40,2))+('[1]Summary Data'!$X42*M$40)+'[1]Summary Data'!$Y42</f>
        <v>1.2123500000000025</v>
      </c>
      <c r="N42" s="93">
        <f>('[1]Summary Data'!$V42*POWER(N$40,3))+('[1]Summary Data'!$W42*POWER(N$40,2))+('[1]Summary Data'!$X42*N$40)+'[1]Summary Data'!$Y42</f>
        <v>1.073140000000004</v>
      </c>
      <c r="O42" s="93">
        <f>('[1]Summary Data'!$V42*POWER(O$40,3))+('[1]Summary Data'!$W42*POWER(O$40,2))+('[1]Summary Data'!$X42*O$40)+'[1]Summary Data'!$Y42</f>
        <v>0.95637000000001215</v>
      </c>
      <c r="P42" s="94">
        <f>('[1]Summary Data'!$V42*POWER(P$40,3))+('[1]Summary Data'!$W42*POWER(P$40,2))+('[1]Summary Data'!$X42*P$40)+'[1]Summary Data'!$Y42</f>
        <v>0.83684000000000758</v>
      </c>
      <c r="Q42" s="173"/>
      <c r="R42" s="53" t="s">
        <v>46</v>
      </c>
    </row>
    <row r="43" spans="2:18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4.1649700000000021</v>
      </c>
      <c r="H43" s="98">
        <f>('[1]Summary Data'!$V41*POWER(H$40,3))+('[1]Summary Data'!$W41*POWER(H$40,2))+('[1]Summary Data'!$X41*H$40)+'[1]Summary Data'!$Y41</f>
        <v>3.3188800000000018</v>
      </c>
      <c r="I43" s="98">
        <f>('[1]Summary Data'!$V41*POWER(I$40,3))+('[1]Summary Data'!$W41*POWER(I$40,2))+('[1]Summary Data'!$X41*I$40)+'[1]Summary Data'!$Y41</f>
        <v>2.6487700000000007</v>
      </c>
      <c r="J43" s="98">
        <f>('[1]Summary Data'!$V41*POWER(J$40,3))+('[1]Summary Data'!$W41*POWER(J$40,2))+('[1]Summary Data'!$X41*J$40)+'[1]Summary Data'!$Y41</f>
        <v>2.1303400000000021</v>
      </c>
      <c r="K43" s="98">
        <f>('[1]Summary Data'!$V41*POWER(K$40,3))+('[1]Summary Data'!$W41*POWER(K$40,2))+('[1]Summary Data'!$X41*K$40)+'[1]Summary Data'!$Y41</f>
        <v>1.7392899999999987</v>
      </c>
      <c r="L43" s="98">
        <f>('[1]Summary Data'!$V41*POWER(L$40,3))+('[1]Summary Data'!$W41*POWER(L$40,2))+('[1]Summary Data'!$X41*L$40)+'[1]Summary Data'!$Y41</f>
        <v>1.4513200000000026</v>
      </c>
      <c r="M43" s="98">
        <f>('[1]Summary Data'!$V41*POWER(M$40,3))+('[1]Summary Data'!$W41*POWER(M$40,2))+('[1]Summary Data'!$X41*M$40)+'[1]Summary Data'!$Y41</f>
        <v>1.2421300000000048</v>
      </c>
      <c r="N43" s="98">
        <f>('[1]Summary Data'!$V41*POWER(N$40,3))+('[1]Summary Data'!$W41*POWER(N$40,2))+('[1]Summary Data'!$X41*N$40)+'[1]Summary Data'!$Y41</f>
        <v>1.0874199999999998</v>
      </c>
      <c r="O43" s="98">
        <f>('[1]Summary Data'!$V41*POWER(O$40,3))+('[1]Summary Data'!$W41*POWER(O$40,2))+('[1]Summary Data'!$X41*O$40)+'[1]Summary Data'!$Y41</f>
        <v>0.96289000000000691</v>
      </c>
      <c r="P43" s="99">
        <f>('[1]Summary Data'!$V41*POWER(P$40,3))+('[1]Summary Data'!$W41*POWER(P$40,2))+('[1]Summary Data'!$X41*P$40)+'[1]Summary Data'!$Y41</f>
        <v>0.84424000000000099</v>
      </c>
      <c r="Q43" s="173"/>
    </row>
    <row r="44" spans="2:18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4.771720000000002</v>
      </c>
      <c r="H44" s="98">
        <f>('[1]Summary Data'!$V40*POWER(H$40,3))+('[1]Summary Data'!$W40*POWER(H$40,2))+('[1]Summary Data'!$X40*H$40)+'[1]Summary Data'!$Y40</f>
        <v>3.7288400000000017</v>
      </c>
      <c r="I44" s="98">
        <f>('[1]Summary Data'!$V40*POWER(I$40,3))+('[1]Summary Data'!$W40*POWER(I$40,2))+('[1]Summary Data'!$X40*I$40)+'[1]Summary Data'!$Y40</f>
        <v>2.9110399999999998</v>
      </c>
      <c r="J44" s="98">
        <f>('[1]Summary Data'!$V40*POWER(J$40,3))+('[1]Summary Data'!$W40*POWER(J$40,2))+('[1]Summary Data'!$X40*J$40)+'[1]Summary Data'!$Y40</f>
        <v>2.2872399999999988</v>
      </c>
      <c r="K44" s="98">
        <f>('[1]Summary Data'!$V40*POWER(K$40,3))+('[1]Summary Data'!$W40*POWER(K$40,2))+('[1]Summary Data'!$X40*K$40)+'[1]Summary Data'!$Y40</f>
        <v>1.8263599999999975</v>
      </c>
      <c r="L44" s="98">
        <f>('[1]Summary Data'!$V40*POWER(L$40,3))+('[1]Summary Data'!$W40*POWER(L$40,2))+('[1]Summary Data'!$X40*L$40)+'[1]Summary Data'!$Y40</f>
        <v>1.4973199999999984</v>
      </c>
      <c r="M44" s="98">
        <f>('[1]Summary Data'!$V40*POWER(M$40,3))+('[1]Summary Data'!$W40*POWER(M$40,2))+('[1]Summary Data'!$X40*M$40)+'[1]Summary Data'!$Y40</f>
        <v>1.2690400000000039</v>
      </c>
      <c r="N44" s="98">
        <f>('[1]Summary Data'!$V40*POWER(N$40,3))+('[1]Summary Data'!$W40*POWER(N$40,2))+('[1]Summary Data'!$X40*N$40)+'[1]Summary Data'!$Y40</f>
        <v>1.1104400000000005</v>
      </c>
      <c r="O44" s="98">
        <f>('[1]Summary Data'!$V40*POWER(O$40,3))+('[1]Summary Data'!$W40*POWER(O$40,2))+('[1]Summary Data'!$X40*O$40)+'[1]Summary Data'!$Y40</f>
        <v>0.9904400000000031</v>
      </c>
      <c r="P44" s="99">
        <f>('[1]Summary Data'!$V40*POWER(P$40,3))+('[1]Summary Data'!$W40*POWER(P$40,2))+('[1]Summary Data'!$X40*P$40)+'[1]Summary Data'!$Y40</f>
        <v>0.87795999999999808</v>
      </c>
      <c r="Q44" s="173"/>
    </row>
    <row r="45" spans="2:18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5.382670000000001</v>
      </c>
      <c r="H45" s="98">
        <f>('[1]Summary Data'!$V39*POWER(H$40,3))+('[1]Summary Data'!$W39*POWER(H$40,2))+('[1]Summary Data'!$X39*H$40)+'[1]Summary Data'!$Y39</f>
        <v>4.1632600000000046</v>
      </c>
      <c r="I45" s="98">
        <f>('[1]Summary Data'!$V39*POWER(I$40,3))+('[1]Summary Data'!$W39*POWER(I$40,2))+('[1]Summary Data'!$X39*I$40)+'[1]Summary Data'!$Y39</f>
        <v>3.2084299999999999</v>
      </c>
      <c r="J45" s="98">
        <f>('[1]Summary Data'!$V39*POWER(J$40,3))+('[1]Summary Data'!$W39*POWER(J$40,2))+('[1]Summary Data'!$X39*J$40)+'[1]Summary Data'!$Y39</f>
        <v>2.4820600000000042</v>
      </c>
      <c r="K45" s="98">
        <f>('[1]Summary Data'!$V39*POWER(K$40,3))+('[1]Summary Data'!$W39*POWER(K$40,2))+('[1]Summary Data'!$X39*K$40)+'[1]Summary Data'!$Y39</f>
        <v>1.9480300000000028</v>
      </c>
      <c r="L45" s="98">
        <f>('[1]Summary Data'!$V39*POWER(L$40,3))+('[1]Summary Data'!$W39*POWER(L$40,2))+('[1]Summary Data'!$X39*L$40)+'[1]Summary Data'!$Y39</f>
        <v>1.5702199999999991</v>
      </c>
      <c r="M45" s="98">
        <f>('[1]Summary Data'!$V39*POWER(M$40,3))+('[1]Summary Data'!$W39*POWER(M$40,2))+('[1]Summary Data'!$X39*M$40)+'[1]Summary Data'!$Y39</f>
        <v>1.3125099999999961</v>
      </c>
      <c r="N45" s="98">
        <f>('[1]Summary Data'!$V39*POWER(N$40,3))+('[1]Summary Data'!$W39*POWER(N$40,2))+('[1]Summary Data'!$X39*N$40)+'[1]Summary Data'!$Y39</f>
        <v>1.138779999999997</v>
      </c>
      <c r="O45" s="98">
        <f>('[1]Summary Data'!$V39*POWER(O$40,3))+('[1]Summary Data'!$W39*POWER(O$40,2))+('[1]Summary Data'!$X39*O$40)+'[1]Summary Data'!$Y39</f>
        <v>1.0129100000000122</v>
      </c>
      <c r="P45" s="99">
        <f>('[1]Summary Data'!$V39*POWER(P$40,3))+('[1]Summary Data'!$W39*POWER(P$40,2))+('[1]Summary Data'!$X39*P$40)+'[1]Summary Data'!$Y39</f>
        <v>0.89878000000000924</v>
      </c>
      <c r="Q45" s="173"/>
    </row>
    <row r="46" spans="2:18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6.7096700000000027</v>
      </c>
      <c r="H46" s="98">
        <f>('[1]Summary Data'!$V38*POWER(H$40,3))+('[1]Summary Data'!$W38*POWER(H$40,2))+('[1]Summary Data'!$X38*H$40)+'[1]Summary Data'!$Y38</f>
        <v>4.9886200000000009</v>
      </c>
      <c r="I46" s="98">
        <f>('[1]Summary Data'!$V38*POWER(I$40,3))+('[1]Summary Data'!$W38*POWER(I$40,2))+('[1]Summary Data'!$X38*I$40)+'[1]Summary Data'!$Y38</f>
        <v>3.6793300000000002</v>
      </c>
      <c r="J46" s="98">
        <f>('[1]Summary Data'!$V38*POWER(J$40,3))+('[1]Summary Data'!$W38*POWER(J$40,2))+('[1]Summary Data'!$X38*J$40)+'[1]Summary Data'!$Y38</f>
        <v>2.7211399999999983</v>
      </c>
      <c r="K46" s="98">
        <f>('[1]Summary Data'!$V38*POWER(K$40,3))+('[1]Summary Data'!$W38*POWER(K$40,2))+('[1]Summary Data'!$X38*K$40)+'[1]Summary Data'!$Y38</f>
        <v>2.0533900000000003</v>
      </c>
      <c r="L46" s="98">
        <f>('[1]Summary Data'!$V38*POWER(L$40,3))+('[1]Summary Data'!$W38*POWER(L$40,2))+('[1]Summary Data'!$X38*L$40)+'[1]Summary Data'!$Y38</f>
        <v>1.6154200000000074</v>
      </c>
      <c r="M46" s="98">
        <f>('[1]Summary Data'!$V38*POWER(M$40,3))+('[1]Summary Data'!$W38*POWER(M$40,2))+('[1]Summary Data'!$X38*M$40)+'[1]Summary Data'!$Y38</f>
        <v>1.3465700000000069</v>
      </c>
      <c r="N46" s="98">
        <f>('[1]Summary Data'!$V38*POWER(N$40,3))+('[1]Summary Data'!$W38*POWER(N$40,2))+('[1]Summary Data'!$X38*N$40)+'[1]Summary Data'!$Y38</f>
        <v>1.1861800000000002</v>
      </c>
      <c r="O46" s="98">
        <f>('[1]Summary Data'!$V38*POWER(O$40,3))+('[1]Summary Data'!$W38*POWER(O$40,2))+('[1]Summary Data'!$X38*O$40)+'[1]Summary Data'!$Y38</f>
        <v>1.0735900000000029</v>
      </c>
      <c r="P46" s="99">
        <f>('[1]Summary Data'!$V38*POWER(P$40,3))+('[1]Summary Data'!$W38*POWER(P$40,2))+('[1]Summary Data'!$X38*P$40)+'[1]Summary Data'!$Y38</f>
        <v>0.9481399999999951</v>
      </c>
      <c r="Q46" s="173"/>
    </row>
    <row r="47" spans="2:18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8.3109200000000065</v>
      </c>
      <c r="H47" s="98">
        <f>('[1]Summary Data'!$V37*POWER(H$40,3))+('[1]Summary Data'!$W37*POWER(H$40,2))+('[1]Summary Data'!$X37*H$40)+'[1]Summary Data'!$Y37</f>
        <v>6.0389900000000054</v>
      </c>
      <c r="I47" s="98">
        <f>('[1]Summary Data'!$V37*POWER(I$40,3))+('[1]Summary Data'!$W37*POWER(I$40,2))+('[1]Summary Data'!$X37*I$40)+'[1]Summary Data'!$Y37</f>
        <v>4.3227200000000039</v>
      </c>
      <c r="J47" s="98">
        <f>('[1]Summary Data'!$V37*POWER(J$40,3))+('[1]Summary Data'!$W37*POWER(J$40,2))+('[1]Summary Data'!$X37*J$40)+'[1]Summary Data'!$Y37</f>
        <v>3.0801500000000033</v>
      </c>
      <c r="K47" s="98">
        <f>('[1]Summary Data'!$V37*POWER(K$40,3))+('[1]Summary Data'!$W37*POWER(K$40,2))+('[1]Summary Data'!$X37*K$40)+'[1]Summary Data'!$Y37</f>
        <v>2.2293200000000013</v>
      </c>
      <c r="L47" s="98">
        <f>('[1]Summary Data'!$V37*POWER(L$40,3))+('[1]Summary Data'!$W37*POWER(L$40,2))+('[1]Summary Data'!$X37*L$40)+'[1]Summary Data'!$Y37</f>
        <v>1.6882700000000028</v>
      </c>
      <c r="M47" s="98">
        <f>('[1]Summary Data'!$V37*POWER(M$40,3))+('[1]Summary Data'!$W37*POWER(M$40,2))+('[1]Summary Data'!$X37*M$40)+'[1]Summary Data'!$Y37</f>
        <v>1.3750400000000127</v>
      </c>
      <c r="N47" s="98">
        <f>('[1]Summary Data'!$V37*POWER(N$40,3))+('[1]Summary Data'!$W37*POWER(N$40,2))+('[1]Summary Data'!$X37*N$40)+'[1]Summary Data'!$Y37</f>
        <v>1.2076700000000216</v>
      </c>
      <c r="O47" s="98">
        <f>('[1]Summary Data'!$V37*POWER(O$40,3))+('[1]Summary Data'!$W37*POWER(O$40,2))+('[1]Summary Data'!$X37*O$40)+'[1]Summary Data'!$Y37</f>
        <v>1.1042000000000058</v>
      </c>
      <c r="P47" s="99">
        <f>('[1]Summary Data'!$V37*POWER(P$40,3))+('[1]Summary Data'!$W37*POWER(P$40,2))+('[1]Summary Data'!$X37*P$40)+'[1]Summary Data'!$Y37</f>
        <v>0.98267000000001303</v>
      </c>
      <c r="Q47" s="173"/>
    </row>
    <row r="48" spans="2:18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8.5600500000000004</v>
      </c>
      <c r="H48" s="103">
        <f>('[1]Summary Data'!$V36*POWER(H$40,3))+('[1]Summary Data'!$W36*POWER(H$40,2))+('[1]Summary Data'!$X36*H$40)+'[1]Summary Data'!$Y36</f>
        <v>6.2608900000000105</v>
      </c>
      <c r="I48" s="103">
        <f>('[1]Summary Data'!$V36*POWER(I$40,3))+('[1]Summary Data'!$W36*POWER(I$40,2))+('[1]Summary Data'!$X36*I$40)+'[1]Summary Data'!$Y36</f>
        <v>4.5127100000000056</v>
      </c>
      <c r="J48" s="103">
        <f>('[1]Summary Data'!$V36*POWER(J$40,3))+('[1]Summary Data'!$W36*POWER(J$40,2))+('[1]Summary Data'!$X36*J$40)+'[1]Summary Data'!$Y36</f>
        <v>3.2356500000000139</v>
      </c>
      <c r="K48" s="103">
        <f>('[1]Summary Data'!$V36*POWER(K$40,3))+('[1]Summary Data'!$W36*POWER(K$40,2))+('[1]Summary Data'!$X36*K$40)+'[1]Summary Data'!$Y36</f>
        <v>2.3498500000000107</v>
      </c>
      <c r="L48" s="103">
        <f>('[1]Summary Data'!$V36*POWER(L$40,3))+('[1]Summary Data'!$W36*POWER(L$40,2))+('[1]Summary Data'!$X36*L$40)+'[1]Summary Data'!$Y36</f>
        <v>1.7754500000000064</v>
      </c>
      <c r="M48" s="103">
        <f>('[1]Summary Data'!$V36*POWER(M$40,3))+('[1]Summary Data'!$W36*POWER(M$40,2))+('[1]Summary Data'!$X36*M$40)+'[1]Summary Data'!$Y36</f>
        <v>1.4325900000000047</v>
      </c>
      <c r="N48" s="103">
        <f>('[1]Summary Data'!$V36*POWER(N$40,3))+('[1]Summary Data'!$W36*POWER(N$40,2))+('[1]Summary Data'!$X36*N$40)+'[1]Summary Data'!$Y36</f>
        <v>1.2414100000000019</v>
      </c>
      <c r="O48" s="103">
        <f>('[1]Summary Data'!$V36*POWER(O$40,3))+('[1]Summary Data'!$W36*POWER(O$40,2))+('[1]Summary Data'!$X36*O$40)+'[1]Summary Data'!$Y36</f>
        <v>1.1220500000000158</v>
      </c>
      <c r="P48" s="104">
        <f>('[1]Summary Data'!$V36*POWER(P$40,3))+('[1]Summary Data'!$W36*POWER(P$40,2))+('[1]Summary Data'!$X36*P$40)+'[1]Summary Data'!$Y36</f>
        <v>0.99465000000002135</v>
      </c>
      <c r="Q48" s="174"/>
    </row>
    <row r="49" spans="2:113" ht="15.75" thickBot="1">
      <c r="CA49" s="43" t="s">
        <v>59</v>
      </c>
    </row>
    <row r="50" spans="2:113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80"/>
      <c r="W50" s="178" t="s">
        <v>61</v>
      </c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80"/>
      <c r="CA50" s="138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  <c r="CR50" s="178" t="s">
        <v>61</v>
      </c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80"/>
    </row>
    <row r="51" spans="2:113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v>0</v>
      </c>
      <c r="H51" s="122">
        <f>G51+0.125</f>
        <v>0.125</v>
      </c>
      <c r="I51" s="122">
        <f t="shared" ref="I51:AM51" si="5">H51+0.125</f>
        <v>0.25</v>
      </c>
      <c r="J51" s="122">
        <f t="shared" si="5"/>
        <v>0.375</v>
      </c>
      <c r="K51" s="122">
        <f t="shared" si="5"/>
        <v>0.5</v>
      </c>
      <c r="L51" s="122">
        <f t="shared" si="5"/>
        <v>0.625</v>
      </c>
      <c r="M51" s="122">
        <f t="shared" si="5"/>
        <v>0.75</v>
      </c>
      <c r="N51" s="122">
        <f t="shared" si="5"/>
        <v>0.875</v>
      </c>
      <c r="O51" s="122">
        <f t="shared" si="5"/>
        <v>1</v>
      </c>
      <c r="P51" s="122">
        <f t="shared" si="5"/>
        <v>1.125</v>
      </c>
      <c r="Q51" s="122">
        <f t="shared" si="5"/>
        <v>1.25</v>
      </c>
      <c r="R51" s="122">
        <f t="shared" si="5"/>
        <v>1.375</v>
      </c>
      <c r="S51" s="122">
        <f t="shared" si="5"/>
        <v>1.5</v>
      </c>
      <c r="T51" s="122">
        <f t="shared" si="5"/>
        <v>1.625</v>
      </c>
      <c r="U51" s="122">
        <f t="shared" si="5"/>
        <v>1.75</v>
      </c>
      <c r="V51" s="123">
        <f t="shared" si="5"/>
        <v>1.875</v>
      </c>
      <c r="W51" s="139">
        <f t="shared" si="5"/>
        <v>2</v>
      </c>
      <c r="X51" s="122">
        <f t="shared" si="5"/>
        <v>2.125</v>
      </c>
      <c r="Y51" s="122">
        <f t="shared" si="5"/>
        <v>2.25</v>
      </c>
      <c r="Z51" s="122">
        <f t="shared" si="5"/>
        <v>2.375</v>
      </c>
      <c r="AA51" s="122">
        <f t="shared" si="5"/>
        <v>2.5</v>
      </c>
      <c r="AB51" s="122">
        <f t="shared" si="5"/>
        <v>2.625</v>
      </c>
      <c r="AC51" s="122">
        <f t="shared" si="5"/>
        <v>2.75</v>
      </c>
      <c r="AD51" s="122">
        <f t="shared" si="5"/>
        <v>2.875</v>
      </c>
      <c r="AE51" s="122">
        <f t="shared" si="5"/>
        <v>3</v>
      </c>
      <c r="AF51" s="122">
        <f t="shared" si="5"/>
        <v>3.125</v>
      </c>
      <c r="AG51" s="122">
        <f t="shared" si="5"/>
        <v>3.25</v>
      </c>
      <c r="AH51" s="122">
        <f t="shared" si="5"/>
        <v>3.375</v>
      </c>
      <c r="AI51" s="122">
        <f t="shared" si="5"/>
        <v>3.5</v>
      </c>
      <c r="AJ51" s="122">
        <f t="shared" si="5"/>
        <v>3.625</v>
      </c>
      <c r="AK51" s="122">
        <f t="shared" si="5"/>
        <v>3.75</v>
      </c>
      <c r="AL51" s="122">
        <f t="shared" si="5"/>
        <v>3.875</v>
      </c>
      <c r="AM51" s="123">
        <f t="shared" si="5"/>
        <v>4</v>
      </c>
      <c r="CA51" s="111" t="s">
        <v>32</v>
      </c>
      <c r="CB51" s="121">
        <v>0</v>
      </c>
      <c r="CC51" s="122">
        <f>CB51+0.125</f>
        <v>0.125</v>
      </c>
      <c r="CD51" s="122">
        <f t="shared" ref="CD51:DG51" si="6">CC51+0.125</f>
        <v>0.25</v>
      </c>
      <c r="CE51" s="122">
        <f t="shared" si="6"/>
        <v>0.375</v>
      </c>
      <c r="CF51" s="122">
        <f t="shared" si="6"/>
        <v>0.5</v>
      </c>
      <c r="CG51" s="122">
        <f t="shared" si="6"/>
        <v>0.625</v>
      </c>
      <c r="CH51" s="122">
        <f t="shared" si="6"/>
        <v>0.75</v>
      </c>
      <c r="CI51" s="122">
        <f t="shared" si="6"/>
        <v>0.875</v>
      </c>
      <c r="CJ51" s="122">
        <f t="shared" si="6"/>
        <v>1</v>
      </c>
      <c r="CK51" s="122">
        <f t="shared" si="6"/>
        <v>1.125</v>
      </c>
      <c r="CL51" s="122">
        <f t="shared" si="6"/>
        <v>1.25</v>
      </c>
      <c r="CM51" s="122">
        <f t="shared" si="6"/>
        <v>1.375</v>
      </c>
      <c r="CN51" s="122">
        <f t="shared" si="6"/>
        <v>1.5</v>
      </c>
      <c r="CO51" s="122">
        <f t="shared" si="6"/>
        <v>1.625</v>
      </c>
      <c r="CP51" s="122">
        <f t="shared" si="6"/>
        <v>1.75</v>
      </c>
      <c r="CQ51" s="123">
        <f t="shared" si="6"/>
        <v>1.875</v>
      </c>
      <c r="CR51" s="139">
        <f t="shared" si="6"/>
        <v>2</v>
      </c>
      <c r="CS51" s="122">
        <f t="shared" si="6"/>
        <v>2.125</v>
      </c>
      <c r="CT51" s="122">
        <f t="shared" si="6"/>
        <v>2.25</v>
      </c>
      <c r="CU51" s="122">
        <f t="shared" si="6"/>
        <v>2.375</v>
      </c>
      <c r="CV51" s="122">
        <f t="shared" si="6"/>
        <v>2.5</v>
      </c>
      <c r="CW51" s="122">
        <f t="shared" si="6"/>
        <v>2.625</v>
      </c>
      <c r="CX51" s="122">
        <f t="shared" si="6"/>
        <v>2.75</v>
      </c>
      <c r="CY51" s="122">
        <f t="shared" si="6"/>
        <v>2.875</v>
      </c>
      <c r="CZ51" s="122">
        <f t="shared" si="6"/>
        <v>3</v>
      </c>
      <c r="DA51" s="122">
        <f t="shared" si="6"/>
        <v>3.125</v>
      </c>
      <c r="DB51" s="122">
        <f t="shared" si="6"/>
        <v>3.25</v>
      </c>
      <c r="DC51" s="122">
        <f t="shared" si="6"/>
        <v>3.375</v>
      </c>
      <c r="DD51" s="122">
        <f t="shared" si="6"/>
        <v>3.5</v>
      </c>
      <c r="DE51" s="122">
        <f t="shared" si="6"/>
        <v>3.625</v>
      </c>
      <c r="DF51" s="122">
        <f t="shared" si="6"/>
        <v>3.75</v>
      </c>
      <c r="DG51" s="123">
        <f t="shared" si="6"/>
        <v>3.875</v>
      </c>
    </row>
    <row r="52" spans="2:113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O59" si="8">IF(CB52&gt;H52,MAX(CB52,0),H52)</f>
        <v>0.25384000000000001</v>
      </c>
      <c r="H52" s="114">
        <f t="shared" si="8"/>
        <v>0.171140390625</v>
      </c>
      <c r="I52" s="114">
        <f t="shared" si="8"/>
        <v>0.10671749999999999</v>
      </c>
      <c r="J52" s="114">
        <f t="shared" si="8"/>
        <v>5.879148437499998E-2</v>
      </c>
      <c r="K52" s="114">
        <f t="shared" si="8"/>
        <v>2.558249999999998E-2</v>
      </c>
      <c r="L52" s="114">
        <f t="shared" si="8"/>
        <v>5.3107031249999548E-3</v>
      </c>
      <c r="M52" s="114">
        <f t="shared" si="8"/>
        <v>4.319999999999935E-3</v>
      </c>
      <c r="N52" s="114">
        <f t="shared" si="8"/>
        <v>4.319999999999935E-3</v>
      </c>
      <c r="O52" s="114">
        <f t="shared" si="8"/>
        <v>4.319999999999935E-3</v>
      </c>
      <c r="P52" s="114">
        <v>0</v>
      </c>
      <c r="Q52" s="114">
        <v>0</v>
      </c>
      <c r="R52" s="114">
        <v>0</v>
      </c>
      <c r="S52" s="114">
        <v>0</v>
      </c>
      <c r="T52" s="114">
        <v>0</v>
      </c>
      <c r="U52" s="114">
        <v>0</v>
      </c>
      <c r="V52" s="115">
        <v>0</v>
      </c>
      <c r="W52" s="113">
        <v>0</v>
      </c>
      <c r="X52" s="114">
        <v>0</v>
      </c>
      <c r="Y52" s="114">
        <v>0</v>
      </c>
      <c r="Z52" s="114">
        <v>0</v>
      </c>
      <c r="AA52" s="114">
        <v>0</v>
      </c>
      <c r="AB52" s="114">
        <v>0</v>
      </c>
      <c r="AC52" s="114">
        <v>0</v>
      </c>
      <c r="AD52" s="114">
        <v>0</v>
      </c>
      <c r="AE52" s="114">
        <v>0</v>
      </c>
      <c r="AF52" s="114">
        <v>0</v>
      </c>
      <c r="AG52" s="114">
        <v>0</v>
      </c>
      <c r="AH52" s="114">
        <v>0</v>
      </c>
      <c r="AI52" s="114">
        <v>0</v>
      </c>
      <c r="AJ52" s="114">
        <v>0</v>
      </c>
      <c r="AK52" s="114">
        <v>0</v>
      </c>
      <c r="AL52" s="114">
        <v>0</v>
      </c>
      <c r="AM52" s="115">
        <v>0</v>
      </c>
      <c r="AN52" s="172" t="s">
        <v>40</v>
      </c>
      <c r="CA52" s="140">
        <f>F52</f>
        <v>2.5</v>
      </c>
      <c r="CB52" s="113">
        <f>('[1]Summary Data'!$V119*POWER(CB$51,3))+('[1]Summary Data'!$W119*POWER(CB$51,2))+('[1]Summary Data'!$X119*CB$51)+'[1]Summary Data'!$Y119</f>
        <v>0.25384000000000001</v>
      </c>
      <c r="CC52" s="114">
        <f>('[1]Summary Data'!$V119*POWER(CC$51,3))+('[1]Summary Data'!$W119*POWER(CC$51,2))+('[1]Summary Data'!$X119*CC$51)+'[1]Summary Data'!$Y119</f>
        <v>0.171140390625</v>
      </c>
      <c r="CD52" s="114">
        <f>('[1]Summary Data'!$V119*POWER(CD$51,3))+('[1]Summary Data'!$W119*POWER(CD$51,2))+('[1]Summary Data'!$X119*CD$51)+'[1]Summary Data'!$Y119</f>
        <v>0.10671749999999999</v>
      </c>
      <c r="CE52" s="114">
        <f>('[1]Summary Data'!$V119*POWER(CE$51,3))+('[1]Summary Data'!$W119*POWER(CE$51,2))+('[1]Summary Data'!$X119*CE$51)+'[1]Summary Data'!$Y119</f>
        <v>5.879148437499998E-2</v>
      </c>
      <c r="CF52" s="114">
        <f>('[1]Summary Data'!$V119*POWER(CF$51,3))+('[1]Summary Data'!$W119*POWER(CF$51,2))+('[1]Summary Data'!$X119*CF$51)+'[1]Summary Data'!$Y119</f>
        <v>2.558249999999998E-2</v>
      </c>
      <c r="CG52" s="114">
        <f>('[1]Summary Data'!$V119*POWER(CG$51,3))+('[1]Summary Data'!$W119*POWER(CG$51,2))+('[1]Summary Data'!$X119*CG$51)+'[1]Summary Data'!$Y119</f>
        <v>5.3107031249999548E-3</v>
      </c>
      <c r="CH52" s="114">
        <f>('[1]Summary Data'!$V119*POWER(CH$51,3))+('[1]Summary Data'!$W119*POWER(CH$51,2))+('[1]Summary Data'!$X119*CH$51)+'[1]Summary Data'!$Y119</f>
        <v>-3.8037500000000501E-3</v>
      </c>
      <c r="CI52" s="114">
        <f>('[1]Summary Data'!$V119*POWER(CI$51,3))+('[1]Summary Data'!$W119*POWER(CI$51,2))+('[1]Summary Data'!$X119*CI$51)+'[1]Summary Data'!$Y119</f>
        <v>-3.5407031250000998E-3</v>
      </c>
      <c r="CJ52" s="114">
        <f>('[1]Summary Data'!$V119*POWER(CJ$51,3))+('[1]Summary Data'!$W119*POWER(CJ$51,2))+('[1]Summary Data'!$X119*CJ$51)+'[1]Summary Data'!$Y119</f>
        <v>4.319999999999935E-3</v>
      </c>
      <c r="CK52" s="114">
        <f>('[1]Summary Data'!$V119*POWER(CK$51,3))+('[1]Summary Data'!$W119*POWER(CK$51,2))+('[1]Summary Data'!$X119*CK$51)+'[1]Summary Data'!$Y119</f>
        <v>1.7998515625000044E-2</v>
      </c>
      <c r="CL52" s="114">
        <f>('[1]Summary Data'!$V119*POWER(CL$51,3))+('[1]Summary Data'!$W119*POWER(CL$51,2))+('[1]Summary Data'!$X119*CL$51)+'[1]Summary Data'!$Y119</f>
        <v>3.5714999999999886E-2</v>
      </c>
      <c r="CM52" s="114">
        <f>('[1]Summary Data'!$V119*POWER(CM$51,3))+('[1]Summary Data'!$W119*POWER(CM$51,2))+('[1]Summary Data'!$X119*CM$51)+'[1]Summary Data'!$Y119</f>
        <v>5.5689609374999838E-2</v>
      </c>
      <c r="CN52" s="114">
        <f>('[1]Summary Data'!$V119*POWER(CN$51,3))+('[1]Summary Data'!$W119*POWER(CN$51,2))+('[1]Summary Data'!$X119*CN$51)+'[1]Summary Data'!$Y119</f>
        <v>7.6142499999999946E-2</v>
      </c>
      <c r="CO52" s="114">
        <f>('[1]Summary Data'!$V119*POWER(CO$51,3))+('[1]Summary Data'!$W119*POWER(CO$51,2))+('[1]Summary Data'!$X119*CO$51)+'[1]Summary Data'!$Y119</f>
        <v>9.5293828125000146E-2</v>
      </c>
      <c r="CP52" s="114">
        <f>('[1]Summary Data'!$V119*POWER(CP$51,3))+('[1]Summary Data'!$W119*POWER(CP$51,2))+('[1]Summary Data'!$X119*CP$51)+'[1]Summary Data'!$Y119</f>
        <v>0.11136374999999971</v>
      </c>
      <c r="CQ52" s="115">
        <f>('[1]Summary Data'!$V119*POWER(CQ$51,3))+('[1]Summary Data'!$W119*POWER(CQ$51,2))+('[1]Summary Data'!$X119*CQ$51)+'[1]Summary Data'!$Y119</f>
        <v>0.12257242187500011</v>
      </c>
      <c r="CR52" s="115">
        <f>('[1]Summary Data'!$V119*POWER(CR$51,3))+('[1]Summary Data'!$W119*POWER(CR$51,2))+('[1]Summary Data'!$X119*CR$51)+'[1]Summary Data'!$Y119</f>
        <v>0.12713999999999998</v>
      </c>
      <c r="CS52" s="115">
        <f>('[1]Summary Data'!$V119*POWER(CS$51,3))+('[1]Summary Data'!$W119*POWER(CS$51,2))+('[1]Summary Data'!$X119*CS$51)+'[1]Summary Data'!$Y119</f>
        <v>0.12328664062500011</v>
      </c>
      <c r="CT52" s="115">
        <f>('[1]Summary Data'!$V119*POWER(CT$51,3))+('[1]Summary Data'!$W119*POWER(CT$51,2))+('[1]Summary Data'!$X119*CT$51)+'[1]Summary Data'!$Y119</f>
        <v>0.10923250000000001</v>
      </c>
      <c r="CU52" s="115">
        <f>('[1]Summary Data'!$V119*POWER(CU$51,3))+('[1]Summary Data'!$W119*POWER(CU$51,2))+('[1]Summary Data'!$X119*CU$51)+'[1]Summary Data'!$Y119</f>
        <v>8.3197734375000054E-2</v>
      </c>
      <c r="CV52" s="115">
        <f>('[1]Summary Data'!$V119*POWER(CV$51,3))+('[1]Summary Data'!$W119*POWER(CV$51,2))+('[1]Summary Data'!$X119*CV$51)+'[1]Summary Data'!$Y119</f>
        <v>4.3402499999999733E-2</v>
      </c>
      <c r="CW52" s="115">
        <f>('[1]Summary Data'!$V119*POWER(CW$51,3))+('[1]Summary Data'!$W119*POWER(CW$51,2))+('[1]Summary Data'!$X119*CW$51)+'[1]Summary Data'!$Y119</f>
        <v>-1.1933046874999909E-2</v>
      </c>
      <c r="CX52" s="115">
        <f>('[1]Summary Data'!$V119*POWER(CX$51,3))+('[1]Summary Data'!$W119*POWER(CX$51,2))+('[1]Summary Data'!$X119*CX$51)+'[1]Summary Data'!$Y119</f>
        <v>-8.4588750000000268E-2</v>
      </c>
      <c r="CY52" s="115">
        <f>('[1]Summary Data'!$V119*POWER(CY$51,3))+('[1]Summary Data'!$W119*POWER(CY$51,2))+('[1]Summary Data'!$X119*CY$51)+'[1]Summary Data'!$Y119</f>
        <v>-0.17634445312499986</v>
      </c>
      <c r="CZ52" s="115">
        <f>('[1]Summary Data'!$V119*POWER(CZ$51,3))+('[1]Summary Data'!$W119*POWER(CZ$51,2))+('[1]Summary Data'!$X119*CZ$51)+'[1]Summary Data'!$Y119</f>
        <v>-0.28897999999999985</v>
      </c>
      <c r="DA52" s="115">
        <f>('[1]Summary Data'!$V119*POWER(DA$51,3))+('[1]Summary Data'!$W119*POWER(DA$51,2))+('[1]Summary Data'!$X119*DA$51)+'[1]Summary Data'!$Y119</f>
        <v>-0.42427523437499987</v>
      </c>
      <c r="DB52" s="115">
        <f>('[1]Summary Data'!$V119*POWER(DB$51,3))+('[1]Summary Data'!$W119*POWER(DB$51,2))+('[1]Summary Data'!$X119*DB$51)+'[1]Summary Data'!$Y119</f>
        <v>-0.58400999999999903</v>
      </c>
      <c r="DC52" s="115">
        <f>('[1]Summary Data'!$V119*POWER(DC$51,3))+('[1]Summary Data'!$W119*POWER(DC$51,2))+('[1]Summary Data'!$X119*DC$51)+'[1]Summary Data'!$Y119</f>
        <v>-0.76996414062499974</v>
      </c>
      <c r="DD52" s="115">
        <f>('[1]Summary Data'!$V119*POWER(DD$51,3))+('[1]Summary Data'!$W119*POWER(DD$51,2))+('[1]Summary Data'!$X119*DD$51)+'[1]Summary Data'!$Y119</f>
        <v>-0.98391750000000022</v>
      </c>
      <c r="DE52" s="115">
        <f>('[1]Summary Data'!$V119*POWER(DE$51,3))+('[1]Summary Data'!$W119*POWER(DE$51,2))+('[1]Summary Data'!$X119*DE$51)+'[1]Summary Data'!$Y119</f>
        <v>-1.2276499218749997</v>
      </c>
      <c r="DF52" s="115">
        <f>('[1]Summary Data'!$V119*POWER(DF$51,3))+('[1]Summary Data'!$W119*POWER(DF$51,2))+('[1]Summary Data'!$X119*DF$51)+'[1]Summary Data'!$Y119</f>
        <v>-1.5029412499999986</v>
      </c>
      <c r="DG52" s="115">
        <f>('[1]Summary Data'!$V119*POWER(DG$51,3))+('[1]Summary Data'!$W119*POWER(DG$51,2))+('[1]Summary Data'!$X119*DG$51)+'[1]Summary Data'!$Y119</f>
        <v>-1.8115713281250001</v>
      </c>
      <c r="DH52" s="172" t="s">
        <v>40</v>
      </c>
    </row>
    <row r="53" spans="2:113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0.22758</v>
      </c>
      <c r="H53" s="93">
        <f t="shared" si="8"/>
        <v>0.17679447265625001</v>
      </c>
      <c r="I53" s="93">
        <f t="shared" si="8"/>
        <v>0.12878078125</v>
      </c>
      <c r="J53" s="93">
        <f t="shared" si="8"/>
        <v>8.5410761718749978E-2</v>
      </c>
      <c r="K53" s="93">
        <f t="shared" si="8"/>
        <v>4.8556249999999995E-2</v>
      </c>
      <c r="L53" s="93">
        <f t="shared" si="8"/>
        <v>2.0089082031249983E-2</v>
      </c>
      <c r="M53" s="93">
        <f t="shared" si="8"/>
        <v>3.7299999999999833E-3</v>
      </c>
      <c r="N53" s="93">
        <f t="shared" si="8"/>
        <v>3.7299999999999833E-3</v>
      </c>
      <c r="O53" s="93">
        <f t="shared" si="8"/>
        <v>3.7299999999999833E-3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4">
        <v>0</v>
      </c>
      <c r="W53" s="92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4">
        <v>0</v>
      </c>
      <c r="AN53" s="173"/>
      <c r="AO53" s="53" t="s">
        <v>46</v>
      </c>
      <c r="AP53" s="43"/>
      <c r="AQ53" s="43"/>
      <c r="AR53" s="43"/>
      <c r="AS53" s="43"/>
      <c r="AU53" s="43"/>
      <c r="AV53" s="43"/>
      <c r="AW53" s="43"/>
      <c r="AX53" s="43"/>
      <c r="AZ53" s="43"/>
      <c r="BA53" s="43"/>
      <c r="BB53" s="43"/>
      <c r="BC53" s="43"/>
      <c r="BE53" s="43"/>
      <c r="BF53" s="43"/>
      <c r="BG53" s="43"/>
      <c r="BH53" s="43"/>
      <c r="BJ53" s="43"/>
      <c r="BK53" s="43"/>
      <c r="BL53" s="43"/>
      <c r="BM53" s="43"/>
      <c r="BO53" s="43"/>
      <c r="BP53" s="43"/>
      <c r="BQ53" s="43"/>
      <c r="BR53" s="43"/>
      <c r="BT53" s="43"/>
      <c r="BU53" s="43"/>
      <c r="BV53" s="43"/>
      <c r="BW53" s="43"/>
      <c r="BY53" s="43"/>
      <c r="BZ53" s="43"/>
      <c r="CA53" s="141">
        <f t="shared" ref="CA53:CA59" si="9">F53</f>
        <v>3</v>
      </c>
      <c r="CB53" s="92">
        <f>('[1]Summary Data'!$V118*POWER(CB$51,3))+('[1]Summary Data'!$W118*POWER(CB$51,2))+('[1]Summary Data'!$X118*CB$51)+'[1]Summary Data'!$Y118</f>
        <v>0.22758</v>
      </c>
      <c r="CC53" s="93">
        <f>('[1]Summary Data'!$V118*POWER(CC$51,3))+('[1]Summary Data'!$W118*POWER(CC$51,2))+('[1]Summary Data'!$X118*CC$51)+'[1]Summary Data'!$Y118</f>
        <v>0.17679447265625001</v>
      </c>
      <c r="CD53" s="93">
        <f>('[1]Summary Data'!$V118*POWER(CD$51,3))+('[1]Summary Data'!$W118*POWER(CD$51,2))+('[1]Summary Data'!$X118*CD$51)+'[1]Summary Data'!$Y118</f>
        <v>0.12878078125</v>
      </c>
      <c r="CE53" s="93">
        <f>('[1]Summary Data'!$V118*POWER(CE$51,3))+('[1]Summary Data'!$W118*POWER(CE$51,2))+('[1]Summary Data'!$X118*CE$51)+'[1]Summary Data'!$Y118</f>
        <v>8.5410761718749978E-2</v>
      </c>
      <c r="CF53" s="93">
        <f>('[1]Summary Data'!$V118*POWER(CF$51,3))+('[1]Summary Data'!$W118*POWER(CF$51,2))+('[1]Summary Data'!$X118*CF$51)+'[1]Summary Data'!$Y118</f>
        <v>4.8556249999999995E-2</v>
      </c>
      <c r="CG53" s="93">
        <f>('[1]Summary Data'!$V118*POWER(CG$51,3))+('[1]Summary Data'!$W118*POWER(CG$51,2))+('[1]Summary Data'!$X118*CG$51)+'[1]Summary Data'!$Y118</f>
        <v>2.0089082031249983E-2</v>
      </c>
      <c r="CH53" s="93">
        <f>('[1]Summary Data'!$V118*POWER(CH$51,3))+('[1]Summary Data'!$W118*POWER(CH$51,2))+('[1]Summary Data'!$X118*CH$51)+'[1]Summary Data'!$Y118</f>
        <v>1.8810937499999791E-3</v>
      </c>
      <c r="CI53" s="93">
        <f>('[1]Summary Data'!$V118*POWER(CI$51,3))+('[1]Summary Data'!$W118*POWER(CI$51,2))+('[1]Summary Data'!$X118*CI$51)+'[1]Summary Data'!$Y118</f>
        <v>-4.1958789062500057E-3</v>
      </c>
      <c r="CJ53" s="93">
        <f>('[1]Summary Data'!$V118*POWER(CJ$51,3))+('[1]Summary Data'!$W118*POWER(CJ$51,2))+('[1]Summary Data'!$X118*CJ$51)+'[1]Summary Data'!$Y118</f>
        <v>3.7299999999999833E-3</v>
      </c>
      <c r="CK53" s="93">
        <f>('[1]Summary Data'!$V118*POWER(CK$51,3))+('[1]Summary Data'!$W118*POWER(CK$51,2))+('[1]Summary Data'!$X118*CK$51)+'[1]Summary Data'!$Y118</f>
        <v>2.7530566406249957E-2</v>
      </c>
      <c r="CL53" s="93">
        <f>('[1]Summary Data'!$V118*POWER(CL$51,3))+('[1]Summary Data'!$W118*POWER(CL$51,2))+('[1]Summary Data'!$X118*CL$51)+'[1]Summary Data'!$Y118</f>
        <v>6.9077656250000008E-2</v>
      </c>
      <c r="CM53" s="93">
        <f>('[1]Summary Data'!$V118*POWER(CM$51,3))+('[1]Summary Data'!$W118*POWER(CM$51,2))+('[1]Summary Data'!$X118*CM$51)+'[1]Summary Data'!$Y118</f>
        <v>0.13024310546875006</v>
      </c>
      <c r="CN53" s="93">
        <f>('[1]Summary Data'!$V118*POWER(CN$51,3))+('[1]Summary Data'!$W118*POWER(CN$51,2))+('[1]Summary Data'!$X118*CN$51)+'[1]Summary Data'!$Y118</f>
        <v>0.21289874999999991</v>
      </c>
      <c r="CO53" s="93">
        <f>('[1]Summary Data'!$V118*POWER(CO$51,3))+('[1]Summary Data'!$W118*POWER(CO$51,2))+('[1]Summary Data'!$X118*CO$51)+'[1]Summary Data'!$Y118</f>
        <v>0.31891642578125001</v>
      </c>
      <c r="CP53" s="93">
        <f>('[1]Summary Data'!$V118*POWER(CP$51,3))+('[1]Summary Data'!$W118*POWER(CP$51,2))+('[1]Summary Data'!$X118*CP$51)+'[1]Summary Data'!$Y118</f>
        <v>0.45016796875000009</v>
      </c>
      <c r="CQ53" s="94">
        <f>('[1]Summary Data'!$V118*POWER(CQ$51,3))+('[1]Summary Data'!$W118*POWER(CQ$51,2))+('[1]Summary Data'!$X118*CQ$51)+'[1]Summary Data'!$Y118</f>
        <v>0.60852521484375</v>
      </c>
      <c r="CR53" s="94">
        <f>('[1]Summary Data'!$V118*POWER(CR$51,3))+('[1]Summary Data'!$W118*POWER(CR$51,2))+('[1]Summary Data'!$X118*CR$51)+'[1]Summary Data'!$Y118</f>
        <v>0.79586000000000001</v>
      </c>
      <c r="CS53" s="94">
        <f>('[1]Summary Data'!$V118*POWER(CS$51,3))+('[1]Summary Data'!$W118*POWER(CS$51,2))+('[1]Summary Data'!$X118*CS$51)+'[1]Summary Data'!$Y118</f>
        <v>1.0140441601562502</v>
      </c>
      <c r="CT53" s="94">
        <f>('[1]Summary Data'!$V118*POWER(CT$51,3))+('[1]Summary Data'!$W118*POWER(CT$51,2))+('[1]Summary Data'!$X118*CT$51)+'[1]Summary Data'!$Y118</f>
        <v>1.2649495312500001</v>
      </c>
      <c r="CU53" s="94">
        <f>('[1]Summary Data'!$V118*POWER(CU$51,3))+('[1]Summary Data'!$W118*POWER(CU$51,2))+('[1]Summary Data'!$X118*CU$51)+'[1]Summary Data'!$Y118</f>
        <v>1.5504479492187504</v>
      </c>
      <c r="CV53" s="94">
        <f>('[1]Summary Data'!$V118*POWER(CV$51,3))+('[1]Summary Data'!$W118*POWER(CV$51,2))+('[1]Summary Data'!$X118*CV$51)+'[1]Summary Data'!$Y118</f>
        <v>1.8724112500000003</v>
      </c>
      <c r="CW53" s="94">
        <f>('[1]Summary Data'!$V118*POWER(CW$51,3))+('[1]Summary Data'!$W118*POWER(CW$51,2))+('[1]Summary Data'!$X118*CW$51)+'[1]Summary Data'!$Y118</f>
        <v>2.2327112695312499</v>
      </c>
      <c r="CX53" s="94">
        <f>('[1]Summary Data'!$V118*POWER(CX$51,3))+('[1]Summary Data'!$W118*POWER(CX$51,2))+('[1]Summary Data'!$X118*CX$51)+'[1]Summary Data'!$Y118</f>
        <v>2.6332198437500005</v>
      </c>
      <c r="CY53" s="94">
        <f>('[1]Summary Data'!$V118*POWER(CY$51,3))+('[1]Summary Data'!$W118*POWER(CY$51,2))+('[1]Summary Data'!$X118*CY$51)+'[1]Summary Data'!$Y118</f>
        <v>3.0758088085937501</v>
      </c>
      <c r="CZ53" s="94">
        <f>('[1]Summary Data'!$V118*POWER(CZ$51,3))+('[1]Summary Data'!$W118*POWER(CZ$51,2))+('[1]Summary Data'!$X118*CZ$51)+'[1]Summary Data'!$Y118</f>
        <v>3.5623499999999999</v>
      </c>
      <c r="DA53" s="94">
        <f>('[1]Summary Data'!$V118*POWER(DA$51,3))+('[1]Summary Data'!$W118*POWER(DA$51,2))+('[1]Summary Data'!$X118*DA$51)+'[1]Summary Data'!$Y118</f>
        <v>4.0947152539062497</v>
      </c>
      <c r="DB53" s="94">
        <f>('[1]Summary Data'!$V118*POWER(DB$51,3))+('[1]Summary Data'!$W118*POWER(DB$51,2))+('[1]Summary Data'!$X118*DB$51)+'[1]Summary Data'!$Y118</f>
        <v>4.6747764062500003</v>
      </c>
      <c r="DC53" s="94">
        <f>('[1]Summary Data'!$V118*POWER(DC$51,3))+('[1]Summary Data'!$W118*POWER(DC$51,2))+('[1]Summary Data'!$X118*DC$51)+'[1]Summary Data'!$Y118</f>
        <v>5.3044052929687506</v>
      </c>
      <c r="DD53" s="94">
        <f>('[1]Summary Data'!$V118*POWER(DD$51,3))+('[1]Summary Data'!$W118*POWER(DD$51,2))+('[1]Summary Data'!$X118*DD$51)+'[1]Summary Data'!$Y118</f>
        <v>5.9854737500000006</v>
      </c>
      <c r="DE53" s="94">
        <f>('[1]Summary Data'!$V118*POWER(DE$51,3))+('[1]Summary Data'!$W118*POWER(DE$51,2))+('[1]Summary Data'!$X118*DE$51)+'[1]Summary Data'!$Y118</f>
        <v>6.7198536132812494</v>
      </c>
      <c r="DF53" s="94">
        <f>('[1]Summary Data'!$V118*POWER(DF$51,3))+('[1]Summary Data'!$W118*POWER(DF$51,2))+('[1]Summary Data'!$X118*DF$51)+'[1]Summary Data'!$Y118</f>
        <v>7.5094167187499989</v>
      </c>
      <c r="DG53" s="94">
        <f>('[1]Summary Data'!$V118*POWER(DG$51,3))+('[1]Summary Data'!$W118*POWER(DG$51,2))+('[1]Summary Data'!$X118*DG$51)+'[1]Summary Data'!$Y118</f>
        <v>8.356034902343751</v>
      </c>
      <c r="DH53" s="173"/>
      <c r="DI53" s="43" t="s">
        <v>62</v>
      </c>
    </row>
    <row r="54" spans="2:113">
      <c r="B54" s="166"/>
      <c r="C54" s="167"/>
      <c r="D54" s="167"/>
      <c r="E54" s="168"/>
      <c r="F54" s="54">
        <f t="shared" si="7"/>
        <v>3.5</v>
      </c>
      <c r="G54" s="97">
        <f t="shared" si="8"/>
        <v>0.21168999999999999</v>
      </c>
      <c r="H54" s="98">
        <f t="shared" si="8"/>
        <v>0.179911015625</v>
      </c>
      <c r="I54" s="98">
        <f t="shared" si="8"/>
        <v>0.14427687499999997</v>
      </c>
      <c r="J54" s="98">
        <f t="shared" si="8"/>
        <v>0.10746179687499999</v>
      </c>
      <c r="K54" s="98">
        <f t="shared" si="8"/>
        <v>7.2139999999999982E-2</v>
      </c>
      <c r="L54" s="98">
        <f t="shared" si="8"/>
        <v>4.0985703124999995E-2</v>
      </c>
      <c r="M54" s="98">
        <f t="shared" si="8"/>
        <v>1.6673125000000011E-2</v>
      </c>
      <c r="N54" s="98">
        <f t="shared" si="8"/>
        <v>1.8764843749999871E-3</v>
      </c>
      <c r="O54" s="98">
        <f t="shared" si="8"/>
        <v>0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8">
        <v>0</v>
      </c>
      <c r="V54" s="99">
        <v>0</v>
      </c>
      <c r="W54" s="97">
        <v>0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0</v>
      </c>
      <c r="AF54" s="98">
        <v>0</v>
      </c>
      <c r="AG54" s="98">
        <v>0</v>
      </c>
      <c r="AH54" s="98">
        <v>0</v>
      </c>
      <c r="AI54" s="98">
        <v>0</v>
      </c>
      <c r="AJ54" s="98">
        <v>0</v>
      </c>
      <c r="AK54" s="98">
        <v>0</v>
      </c>
      <c r="AL54" s="98">
        <v>0</v>
      </c>
      <c r="AM54" s="99">
        <v>0</v>
      </c>
      <c r="AN54" s="173"/>
      <c r="CA54" s="142">
        <f t="shared" si="9"/>
        <v>3.5</v>
      </c>
      <c r="CB54" s="97">
        <f>('[1]Summary Data'!$V117*POWER(CB$51,3))+('[1]Summary Data'!$W117*POWER(CB$51,2))+('[1]Summary Data'!$X117*CB$51)+'[1]Summary Data'!$Y117</f>
        <v>0.21168999999999999</v>
      </c>
      <c r="CC54" s="98">
        <f>('[1]Summary Data'!$V117*POWER(CC$51,3))+('[1]Summary Data'!$W117*POWER(CC$51,2))+('[1]Summary Data'!$X117*CC$51)+'[1]Summary Data'!$Y117</f>
        <v>0.179911015625</v>
      </c>
      <c r="CD54" s="98">
        <f>('[1]Summary Data'!$V117*POWER(CD$51,3))+('[1]Summary Data'!$W117*POWER(CD$51,2))+('[1]Summary Data'!$X117*CD$51)+'[1]Summary Data'!$Y117</f>
        <v>0.14427687499999997</v>
      </c>
      <c r="CE54" s="98">
        <f>('[1]Summary Data'!$V117*POWER(CE$51,3))+('[1]Summary Data'!$W117*POWER(CE$51,2))+('[1]Summary Data'!$X117*CE$51)+'[1]Summary Data'!$Y117</f>
        <v>0.10746179687499999</v>
      </c>
      <c r="CF54" s="98">
        <f>('[1]Summary Data'!$V117*POWER(CF$51,3))+('[1]Summary Data'!$W117*POWER(CF$51,2))+('[1]Summary Data'!$X117*CF$51)+'[1]Summary Data'!$Y117</f>
        <v>7.2139999999999982E-2</v>
      </c>
      <c r="CG54" s="98">
        <f>('[1]Summary Data'!$V117*POWER(CG$51,3))+('[1]Summary Data'!$W117*POWER(CG$51,2))+('[1]Summary Data'!$X117*CG$51)+'[1]Summary Data'!$Y117</f>
        <v>4.0985703124999995E-2</v>
      </c>
      <c r="CH54" s="98">
        <f>('[1]Summary Data'!$V117*POWER(CH$51,3))+('[1]Summary Data'!$W117*POWER(CH$51,2))+('[1]Summary Data'!$X117*CH$51)+'[1]Summary Data'!$Y117</f>
        <v>1.6673125000000011E-2</v>
      </c>
      <c r="CI54" s="98">
        <f>('[1]Summary Data'!$V117*POWER(CI$51,3))+('[1]Summary Data'!$W117*POWER(CI$51,2))+('[1]Summary Data'!$X117*CI$51)+'[1]Summary Data'!$Y117</f>
        <v>1.8764843749999871E-3</v>
      </c>
      <c r="CJ54" s="98">
        <f>('[1]Summary Data'!$V117*POWER(CJ$51,3))+('[1]Summary Data'!$W117*POWER(CJ$51,2))+('[1]Summary Data'!$X117*CJ$51)+'[1]Summary Data'!$Y117</f>
        <v>-7.3000000000000842E-4</v>
      </c>
      <c r="CK54" s="98">
        <f>('[1]Summary Data'!$V117*POWER(CK$51,3))+('[1]Summary Data'!$W117*POWER(CK$51,2))+('[1]Summary Data'!$X117*CK$51)+'[1]Summary Data'!$Y117</f>
        <v>1.1527890625000037E-2</v>
      </c>
      <c r="CL54" s="98">
        <f>('[1]Summary Data'!$V117*POWER(CL$51,3))+('[1]Summary Data'!$W117*POWER(CL$51,2))+('[1]Summary Data'!$X117*CL$51)+'[1]Summary Data'!$Y117</f>
        <v>4.1324375000000024E-2</v>
      </c>
      <c r="CM54" s="98">
        <f>('[1]Summary Data'!$V117*POWER(CM$51,3))+('[1]Summary Data'!$W117*POWER(CM$51,2))+('[1]Summary Data'!$X117*CM$51)+'[1]Summary Data'!$Y117</f>
        <v>9.1333671874999967E-2</v>
      </c>
      <c r="CN54" s="98">
        <f>('[1]Summary Data'!$V117*POWER(CN$51,3))+('[1]Summary Data'!$W117*POWER(CN$51,2))+('[1]Summary Data'!$X117*CN$51)+'[1]Summary Data'!$Y117</f>
        <v>0.16422999999999999</v>
      </c>
      <c r="CO54" s="98">
        <f>('[1]Summary Data'!$V117*POWER(CO$51,3))+('[1]Summary Data'!$W117*POWER(CO$51,2))+('[1]Summary Data'!$X117*CO$51)+'[1]Summary Data'!$Y117</f>
        <v>0.26268757812499999</v>
      </c>
      <c r="CP54" s="98">
        <f>('[1]Summary Data'!$V117*POWER(CP$51,3))+('[1]Summary Data'!$W117*POWER(CP$51,2))+('[1]Summary Data'!$X117*CP$51)+'[1]Summary Data'!$Y117</f>
        <v>0.38938062499999998</v>
      </c>
      <c r="CQ54" s="99">
        <f>('[1]Summary Data'!$V117*POWER(CQ$51,3))+('[1]Summary Data'!$W117*POWER(CQ$51,2))+('[1]Summary Data'!$X117*CQ$51)+'[1]Summary Data'!$Y117</f>
        <v>0.54698335937499998</v>
      </c>
      <c r="CR54" s="99">
        <f>('[1]Summary Data'!$V117*POWER(CR$51,3))+('[1]Summary Data'!$W117*POWER(CR$51,2))+('[1]Summary Data'!$X117*CR$51)+'[1]Summary Data'!$Y117</f>
        <v>0.73816999999999999</v>
      </c>
      <c r="CS54" s="99">
        <f>('[1]Summary Data'!$V117*POWER(CS$51,3))+('[1]Summary Data'!$W117*POWER(CS$51,2))+('[1]Summary Data'!$X117*CS$51)+'[1]Summary Data'!$Y117</f>
        <v>0.96561476562500026</v>
      </c>
      <c r="CT54" s="99">
        <f>('[1]Summary Data'!$V117*POWER(CT$51,3))+('[1]Summary Data'!$W117*POWER(CT$51,2))+('[1]Summary Data'!$X117*CT$51)+'[1]Summary Data'!$Y117</f>
        <v>1.2319918750000001</v>
      </c>
      <c r="CU54" s="99">
        <f>('[1]Summary Data'!$V117*POWER(CU$51,3))+('[1]Summary Data'!$W117*POWER(CU$51,2))+('[1]Summary Data'!$X117*CU$51)+'[1]Summary Data'!$Y117</f>
        <v>1.539975546875</v>
      </c>
      <c r="CV54" s="99">
        <f>('[1]Summary Data'!$V117*POWER(CV$51,3))+('[1]Summary Data'!$W117*POWER(CV$51,2))+('[1]Summary Data'!$X117*CV$51)+'[1]Summary Data'!$Y117</f>
        <v>1.8922399999999999</v>
      </c>
      <c r="CW54" s="99">
        <f>('[1]Summary Data'!$V117*POWER(CW$51,3))+('[1]Summary Data'!$W117*POWER(CW$51,2))+('[1]Summary Data'!$X117*CW$51)+'[1]Summary Data'!$Y117</f>
        <v>2.2914594531250003</v>
      </c>
      <c r="CX54" s="99">
        <f>('[1]Summary Data'!$V117*POWER(CX$51,3))+('[1]Summary Data'!$W117*POWER(CX$51,2))+('[1]Summary Data'!$X117*CX$51)+'[1]Summary Data'!$Y117</f>
        <v>2.7403081249999999</v>
      </c>
      <c r="CY54" s="99">
        <f>('[1]Summary Data'!$V117*POWER(CY$51,3))+('[1]Summary Data'!$W117*POWER(CY$51,2))+('[1]Summary Data'!$X117*CY$51)+'[1]Summary Data'!$Y117</f>
        <v>3.2414602343749999</v>
      </c>
      <c r="CZ54" s="99">
        <f>('[1]Summary Data'!$V117*POWER(CZ$51,3))+('[1]Summary Data'!$W117*POWER(CZ$51,2))+('[1]Summary Data'!$X117*CZ$51)+'[1]Summary Data'!$Y117</f>
        <v>3.7975899999999991</v>
      </c>
      <c r="DA54" s="99">
        <f>('[1]Summary Data'!$V117*POWER(DA$51,3))+('[1]Summary Data'!$W117*POWER(DA$51,2))+('[1]Summary Data'!$X117*DA$51)+'[1]Summary Data'!$Y117</f>
        <v>4.4113716406250001</v>
      </c>
      <c r="DB54" s="99">
        <f>('[1]Summary Data'!$V117*POWER(DB$51,3))+('[1]Summary Data'!$W117*POWER(DB$51,2))+('[1]Summary Data'!$X117*DB$51)+'[1]Summary Data'!$Y117</f>
        <v>5.0854793749999994</v>
      </c>
      <c r="DC54" s="99">
        <f>('[1]Summary Data'!$V117*POWER(DC$51,3))+('[1]Summary Data'!$W117*POWER(DC$51,2))+('[1]Summary Data'!$X117*DC$51)+'[1]Summary Data'!$Y117</f>
        <v>5.8225874218750002</v>
      </c>
      <c r="DD54" s="99">
        <f>('[1]Summary Data'!$V117*POWER(DD$51,3))+('[1]Summary Data'!$W117*POWER(DD$51,2))+('[1]Summary Data'!$X117*DD$51)+'[1]Summary Data'!$Y117</f>
        <v>6.6253700000000002</v>
      </c>
      <c r="DE54" s="99">
        <f>('[1]Summary Data'!$V117*POWER(DE$51,3))+('[1]Summary Data'!$W117*POWER(DE$51,2))+('[1]Summary Data'!$X117*DE$51)+'[1]Summary Data'!$Y117</f>
        <v>7.4965013281249995</v>
      </c>
      <c r="DF54" s="99">
        <f>('[1]Summary Data'!$V117*POWER(DF$51,3))+('[1]Summary Data'!$W117*POWER(DF$51,2))+('[1]Summary Data'!$X117*DF$51)+'[1]Summary Data'!$Y117</f>
        <v>8.4386556249999991</v>
      </c>
      <c r="DG54" s="99">
        <f>('[1]Summary Data'!$V117*POWER(DG$51,3))+('[1]Summary Data'!$W117*POWER(DG$51,2))+('[1]Summary Data'!$X117*DG$51)+'[1]Summary Data'!$Y117</f>
        <v>9.4545071093750011</v>
      </c>
      <c r="DH54" s="173"/>
    </row>
    <row r="55" spans="2:113">
      <c r="B55" s="166"/>
      <c r="C55" s="167"/>
      <c r="D55" s="167"/>
      <c r="E55" s="168"/>
      <c r="F55" s="56">
        <f t="shared" si="7"/>
        <v>4</v>
      </c>
      <c r="G55" s="97">
        <f t="shared" si="8"/>
        <v>0.19783999999999999</v>
      </c>
      <c r="H55" s="98">
        <f t="shared" si="8"/>
        <v>0.14625466796874997</v>
      </c>
      <c r="I55" s="98">
        <f t="shared" si="8"/>
        <v>0.10134046875</v>
      </c>
      <c r="J55" s="98">
        <f t="shared" si="8"/>
        <v>6.3658847656249989E-2</v>
      </c>
      <c r="K55" s="98">
        <f t="shared" si="8"/>
        <v>3.3771250000000003E-2</v>
      </c>
      <c r="L55" s="98">
        <f t="shared" si="8"/>
        <v>1.2239121093749972E-2</v>
      </c>
      <c r="M55" s="98">
        <f t="shared" si="8"/>
        <v>3.3900000000000041E-3</v>
      </c>
      <c r="N55" s="98">
        <f t="shared" si="8"/>
        <v>3.3900000000000041E-3</v>
      </c>
      <c r="O55" s="98">
        <f t="shared" si="8"/>
        <v>3.3900000000000041E-3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9">
        <v>0</v>
      </c>
      <c r="W55" s="97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8">
        <v>0</v>
      </c>
      <c r="AL55" s="98">
        <v>0</v>
      </c>
      <c r="AM55" s="99">
        <v>0</v>
      </c>
      <c r="AN55" s="173"/>
      <c r="CA55" s="143">
        <f t="shared" si="9"/>
        <v>4</v>
      </c>
      <c r="CB55" s="97">
        <f>('[1]Summary Data'!$V116*POWER(CB$51,3))+('[1]Summary Data'!$W116*POWER(CB$51,2))+('[1]Summary Data'!$X116*CB$51)+'[1]Summary Data'!$Y116</f>
        <v>0.19783999999999999</v>
      </c>
      <c r="CC55" s="98">
        <f>('[1]Summary Data'!$V116*POWER(CC$51,3))+('[1]Summary Data'!$W116*POWER(CC$51,2))+('[1]Summary Data'!$X116*CC$51)+'[1]Summary Data'!$Y116</f>
        <v>0.14625466796874997</v>
      </c>
      <c r="CD55" s="98">
        <f>('[1]Summary Data'!$V116*POWER(CD$51,3))+('[1]Summary Data'!$W116*POWER(CD$51,2))+('[1]Summary Data'!$X116*CD$51)+'[1]Summary Data'!$Y116</f>
        <v>0.10134046875</v>
      </c>
      <c r="CE55" s="98">
        <f>('[1]Summary Data'!$V116*POWER(CE$51,3))+('[1]Summary Data'!$W116*POWER(CE$51,2))+('[1]Summary Data'!$X116*CE$51)+'[1]Summary Data'!$Y116</f>
        <v>6.3658847656249989E-2</v>
      </c>
      <c r="CF55" s="98">
        <f>('[1]Summary Data'!$V116*POWER(CF$51,3))+('[1]Summary Data'!$W116*POWER(CF$51,2))+('[1]Summary Data'!$X116*CF$51)+'[1]Summary Data'!$Y116</f>
        <v>3.3771250000000003E-2</v>
      </c>
      <c r="CG55" s="98">
        <f>('[1]Summary Data'!$V116*POWER(CG$51,3))+('[1]Summary Data'!$W116*POWER(CG$51,2))+('[1]Summary Data'!$X116*CG$51)+'[1]Summary Data'!$Y116</f>
        <v>1.2239121093749972E-2</v>
      </c>
      <c r="CH55" s="98">
        <f>('[1]Summary Data'!$V116*POWER(CH$51,3))+('[1]Summary Data'!$W116*POWER(CH$51,2))+('[1]Summary Data'!$X116*CH$51)+'[1]Summary Data'!$Y116</f>
        <v>-3.7609375000000056E-4</v>
      </c>
      <c r="CI55" s="98">
        <f>('[1]Summary Data'!$V116*POWER(CI$51,3))+('[1]Summary Data'!$W116*POWER(CI$51,2))+('[1]Summary Data'!$X116*CI$51)+'[1]Summary Data'!$Y116</f>
        <v>-3.5129492187499778E-3</v>
      </c>
      <c r="CJ55" s="98">
        <f>('[1]Summary Data'!$V116*POWER(CJ$51,3))+('[1]Summary Data'!$W116*POWER(CJ$51,2))+('[1]Summary Data'!$X116*CJ$51)+'[1]Summary Data'!$Y116</f>
        <v>3.3900000000000041E-3</v>
      </c>
      <c r="CK55" s="98">
        <f>('[1]Summary Data'!$V116*POWER(CK$51,3))+('[1]Summary Data'!$W116*POWER(CK$51,2))+('[1]Summary Data'!$X116*CK$51)+'[1]Summary Data'!$Y116</f>
        <v>2.0894199218749993E-2</v>
      </c>
      <c r="CL55" s="98">
        <f>('[1]Summary Data'!$V116*POWER(CL$51,3))+('[1]Summary Data'!$W116*POWER(CL$51,2))+('[1]Summary Data'!$X116*CL$51)+'[1]Summary Data'!$Y116</f>
        <v>4.9561093749999924E-2</v>
      </c>
      <c r="CM55" s="98">
        <f>('[1]Summary Data'!$V116*POWER(CM$51,3))+('[1]Summary Data'!$W116*POWER(CM$51,2))+('[1]Summary Data'!$X116*CM$51)+'[1]Summary Data'!$Y116</f>
        <v>8.9952128906250067E-2</v>
      </c>
      <c r="CN55" s="98">
        <f>('[1]Summary Data'!$V116*POWER(CN$51,3))+('[1]Summary Data'!$W116*POWER(CN$51,2))+('[1]Summary Data'!$X116*CN$51)+'[1]Summary Data'!$Y116</f>
        <v>0.14262875000000005</v>
      </c>
      <c r="CO55" s="98">
        <f>('[1]Summary Data'!$V116*POWER(CO$51,3))+('[1]Summary Data'!$W116*POWER(CO$51,2))+('[1]Summary Data'!$X116*CO$51)+'[1]Summary Data'!$Y116</f>
        <v>0.20815240234374996</v>
      </c>
      <c r="CP55" s="98">
        <f>('[1]Summary Data'!$V116*POWER(CP$51,3))+('[1]Summary Data'!$W116*POWER(CP$51,2))+('[1]Summary Data'!$X116*CP$51)+'[1]Summary Data'!$Y116</f>
        <v>0.28708453125000011</v>
      </c>
      <c r="CQ55" s="99">
        <f>('[1]Summary Data'!$V116*POWER(CQ$51,3))+('[1]Summary Data'!$W116*POWER(CQ$51,2))+('[1]Summary Data'!$X116*CQ$51)+'[1]Summary Data'!$Y116</f>
        <v>0.37998658203125002</v>
      </c>
      <c r="CR55" s="99">
        <f>('[1]Summary Data'!$V116*POWER(CR$51,3))+('[1]Summary Data'!$W116*POWER(CR$51,2))+('[1]Summary Data'!$X116*CR$51)+'[1]Summary Data'!$Y116</f>
        <v>0.48741999999999996</v>
      </c>
      <c r="CS55" s="99">
        <f>('[1]Summary Data'!$V116*POWER(CS$51,3))+('[1]Summary Data'!$W116*POWER(CS$51,2))+('[1]Summary Data'!$X116*CS$51)+'[1]Summary Data'!$Y116</f>
        <v>0.60994623046874996</v>
      </c>
      <c r="CT55" s="99">
        <f>('[1]Summary Data'!$V116*POWER(CT$51,3))+('[1]Summary Data'!$W116*POWER(CT$51,2))+('[1]Summary Data'!$X116*CT$51)+'[1]Summary Data'!$Y116</f>
        <v>0.74812671874999981</v>
      </c>
      <c r="CU55" s="99">
        <f>('[1]Summary Data'!$V116*POWER(CU$51,3))+('[1]Summary Data'!$W116*POWER(CU$51,2))+('[1]Summary Data'!$X116*CU$51)+'[1]Summary Data'!$Y116</f>
        <v>0.90252291015624997</v>
      </c>
      <c r="CV55" s="99">
        <f>('[1]Summary Data'!$V116*POWER(CV$51,3))+('[1]Summary Data'!$W116*POWER(CV$51,2))+('[1]Summary Data'!$X116*CV$51)+'[1]Summary Data'!$Y116</f>
        <v>1.07369625</v>
      </c>
      <c r="CW55" s="99">
        <f>('[1]Summary Data'!$V116*POWER(CW$51,3))+('[1]Summary Data'!$W116*POWER(CW$51,2))+('[1]Summary Data'!$X116*CW$51)+'[1]Summary Data'!$Y116</f>
        <v>1.2622081835937502</v>
      </c>
      <c r="CX55" s="99">
        <f>('[1]Summary Data'!$V116*POWER(CX$51,3))+('[1]Summary Data'!$W116*POWER(CX$51,2))+('[1]Summary Data'!$X116*CX$51)+'[1]Summary Data'!$Y116</f>
        <v>1.4686201562500001</v>
      </c>
      <c r="CY55" s="99">
        <f>('[1]Summary Data'!$V116*POWER(CY$51,3))+('[1]Summary Data'!$W116*POWER(CY$51,2))+('[1]Summary Data'!$X116*CY$51)+'[1]Summary Data'!$Y116</f>
        <v>1.6934936132812499</v>
      </c>
      <c r="CZ55" s="99">
        <f>('[1]Summary Data'!$V116*POWER(CZ$51,3))+('[1]Summary Data'!$W116*POWER(CZ$51,2))+('[1]Summary Data'!$X116*CZ$51)+'[1]Summary Data'!$Y116</f>
        <v>1.9373900000000002</v>
      </c>
      <c r="DA55" s="99">
        <f>('[1]Summary Data'!$V116*POWER(DA$51,3))+('[1]Summary Data'!$W116*POWER(DA$51,2))+('[1]Summary Data'!$X116*DA$51)+'[1]Summary Data'!$Y116</f>
        <v>2.20087076171875</v>
      </c>
      <c r="DB55" s="99">
        <f>('[1]Summary Data'!$V116*POWER(DB$51,3))+('[1]Summary Data'!$W116*POWER(DB$51,2))+('[1]Summary Data'!$X116*DB$51)+'[1]Summary Data'!$Y116</f>
        <v>2.4844973437499998</v>
      </c>
      <c r="DC55" s="99">
        <f>('[1]Summary Data'!$V116*POWER(DC$51,3))+('[1]Summary Data'!$W116*POWER(DC$51,2))+('[1]Summary Data'!$X116*DC$51)+'[1]Summary Data'!$Y116</f>
        <v>2.7888311914062496</v>
      </c>
      <c r="DD55" s="99">
        <f>('[1]Summary Data'!$V116*POWER(DD$51,3))+('[1]Summary Data'!$W116*POWER(DD$51,2))+('[1]Summary Data'!$X116*DD$51)+'[1]Summary Data'!$Y116</f>
        <v>3.1144337499999994</v>
      </c>
      <c r="DE55" s="99">
        <f>('[1]Summary Data'!$V116*POWER(DE$51,3))+('[1]Summary Data'!$W116*POWER(DE$51,2))+('[1]Summary Data'!$X116*DE$51)+'[1]Summary Data'!$Y116</f>
        <v>3.4618664648437498</v>
      </c>
      <c r="DF55" s="99">
        <f>('[1]Summary Data'!$V116*POWER(DF$51,3))+('[1]Summary Data'!$W116*POWER(DF$51,2))+('[1]Summary Data'!$X116*DF$51)+'[1]Summary Data'!$Y116</f>
        <v>3.8316907812500003</v>
      </c>
      <c r="DG55" s="99">
        <f>('[1]Summary Data'!$V116*POWER(DG$51,3))+('[1]Summary Data'!$W116*POWER(DG$51,2))+('[1]Summary Data'!$X116*DG$51)+'[1]Summary Data'!$Y116</f>
        <v>4.22446814453125</v>
      </c>
      <c r="DH55" s="173"/>
    </row>
    <row r="56" spans="2:113">
      <c r="B56" s="166"/>
      <c r="C56" s="167"/>
      <c r="D56" s="167"/>
      <c r="E56" s="168"/>
      <c r="F56" s="56">
        <f t="shared" si="7"/>
        <v>4.5</v>
      </c>
      <c r="G56" s="97">
        <f t="shared" si="8"/>
        <v>0.20910999999999999</v>
      </c>
      <c r="H56" s="98">
        <f t="shared" si="8"/>
        <v>0.15884972656249999</v>
      </c>
      <c r="I56" s="98">
        <f t="shared" si="8"/>
        <v>0.11318406249999999</v>
      </c>
      <c r="J56" s="98">
        <f t="shared" si="8"/>
        <v>7.3324492187500007E-2</v>
      </c>
      <c r="K56" s="98">
        <f t="shared" si="8"/>
        <v>4.0482500000000005E-2</v>
      </c>
      <c r="L56" s="98">
        <f t="shared" si="8"/>
        <v>1.5869570312499998E-2</v>
      </c>
      <c r="M56" s="98">
        <f t="shared" si="8"/>
        <v>3.5199999999999954E-3</v>
      </c>
      <c r="N56" s="98">
        <f t="shared" si="8"/>
        <v>3.5199999999999954E-3</v>
      </c>
      <c r="O56" s="98">
        <f t="shared" si="8"/>
        <v>3.5199999999999954E-3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9">
        <v>0</v>
      </c>
      <c r="W56" s="97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0</v>
      </c>
      <c r="AJ56" s="98">
        <v>0</v>
      </c>
      <c r="AK56" s="98">
        <v>0</v>
      </c>
      <c r="AL56" s="98">
        <v>0</v>
      </c>
      <c r="AM56" s="99">
        <v>0</v>
      </c>
      <c r="AN56" s="173"/>
      <c r="CA56" s="143">
        <f t="shared" si="9"/>
        <v>4.5</v>
      </c>
      <c r="CB56" s="97">
        <f>('[1]Summary Data'!$V115*POWER(CB$51,3))+('[1]Summary Data'!$W115*POWER(CB$51,2))+('[1]Summary Data'!$X115*CB$51)+'[1]Summary Data'!$Y115</f>
        <v>0.20910999999999999</v>
      </c>
      <c r="CC56" s="98">
        <f>('[1]Summary Data'!$V115*POWER(CC$51,3))+('[1]Summary Data'!$W115*POWER(CC$51,2))+('[1]Summary Data'!$X115*CC$51)+'[1]Summary Data'!$Y115</f>
        <v>0.15884972656249999</v>
      </c>
      <c r="CD56" s="98">
        <f>('[1]Summary Data'!$V115*POWER(CD$51,3))+('[1]Summary Data'!$W115*POWER(CD$51,2))+('[1]Summary Data'!$X115*CD$51)+'[1]Summary Data'!$Y115</f>
        <v>0.11318406249999999</v>
      </c>
      <c r="CE56" s="98">
        <f>('[1]Summary Data'!$V115*POWER(CE$51,3))+('[1]Summary Data'!$W115*POWER(CE$51,2))+('[1]Summary Data'!$X115*CE$51)+'[1]Summary Data'!$Y115</f>
        <v>7.3324492187500007E-2</v>
      </c>
      <c r="CF56" s="98">
        <f>('[1]Summary Data'!$V115*POWER(CF$51,3))+('[1]Summary Data'!$W115*POWER(CF$51,2))+('[1]Summary Data'!$X115*CF$51)+'[1]Summary Data'!$Y115</f>
        <v>4.0482500000000005E-2</v>
      </c>
      <c r="CG56" s="98">
        <f>('[1]Summary Data'!$V115*POWER(CG$51,3))+('[1]Summary Data'!$W115*POWER(CG$51,2))+('[1]Summary Data'!$X115*CG$51)+'[1]Summary Data'!$Y115</f>
        <v>1.5869570312499998E-2</v>
      </c>
      <c r="CH56" s="98">
        <f>('[1]Summary Data'!$V115*POWER(CH$51,3))+('[1]Summary Data'!$W115*POWER(CH$51,2))+('[1]Summary Data'!$X115*CH$51)+'[1]Summary Data'!$Y115</f>
        <v>6.9718750000000163E-4</v>
      </c>
      <c r="CI56" s="98">
        <f>('[1]Summary Data'!$V115*POWER(CI$51,3))+('[1]Summary Data'!$W115*POWER(CI$51,2))+('[1]Summary Data'!$X115*CI$51)+'[1]Summary Data'!$Y115</f>
        <v>-3.8231640625000229E-3</v>
      </c>
      <c r="CJ56" s="98">
        <f>('[1]Summary Data'!$V115*POWER(CJ$51,3))+('[1]Summary Data'!$W115*POWER(CJ$51,2))+('[1]Summary Data'!$X115*CJ$51)+'[1]Summary Data'!$Y115</f>
        <v>3.5199999999999954E-3</v>
      </c>
      <c r="CK56" s="98">
        <f>('[1]Summary Data'!$V115*POWER(CK$51,3))+('[1]Summary Data'!$W115*POWER(CK$51,2))+('[1]Summary Data'!$X115*CK$51)+'[1]Summary Data'!$Y115</f>
        <v>2.3938164062500017E-2</v>
      </c>
      <c r="CL56" s="98">
        <f>('[1]Summary Data'!$V115*POWER(CL$51,3))+('[1]Summary Data'!$W115*POWER(CL$51,2))+('[1]Summary Data'!$X115*CL$51)+'[1]Summary Data'!$Y115</f>
        <v>5.8642812500000002E-2</v>
      </c>
      <c r="CM56" s="98">
        <f>('[1]Summary Data'!$V115*POWER(CM$51,3))+('[1]Summary Data'!$W115*POWER(CM$51,2))+('[1]Summary Data'!$X115*CM$51)+'[1]Summary Data'!$Y115</f>
        <v>0.10884542968749997</v>
      </c>
      <c r="CN56" s="98">
        <f>('[1]Summary Data'!$V115*POWER(CN$51,3))+('[1]Summary Data'!$W115*POWER(CN$51,2))+('[1]Summary Data'!$X115*CN$51)+'[1]Summary Data'!$Y115</f>
        <v>0.17575749999999998</v>
      </c>
      <c r="CO56" s="98">
        <f>('[1]Summary Data'!$V115*POWER(CO$51,3))+('[1]Summary Data'!$W115*POWER(CO$51,2))+('[1]Summary Data'!$X115*CO$51)+'[1]Summary Data'!$Y115</f>
        <v>0.26059050781250004</v>
      </c>
      <c r="CP56" s="98">
        <f>('[1]Summary Data'!$V115*POWER(CP$51,3))+('[1]Summary Data'!$W115*POWER(CP$51,2))+('[1]Summary Data'!$X115*CP$51)+'[1]Summary Data'!$Y115</f>
        <v>0.36455593749999993</v>
      </c>
      <c r="CQ56" s="99">
        <f>('[1]Summary Data'!$V115*POWER(CQ$51,3))+('[1]Summary Data'!$W115*POWER(CQ$51,2))+('[1]Summary Data'!$X115*CQ$51)+'[1]Summary Data'!$Y115</f>
        <v>0.48886527343749997</v>
      </c>
      <c r="CR56" s="99">
        <f>('[1]Summary Data'!$V115*POWER(CR$51,3))+('[1]Summary Data'!$W115*POWER(CR$51,2))+('[1]Summary Data'!$X115*CR$51)+'[1]Summary Data'!$Y115</f>
        <v>0.63472999999999991</v>
      </c>
      <c r="CS56" s="99">
        <f>('[1]Summary Data'!$V115*POWER(CS$51,3))+('[1]Summary Data'!$W115*POWER(CS$51,2))+('[1]Summary Data'!$X115*CS$51)+'[1]Summary Data'!$Y115</f>
        <v>0.80336160156249992</v>
      </c>
      <c r="CT56" s="99">
        <f>('[1]Summary Data'!$V115*POWER(CT$51,3))+('[1]Summary Data'!$W115*POWER(CT$51,2))+('[1]Summary Data'!$X115*CT$51)+'[1]Summary Data'!$Y115</f>
        <v>0.99597156249999996</v>
      </c>
      <c r="CU56" s="99">
        <f>('[1]Summary Data'!$V115*POWER(CU$51,3))+('[1]Summary Data'!$W115*POWER(CU$51,2))+('[1]Summary Data'!$X115*CU$51)+'[1]Summary Data'!$Y115</f>
        <v>1.2137713671874999</v>
      </c>
      <c r="CV56" s="99">
        <f>('[1]Summary Data'!$V115*POWER(CV$51,3))+('[1]Summary Data'!$W115*POWER(CV$51,2))+('[1]Summary Data'!$X115*CV$51)+'[1]Summary Data'!$Y115</f>
        <v>1.4579724999999999</v>
      </c>
      <c r="CW56" s="99">
        <f>('[1]Summary Data'!$V115*POWER(CW$51,3))+('[1]Summary Data'!$W115*POWER(CW$51,2))+('[1]Summary Data'!$X115*CW$51)+'[1]Summary Data'!$Y115</f>
        <v>1.7297864453125</v>
      </c>
      <c r="CX56" s="99">
        <f>('[1]Summary Data'!$V115*POWER(CX$51,3))+('[1]Summary Data'!$W115*POWER(CX$51,2))+('[1]Summary Data'!$X115*CX$51)+'[1]Summary Data'!$Y115</f>
        <v>2.0304246875</v>
      </c>
      <c r="CY56" s="99">
        <f>('[1]Summary Data'!$V115*POWER(CY$51,3))+('[1]Summary Data'!$W115*POWER(CY$51,2))+('[1]Summary Data'!$X115*CY$51)+'[1]Summary Data'!$Y115</f>
        <v>2.3610987109375001</v>
      </c>
      <c r="CZ56" s="99">
        <f>('[1]Summary Data'!$V115*POWER(CZ$51,3))+('[1]Summary Data'!$W115*POWER(CZ$51,2))+('[1]Summary Data'!$X115*CZ$51)+'[1]Summary Data'!$Y115</f>
        <v>2.72302</v>
      </c>
      <c r="DA56" s="99">
        <f>('[1]Summary Data'!$V115*POWER(DA$51,3))+('[1]Summary Data'!$W115*POWER(DA$51,2))+('[1]Summary Data'!$X115*DA$51)+'[1]Summary Data'!$Y115</f>
        <v>3.1174000390625003</v>
      </c>
      <c r="DB56" s="99">
        <f>('[1]Summary Data'!$V115*POWER(DB$51,3))+('[1]Summary Data'!$W115*POWER(DB$51,2))+('[1]Summary Data'!$X115*DB$51)+'[1]Summary Data'!$Y115</f>
        <v>3.5454503124999999</v>
      </c>
      <c r="DC56" s="99">
        <f>('[1]Summary Data'!$V115*POWER(DC$51,3))+('[1]Summary Data'!$W115*POWER(DC$51,2))+('[1]Summary Data'!$X115*DC$51)+'[1]Summary Data'!$Y115</f>
        <v>4.0083823046875002</v>
      </c>
      <c r="DD56" s="99">
        <f>('[1]Summary Data'!$V115*POWER(DD$51,3))+('[1]Summary Data'!$W115*POWER(DD$51,2))+('[1]Summary Data'!$X115*DD$51)+'[1]Summary Data'!$Y115</f>
        <v>4.5074074999999993</v>
      </c>
      <c r="DE56" s="99">
        <f>('[1]Summary Data'!$V115*POWER(DE$51,3))+('[1]Summary Data'!$W115*POWER(DE$51,2))+('[1]Summary Data'!$X115*DE$51)+'[1]Summary Data'!$Y115</f>
        <v>5.0437373828124992</v>
      </c>
      <c r="DF56" s="99">
        <f>('[1]Summary Data'!$V115*POWER(DF$51,3))+('[1]Summary Data'!$W115*POWER(DF$51,2))+('[1]Summary Data'!$X115*DF$51)+'[1]Summary Data'!$Y115</f>
        <v>5.6185834374999999</v>
      </c>
      <c r="DG56" s="99">
        <f>('[1]Summary Data'!$V115*POWER(DG$51,3))+('[1]Summary Data'!$W115*POWER(DG$51,2))+('[1]Summary Data'!$X115*DG$51)+'[1]Summary Data'!$Y115</f>
        <v>6.2331571484374999</v>
      </c>
      <c r="DH56" s="173"/>
    </row>
    <row r="57" spans="2:113">
      <c r="B57" s="166"/>
      <c r="C57" s="167"/>
      <c r="D57" s="167"/>
      <c r="E57" s="168"/>
      <c r="F57" s="56">
        <f t="shared" si="7"/>
        <v>5</v>
      </c>
      <c r="G57" s="97">
        <f t="shared" si="8"/>
        <v>0.20089000000000001</v>
      </c>
      <c r="H57" s="98">
        <f t="shared" si="8"/>
        <v>0.17721406250000002</v>
      </c>
      <c r="I57" s="98">
        <f t="shared" si="8"/>
        <v>0.146505</v>
      </c>
      <c r="J57" s="98">
        <f t="shared" si="8"/>
        <v>0.11204968750000002</v>
      </c>
      <c r="K57" s="98">
        <f t="shared" si="8"/>
        <v>7.7135000000000009E-2</v>
      </c>
      <c r="L57" s="98">
        <f t="shared" si="8"/>
        <v>4.5047812500000006E-2</v>
      </c>
      <c r="M57" s="98">
        <f t="shared" si="8"/>
        <v>1.9075000000000036E-2</v>
      </c>
      <c r="N57" s="98">
        <f t="shared" si="8"/>
        <v>2.5034374999999831E-3</v>
      </c>
      <c r="O57" s="98">
        <f t="shared" si="8"/>
        <v>0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9">
        <v>0</v>
      </c>
      <c r="W57" s="97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0</v>
      </c>
      <c r="AJ57" s="98">
        <v>0</v>
      </c>
      <c r="AK57" s="98">
        <v>0</v>
      </c>
      <c r="AL57" s="98">
        <v>0</v>
      </c>
      <c r="AM57" s="99">
        <v>0</v>
      </c>
      <c r="AN57" s="173"/>
      <c r="CA57" s="143">
        <f t="shared" si="9"/>
        <v>5</v>
      </c>
      <c r="CB57" s="97">
        <f>('[1]Summary Data'!$V114*POWER(CB$51,3))+('[1]Summary Data'!$W114*POWER(CB$51,2))+('[1]Summary Data'!$X114*CB$51)+'[1]Summary Data'!$Y114</f>
        <v>0.20089000000000001</v>
      </c>
      <c r="CC57" s="98">
        <f>('[1]Summary Data'!$V114*POWER(CC$51,3))+('[1]Summary Data'!$W114*POWER(CC$51,2))+('[1]Summary Data'!$X114*CC$51)+'[1]Summary Data'!$Y114</f>
        <v>0.17721406250000002</v>
      </c>
      <c r="CD57" s="98">
        <f>('[1]Summary Data'!$V114*POWER(CD$51,3))+('[1]Summary Data'!$W114*POWER(CD$51,2))+('[1]Summary Data'!$X114*CD$51)+'[1]Summary Data'!$Y114</f>
        <v>0.146505</v>
      </c>
      <c r="CE57" s="98">
        <f>('[1]Summary Data'!$V114*POWER(CE$51,3))+('[1]Summary Data'!$W114*POWER(CE$51,2))+('[1]Summary Data'!$X114*CE$51)+'[1]Summary Data'!$Y114</f>
        <v>0.11204968750000002</v>
      </c>
      <c r="CF57" s="98">
        <f>('[1]Summary Data'!$V114*POWER(CF$51,3))+('[1]Summary Data'!$W114*POWER(CF$51,2))+('[1]Summary Data'!$X114*CF$51)+'[1]Summary Data'!$Y114</f>
        <v>7.7135000000000009E-2</v>
      </c>
      <c r="CG57" s="98">
        <f>('[1]Summary Data'!$V114*POWER(CG$51,3))+('[1]Summary Data'!$W114*POWER(CG$51,2))+('[1]Summary Data'!$X114*CG$51)+'[1]Summary Data'!$Y114</f>
        <v>4.5047812500000006E-2</v>
      </c>
      <c r="CH57" s="98">
        <f>('[1]Summary Data'!$V114*POWER(CH$51,3))+('[1]Summary Data'!$W114*POWER(CH$51,2))+('[1]Summary Data'!$X114*CH$51)+'[1]Summary Data'!$Y114</f>
        <v>1.9075000000000036E-2</v>
      </c>
      <c r="CI57" s="98">
        <f>('[1]Summary Data'!$V114*POWER(CI$51,3))+('[1]Summary Data'!$W114*POWER(CI$51,2))+('[1]Summary Data'!$X114*CI$51)+'[1]Summary Data'!$Y114</f>
        <v>2.5034374999999831E-3</v>
      </c>
      <c r="CJ57" s="98">
        <f>('[1]Summary Data'!$V114*POWER(CJ$51,3))+('[1]Summary Data'!$W114*POWER(CJ$51,2))+('[1]Summary Data'!$X114*CJ$51)+'[1]Summary Data'!$Y114</f>
        <v>-1.3799999999999646E-3</v>
      </c>
      <c r="CK57" s="98">
        <f>('[1]Summary Data'!$V114*POWER(CK$51,3))+('[1]Summary Data'!$W114*POWER(CK$51,2))+('[1]Summary Data'!$X114*CK$51)+'[1]Summary Data'!$Y114</f>
        <v>1.0711562500000021E-2</v>
      </c>
      <c r="CL57" s="98">
        <f>('[1]Summary Data'!$V114*POWER(CL$51,3))+('[1]Summary Data'!$W114*POWER(CL$51,2))+('[1]Summary Data'!$X114*CL$51)+'[1]Summary Data'!$Y114</f>
        <v>4.2065000000000019E-2</v>
      </c>
      <c r="CM57" s="98">
        <f>('[1]Summary Data'!$V114*POWER(CM$51,3))+('[1]Summary Data'!$W114*POWER(CM$51,2))+('[1]Summary Data'!$X114*CM$51)+'[1]Summary Data'!$Y114</f>
        <v>9.5967187500000162E-2</v>
      </c>
      <c r="CN57" s="98">
        <f>('[1]Summary Data'!$V114*POWER(CN$51,3))+('[1]Summary Data'!$W114*POWER(CN$51,2))+('[1]Summary Data'!$X114*CN$51)+'[1]Summary Data'!$Y114</f>
        <v>0.17570500000000011</v>
      </c>
      <c r="CO57" s="98">
        <f>('[1]Summary Data'!$V114*POWER(CO$51,3))+('[1]Summary Data'!$W114*POWER(CO$51,2))+('[1]Summary Data'!$X114*CO$51)+'[1]Summary Data'!$Y114</f>
        <v>0.28456531250000006</v>
      </c>
      <c r="CP57" s="98">
        <f>('[1]Summary Data'!$V114*POWER(CP$51,3))+('[1]Summary Data'!$W114*POWER(CP$51,2))+('[1]Summary Data'!$X114*CP$51)+'[1]Summary Data'!$Y114</f>
        <v>0.42583499999999991</v>
      </c>
      <c r="CQ57" s="99">
        <f>('[1]Summary Data'!$V114*POWER(CQ$51,3))+('[1]Summary Data'!$W114*POWER(CQ$51,2))+('[1]Summary Data'!$X114*CQ$51)+'[1]Summary Data'!$Y114</f>
        <v>0.60280093749999997</v>
      </c>
      <c r="CR57" s="99">
        <f>('[1]Summary Data'!$V114*POWER(CR$51,3))+('[1]Summary Data'!$W114*POWER(CR$51,2))+('[1]Summary Data'!$X114*CR$51)+'[1]Summary Data'!$Y114</f>
        <v>0.81875000000000009</v>
      </c>
      <c r="CS57" s="99">
        <f>('[1]Summary Data'!$V114*POWER(CS$51,3))+('[1]Summary Data'!$W114*POWER(CS$51,2))+('[1]Summary Data'!$X114*CS$51)+'[1]Summary Data'!$Y114</f>
        <v>1.0769690625000004</v>
      </c>
      <c r="CT57" s="99">
        <f>('[1]Summary Data'!$V114*POWER(CT$51,3))+('[1]Summary Data'!$W114*POWER(CT$51,2))+('[1]Summary Data'!$X114*CT$51)+'[1]Summary Data'!$Y114</f>
        <v>1.3807450000000001</v>
      </c>
      <c r="CU57" s="99">
        <f>('[1]Summary Data'!$V114*POWER(CU$51,3))+('[1]Summary Data'!$W114*POWER(CU$51,2))+('[1]Summary Data'!$X114*CU$51)+'[1]Summary Data'!$Y114</f>
        <v>1.7333646874999999</v>
      </c>
      <c r="CV57" s="99">
        <f>('[1]Summary Data'!$V114*POWER(CV$51,3))+('[1]Summary Data'!$W114*POWER(CV$51,2))+('[1]Summary Data'!$X114*CV$51)+'[1]Summary Data'!$Y114</f>
        <v>2.138115</v>
      </c>
      <c r="CW57" s="99">
        <f>('[1]Summary Data'!$V114*POWER(CW$51,3))+('[1]Summary Data'!$W114*POWER(CW$51,2))+('[1]Summary Data'!$X114*CW$51)+'[1]Summary Data'!$Y114</f>
        <v>2.5982828124999999</v>
      </c>
      <c r="CX57" s="99">
        <f>('[1]Summary Data'!$V114*POWER(CX$51,3))+('[1]Summary Data'!$W114*POWER(CX$51,2))+('[1]Summary Data'!$X114*CX$51)+'[1]Summary Data'!$Y114</f>
        <v>3.1171550000000012</v>
      </c>
      <c r="CY57" s="99">
        <f>('[1]Summary Data'!$V114*POWER(CY$51,3))+('[1]Summary Data'!$W114*POWER(CY$51,2))+('[1]Summary Data'!$X114*CY$51)+'[1]Summary Data'!$Y114</f>
        <v>3.6980184375</v>
      </c>
      <c r="CZ57" s="99">
        <f>('[1]Summary Data'!$V114*POWER(CZ$51,3))+('[1]Summary Data'!$W114*POWER(CZ$51,2))+('[1]Summary Data'!$X114*CZ$51)+'[1]Summary Data'!$Y114</f>
        <v>4.3441600000000005</v>
      </c>
      <c r="DA57" s="99">
        <f>('[1]Summary Data'!$V114*POWER(DA$51,3))+('[1]Summary Data'!$W114*POWER(DA$51,2))+('[1]Summary Data'!$X114*DA$51)+'[1]Summary Data'!$Y114</f>
        <v>5.0588665625000004</v>
      </c>
      <c r="DB57" s="99">
        <f>('[1]Summary Data'!$V114*POWER(DB$51,3))+('[1]Summary Data'!$W114*POWER(DB$51,2))+('[1]Summary Data'!$X114*DB$51)+'[1]Summary Data'!$Y114</f>
        <v>5.8454250000000005</v>
      </c>
      <c r="DC57" s="99">
        <f>('[1]Summary Data'!$V114*POWER(DC$51,3))+('[1]Summary Data'!$W114*POWER(DC$51,2))+('[1]Summary Data'!$X114*DC$51)+'[1]Summary Data'!$Y114</f>
        <v>6.7071221875000013</v>
      </c>
      <c r="DD57" s="99">
        <f>('[1]Summary Data'!$V114*POWER(DD$51,3))+('[1]Summary Data'!$W114*POWER(DD$51,2))+('[1]Summary Data'!$X114*DD$51)+'[1]Summary Data'!$Y114</f>
        <v>7.6472449999999998</v>
      </c>
      <c r="DE57" s="99">
        <f>('[1]Summary Data'!$V114*POWER(DE$51,3))+('[1]Summary Data'!$W114*POWER(DE$51,2))+('[1]Summary Data'!$X114*DE$51)+'[1]Summary Data'!$Y114</f>
        <v>8.6690803125000002</v>
      </c>
      <c r="DF57" s="99">
        <f>('[1]Summary Data'!$V114*POWER(DF$51,3))+('[1]Summary Data'!$W114*POWER(DF$51,2))+('[1]Summary Data'!$X114*DF$51)+'[1]Summary Data'!$Y114</f>
        <v>9.7759149999999995</v>
      </c>
      <c r="DG57" s="99">
        <f>('[1]Summary Data'!$V114*POWER(DG$51,3))+('[1]Summary Data'!$W114*POWER(DG$51,2))+('[1]Summary Data'!$X114*DG$51)+'[1]Summary Data'!$Y114</f>
        <v>10.971035937499998</v>
      </c>
      <c r="DH57" s="173"/>
    </row>
    <row r="58" spans="2:113">
      <c r="B58" s="166"/>
      <c r="C58" s="167"/>
      <c r="D58" s="167"/>
      <c r="E58" s="168"/>
      <c r="F58" s="56">
        <f t="shared" si="7"/>
        <v>5.5</v>
      </c>
      <c r="G58" s="97">
        <f t="shared" si="8"/>
        <v>0.19053</v>
      </c>
      <c r="H58" s="98">
        <f t="shared" si="8"/>
        <v>0.18402408203125001</v>
      </c>
      <c r="I58" s="98">
        <f t="shared" si="8"/>
        <v>0.16411015625</v>
      </c>
      <c r="J58" s="98">
        <f t="shared" si="8"/>
        <v>0.13493771484375</v>
      </c>
      <c r="K58" s="98">
        <f t="shared" si="8"/>
        <v>0.10065625</v>
      </c>
      <c r="L58" s="98">
        <f t="shared" si="8"/>
        <v>6.5415253906250026E-2</v>
      </c>
      <c r="M58" s="98">
        <f t="shared" si="8"/>
        <v>3.3364218750000008E-2</v>
      </c>
      <c r="N58" s="98">
        <f t="shared" si="8"/>
        <v>8.652636718750023E-3</v>
      </c>
      <c r="O58" s="98">
        <f t="shared" si="8"/>
        <v>0</v>
      </c>
      <c r="P58" s="98">
        <v>0</v>
      </c>
      <c r="Q58" s="98">
        <v>0</v>
      </c>
      <c r="R58" s="98">
        <v>0</v>
      </c>
      <c r="S58" s="98">
        <v>0</v>
      </c>
      <c r="T58" s="98">
        <v>0</v>
      </c>
      <c r="U58" s="98">
        <v>0</v>
      </c>
      <c r="V58" s="99">
        <v>0</v>
      </c>
      <c r="W58" s="97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0</v>
      </c>
      <c r="AJ58" s="98">
        <v>0</v>
      </c>
      <c r="AK58" s="98">
        <v>0</v>
      </c>
      <c r="AL58" s="98">
        <v>0</v>
      </c>
      <c r="AM58" s="99">
        <v>0</v>
      </c>
      <c r="AN58" s="173"/>
      <c r="CA58" s="143">
        <f t="shared" si="9"/>
        <v>5.5</v>
      </c>
      <c r="CB58" s="97">
        <f>('[1]Summary Data'!$V113*POWER(CB$51,3))+('[1]Summary Data'!$W113*POWER(CB$51,2))+('[1]Summary Data'!$X113*CB$51)+'[1]Summary Data'!$Y113</f>
        <v>0.19053</v>
      </c>
      <c r="CC58" s="98">
        <f>('[1]Summary Data'!$V113*POWER(CC$51,3))+('[1]Summary Data'!$W113*POWER(CC$51,2))+('[1]Summary Data'!$X113*CC$51)+'[1]Summary Data'!$Y113</f>
        <v>0.18402408203125001</v>
      </c>
      <c r="CD58" s="98">
        <f>('[1]Summary Data'!$V113*POWER(CD$51,3))+('[1]Summary Data'!$W113*POWER(CD$51,2))+('[1]Summary Data'!$X113*CD$51)+'[1]Summary Data'!$Y113</f>
        <v>0.16411015625</v>
      </c>
      <c r="CE58" s="98">
        <f>('[1]Summary Data'!$V113*POWER(CE$51,3))+('[1]Summary Data'!$W113*POWER(CE$51,2))+('[1]Summary Data'!$X113*CE$51)+'[1]Summary Data'!$Y113</f>
        <v>0.13493771484375</v>
      </c>
      <c r="CF58" s="98">
        <f>('[1]Summary Data'!$V113*POWER(CF$51,3))+('[1]Summary Data'!$W113*POWER(CF$51,2))+('[1]Summary Data'!$X113*CF$51)+'[1]Summary Data'!$Y113</f>
        <v>0.10065625</v>
      </c>
      <c r="CG58" s="98">
        <f>('[1]Summary Data'!$V113*POWER(CG$51,3))+('[1]Summary Data'!$W113*POWER(CG$51,2))+('[1]Summary Data'!$X113*CG$51)+'[1]Summary Data'!$Y113</f>
        <v>6.5415253906250026E-2</v>
      </c>
      <c r="CH58" s="98">
        <f>('[1]Summary Data'!$V113*POWER(CH$51,3))+('[1]Summary Data'!$W113*POWER(CH$51,2))+('[1]Summary Data'!$X113*CH$51)+'[1]Summary Data'!$Y113</f>
        <v>3.3364218750000008E-2</v>
      </c>
      <c r="CI58" s="98">
        <f>('[1]Summary Data'!$V113*POWER(CI$51,3))+('[1]Summary Data'!$W113*POWER(CI$51,2))+('[1]Summary Data'!$X113*CI$51)+'[1]Summary Data'!$Y113</f>
        <v>8.652636718750023E-3</v>
      </c>
      <c r="CJ58" s="98">
        <f>('[1]Summary Data'!$V113*POWER(CJ$51,3))+('[1]Summary Data'!$W113*POWER(CJ$51,2))+('[1]Summary Data'!$X113*CJ$51)+'[1]Summary Data'!$Y113</f>
        <v>-4.5699999999999907E-3</v>
      </c>
      <c r="CK58" s="98">
        <f>('[1]Summary Data'!$V113*POWER(CK$51,3))+('[1]Summary Data'!$W113*POWER(CK$51,2))+('[1]Summary Data'!$X113*CK$51)+'[1]Summary Data'!$Y113</f>
        <v>-2.1541992187499304E-3</v>
      </c>
      <c r="CL58" s="98">
        <f>('[1]Summary Data'!$V113*POWER(CL$51,3))+('[1]Summary Data'!$W113*POWER(CL$51,2))+('[1]Summary Data'!$X113*CL$51)+'[1]Summary Data'!$Y113</f>
        <v>2.0049531250000113E-2</v>
      </c>
      <c r="CM58" s="98">
        <f>('[1]Summary Data'!$V113*POWER(CM$51,3))+('[1]Summary Data'!$W113*POWER(CM$51,2))+('[1]Summary Data'!$X113*CM$51)+'[1]Summary Data'!$Y113</f>
        <v>6.6190683593749952E-2</v>
      </c>
      <c r="CN58" s="98">
        <f>('[1]Summary Data'!$V113*POWER(CN$51,3))+('[1]Summary Data'!$W113*POWER(CN$51,2))+('[1]Summary Data'!$X113*CN$51)+'[1]Summary Data'!$Y113</f>
        <v>0.14041874999999998</v>
      </c>
      <c r="CO58" s="98">
        <f>('[1]Summary Data'!$V113*POWER(CO$51,3))+('[1]Summary Data'!$W113*POWER(CO$51,2))+('[1]Summary Data'!$X113*CO$51)+'[1]Summary Data'!$Y113</f>
        <v>0.24688322265625015</v>
      </c>
      <c r="CP58" s="98">
        <f>('[1]Summary Data'!$V113*POWER(CP$51,3))+('[1]Summary Data'!$W113*POWER(CP$51,2))+('[1]Summary Data'!$X113*CP$51)+'[1]Summary Data'!$Y113</f>
        <v>0.38973359375000016</v>
      </c>
      <c r="CQ58" s="99">
        <f>('[1]Summary Data'!$V113*POWER(CQ$51,3))+('[1]Summary Data'!$W113*POWER(CQ$51,2))+('[1]Summary Data'!$X113*CQ$51)+'[1]Summary Data'!$Y113</f>
        <v>0.57311935546875004</v>
      </c>
      <c r="CR58" s="99">
        <f>('[1]Summary Data'!$V113*POWER(CR$51,3))+('[1]Summary Data'!$W113*POWER(CR$51,2))+('[1]Summary Data'!$X113*CR$51)+'[1]Summary Data'!$Y113</f>
        <v>0.80119000000000007</v>
      </c>
      <c r="CS58" s="99">
        <f>('[1]Summary Data'!$V113*POWER(CS$51,3))+('[1]Summary Data'!$W113*POWER(CS$51,2))+('[1]Summary Data'!$X113*CS$51)+'[1]Summary Data'!$Y113</f>
        <v>1.0780950195312502</v>
      </c>
      <c r="CT58" s="99">
        <f>('[1]Summary Data'!$V113*POWER(CT$51,3))+('[1]Summary Data'!$W113*POWER(CT$51,2))+('[1]Summary Data'!$X113*CT$51)+'[1]Summary Data'!$Y113</f>
        <v>1.4079839062500006</v>
      </c>
      <c r="CU58" s="99">
        <f>('[1]Summary Data'!$V113*POWER(CU$51,3))+('[1]Summary Data'!$W113*POWER(CU$51,2))+('[1]Summary Data'!$X113*CU$51)+'[1]Summary Data'!$Y113</f>
        <v>1.7950061523437506</v>
      </c>
      <c r="CV58" s="99">
        <f>('[1]Summary Data'!$V113*POWER(CV$51,3))+('[1]Summary Data'!$W113*POWER(CV$51,2))+('[1]Summary Data'!$X113*CV$51)+'[1]Summary Data'!$Y113</f>
        <v>2.2433112500000005</v>
      </c>
      <c r="CW58" s="99">
        <f>('[1]Summary Data'!$V113*POWER(CW$51,3))+('[1]Summary Data'!$W113*POWER(CW$51,2))+('[1]Summary Data'!$X113*CW$51)+'[1]Summary Data'!$Y113</f>
        <v>2.7570486914062502</v>
      </c>
      <c r="CX58" s="99">
        <f>('[1]Summary Data'!$V113*POWER(CX$51,3))+('[1]Summary Data'!$W113*POWER(CX$51,2))+('[1]Summary Data'!$X113*CX$51)+'[1]Summary Data'!$Y113</f>
        <v>3.3403679687499999</v>
      </c>
      <c r="CY58" s="99">
        <f>('[1]Summary Data'!$V113*POWER(CY$51,3))+('[1]Summary Data'!$W113*POWER(CY$51,2))+('[1]Summary Data'!$X113*CY$51)+'[1]Summary Data'!$Y113</f>
        <v>3.9974185742187491</v>
      </c>
      <c r="CZ58" s="99">
        <f>('[1]Summary Data'!$V113*POWER(CZ$51,3))+('[1]Summary Data'!$W113*POWER(CZ$51,2))+('[1]Summary Data'!$X113*CZ$51)+'[1]Summary Data'!$Y113</f>
        <v>4.7323500000000003</v>
      </c>
      <c r="DA58" s="99">
        <f>('[1]Summary Data'!$V113*POWER(DA$51,3))+('[1]Summary Data'!$W113*POWER(DA$51,2))+('[1]Summary Data'!$X113*DA$51)+'[1]Summary Data'!$Y113</f>
        <v>5.5493117382812498</v>
      </c>
      <c r="DB58" s="99">
        <f>('[1]Summary Data'!$V113*POWER(DB$51,3))+('[1]Summary Data'!$W113*POWER(DB$51,2))+('[1]Summary Data'!$X113*DB$51)+'[1]Summary Data'!$Y113</f>
        <v>6.4524532812500004</v>
      </c>
      <c r="DC58" s="99">
        <f>('[1]Summary Data'!$V113*POWER(DC$51,3))+('[1]Summary Data'!$W113*POWER(DC$51,2))+('[1]Summary Data'!$X113*DC$51)+'[1]Summary Data'!$Y113</f>
        <v>7.4459241210937508</v>
      </c>
      <c r="DD58" s="99">
        <f>('[1]Summary Data'!$V113*POWER(DD$51,3))+('[1]Summary Data'!$W113*POWER(DD$51,2))+('[1]Summary Data'!$X113*DD$51)+'[1]Summary Data'!$Y113</f>
        <v>8.5338737500000015</v>
      </c>
      <c r="DE58" s="99">
        <f>('[1]Summary Data'!$V113*POWER(DE$51,3))+('[1]Summary Data'!$W113*POWER(DE$51,2))+('[1]Summary Data'!$X113*DE$51)+'[1]Summary Data'!$Y113</f>
        <v>9.7204516601562485</v>
      </c>
      <c r="DF58" s="99">
        <f>('[1]Summary Data'!$V113*POWER(DF$51,3))+('[1]Summary Data'!$W113*POWER(DF$51,2))+('[1]Summary Data'!$X113*DF$51)+'[1]Summary Data'!$Y113</f>
        <v>11.009807343750001</v>
      </c>
      <c r="DG58" s="99">
        <f>('[1]Summary Data'!$V113*POWER(DG$51,3))+('[1]Summary Data'!$W113*POWER(DG$51,2))+('[1]Summary Data'!$X113*DG$51)+'[1]Summary Data'!$Y113</f>
        <v>12.406090292968752</v>
      </c>
      <c r="DH58" s="173"/>
    </row>
    <row r="59" spans="2:113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0.18761568359375</v>
      </c>
      <c r="H59" s="103">
        <f t="shared" si="8"/>
        <v>0.18761568359375</v>
      </c>
      <c r="I59" s="103">
        <f t="shared" si="8"/>
        <v>0.17327046874999999</v>
      </c>
      <c r="J59" s="103">
        <f t="shared" si="8"/>
        <v>0.14555720703125</v>
      </c>
      <c r="K59" s="103">
        <f t="shared" si="8"/>
        <v>0.10986874999999997</v>
      </c>
      <c r="L59" s="103">
        <f t="shared" si="8"/>
        <v>7.1597949218750012E-2</v>
      </c>
      <c r="M59" s="103">
        <f t="shared" si="8"/>
        <v>3.6137656249999955E-2</v>
      </c>
      <c r="N59" s="103">
        <f t="shared" si="8"/>
        <v>8.8807226562499786E-3</v>
      </c>
      <c r="O59" s="103">
        <f t="shared" si="8"/>
        <v>0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102"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  <c r="AH59" s="103">
        <v>0</v>
      </c>
      <c r="AI59" s="103">
        <v>0</v>
      </c>
      <c r="AJ59" s="103">
        <v>0</v>
      </c>
      <c r="AK59" s="103">
        <v>0</v>
      </c>
      <c r="AL59" s="103">
        <v>0</v>
      </c>
      <c r="AM59" s="104">
        <v>0</v>
      </c>
      <c r="AN59" s="174"/>
      <c r="CA59" s="144">
        <f t="shared" si="9"/>
        <v>6</v>
      </c>
      <c r="CB59" s="102">
        <f>('[1]Summary Data'!$V112*POWER(CB$51,3))+('[1]Summary Data'!$W112*POWER(CB$51,2))+('[1]Summary Data'!$X112*CB$51)+'[1]Summary Data'!$Y112</f>
        <v>0.1832</v>
      </c>
      <c r="CC59" s="103">
        <f>('[1]Summary Data'!$V112*POWER(CC$51,3))+('[1]Summary Data'!$W112*POWER(CC$51,2))+('[1]Summary Data'!$X112*CC$51)+'[1]Summary Data'!$Y112</f>
        <v>0.18761568359375</v>
      </c>
      <c r="CD59" s="103">
        <f>('[1]Summary Data'!$V112*POWER(CD$51,3))+('[1]Summary Data'!$W112*POWER(CD$51,2))+('[1]Summary Data'!$X112*CD$51)+'[1]Summary Data'!$Y112</f>
        <v>0.17327046874999999</v>
      </c>
      <c r="CE59" s="103">
        <f>('[1]Summary Data'!$V112*POWER(CE$51,3))+('[1]Summary Data'!$W112*POWER(CE$51,2))+('[1]Summary Data'!$X112*CE$51)+'[1]Summary Data'!$Y112</f>
        <v>0.14555720703125</v>
      </c>
      <c r="CF59" s="103">
        <f>('[1]Summary Data'!$V112*POWER(CF$51,3))+('[1]Summary Data'!$W112*POWER(CF$51,2))+('[1]Summary Data'!$X112*CF$51)+'[1]Summary Data'!$Y112</f>
        <v>0.10986874999999997</v>
      </c>
      <c r="CG59" s="103">
        <f>('[1]Summary Data'!$V112*POWER(CG$51,3))+('[1]Summary Data'!$W112*POWER(CG$51,2))+('[1]Summary Data'!$X112*CG$51)+'[1]Summary Data'!$Y112</f>
        <v>7.1597949218750012E-2</v>
      </c>
      <c r="CH59" s="103">
        <f>('[1]Summary Data'!$V112*POWER(CH$51,3))+('[1]Summary Data'!$W112*POWER(CH$51,2))+('[1]Summary Data'!$X112*CH$51)+'[1]Summary Data'!$Y112</f>
        <v>3.6137656249999955E-2</v>
      </c>
      <c r="CI59" s="103">
        <f>('[1]Summary Data'!$V112*POWER(CI$51,3))+('[1]Summary Data'!$W112*POWER(CI$51,2))+('[1]Summary Data'!$X112*CI$51)+'[1]Summary Data'!$Y112</f>
        <v>8.8807226562499786E-3</v>
      </c>
      <c r="CJ59" s="103">
        <f>('[1]Summary Data'!$V112*POWER(CJ$51,3))+('[1]Summary Data'!$W112*POWER(CJ$51,2))+('[1]Summary Data'!$X112*CJ$51)+'[1]Summary Data'!$Y112</f>
        <v>-4.780000000000062E-3</v>
      </c>
      <c r="CK59" s="103">
        <f>('[1]Summary Data'!$V112*POWER(CK$51,3))+('[1]Summary Data'!$W112*POWER(CK$51,2))+('[1]Summary Data'!$X112*CK$51)+'[1]Summary Data'!$Y112</f>
        <v>5.4833984374988431E-4</v>
      </c>
      <c r="CL59" s="103">
        <f>('[1]Summary Data'!$V112*POWER(CL$51,3))+('[1]Summary Data'!$W112*POWER(CL$51,2))+('[1]Summary Data'!$X112*CL$51)+'[1]Summary Data'!$Y112</f>
        <v>3.0258593749999979E-2</v>
      </c>
      <c r="CM59" s="103">
        <f>('[1]Summary Data'!$V112*POWER(CM$51,3))+('[1]Summary Data'!$W112*POWER(CM$51,2))+('[1]Summary Data'!$X112*CM$51)+'[1]Summary Data'!$Y112</f>
        <v>8.9743613281249746E-2</v>
      </c>
      <c r="CN59" s="103">
        <f>('[1]Summary Data'!$V112*POWER(CN$51,3))+('[1]Summary Data'!$W112*POWER(CN$51,2))+('[1]Summary Data'!$X112*CN$51)+'[1]Summary Data'!$Y112</f>
        <v>0.18439624999999979</v>
      </c>
      <c r="CO59" s="103">
        <f>('[1]Summary Data'!$V112*POWER(CO$51,3))+('[1]Summary Data'!$W112*POWER(CO$51,2))+('[1]Summary Data'!$X112*CO$51)+'[1]Summary Data'!$Y112</f>
        <v>0.31960935546874991</v>
      </c>
      <c r="CP59" s="103">
        <f>('[1]Summary Data'!$V112*POWER(CP$51,3))+('[1]Summary Data'!$W112*POWER(CP$51,2))+('[1]Summary Data'!$X112*CP$51)+'[1]Summary Data'!$Y112</f>
        <v>0.50077578124999989</v>
      </c>
      <c r="CQ59" s="104">
        <f>('[1]Summary Data'!$V112*POWER(CQ$51,3))+('[1]Summary Data'!$W112*POWER(CQ$51,2))+('[1]Summary Data'!$X112*CQ$51)+'[1]Summary Data'!$Y112</f>
        <v>0.73328837890624965</v>
      </c>
      <c r="CR59" s="104">
        <f>('[1]Summary Data'!$V112*POWER(CR$51,3))+('[1]Summary Data'!$W112*POWER(CR$51,2))+('[1]Summary Data'!$X112*CR$51)+'[1]Summary Data'!$Y112</f>
        <v>1.0225399999999998</v>
      </c>
      <c r="CS59" s="104">
        <f>('[1]Summary Data'!$V112*POWER(CS$51,3))+('[1]Summary Data'!$W112*POWER(CS$51,2))+('[1]Summary Data'!$X112*CS$51)+'[1]Summary Data'!$Y112</f>
        <v>1.3739234960937499</v>
      </c>
      <c r="CT59" s="104">
        <f>('[1]Summary Data'!$V112*POWER(CT$51,3))+('[1]Summary Data'!$W112*POWER(CT$51,2))+('[1]Summary Data'!$X112*CT$51)+'[1]Summary Data'!$Y112</f>
        <v>1.7928317187499994</v>
      </c>
      <c r="CU59" s="104">
        <f>('[1]Summary Data'!$V112*POWER(CU$51,3))+('[1]Summary Data'!$W112*POWER(CU$51,2))+('[1]Summary Data'!$X112*CU$51)+'[1]Summary Data'!$Y112</f>
        <v>2.2846575195312488</v>
      </c>
      <c r="CV59" s="104">
        <f>('[1]Summary Data'!$V112*POWER(CV$51,3))+('[1]Summary Data'!$W112*POWER(CV$51,2))+('[1]Summary Data'!$X112*CV$51)+'[1]Summary Data'!$Y112</f>
        <v>2.8547937499999998</v>
      </c>
      <c r="CW59" s="104">
        <f>('[1]Summary Data'!$V112*POWER(CW$51,3))+('[1]Summary Data'!$W112*POWER(CW$51,2))+('[1]Summary Data'!$X112*CW$51)+'[1]Summary Data'!$Y112</f>
        <v>3.5086332617187495</v>
      </c>
      <c r="CX59" s="104">
        <f>('[1]Summary Data'!$V112*POWER(CX$51,3))+('[1]Summary Data'!$W112*POWER(CX$51,2))+('[1]Summary Data'!$X112*CX$51)+'[1]Summary Data'!$Y112</f>
        <v>4.2515689062499993</v>
      </c>
      <c r="CY59" s="104">
        <f>('[1]Summary Data'!$V112*POWER(CY$51,3))+('[1]Summary Data'!$W112*POWER(CY$51,2))+('[1]Summary Data'!$X112*CY$51)+'[1]Summary Data'!$Y112</f>
        <v>5.0889935351562503</v>
      </c>
      <c r="CZ59" s="104">
        <f>('[1]Summary Data'!$V112*POWER(CZ$51,3))+('[1]Summary Data'!$W112*POWER(CZ$51,2))+('[1]Summary Data'!$X112*CZ$51)+'[1]Summary Data'!$Y112</f>
        <v>6.0262999999999991</v>
      </c>
      <c r="DA59" s="104">
        <f>('[1]Summary Data'!$V112*POWER(DA$51,3))+('[1]Summary Data'!$W112*POWER(DA$51,2))+('[1]Summary Data'!$X112*DA$51)+'[1]Summary Data'!$Y112</f>
        <v>7.0688811523437494</v>
      </c>
      <c r="DB59" s="104">
        <f>('[1]Summary Data'!$V112*POWER(DB$51,3))+('[1]Summary Data'!$W112*POWER(DB$51,2))+('[1]Summary Data'!$X112*DB$51)+'[1]Summary Data'!$Y112</f>
        <v>8.2221298437499986</v>
      </c>
      <c r="DC59" s="104">
        <f>('[1]Summary Data'!$V112*POWER(DC$51,3))+('[1]Summary Data'!$W112*POWER(DC$51,2))+('[1]Summary Data'!$X112*DC$51)+'[1]Summary Data'!$Y112</f>
        <v>9.4914389257812495</v>
      </c>
      <c r="DD59" s="104">
        <f>('[1]Summary Data'!$V112*POWER(DD$51,3))+('[1]Summary Data'!$W112*POWER(DD$51,2))+('[1]Summary Data'!$X112*DD$51)+'[1]Summary Data'!$Y112</f>
        <v>10.882201249999998</v>
      </c>
      <c r="DE59" s="104">
        <f>('[1]Summary Data'!$V112*POWER(DE$51,3))+('[1]Summary Data'!$W112*POWER(DE$51,2))+('[1]Summary Data'!$X112*DE$51)+'[1]Summary Data'!$Y112</f>
        <v>12.399809667968746</v>
      </c>
      <c r="DF59" s="104">
        <f>('[1]Summary Data'!$V112*POWER(DF$51,3))+('[1]Summary Data'!$W112*POWER(DF$51,2))+('[1]Summary Data'!$X112*DF$51)+'[1]Summary Data'!$Y112</f>
        <v>14.049657031249998</v>
      </c>
      <c r="DG59" s="104">
        <f>('[1]Summary Data'!$V112*POWER(DG$51,3))+('[1]Summary Data'!$W112*POWER(DG$51,2))+('[1]Summary Data'!$X112*DG$51)+'[1]Summary Data'!$Y112</f>
        <v>15.837136191406248</v>
      </c>
      <c r="DH59" s="174"/>
    </row>
    <row r="74" spans="9:9">
      <c r="I74" s="43"/>
    </row>
  </sheetData>
  <sheetProtection password="C163" sheet="1" objects="1" scenarios="1"/>
  <mergeCells count="26">
    <mergeCell ref="B10:H10"/>
    <mergeCell ref="A1:T1"/>
    <mergeCell ref="J2:R2"/>
    <mergeCell ref="B5:D5"/>
    <mergeCell ref="P5:S5"/>
    <mergeCell ref="B7:D7"/>
    <mergeCell ref="Q41:Q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P39"/>
    <mergeCell ref="B40:E48"/>
    <mergeCell ref="DH52:DH59"/>
    <mergeCell ref="B50:F50"/>
    <mergeCell ref="G50:V50"/>
    <mergeCell ref="W50:AM50"/>
    <mergeCell ref="CB50:CQ50"/>
    <mergeCell ref="CR50:DG50"/>
    <mergeCell ref="B51:E59"/>
    <mergeCell ref="AN52:AN59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34" fitToHeight="2" orientation="landscape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Q70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>
      <c r="A1" s="157" t="str">
        <f ca="1">MID(CELL("filename",A1),FIND("]",CELL("filename",A1))+1,255)</f>
        <v>Nissan GTR EcuTek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890.279</v>
      </c>
      <c r="T1" s="159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890.279</v>
      </c>
      <c r="T2" s="41" t="s">
        <v>28</v>
      </c>
    </row>
    <row r="3" spans="1:81">
      <c r="A3" s="8" t="s">
        <v>1</v>
      </c>
      <c r="B3" s="7" t="str">
        <f>[1]Versions!C4</f>
        <v>19.02.28</v>
      </c>
    </row>
    <row r="4" spans="1:81" ht="15.75" thickBot="1"/>
    <row r="5" spans="1:81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0.87</v>
      </c>
    </row>
    <row r="6" spans="1:81" ht="15.75" thickBot="1"/>
    <row r="7" spans="1:81" ht="15.75" thickBot="1">
      <c r="B7" s="175" t="s">
        <v>39</v>
      </c>
      <c r="C7" s="176"/>
      <c r="D7" s="177"/>
    </row>
    <row r="8" spans="1:81" ht="15.75" thickBot="1">
      <c r="B8" s="45">
        <f>MIN(G62:V62)</f>
        <v>0.16</v>
      </c>
      <c r="C8" s="46" t="s">
        <v>40</v>
      </c>
    </row>
    <row r="9" spans="1:81" ht="15.75" thickBot="1"/>
    <row r="10" spans="1:81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1" ht="15.75" thickBot="1">
      <c r="B11" s="45">
        <f>MAX(G62:V62)</f>
        <v>2</v>
      </c>
      <c r="C11" s="46" t="s">
        <v>40</v>
      </c>
    </row>
    <row r="12" spans="1:81" ht="15.75" thickBot="1">
      <c r="I12" s="43"/>
    </row>
    <row r="13" spans="1:81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1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1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810.44101799999987</v>
      </c>
      <c r="H15" s="172" t="s">
        <v>45</v>
      </c>
      <c r="I15" s="37"/>
      <c r="K15" s="37"/>
    </row>
    <row r="16" spans="1:81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890.72413949999998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963.04528199999993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1047.2283524999998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1114.2358394999999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1165.2613395000001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1220.8631264999999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1278.7170389999999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16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16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16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16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16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16" ht="15.75" thickBot="1"/>
    <row r="39" spans="2:16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80"/>
    </row>
    <row r="40" spans="2:16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2.3146199999999988</v>
      </c>
      <c r="H41" s="88">
        <f>('[1]Summary Data'!$V43*POWER(H$40,3))+('[1]Summary Data'!$W43*POWER(H$40,2))+('[1]Summary Data'!$X43*H$40)+'[1]Summary Data'!$Y43</f>
        <v>1.6077199999999969</v>
      </c>
      <c r="I41" s="88">
        <f>('[1]Summary Data'!$V43*POWER(I$40,3))+('[1]Summary Data'!$W43*POWER(I$40,2))+('[1]Summary Data'!$X43*I$40)+'[1]Summary Data'!$Y43</f>
        <v>1.3673400000000004</v>
      </c>
      <c r="J41" s="88">
        <f>('[1]Summary Data'!$V43*POWER(J$40,3))+('[1]Summary Data'!$W43*POWER(J$40,2))+('[1]Summary Data'!$X43*J$40)+'[1]Summary Data'!$Y43</f>
        <v>1.1829799999999988</v>
      </c>
      <c r="K41" s="88">
        <f>('[1]Summary Data'!$V43*POWER(K$40,3))+('[1]Summary Data'!$W43*POWER(K$40,2))+('[1]Summary Data'!$X43*K$40)+'[1]Summary Data'!$Y43</f>
        <v>1.0401199999999999</v>
      </c>
      <c r="L41" s="88">
        <f>('[1]Summary Data'!$V43*POWER(L$40,3))+('[1]Summary Data'!$W43*POWER(L$40,2))+('[1]Summary Data'!$X43*L$40)+'[1]Summary Data'!$Y43</f>
        <v>0.92423999999999573</v>
      </c>
      <c r="M41" s="88">
        <f>('[1]Summary Data'!$V43*POWER(M$40,3))+('[1]Summary Data'!$W43*POWER(M$40,2))+('[1]Summary Data'!$X43*M$40)+'[1]Summary Data'!$Y43</f>
        <v>0.82082000000000299</v>
      </c>
      <c r="N41" s="89">
        <f>('[1]Summary Data'!$V43*POWER(N$40,3))+('[1]Summary Data'!$W43*POWER(N$40,2))+('[1]Summary Data'!$X43*N$40)+'[1]Summary Data'!$Y43</f>
        <v>0.71533999999999587</v>
      </c>
      <c r="O41" s="172" t="s">
        <v>40</v>
      </c>
    </row>
    <row r="42" spans="2:16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2.4975900000000024</v>
      </c>
      <c r="H42" s="93">
        <f>('[1]Summary Data'!$V42*POWER(H$40,3))+('[1]Summary Data'!$W42*POWER(H$40,2))+('[1]Summary Data'!$X42*H$40)+'[1]Summary Data'!$Y42</f>
        <v>1.6588900000000049</v>
      </c>
      <c r="I42" s="93">
        <f>('[1]Summary Data'!$V42*POWER(I$40,3))+('[1]Summary Data'!$W42*POWER(I$40,2))+('[1]Summary Data'!$X42*I$40)+'[1]Summary Data'!$Y42</f>
        <v>1.3992000000000058</v>
      </c>
      <c r="J42" s="93">
        <f>('[1]Summary Data'!$V42*POWER(J$40,3))+('[1]Summary Data'!$W42*POWER(J$40,2))+('[1]Summary Data'!$X42*J$40)+'[1]Summary Data'!$Y42</f>
        <v>1.2123500000000025</v>
      </c>
      <c r="K42" s="93">
        <f>('[1]Summary Data'!$V42*POWER(K$40,3))+('[1]Summary Data'!$W42*POWER(K$40,2))+('[1]Summary Data'!$X42*K$40)+'[1]Summary Data'!$Y42</f>
        <v>1.073140000000004</v>
      </c>
      <c r="L42" s="93">
        <f>('[1]Summary Data'!$V42*POWER(L$40,3))+('[1]Summary Data'!$W42*POWER(L$40,2))+('[1]Summary Data'!$X42*L$40)+'[1]Summary Data'!$Y42</f>
        <v>0.95637000000001215</v>
      </c>
      <c r="M42" s="93">
        <f>('[1]Summary Data'!$V42*POWER(M$40,3))+('[1]Summary Data'!$W42*POWER(M$40,2))+('[1]Summary Data'!$X42*M$40)+'[1]Summary Data'!$Y42</f>
        <v>0.83684000000000758</v>
      </c>
      <c r="N42" s="94">
        <f>('[1]Summary Data'!$V42*POWER(N$40,3))+('[1]Summary Data'!$W42*POWER(N$40,2))+('[1]Summary Data'!$X42*N$40)+'[1]Summary Data'!$Y42</f>
        <v>0.68935000000000635</v>
      </c>
      <c r="O42" s="173"/>
      <c r="P42" s="53" t="s">
        <v>46</v>
      </c>
    </row>
    <row r="43" spans="2:16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2.6487700000000007</v>
      </c>
      <c r="H43" s="98">
        <f>('[1]Summary Data'!$V41*POWER(H$40,3))+('[1]Summary Data'!$W41*POWER(H$40,2))+('[1]Summary Data'!$X41*H$40)+'[1]Summary Data'!$Y41</f>
        <v>1.7392899999999987</v>
      </c>
      <c r="I43" s="98">
        <f>('[1]Summary Data'!$V41*POWER(I$40,3))+('[1]Summary Data'!$W41*POWER(I$40,2))+('[1]Summary Data'!$X41*I$40)+'[1]Summary Data'!$Y41</f>
        <v>1.4513200000000026</v>
      </c>
      <c r="J43" s="98">
        <f>('[1]Summary Data'!$V41*POWER(J$40,3))+('[1]Summary Data'!$W41*POWER(J$40,2))+('[1]Summary Data'!$X41*J$40)+'[1]Summary Data'!$Y41</f>
        <v>1.2421300000000048</v>
      </c>
      <c r="K43" s="98">
        <f>('[1]Summary Data'!$V41*POWER(K$40,3))+('[1]Summary Data'!$W41*POWER(K$40,2))+('[1]Summary Data'!$X41*K$40)+'[1]Summary Data'!$Y41</f>
        <v>1.0874199999999998</v>
      </c>
      <c r="L43" s="98">
        <f>('[1]Summary Data'!$V41*POWER(L$40,3))+('[1]Summary Data'!$W41*POWER(L$40,2))+('[1]Summary Data'!$X41*L$40)+'[1]Summary Data'!$Y41</f>
        <v>0.96289000000000691</v>
      </c>
      <c r="M43" s="98">
        <f>('[1]Summary Data'!$V41*POWER(M$40,3))+('[1]Summary Data'!$W41*POWER(M$40,2))+('[1]Summary Data'!$X41*M$40)+'[1]Summary Data'!$Y41</f>
        <v>0.84424000000000099</v>
      </c>
      <c r="N43" s="99">
        <f>('[1]Summary Data'!$V41*POWER(N$40,3))+('[1]Summary Data'!$W41*POWER(N$40,2))+('[1]Summary Data'!$X41*N$40)+'[1]Summary Data'!$Y41</f>
        <v>0.70717000000000318</v>
      </c>
      <c r="O43" s="173"/>
    </row>
    <row r="44" spans="2:16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2.9110399999999998</v>
      </c>
      <c r="H44" s="98">
        <f>('[1]Summary Data'!$V40*POWER(H$40,3))+('[1]Summary Data'!$W40*POWER(H$40,2))+('[1]Summary Data'!$X40*H$40)+'[1]Summary Data'!$Y40</f>
        <v>1.8263599999999975</v>
      </c>
      <c r="I44" s="98">
        <f>('[1]Summary Data'!$V40*POWER(I$40,3))+('[1]Summary Data'!$W40*POWER(I$40,2))+('[1]Summary Data'!$X40*I$40)+'[1]Summary Data'!$Y40</f>
        <v>1.4973199999999984</v>
      </c>
      <c r="J44" s="98">
        <f>('[1]Summary Data'!$V40*POWER(J$40,3))+('[1]Summary Data'!$W40*POWER(J$40,2))+('[1]Summary Data'!$X40*J$40)+'[1]Summary Data'!$Y40</f>
        <v>1.2690400000000039</v>
      </c>
      <c r="K44" s="98">
        <f>('[1]Summary Data'!$V40*POWER(K$40,3))+('[1]Summary Data'!$W40*POWER(K$40,2))+('[1]Summary Data'!$X40*K$40)+'[1]Summary Data'!$Y40</f>
        <v>1.1104400000000005</v>
      </c>
      <c r="L44" s="98">
        <f>('[1]Summary Data'!$V40*POWER(L$40,3))+('[1]Summary Data'!$W40*POWER(L$40,2))+('[1]Summary Data'!$X40*L$40)+'[1]Summary Data'!$Y40</f>
        <v>0.9904400000000031</v>
      </c>
      <c r="M44" s="98">
        <f>('[1]Summary Data'!$V40*POWER(M$40,3))+('[1]Summary Data'!$W40*POWER(M$40,2))+('[1]Summary Data'!$X40*M$40)+'[1]Summary Data'!$Y40</f>
        <v>0.87795999999999808</v>
      </c>
      <c r="N44" s="99">
        <f>('[1]Summary Data'!$V40*POWER(N$40,3))+('[1]Summary Data'!$W40*POWER(N$40,2))+('[1]Summary Data'!$X40*N$40)+'[1]Summary Data'!$Y40</f>
        <v>0.74192000000000391</v>
      </c>
      <c r="O44" s="173"/>
    </row>
    <row r="45" spans="2:16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3.2084299999999999</v>
      </c>
      <c r="H45" s="98">
        <f>('[1]Summary Data'!$V39*POWER(H$40,3))+('[1]Summary Data'!$W39*POWER(H$40,2))+('[1]Summary Data'!$X39*H$40)+'[1]Summary Data'!$Y39</f>
        <v>1.9480300000000028</v>
      </c>
      <c r="I45" s="98">
        <f>('[1]Summary Data'!$V39*POWER(I$40,3))+('[1]Summary Data'!$W39*POWER(I$40,2))+('[1]Summary Data'!$X39*I$40)+'[1]Summary Data'!$Y39</f>
        <v>1.5702199999999991</v>
      </c>
      <c r="J45" s="98">
        <f>('[1]Summary Data'!$V39*POWER(J$40,3))+('[1]Summary Data'!$W39*POWER(J$40,2))+('[1]Summary Data'!$X39*J$40)+'[1]Summary Data'!$Y39</f>
        <v>1.3125099999999961</v>
      </c>
      <c r="K45" s="98">
        <f>('[1]Summary Data'!$V39*POWER(K$40,3))+('[1]Summary Data'!$W39*POWER(K$40,2))+('[1]Summary Data'!$X39*K$40)+'[1]Summary Data'!$Y39</f>
        <v>1.138779999999997</v>
      </c>
      <c r="L45" s="98">
        <f>('[1]Summary Data'!$V39*POWER(L$40,3))+('[1]Summary Data'!$W39*POWER(L$40,2))+('[1]Summary Data'!$X39*L$40)+'[1]Summary Data'!$Y39</f>
        <v>1.0129100000000122</v>
      </c>
      <c r="M45" s="98">
        <f>('[1]Summary Data'!$V39*POWER(M$40,3))+('[1]Summary Data'!$W39*POWER(M$40,2))+('[1]Summary Data'!$X39*M$40)+'[1]Summary Data'!$Y39</f>
        <v>0.89878000000000924</v>
      </c>
      <c r="N45" s="99">
        <f>('[1]Summary Data'!$V39*POWER(N$40,3))+('[1]Summary Data'!$W39*POWER(N$40,2))+('[1]Summary Data'!$X39*N$40)+'[1]Summary Data'!$Y39</f>
        <v>0.76026999999999845</v>
      </c>
      <c r="O45" s="173"/>
    </row>
    <row r="46" spans="2:16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3.6793300000000002</v>
      </c>
      <c r="H46" s="98">
        <f>('[1]Summary Data'!$V38*POWER(H$40,3))+('[1]Summary Data'!$W38*POWER(H$40,2))+('[1]Summary Data'!$X38*H$40)+'[1]Summary Data'!$Y38</f>
        <v>2.0533900000000003</v>
      </c>
      <c r="I46" s="98">
        <f>('[1]Summary Data'!$V38*POWER(I$40,3))+('[1]Summary Data'!$W38*POWER(I$40,2))+('[1]Summary Data'!$X38*I$40)+'[1]Summary Data'!$Y38</f>
        <v>1.6154200000000074</v>
      </c>
      <c r="J46" s="98">
        <f>('[1]Summary Data'!$V38*POWER(J$40,3))+('[1]Summary Data'!$W38*POWER(J$40,2))+('[1]Summary Data'!$X38*J$40)+'[1]Summary Data'!$Y38</f>
        <v>1.3465700000000069</v>
      </c>
      <c r="K46" s="98">
        <f>('[1]Summary Data'!$V38*POWER(K$40,3))+('[1]Summary Data'!$W38*POWER(K$40,2))+('[1]Summary Data'!$X38*K$40)+'[1]Summary Data'!$Y38</f>
        <v>1.1861800000000002</v>
      </c>
      <c r="L46" s="98">
        <f>('[1]Summary Data'!$V38*POWER(L$40,3))+('[1]Summary Data'!$W38*POWER(L$40,2))+('[1]Summary Data'!$X38*L$40)+'[1]Summary Data'!$Y38</f>
        <v>1.0735900000000029</v>
      </c>
      <c r="M46" s="98">
        <f>('[1]Summary Data'!$V38*POWER(M$40,3))+('[1]Summary Data'!$W38*POWER(M$40,2))+('[1]Summary Data'!$X38*M$40)+'[1]Summary Data'!$Y38</f>
        <v>0.9481399999999951</v>
      </c>
      <c r="N46" s="99">
        <f>('[1]Summary Data'!$V38*POWER(N$40,3))+('[1]Summary Data'!$W38*POWER(N$40,2))+('[1]Summary Data'!$X38*N$40)+'[1]Summary Data'!$Y38</f>
        <v>0.74917000000001366</v>
      </c>
      <c r="O46" s="173"/>
    </row>
    <row r="47" spans="2:16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4.3227200000000039</v>
      </c>
      <c r="H47" s="98">
        <f>('[1]Summary Data'!$V37*POWER(H$40,3))+('[1]Summary Data'!$W37*POWER(H$40,2))+('[1]Summary Data'!$X37*H$40)+'[1]Summary Data'!$Y37</f>
        <v>2.2293200000000013</v>
      </c>
      <c r="I47" s="98">
        <f>('[1]Summary Data'!$V37*POWER(I$40,3))+('[1]Summary Data'!$W37*POWER(I$40,2))+('[1]Summary Data'!$X37*I$40)+'[1]Summary Data'!$Y37</f>
        <v>1.6882700000000028</v>
      </c>
      <c r="J47" s="98">
        <f>('[1]Summary Data'!$V37*POWER(J$40,3))+('[1]Summary Data'!$W37*POWER(J$40,2))+('[1]Summary Data'!$X37*J$40)+'[1]Summary Data'!$Y37</f>
        <v>1.3750400000000127</v>
      </c>
      <c r="K47" s="98">
        <f>('[1]Summary Data'!$V37*POWER(K$40,3))+('[1]Summary Data'!$W37*POWER(K$40,2))+('[1]Summary Data'!$X37*K$40)+'[1]Summary Data'!$Y37</f>
        <v>1.2076700000000216</v>
      </c>
      <c r="L47" s="98">
        <f>('[1]Summary Data'!$V37*POWER(L$40,3))+('[1]Summary Data'!$W37*POWER(L$40,2))+('[1]Summary Data'!$X37*L$40)+'[1]Summary Data'!$Y37</f>
        <v>1.1042000000000058</v>
      </c>
      <c r="M47" s="98">
        <f>('[1]Summary Data'!$V37*POWER(M$40,3))+('[1]Summary Data'!$W37*POWER(M$40,2))+('[1]Summary Data'!$X37*M$40)+'[1]Summary Data'!$Y37</f>
        <v>0.98267000000001303</v>
      </c>
      <c r="N47" s="99">
        <f>('[1]Summary Data'!$V37*POWER(N$40,3))+('[1]Summary Data'!$W37*POWER(N$40,2))+('[1]Summary Data'!$X37*N$40)+'[1]Summary Data'!$Y37</f>
        <v>0.76112000000001956</v>
      </c>
      <c r="O47" s="173"/>
    </row>
    <row r="48" spans="2:16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4.5127100000000056</v>
      </c>
      <c r="H48" s="103">
        <f>('[1]Summary Data'!$V36*POWER(H$40,3))+('[1]Summary Data'!$W36*POWER(H$40,2))+('[1]Summary Data'!$X36*H$40)+'[1]Summary Data'!$Y36</f>
        <v>2.3498500000000107</v>
      </c>
      <c r="I48" s="103">
        <f>('[1]Summary Data'!$V36*POWER(I$40,3))+('[1]Summary Data'!$W36*POWER(I$40,2))+('[1]Summary Data'!$X36*I$40)+'[1]Summary Data'!$Y36</f>
        <v>1.7754500000000064</v>
      </c>
      <c r="J48" s="103">
        <f>('[1]Summary Data'!$V36*POWER(J$40,3))+('[1]Summary Data'!$W36*POWER(J$40,2))+('[1]Summary Data'!$X36*J$40)+'[1]Summary Data'!$Y36</f>
        <v>1.4325900000000047</v>
      </c>
      <c r="K48" s="103">
        <f>('[1]Summary Data'!$V36*POWER(K$40,3))+('[1]Summary Data'!$W36*POWER(K$40,2))+('[1]Summary Data'!$X36*K$40)+'[1]Summary Data'!$Y36</f>
        <v>1.2414100000000019</v>
      </c>
      <c r="L48" s="103">
        <f>('[1]Summary Data'!$V36*POWER(L$40,3))+('[1]Summary Data'!$W36*POWER(L$40,2))+('[1]Summary Data'!$X36*L$40)+'[1]Summary Data'!$Y36</f>
        <v>1.1220500000000158</v>
      </c>
      <c r="M48" s="103">
        <f>('[1]Summary Data'!$V36*POWER(M$40,3))+('[1]Summary Data'!$W36*POWER(M$40,2))+('[1]Summary Data'!$X36*M$40)+'[1]Summary Data'!$Y36</f>
        <v>0.99465000000002135</v>
      </c>
      <c r="N48" s="104">
        <f>('[1]Summary Data'!$V36*POWER(N$40,3))+('[1]Summary Data'!$W36*POWER(N$40,2))+('[1]Summary Data'!$X36*N$40)+'[1]Summary Data'!$Y36</f>
        <v>0.77935000000000798</v>
      </c>
      <c r="O48" s="174"/>
    </row>
    <row r="60" spans="2:95" ht="15.75" thickBot="1">
      <c r="CA60" s="43" t="s">
        <v>59</v>
      </c>
    </row>
    <row r="61" spans="2:95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5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5">F62</f>
        <v>bar</v>
      </c>
      <c r="CB62" s="108">
        <f t="shared" si="5"/>
        <v>0.16</v>
      </c>
      <c r="CC62" s="109">
        <f t="shared" si="5"/>
        <v>0.22</v>
      </c>
      <c r="CD62" s="109">
        <f t="shared" si="5"/>
        <v>0.28000000000000003</v>
      </c>
      <c r="CE62" s="109">
        <f t="shared" si="5"/>
        <v>0.34</v>
      </c>
      <c r="CF62" s="109">
        <f t="shared" si="5"/>
        <v>0.4</v>
      </c>
      <c r="CG62" s="109">
        <f t="shared" si="5"/>
        <v>0.46</v>
      </c>
      <c r="CH62" s="109">
        <f t="shared" si="5"/>
        <v>0.52</v>
      </c>
      <c r="CI62" s="109">
        <f t="shared" si="5"/>
        <v>0.57999999999999996</v>
      </c>
      <c r="CJ62" s="109">
        <f t="shared" si="5"/>
        <v>0.64</v>
      </c>
      <c r="CK62" s="109">
        <f t="shared" si="5"/>
        <v>0.7</v>
      </c>
      <c r="CL62" s="109">
        <f t="shared" si="5"/>
        <v>0.76</v>
      </c>
      <c r="CM62" s="109">
        <f t="shared" si="5"/>
        <v>0.82</v>
      </c>
      <c r="CN62" s="109">
        <f t="shared" si="5"/>
        <v>0.88</v>
      </c>
      <c r="CO62" s="109">
        <f t="shared" si="5"/>
        <v>0.94</v>
      </c>
      <c r="CP62" s="109">
        <f t="shared" si="5"/>
        <v>1</v>
      </c>
      <c r="CQ62" s="110">
        <f t="shared" si="5"/>
        <v>2</v>
      </c>
    </row>
    <row r="63" spans="2:95" ht="15" customHeight="1" thickBot="1">
      <c r="B63" s="166"/>
      <c r="C63" s="167"/>
      <c r="D63" s="167"/>
      <c r="E63" s="168"/>
      <c r="F63" s="49">
        <f t="shared" ref="F63:F70" si="6">F15</f>
        <v>2.5</v>
      </c>
      <c r="G63" s="124">
        <f t="shared" ref="G63:U70" si="7">IF(CB63&gt;H63,MAX(CB63,0),H63)</f>
        <v>174.78855861888002</v>
      </c>
      <c r="H63" s="125">
        <f t="shared" si="7"/>
        <v>153.57567346944001</v>
      </c>
      <c r="I63" s="125">
        <f t="shared" si="7"/>
        <v>136.65814491456001</v>
      </c>
      <c r="J63" s="125">
        <f t="shared" si="7"/>
        <v>123.56940683712003</v>
      </c>
      <c r="K63" s="125">
        <f t="shared" si="7"/>
        <v>113.84289312000004</v>
      </c>
      <c r="L63" s="125">
        <f t="shared" si="7"/>
        <v>107.01203764608002</v>
      </c>
      <c r="M63" s="125">
        <f t="shared" si="7"/>
        <v>102.61027429824003</v>
      </c>
      <c r="N63" s="125">
        <f t="shared" si="7"/>
        <v>101.08292630016007</v>
      </c>
      <c r="O63" s="125">
        <f t="shared" si="7"/>
        <v>101.08292630016007</v>
      </c>
      <c r="P63" s="125">
        <f t="shared" si="7"/>
        <v>101.08292630016007</v>
      </c>
      <c r="Q63" s="125">
        <f t="shared" si="7"/>
        <v>101.08292630016007</v>
      </c>
      <c r="R63" s="125">
        <f t="shared" si="7"/>
        <v>101.08292630016007</v>
      </c>
      <c r="S63" s="125">
        <f t="shared" si="7"/>
        <v>101.08292630016007</v>
      </c>
      <c r="T63" s="125">
        <f t="shared" si="7"/>
        <v>100.62095655552002</v>
      </c>
      <c r="U63" s="125">
        <f t="shared" si="7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174.78855861888002</v>
      </c>
      <c r="CC63" s="125">
        <f>('[1]Summary Data'!$V163*POWER(CC$62,3))+('[1]Summary Data'!$W163*POWER(CC$62,2))+('[1]Summary Data'!$X163*CC$62)+'[1]Summary Data'!$Y163</f>
        <v>153.57567346944001</v>
      </c>
      <c r="CD63" s="125">
        <f>('[1]Summary Data'!$V163*POWER(CD$62,3))+('[1]Summary Data'!$W163*POWER(CD$62,2))+('[1]Summary Data'!$X163*CD$62)+'[1]Summary Data'!$Y163</f>
        <v>136.65814491456001</v>
      </c>
      <c r="CE63" s="125">
        <f>('[1]Summary Data'!$V163*POWER(CE$62,3))+('[1]Summary Data'!$W163*POWER(CE$62,2))+('[1]Summary Data'!$X163*CE$62)+'[1]Summary Data'!$Y163</f>
        <v>123.56940683712003</v>
      </c>
      <c r="CF63" s="125">
        <f>('[1]Summary Data'!$V163*POWER(CF$62,3))+('[1]Summary Data'!$W163*POWER(CF$62,2))+('[1]Summary Data'!$X163*CF$62)+'[1]Summary Data'!$Y163</f>
        <v>113.84289312000004</v>
      </c>
      <c r="CG63" s="125">
        <f>('[1]Summary Data'!$V163*POWER(CG$62,3))+('[1]Summary Data'!$W163*POWER(CG$62,2))+('[1]Summary Data'!$X163*CG$62)+'[1]Summary Data'!$Y163</f>
        <v>107.01203764608002</v>
      </c>
      <c r="CH63" s="125">
        <f>('[1]Summary Data'!$V163*POWER(CH$62,3))+('[1]Summary Data'!$W163*POWER(CH$62,2))+('[1]Summary Data'!$X163*CH$62)+'[1]Summary Data'!$Y163</f>
        <v>102.61027429824003</v>
      </c>
      <c r="CI63" s="125">
        <f>('[1]Summary Data'!$V163*POWER(CI$62,3))+('[1]Summary Data'!$W163*POWER(CI$62,2))+('[1]Summary Data'!$X163*CI$62)+'[1]Summary Data'!$Y163</f>
        <v>100.17103695936001</v>
      </c>
      <c r="CJ63" s="125">
        <f>('[1]Summary Data'!$V163*POWER(CJ$62,3))+('[1]Summary Data'!$W163*POWER(CJ$62,2))+('[1]Summary Data'!$X163*CJ$62)+'[1]Summary Data'!$Y163</f>
        <v>99.227759512320063</v>
      </c>
      <c r="CK63" s="125">
        <f>('[1]Summary Data'!$V163*POWER(CK$62,3))+('[1]Summary Data'!$W163*POWER(CK$62,2))+('[1]Summary Data'!$X163*CK$62)+'[1]Summary Data'!$Y163</f>
        <v>99.31387583999998</v>
      </c>
      <c r="CL63" s="125">
        <f>('[1]Summary Data'!$V163*POWER(CL$62,3))+('[1]Summary Data'!$W163*POWER(CL$62,2))+('[1]Summary Data'!$X163*CL$62)+'[1]Summary Data'!$Y163</f>
        <v>99.962819825280008</v>
      </c>
      <c r="CM63" s="125">
        <f>('[1]Summary Data'!$V163*POWER(CM$62,3))+('[1]Summary Data'!$W163*POWER(CM$62,2))+('[1]Summary Data'!$X163*CM$62)+'[1]Summary Data'!$Y163</f>
        <v>100.70802535104002</v>
      </c>
      <c r="CN63" s="125">
        <f>('[1]Summary Data'!$V163*POWER(CN$62,3))+('[1]Summary Data'!$W163*POWER(CN$62,2))+('[1]Summary Data'!$X163*CN$62)+'[1]Summary Data'!$Y163</f>
        <v>101.08292630016007</v>
      </c>
      <c r="CO63" s="125">
        <f>('[1]Summary Data'!$V163*POWER(CO$62,3))+('[1]Summary Data'!$W163*POWER(CO$62,2))+('[1]Summary Data'!$X163*CO$62)+'[1]Summary Data'!$Y163</f>
        <v>100.62095655552002</v>
      </c>
      <c r="CP63" s="125">
        <f>('[1]Summary Data'!$V163*POWER(CP$62,3))+('[1]Summary Data'!$W163*POWER(CP$62,2))+('[1]Summary Data'!$X163*CP$62)+'[1]Summary Data'!$Y163</f>
        <v>98.855550000000051</v>
      </c>
      <c r="CQ63" s="126">
        <f>('[1]Summary Data'!$V163*POWER(CQ$62,3))+('[1]Summary Data'!$W163*POWER(CQ$62,2))+('[1]Summary Data'!$X163*CQ$62)+'[1]Summary Data'!$Y163</f>
        <v>-549.8603599999999</v>
      </c>
    </row>
    <row r="64" spans="2:95" ht="15.75" thickBot="1">
      <c r="B64" s="166"/>
      <c r="C64" s="167"/>
      <c r="D64" s="167"/>
      <c r="E64" s="168"/>
      <c r="F64" s="51">
        <f t="shared" si="6"/>
        <v>3</v>
      </c>
      <c r="G64" s="127">
        <f t="shared" si="7"/>
        <v>184.92679564223999</v>
      </c>
      <c r="H64" s="128">
        <f t="shared" si="7"/>
        <v>162.82525513511999</v>
      </c>
      <c r="I64" s="128">
        <f t="shared" si="7"/>
        <v>144.93035109887995</v>
      </c>
      <c r="J64" s="128">
        <f t="shared" si="7"/>
        <v>130.80379796376002</v>
      </c>
      <c r="K64" s="128">
        <f t="shared" si="7"/>
        <v>120.00731016000003</v>
      </c>
      <c r="L64" s="128">
        <f t="shared" si="7"/>
        <v>112.10260211783998</v>
      </c>
      <c r="M64" s="128">
        <f t="shared" si="7"/>
        <v>106.65138826751996</v>
      </c>
      <c r="N64" s="128">
        <f t="shared" si="7"/>
        <v>103.21538303927997</v>
      </c>
      <c r="O64" s="128">
        <f t="shared" si="7"/>
        <v>101.35630086335999</v>
      </c>
      <c r="P64" s="128">
        <f t="shared" si="7"/>
        <v>100.92349128767989</v>
      </c>
      <c r="Q64" s="128">
        <f t="shared" si="7"/>
        <v>100.92349128767989</v>
      </c>
      <c r="R64" s="128">
        <f t="shared" si="7"/>
        <v>100.92349128767989</v>
      </c>
      <c r="S64" s="128">
        <f t="shared" si="7"/>
        <v>100.92349128767989</v>
      </c>
      <c r="T64" s="128">
        <f t="shared" si="7"/>
        <v>100.37474082696002</v>
      </c>
      <c r="U64" s="128">
        <f t="shared" si="7"/>
        <v>100</v>
      </c>
      <c r="V64" s="129">
        <v>100</v>
      </c>
      <c r="W64" s="173"/>
      <c r="X64" s="53" t="s">
        <v>46</v>
      </c>
      <c r="CA64" s="117">
        <f t="shared" ref="CA64:CA70" si="8">F64</f>
        <v>3</v>
      </c>
      <c r="CB64" s="127">
        <f>('[1]Summary Data'!$V162*POWER(CB$62,3))+('[1]Summary Data'!$W162*POWER(CB$62,2))+('[1]Summary Data'!$X162*CB$62)+'[1]Summary Data'!$Y162</f>
        <v>184.92679564223999</v>
      </c>
      <c r="CC64" s="128">
        <f>('[1]Summary Data'!$V162*POWER(CC$62,3))+('[1]Summary Data'!$W162*POWER(CC$62,2))+('[1]Summary Data'!$X162*CC$62)+'[1]Summary Data'!$Y162</f>
        <v>162.82525513511999</v>
      </c>
      <c r="CD64" s="128">
        <f>('[1]Summary Data'!$V162*POWER(CD$62,3))+('[1]Summary Data'!$W162*POWER(CD$62,2))+('[1]Summary Data'!$X162*CD$62)+'[1]Summary Data'!$Y162</f>
        <v>144.93035109887995</v>
      </c>
      <c r="CE64" s="128">
        <f>('[1]Summary Data'!$V162*POWER(CE$62,3))+('[1]Summary Data'!$W162*POWER(CE$62,2))+('[1]Summary Data'!$X162*CE$62)+'[1]Summary Data'!$Y162</f>
        <v>130.80379796376002</v>
      </c>
      <c r="CF64" s="128">
        <f>('[1]Summary Data'!$V162*POWER(CF$62,3))+('[1]Summary Data'!$W162*POWER(CF$62,2))+('[1]Summary Data'!$X162*CF$62)+'[1]Summary Data'!$Y162</f>
        <v>120.00731016000003</v>
      </c>
      <c r="CG64" s="128">
        <f>('[1]Summary Data'!$V162*POWER(CG$62,3))+('[1]Summary Data'!$W162*POWER(CG$62,2))+('[1]Summary Data'!$X162*CG$62)+'[1]Summary Data'!$Y162</f>
        <v>112.10260211783998</v>
      </c>
      <c r="CH64" s="128">
        <f>('[1]Summary Data'!$V162*POWER(CH$62,3))+('[1]Summary Data'!$W162*POWER(CH$62,2))+('[1]Summary Data'!$X162*CH$62)+'[1]Summary Data'!$Y162</f>
        <v>106.65138826751996</v>
      </c>
      <c r="CI64" s="128">
        <f>('[1]Summary Data'!$V162*POWER(CI$62,3))+('[1]Summary Data'!$W162*POWER(CI$62,2))+('[1]Summary Data'!$X162*CI$62)+'[1]Summary Data'!$Y162</f>
        <v>103.21538303927997</v>
      </c>
      <c r="CJ64" s="128">
        <f>('[1]Summary Data'!$V162*POWER(CJ$62,3))+('[1]Summary Data'!$W162*POWER(CJ$62,2))+('[1]Summary Data'!$X162*CJ$62)+'[1]Summary Data'!$Y162</f>
        <v>101.35630086335999</v>
      </c>
      <c r="CK64" s="128">
        <f>('[1]Summary Data'!$V162*POWER(CK$62,3))+('[1]Summary Data'!$W162*POWER(CK$62,2))+('[1]Summary Data'!$X162*CK$62)+'[1]Summary Data'!$Y162</f>
        <v>100.63585616999995</v>
      </c>
      <c r="CL64" s="128">
        <f>('[1]Summary Data'!$V162*POWER(CL$62,3))+('[1]Summary Data'!$W162*POWER(CL$62,2))+('[1]Summary Data'!$X162*CL$62)+'[1]Summary Data'!$Y162</f>
        <v>100.61576338943996</v>
      </c>
      <c r="CM64" s="128">
        <f>('[1]Summary Data'!$V162*POWER(CM$62,3))+('[1]Summary Data'!$W162*POWER(CM$62,2))+('[1]Summary Data'!$X162*CM$62)+'[1]Summary Data'!$Y162</f>
        <v>100.85773695191995</v>
      </c>
      <c r="CN64" s="128">
        <f>('[1]Summary Data'!$V162*POWER(CN$62,3))+('[1]Summary Data'!$W162*POWER(CN$62,2))+('[1]Summary Data'!$X162*CN$62)+'[1]Summary Data'!$Y162</f>
        <v>100.92349128767989</v>
      </c>
      <c r="CO64" s="128">
        <f>('[1]Summary Data'!$V162*POWER(CO$62,3))+('[1]Summary Data'!$W162*POWER(CO$62,2))+('[1]Summary Data'!$X162*CO$62)+'[1]Summary Data'!$Y162</f>
        <v>100.37474082696002</v>
      </c>
      <c r="CP64" s="128">
        <f>('[1]Summary Data'!$V162*POWER(CP$62,3))+('[1]Summary Data'!$W162*POWER(CP$62,2))+('[1]Summary Data'!$X162*CP$62)+'[1]Summary Data'!$Y162</f>
        <v>98.773199999999974</v>
      </c>
      <c r="CQ64" s="129">
        <f>('[1]Summary Data'!$V162*POWER(CQ$62,3))+('[1]Summary Data'!$W162*POWER(CQ$62,2))+('[1]Summary Data'!$X162*CQ$62)+'[1]Summary Data'!$Y162</f>
        <v>-484.40451000000007</v>
      </c>
    </row>
    <row r="65" spans="2:95">
      <c r="B65" s="166"/>
      <c r="C65" s="167"/>
      <c r="D65" s="167"/>
      <c r="E65" s="168"/>
      <c r="F65" s="54">
        <f t="shared" si="6"/>
        <v>3.5</v>
      </c>
      <c r="G65" s="130">
        <f t="shared" si="7"/>
        <v>190.68267965888001</v>
      </c>
      <c r="H65" s="131">
        <f t="shared" si="7"/>
        <v>168.73239971144002</v>
      </c>
      <c r="I65" s="131">
        <f t="shared" si="7"/>
        <v>150.82747633856002</v>
      </c>
      <c r="J65" s="131">
        <f t="shared" si="7"/>
        <v>136.54659229112002</v>
      </c>
      <c r="K65" s="131">
        <f t="shared" si="7"/>
        <v>125.46843032000004</v>
      </c>
      <c r="L65" s="131">
        <f t="shared" si="7"/>
        <v>117.17167317608005</v>
      </c>
      <c r="M65" s="131">
        <f t="shared" si="7"/>
        <v>111.23500361024003</v>
      </c>
      <c r="N65" s="131">
        <f t="shared" si="7"/>
        <v>107.23710437336007</v>
      </c>
      <c r="O65" s="131">
        <f t="shared" si="7"/>
        <v>104.75665821632009</v>
      </c>
      <c r="P65" s="131">
        <f t="shared" si="7"/>
        <v>103.37234789000007</v>
      </c>
      <c r="Q65" s="131">
        <f t="shared" si="7"/>
        <v>102.6628561452801</v>
      </c>
      <c r="R65" s="131">
        <f t="shared" si="7"/>
        <v>102.2068657330401</v>
      </c>
      <c r="S65" s="131">
        <f t="shared" si="7"/>
        <v>101.58305940416011</v>
      </c>
      <c r="T65" s="131">
        <f t="shared" si="7"/>
        <v>100.3701199095201</v>
      </c>
      <c r="U65" s="131">
        <f t="shared" si="7"/>
        <v>100</v>
      </c>
      <c r="V65" s="132">
        <v>100</v>
      </c>
      <c r="W65" s="173"/>
      <c r="CA65" s="118">
        <f t="shared" si="8"/>
        <v>3.5</v>
      </c>
      <c r="CB65" s="130">
        <f>('[1]Summary Data'!$V161*POWER(CB$62,3))+('[1]Summary Data'!$W161*POWER(CB$62,2))+('[1]Summary Data'!$X161*CB$62)+'[1]Summary Data'!$Y161</f>
        <v>190.68267965888001</v>
      </c>
      <c r="CC65" s="131">
        <f>('[1]Summary Data'!$V161*POWER(CC$62,3))+('[1]Summary Data'!$W161*POWER(CC$62,2))+('[1]Summary Data'!$X161*CC$62)+'[1]Summary Data'!$Y161</f>
        <v>168.73239971144002</v>
      </c>
      <c r="CD65" s="131">
        <f>('[1]Summary Data'!$V161*POWER(CD$62,3))+('[1]Summary Data'!$W161*POWER(CD$62,2))+('[1]Summary Data'!$X161*CD$62)+'[1]Summary Data'!$Y161</f>
        <v>150.82747633856002</v>
      </c>
      <c r="CE65" s="131">
        <f>('[1]Summary Data'!$V161*POWER(CE$62,3))+('[1]Summary Data'!$W161*POWER(CE$62,2))+('[1]Summary Data'!$X161*CE$62)+'[1]Summary Data'!$Y161</f>
        <v>136.54659229112002</v>
      </c>
      <c r="CF65" s="131">
        <f>('[1]Summary Data'!$V161*POWER(CF$62,3))+('[1]Summary Data'!$W161*POWER(CF$62,2))+('[1]Summary Data'!$X161*CF$62)+'[1]Summary Data'!$Y161</f>
        <v>125.46843032000004</v>
      </c>
      <c r="CG65" s="131">
        <f>('[1]Summary Data'!$V161*POWER(CG$62,3))+('[1]Summary Data'!$W161*POWER(CG$62,2))+('[1]Summary Data'!$X161*CG$62)+'[1]Summary Data'!$Y161</f>
        <v>117.17167317608005</v>
      </c>
      <c r="CH65" s="131">
        <f>('[1]Summary Data'!$V161*POWER(CH$62,3))+('[1]Summary Data'!$W161*POWER(CH$62,2))+('[1]Summary Data'!$X161*CH$62)+'[1]Summary Data'!$Y161</f>
        <v>111.23500361024003</v>
      </c>
      <c r="CI65" s="131">
        <f>('[1]Summary Data'!$V161*POWER(CI$62,3))+('[1]Summary Data'!$W161*POWER(CI$62,2))+('[1]Summary Data'!$X161*CI$62)+'[1]Summary Data'!$Y161</f>
        <v>107.23710437336007</v>
      </c>
      <c r="CJ65" s="131">
        <f>('[1]Summary Data'!$V161*POWER(CJ$62,3))+('[1]Summary Data'!$W161*POWER(CJ$62,2))+('[1]Summary Data'!$X161*CJ$62)+'[1]Summary Data'!$Y161</f>
        <v>104.75665821632009</v>
      </c>
      <c r="CK65" s="131">
        <f>('[1]Summary Data'!$V161*POWER(CK$62,3))+('[1]Summary Data'!$W161*POWER(CK$62,2))+('[1]Summary Data'!$X161*CK$62)+'[1]Summary Data'!$Y161</f>
        <v>103.37234789000007</v>
      </c>
      <c r="CL65" s="131">
        <f>('[1]Summary Data'!$V161*POWER(CL$62,3))+('[1]Summary Data'!$W161*POWER(CL$62,2))+('[1]Summary Data'!$X161*CL$62)+'[1]Summary Data'!$Y161</f>
        <v>102.6628561452801</v>
      </c>
      <c r="CM65" s="131">
        <f>('[1]Summary Data'!$V161*POWER(CM$62,3))+('[1]Summary Data'!$W161*POWER(CM$62,2))+('[1]Summary Data'!$X161*CM$62)+'[1]Summary Data'!$Y161</f>
        <v>102.2068657330401</v>
      </c>
      <c r="CN65" s="131">
        <f>('[1]Summary Data'!$V161*POWER(CN$62,3))+('[1]Summary Data'!$W161*POWER(CN$62,2))+('[1]Summary Data'!$X161*CN$62)+'[1]Summary Data'!$Y161</f>
        <v>101.58305940416011</v>
      </c>
      <c r="CO65" s="131">
        <f>('[1]Summary Data'!$V161*POWER(CO$62,3))+('[1]Summary Data'!$W161*POWER(CO$62,2))+('[1]Summary Data'!$X161*CO$62)+'[1]Summary Data'!$Y161</f>
        <v>100.3701199095201</v>
      </c>
      <c r="CP65" s="131">
        <f>('[1]Summary Data'!$V161*POWER(CP$62,3))+('[1]Summary Data'!$W161*POWER(CP$62,2))+('[1]Summary Data'!$X161*CP$62)+'[1]Summary Data'!$Y161</f>
        <v>98.146730000000105</v>
      </c>
      <c r="CQ65" s="132">
        <f>('[1]Summary Data'!$V161*POWER(CQ$62,3))+('[1]Summary Data'!$W161*POWER(CQ$62,2))+('[1]Summary Data'!$X161*CQ$62)+'[1]Summary Data'!$Y161</f>
        <v>-473.6179299999996</v>
      </c>
    </row>
    <row r="66" spans="2:95">
      <c r="B66" s="166"/>
      <c r="C66" s="167"/>
      <c r="D66" s="167"/>
      <c r="E66" s="168"/>
      <c r="F66" s="56">
        <f t="shared" si="6"/>
        <v>4</v>
      </c>
      <c r="G66" s="130">
        <f t="shared" si="7"/>
        <v>168.22908262208</v>
      </c>
      <c r="H66" s="131">
        <f t="shared" si="7"/>
        <v>149.92726200103999</v>
      </c>
      <c r="I66" s="131">
        <f t="shared" si="7"/>
        <v>135.19773183295996</v>
      </c>
      <c r="J66" s="131">
        <f t="shared" si="7"/>
        <v>123.66090438391997</v>
      </c>
      <c r="K66" s="131">
        <f t="shared" si="7"/>
        <v>114.93719191999999</v>
      </c>
      <c r="L66" s="131">
        <f t="shared" si="7"/>
        <v>108.64700670727998</v>
      </c>
      <c r="M66" s="131">
        <f t="shared" si="7"/>
        <v>104.41076101183995</v>
      </c>
      <c r="N66" s="131">
        <f t="shared" si="7"/>
        <v>101.84886709975999</v>
      </c>
      <c r="O66" s="131">
        <f t="shared" si="7"/>
        <v>100.86910360255999</v>
      </c>
      <c r="P66" s="131">
        <f t="shared" si="7"/>
        <v>100.86910360255999</v>
      </c>
      <c r="Q66" s="131">
        <f t="shared" si="7"/>
        <v>100.86910360255999</v>
      </c>
      <c r="R66" s="131">
        <f t="shared" si="7"/>
        <v>100.86910360255999</v>
      </c>
      <c r="S66" s="131">
        <f t="shared" si="7"/>
        <v>100.86910360255999</v>
      </c>
      <c r="T66" s="131">
        <f t="shared" si="7"/>
        <v>100.38197797832001</v>
      </c>
      <c r="U66" s="131">
        <f t="shared" si="7"/>
        <v>100</v>
      </c>
      <c r="V66" s="132">
        <v>100</v>
      </c>
      <c r="W66" s="173"/>
      <c r="CA66" s="119">
        <f t="shared" si="8"/>
        <v>4</v>
      </c>
      <c r="CB66" s="130">
        <f>('[1]Summary Data'!$V160*POWER(CB$62,3))+('[1]Summary Data'!$W160*POWER(CB$62,2))+('[1]Summary Data'!$X160*CB$62)+'[1]Summary Data'!$Y160</f>
        <v>168.22908262208</v>
      </c>
      <c r="CC66" s="131">
        <f>('[1]Summary Data'!$V160*POWER(CC$62,3))+('[1]Summary Data'!$W160*POWER(CC$62,2))+('[1]Summary Data'!$X160*CC$62)+'[1]Summary Data'!$Y160</f>
        <v>149.92726200103999</v>
      </c>
      <c r="CD66" s="131">
        <f>('[1]Summary Data'!$V160*POWER(CD$62,3))+('[1]Summary Data'!$W160*POWER(CD$62,2))+('[1]Summary Data'!$X160*CD$62)+'[1]Summary Data'!$Y160</f>
        <v>135.19773183295996</v>
      </c>
      <c r="CE66" s="131">
        <f>('[1]Summary Data'!$V160*POWER(CE$62,3))+('[1]Summary Data'!$W160*POWER(CE$62,2))+('[1]Summary Data'!$X160*CE$62)+'[1]Summary Data'!$Y160</f>
        <v>123.66090438391997</v>
      </c>
      <c r="CF66" s="131">
        <f>('[1]Summary Data'!$V160*POWER(CF$62,3))+('[1]Summary Data'!$W160*POWER(CF$62,2))+('[1]Summary Data'!$X160*CF$62)+'[1]Summary Data'!$Y160</f>
        <v>114.93719191999999</v>
      </c>
      <c r="CG66" s="131">
        <f>('[1]Summary Data'!$V160*POWER(CG$62,3))+('[1]Summary Data'!$W160*POWER(CG$62,2))+('[1]Summary Data'!$X160*CG$62)+'[1]Summary Data'!$Y160</f>
        <v>108.64700670727998</v>
      </c>
      <c r="CH66" s="131">
        <f>('[1]Summary Data'!$V160*POWER(CH$62,3))+('[1]Summary Data'!$W160*POWER(CH$62,2))+('[1]Summary Data'!$X160*CH$62)+'[1]Summary Data'!$Y160</f>
        <v>104.41076101183995</v>
      </c>
      <c r="CI66" s="131">
        <f>('[1]Summary Data'!$V160*POWER(CI$62,3))+('[1]Summary Data'!$W160*POWER(CI$62,2))+('[1]Summary Data'!$X160*CI$62)+'[1]Summary Data'!$Y160</f>
        <v>101.84886709975999</v>
      </c>
      <c r="CJ66" s="131">
        <f>('[1]Summary Data'!$V160*POWER(CJ$62,3))+('[1]Summary Data'!$W160*POWER(CJ$62,2))+('[1]Summary Data'!$X160*CJ$62)+'[1]Summary Data'!$Y160</f>
        <v>100.58173723711997</v>
      </c>
      <c r="CK66" s="131">
        <f>('[1]Summary Data'!$V160*POWER(CK$62,3))+('[1]Summary Data'!$W160*POWER(CK$62,2))+('[1]Summary Data'!$X160*CK$62)+'[1]Summary Data'!$Y160</f>
        <v>100.22978368999995</v>
      </c>
      <c r="CL66" s="131">
        <f>('[1]Summary Data'!$V160*POWER(CL$62,3))+('[1]Summary Data'!$W160*POWER(CL$62,2))+('[1]Summary Data'!$X160*CL$62)+'[1]Summary Data'!$Y160</f>
        <v>100.41341872447995</v>
      </c>
      <c r="CM66" s="131">
        <f>('[1]Summary Data'!$V160*POWER(CM$62,3))+('[1]Summary Data'!$W160*POWER(CM$62,2))+('[1]Summary Data'!$X160*CM$62)+'[1]Summary Data'!$Y160</f>
        <v>100.75305460664001</v>
      </c>
      <c r="CN66" s="131">
        <f>('[1]Summary Data'!$V160*POWER(CN$62,3))+('[1]Summary Data'!$W160*POWER(CN$62,2))+('[1]Summary Data'!$X160*CN$62)+'[1]Summary Data'!$Y160</f>
        <v>100.86910360255999</v>
      </c>
      <c r="CO66" s="131">
        <f>('[1]Summary Data'!$V160*POWER(CO$62,3))+('[1]Summary Data'!$W160*POWER(CO$62,2))+('[1]Summary Data'!$X160*CO$62)+'[1]Summary Data'!$Y160</f>
        <v>100.38197797832001</v>
      </c>
      <c r="CP66" s="131">
        <f>('[1]Summary Data'!$V160*POWER(CP$62,3))+('[1]Summary Data'!$W160*POWER(CP$62,2))+('[1]Summary Data'!$X160*CP$62)+'[1]Summary Data'!$Y160</f>
        <v>98.912089999999949</v>
      </c>
      <c r="CQ66" s="132">
        <f>('[1]Summary Data'!$V160*POWER(CQ$62,3))+('[1]Summary Data'!$W160*POWER(CQ$62,2))+('[1]Summary Data'!$X160*CQ$62)+'[1]Summary Data'!$Y160</f>
        <v>-417.99161000000015</v>
      </c>
    </row>
    <row r="67" spans="2:95">
      <c r="B67" s="166"/>
      <c r="C67" s="167"/>
      <c r="D67" s="167"/>
      <c r="E67" s="168"/>
      <c r="F67" s="56">
        <f t="shared" si="6"/>
        <v>4.5</v>
      </c>
      <c r="G67" s="130">
        <f t="shared" si="7"/>
        <v>174.26993679615998</v>
      </c>
      <c r="H67" s="131">
        <f t="shared" si="7"/>
        <v>154.83226142607998</v>
      </c>
      <c r="I67" s="131">
        <f t="shared" si="7"/>
        <v>139.11382758591998</v>
      </c>
      <c r="J67" s="131">
        <f t="shared" si="7"/>
        <v>126.72536931184001</v>
      </c>
      <c r="K67" s="131">
        <f t="shared" si="7"/>
        <v>117.27762064000001</v>
      </c>
      <c r="L67" s="131">
        <f t="shared" si="7"/>
        <v>110.38131560656001</v>
      </c>
      <c r="M67" s="131">
        <f t="shared" si="7"/>
        <v>105.64718824768002</v>
      </c>
      <c r="N67" s="131">
        <f t="shared" si="7"/>
        <v>102.68597259951997</v>
      </c>
      <c r="O67" s="131">
        <f t="shared" si="7"/>
        <v>101.10840269823998</v>
      </c>
      <c r="P67" s="131">
        <f t="shared" si="7"/>
        <v>100.84926128511998</v>
      </c>
      <c r="Q67" s="131">
        <f t="shared" si="7"/>
        <v>100.84926128511998</v>
      </c>
      <c r="R67" s="131">
        <f t="shared" si="7"/>
        <v>100.84926128511998</v>
      </c>
      <c r="S67" s="131">
        <f t="shared" si="7"/>
        <v>100.84926128511998</v>
      </c>
      <c r="T67" s="131">
        <f t="shared" si="7"/>
        <v>100.35093066063999</v>
      </c>
      <c r="U67" s="131">
        <f t="shared" si="7"/>
        <v>100</v>
      </c>
      <c r="V67" s="132">
        <v>100</v>
      </c>
      <c r="W67" s="173"/>
      <c r="CA67" s="119">
        <f t="shared" si="8"/>
        <v>4.5</v>
      </c>
      <c r="CB67" s="130">
        <f>('[1]Summary Data'!$V159*POWER(CB$62,3))+('[1]Summary Data'!$W159*POWER(CB$62,2))+('[1]Summary Data'!$X159*CB$62)+'[1]Summary Data'!$Y159</f>
        <v>174.26993679615998</v>
      </c>
      <c r="CC67" s="131">
        <f>('[1]Summary Data'!$V159*POWER(CC$62,3))+('[1]Summary Data'!$W159*POWER(CC$62,2))+('[1]Summary Data'!$X159*CC$62)+'[1]Summary Data'!$Y159</f>
        <v>154.83226142607998</v>
      </c>
      <c r="CD67" s="131">
        <f>('[1]Summary Data'!$V159*POWER(CD$62,3))+('[1]Summary Data'!$W159*POWER(CD$62,2))+('[1]Summary Data'!$X159*CD$62)+'[1]Summary Data'!$Y159</f>
        <v>139.11382758591998</v>
      </c>
      <c r="CE67" s="131">
        <f>('[1]Summary Data'!$V159*POWER(CE$62,3))+('[1]Summary Data'!$W159*POWER(CE$62,2))+('[1]Summary Data'!$X159*CE$62)+'[1]Summary Data'!$Y159</f>
        <v>126.72536931184001</v>
      </c>
      <c r="CF67" s="131">
        <f>('[1]Summary Data'!$V159*POWER(CF$62,3))+('[1]Summary Data'!$W159*POWER(CF$62,2))+('[1]Summary Data'!$X159*CF$62)+'[1]Summary Data'!$Y159</f>
        <v>117.27762064000001</v>
      </c>
      <c r="CG67" s="131">
        <f>('[1]Summary Data'!$V159*POWER(CG$62,3))+('[1]Summary Data'!$W159*POWER(CG$62,2))+('[1]Summary Data'!$X159*CG$62)+'[1]Summary Data'!$Y159</f>
        <v>110.38131560656001</v>
      </c>
      <c r="CH67" s="131">
        <f>('[1]Summary Data'!$V159*POWER(CH$62,3))+('[1]Summary Data'!$W159*POWER(CH$62,2))+('[1]Summary Data'!$X159*CH$62)+'[1]Summary Data'!$Y159</f>
        <v>105.64718824768002</v>
      </c>
      <c r="CI67" s="131">
        <f>('[1]Summary Data'!$V159*POWER(CI$62,3))+('[1]Summary Data'!$W159*POWER(CI$62,2))+('[1]Summary Data'!$X159*CI$62)+'[1]Summary Data'!$Y159</f>
        <v>102.68597259951997</v>
      </c>
      <c r="CJ67" s="131">
        <f>('[1]Summary Data'!$V159*POWER(CJ$62,3))+('[1]Summary Data'!$W159*POWER(CJ$62,2))+('[1]Summary Data'!$X159*CJ$62)+'[1]Summary Data'!$Y159</f>
        <v>101.10840269823998</v>
      </c>
      <c r="CK67" s="131">
        <f>('[1]Summary Data'!$V159*POWER(CK$62,3))+('[1]Summary Data'!$W159*POWER(CK$62,2))+('[1]Summary Data'!$X159*CK$62)+'[1]Summary Data'!$Y159</f>
        <v>100.52521257999999</v>
      </c>
      <c r="CL67" s="131">
        <f>('[1]Summary Data'!$V159*POWER(CL$62,3))+('[1]Summary Data'!$W159*POWER(CL$62,2))+('[1]Summary Data'!$X159*CL$62)+'[1]Summary Data'!$Y159</f>
        <v>100.54713628096002</v>
      </c>
      <c r="CM67" s="131">
        <f>('[1]Summary Data'!$V159*POWER(CM$62,3))+('[1]Summary Data'!$W159*POWER(CM$62,2))+('[1]Summary Data'!$X159*CM$62)+'[1]Summary Data'!$Y159</f>
        <v>100.78490783727997</v>
      </c>
      <c r="CN67" s="131">
        <f>('[1]Summary Data'!$V159*POWER(CN$62,3))+('[1]Summary Data'!$W159*POWER(CN$62,2))+('[1]Summary Data'!$X159*CN$62)+'[1]Summary Data'!$Y159</f>
        <v>100.84926128511998</v>
      </c>
      <c r="CO67" s="131">
        <f>('[1]Summary Data'!$V159*POWER(CO$62,3))+('[1]Summary Data'!$W159*POWER(CO$62,2))+('[1]Summary Data'!$X159*CO$62)+'[1]Summary Data'!$Y159</f>
        <v>100.35093066063999</v>
      </c>
      <c r="CP67" s="131">
        <f>('[1]Summary Data'!$V159*POWER(CP$62,3))+('[1]Summary Data'!$W159*POWER(CP$62,2))+('[1]Summary Data'!$X159*CP$62)+'[1]Summary Data'!$Y159</f>
        <v>98.900650000000013</v>
      </c>
      <c r="CQ67" s="132">
        <f>('[1]Summary Data'!$V159*POWER(CQ$62,3))+('[1]Summary Data'!$W159*POWER(CQ$62,2))+('[1]Summary Data'!$X159*CQ$62)+'[1]Summary Data'!$Y159</f>
        <v>-422.00573999999983</v>
      </c>
    </row>
    <row r="68" spans="2:95">
      <c r="B68" s="166"/>
      <c r="C68" s="167"/>
      <c r="D68" s="167"/>
      <c r="E68" s="168"/>
      <c r="F68" s="56">
        <f t="shared" si="6"/>
        <v>5</v>
      </c>
      <c r="G68" s="130">
        <f t="shared" si="7"/>
        <v>189.81306740863999</v>
      </c>
      <c r="H68" s="131">
        <f t="shared" si="7"/>
        <v>168.74514008431998</v>
      </c>
      <c r="I68" s="131">
        <f t="shared" si="7"/>
        <v>151.44994496767998</v>
      </c>
      <c r="J68" s="131">
        <f t="shared" si="7"/>
        <v>137.54311805935998</v>
      </c>
      <c r="K68" s="131">
        <f t="shared" si="7"/>
        <v>126.64029535999998</v>
      </c>
      <c r="L68" s="131">
        <f t="shared" si="7"/>
        <v>118.35711287023997</v>
      </c>
      <c r="M68" s="131">
        <f t="shared" si="7"/>
        <v>112.30920659071998</v>
      </c>
      <c r="N68" s="131">
        <f t="shared" si="7"/>
        <v>108.11221252207994</v>
      </c>
      <c r="O68" s="131">
        <f t="shared" si="7"/>
        <v>105.38176666496</v>
      </c>
      <c r="P68" s="131">
        <f t="shared" si="7"/>
        <v>103.73350502</v>
      </c>
      <c r="Q68" s="131">
        <f t="shared" si="7"/>
        <v>102.78306358783999</v>
      </c>
      <c r="R68" s="131">
        <f t="shared" si="7"/>
        <v>102.14607836911995</v>
      </c>
      <c r="S68" s="131">
        <f t="shared" si="7"/>
        <v>101.43818536447986</v>
      </c>
      <c r="T68" s="131">
        <f t="shared" si="7"/>
        <v>100.27502057456002</v>
      </c>
      <c r="U68" s="131">
        <f t="shared" si="7"/>
        <v>100</v>
      </c>
      <c r="V68" s="132">
        <v>100</v>
      </c>
      <c r="W68" s="173"/>
      <c r="CA68" s="119">
        <f t="shared" si="8"/>
        <v>5</v>
      </c>
      <c r="CB68" s="130">
        <f>('[1]Summary Data'!$V158*POWER(CB$62,3))+('[1]Summary Data'!$W158*POWER(CB$62,2))+('[1]Summary Data'!$X158*CB$62)+'[1]Summary Data'!$Y158</f>
        <v>189.81306740863999</v>
      </c>
      <c r="CC68" s="131">
        <f>('[1]Summary Data'!$V158*POWER(CC$62,3))+('[1]Summary Data'!$W158*POWER(CC$62,2))+('[1]Summary Data'!$X158*CC$62)+'[1]Summary Data'!$Y158</f>
        <v>168.74514008431998</v>
      </c>
      <c r="CD68" s="131">
        <f>('[1]Summary Data'!$V158*POWER(CD$62,3))+('[1]Summary Data'!$W158*POWER(CD$62,2))+('[1]Summary Data'!$X158*CD$62)+'[1]Summary Data'!$Y158</f>
        <v>151.44994496767998</v>
      </c>
      <c r="CE68" s="131">
        <f>('[1]Summary Data'!$V158*POWER(CE$62,3))+('[1]Summary Data'!$W158*POWER(CE$62,2))+('[1]Summary Data'!$X158*CE$62)+'[1]Summary Data'!$Y158</f>
        <v>137.54311805935998</v>
      </c>
      <c r="CF68" s="131">
        <f>('[1]Summary Data'!$V158*POWER(CF$62,3))+('[1]Summary Data'!$W158*POWER(CF$62,2))+('[1]Summary Data'!$X158*CF$62)+'[1]Summary Data'!$Y158</f>
        <v>126.64029535999998</v>
      </c>
      <c r="CG68" s="131">
        <f>('[1]Summary Data'!$V158*POWER(CG$62,3))+('[1]Summary Data'!$W158*POWER(CG$62,2))+('[1]Summary Data'!$X158*CG$62)+'[1]Summary Data'!$Y158</f>
        <v>118.35711287023997</v>
      </c>
      <c r="CH68" s="131">
        <f>('[1]Summary Data'!$V158*POWER(CH$62,3))+('[1]Summary Data'!$W158*POWER(CH$62,2))+('[1]Summary Data'!$X158*CH$62)+'[1]Summary Data'!$Y158</f>
        <v>112.30920659071998</v>
      </c>
      <c r="CI68" s="131">
        <f>('[1]Summary Data'!$V158*POWER(CI$62,3))+('[1]Summary Data'!$W158*POWER(CI$62,2))+('[1]Summary Data'!$X158*CI$62)+'[1]Summary Data'!$Y158</f>
        <v>108.11221252207994</v>
      </c>
      <c r="CJ68" s="131">
        <f>('[1]Summary Data'!$V158*POWER(CJ$62,3))+('[1]Summary Data'!$W158*POWER(CJ$62,2))+('[1]Summary Data'!$X158*CJ$62)+'[1]Summary Data'!$Y158</f>
        <v>105.38176666496</v>
      </c>
      <c r="CK68" s="131">
        <f>('[1]Summary Data'!$V158*POWER(CK$62,3))+('[1]Summary Data'!$W158*POWER(CK$62,2))+('[1]Summary Data'!$X158*CK$62)+'[1]Summary Data'!$Y158</f>
        <v>103.73350502</v>
      </c>
      <c r="CL68" s="131">
        <f>('[1]Summary Data'!$V158*POWER(CL$62,3))+('[1]Summary Data'!$W158*POWER(CL$62,2))+('[1]Summary Data'!$X158*CL$62)+'[1]Summary Data'!$Y158</f>
        <v>102.78306358783999</v>
      </c>
      <c r="CM68" s="131">
        <f>('[1]Summary Data'!$V158*POWER(CM$62,3))+('[1]Summary Data'!$W158*POWER(CM$62,2))+('[1]Summary Data'!$X158*CM$62)+'[1]Summary Data'!$Y158</f>
        <v>102.14607836911995</v>
      </c>
      <c r="CN68" s="131">
        <f>('[1]Summary Data'!$V158*POWER(CN$62,3))+('[1]Summary Data'!$W158*POWER(CN$62,2))+('[1]Summary Data'!$X158*CN$62)+'[1]Summary Data'!$Y158</f>
        <v>101.43818536447986</v>
      </c>
      <c r="CO68" s="131">
        <f>('[1]Summary Data'!$V158*POWER(CO$62,3))+('[1]Summary Data'!$W158*POWER(CO$62,2))+('[1]Summary Data'!$X158*CO$62)+'[1]Summary Data'!$Y158</f>
        <v>100.27502057456002</v>
      </c>
      <c r="CP68" s="131">
        <f>('[1]Summary Data'!$V158*POWER(CP$62,3))+('[1]Summary Data'!$W158*POWER(CP$62,2))+('[1]Summary Data'!$X158*CP$62)+'[1]Summary Data'!$Y158</f>
        <v>98.272219999999948</v>
      </c>
      <c r="CQ68" s="132">
        <f>('[1]Summary Data'!$V158*POWER(CQ$62,3))+('[1]Summary Data'!$W158*POWER(CQ$62,2))+('[1]Summary Data'!$X158*CQ$62)+'[1]Summary Data'!$Y158</f>
        <v>-410.81724000000014</v>
      </c>
    </row>
    <row r="69" spans="2:95">
      <c r="B69" s="166"/>
      <c r="C69" s="167"/>
      <c r="D69" s="167"/>
      <c r="E69" s="168"/>
      <c r="F69" s="56">
        <f t="shared" si="6"/>
        <v>5.5</v>
      </c>
      <c r="G69" s="130">
        <f t="shared" si="7"/>
        <v>197.49901632512001</v>
      </c>
      <c r="H69" s="131">
        <f t="shared" si="7"/>
        <v>175.87926864056001</v>
      </c>
      <c r="I69" s="131">
        <f t="shared" si="7"/>
        <v>158.03230698944</v>
      </c>
      <c r="J69" s="131">
        <f t="shared" si="7"/>
        <v>143.57276184488001</v>
      </c>
      <c r="K69" s="131">
        <f t="shared" si="7"/>
        <v>132.11526368000003</v>
      </c>
      <c r="L69" s="131">
        <f t="shared" si="7"/>
        <v>123.27444296792004</v>
      </c>
      <c r="M69" s="131">
        <f t="shared" si="7"/>
        <v>116.66493018176004</v>
      </c>
      <c r="N69" s="131">
        <f t="shared" si="7"/>
        <v>111.90135579464007</v>
      </c>
      <c r="O69" s="131">
        <f t="shared" si="7"/>
        <v>108.59835027968001</v>
      </c>
      <c r="P69" s="131">
        <f t="shared" si="7"/>
        <v>106.37054411000008</v>
      </c>
      <c r="Q69" s="131">
        <f t="shared" si="7"/>
        <v>104.83256775872002</v>
      </c>
      <c r="R69" s="131">
        <f t="shared" si="7"/>
        <v>103.59905169896007</v>
      </c>
      <c r="S69" s="131">
        <f t="shared" si="7"/>
        <v>102.28462640384004</v>
      </c>
      <c r="T69" s="131">
        <f t="shared" si="7"/>
        <v>100.50392234648012</v>
      </c>
      <c r="U69" s="131">
        <f t="shared" si="7"/>
        <v>100</v>
      </c>
      <c r="V69" s="132">
        <v>100</v>
      </c>
      <c r="W69" s="173"/>
      <c r="CA69" s="119">
        <f t="shared" si="8"/>
        <v>5.5</v>
      </c>
      <c r="CB69" s="130">
        <f>('[1]Summary Data'!$V157*POWER(CB$62,3))+('[1]Summary Data'!$W157*POWER(CB$62,2))+('[1]Summary Data'!$X157*CB$62)+'[1]Summary Data'!$Y157</f>
        <v>197.49901632512001</v>
      </c>
      <c r="CC69" s="131">
        <f>('[1]Summary Data'!$V157*POWER(CC$62,3))+('[1]Summary Data'!$W157*POWER(CC$62,2))+('[1]Summary Data'!$X157*CC$62)+'[1]Summary Data'!$Y157</f>
        <v>175.87926864056001</v>
      </c>
      <c r="CD69" s="131">
        <f>('[1]Summary Data'!$V157*POWER(CD$62,3))+('[1]Summary Data'!$W157*POWER(CD$62,2))+('[1]Summary Data'!$X157*CD$62)+'[1]Summary Data'!$Y157</f>
        <v>158.03230698944</v>
      </c>
      <c r="CE69" s="131">
        <f>('[1]Summary Data'!$V157*POWER(CE$62,3))+('[1]Summary Data'!$W157*POWER(CE$62,2))+('[1]Summary Data'!$X157*CE$62)+'[1]Summary Data'!$Y157</f>
        <v>143.57276184488001</v>
      </c>
      <c r="CF69" s="131">
        <f>('[1]Summary Data'!$V157*POWER(CF$62,3))+('[1]Summary Data'!$W157*POWER(CF$62,2))+('[1]Summary Data'!$X157*CF$62)+'[1]Summary Data'!$Y157</f>
        <v>132.11526368000003</v>
      </c>
      <c r="CG69" s="131">
        <f>('[1]Summary Data'!$V157*POWER(CG$62,3))+('[1]Summary Data'!$W157*POWER(CG$62,2))+('[1]Summary Data'!$X157*CG$62)+'[1]Summary Data'!$Y157</f>
        <v>123.27444296792004</v>
      </c>
      <c r="CH69" s="131">
        <f>('[1]Summary Data'!$V157*POWER(CH$62,3))+('[1]Summary Data'!$W157*POWER(CH$62,2))+('[1]Summary Data'!$X157*CH$62)+'[1]Summary Data'!$Y157</f>
        <v>116.66493018176004</v>
      </c>
      <c r="CI69" s="131">
        <f>('[1]Summary Data'!$V157*POWER(CI$62,3))+('[1]Summary Data'!$W157*POWER(CI$62,2))+('[1]Summary Data'!$X157*CI$62)+'[1]Summary Data'!$Y157</f>
        <v>111.90135579464007</v>
      </c>
      <c r="CJ69" s="131">
        <f>('[1]Summary Data'!$V157*POWER(CJ$62,3))+('[1]Summary Data'!$W157*POWER(CJ$62,2))+('[1]Summary Data'!$X157*CJ$62)+'[1]Summary Data'!$Y157</f>
        <v>108.59835027968001</v>
      </c>
      <c r="CK69" s="131">
        <f>('[1]Summary Data'!$V157*POWER(CK$62,3))+('[1]Summary Data'!$W157*POWER(CK$62,2))+('[1]Summary Data'!$X157*CK$62)+'[1]Summary Data'!$Y157</f>
        <v>106.37054411000008</v>
      </c>
      <c r="CL69" s="131">
        <f>('[1]Summary Data'!$V157*POWER(CL$62,3))+('[1]Summary Data'!$W157*POWER(CL$62,2))+('[1]Summary Data'!$X157*CL$62)+'[1]Summary Data'!$Y157</f>
        <v>104.83256775872002</v>
      </c>
      <c r="CM69" s="131">
        <f>('[1]Summary Data'!$V157*POWER(CM$62,3))+('[1]Summary Data'!$W157*POWER(CM$62,2))+('[1]Summary Data'!$X157*CM$62)+'[1]Summary Data'!$Y157</f>
        <v>103.59905169896007</v>
      </c>
      <c r="CN69" s="131">
        <f>('[1]Summary Data'!$V157*POWER(CN$62,3))+('[1]Summary Data'!$W157*POWER(CN$62,2))+('[1]Summary Data'!$X157*CN$62)+'[1]Summary Data'!$Y157</f>
        <v>102.28462640384004</v>
      </c>
      <c r="CO69" s="131">
        <f>('[1]Summary Data'!$V157*POWER(CO$62,3))+('[1]Summary Data'!$W157*POWER(CO$62,2))+('[1]Summary Data'!$X157*CO$62)+'[1]Summary Data'!$Y157</f>
        <v>100.50392234648012</v>
      </c>
      <c r="CP69" s="131">
        <f>('[1]Summary Data'!$V157*POWER(CP$62,3))+('[1]Summary Data'!$W157*POWER(CP$62,2))+('[1]Summary Data'!$X157*CP$62)+'[1]Summary Data'!$Y157</f>
        <v>97.871570000000077</v>
      </c>
      <c r="CQ69" s="132">
        <f>('[1]Summary Data'!$V157*POWER(CQ$62,3))+('[1]Summary Data'!$W157*POWER(CQ$62,2))+('[1]Summary Data'!$X157*CQ$62)+'[1]Summary Data'!$Y157</f>
        <v>-424.40003999999971</v>
      </c>
    </row>
    <row r="70" spans="2:95" ht="15.75" thickBot="1">
      <c r="B70" s="169"/>
      <c r="C70" s="170"/>
      <c r="D70" s="170"/>
      <c r="E70" s="171"/>
      <c r="F70" s="58">
        <f t="shared" si="6"/>
        <v>6</v>
      </c>
      <c r="G70" s="133">
        <f t="shared" si="7"/>
        <v>199.91829576383998</v>
      </c>
      <c r="H70" s="134">
        <f t="shared" si="7"/>
        <v>178.75933206191996</v>
      </c>
      <c r="I70" s="134">
        <f t="shared" si="7"/>
        <v>161.10720955007997</v>
      </c>
      <c r="J70" s="134">
        <f t="shared" si="7"/>
        <v>146.61929374415996</v>
      </c>
      <c r="K70" s="134">
        <f t="shared" si="7"/>
        <v>134.95295016</v>
      </c>
      <c r="L70" s="134">
        <f t="shared" si="7"/>
        <v>125.76554431343996</v>
      </c>
      <c r="M70" s="134">
        <f t="shared" si="7"/>
        <v>118.71444172032002</v>
      </c>
      <c r="N70" s="134">
        <f t="shared" si="7"/>
        <v>113.45700789647995</v>
      </c>
      <c r="O70" s="134">
        <f t="shared" si="7"/>
        <v>109.65060835775995</v>
      </c>
      <c r="P70" s="134">
        <f t="shared" si="7"/>
        <v>106.95260861999998</v>
      </c>
      <c r="Q70" s="134">
        <f t="shared" si="7"/>
        <v>105.02037419904002</v>
      </c>
      <c r="R70" s="134">
        <f t="shared" si="7"/>
        <v>103.51127061071998</v>
      </c>
      <c r="S70" s="134">
        <f t="shared" si="7"/>
        <v>102.08266337087991</v>
      </c>
      <c r="T70" s="134">
        <f t="shared" si="7"/>
        <v>100.39191799536002</v>
      </c>
      <c r="U70" s="134">
        <f t="shared" si="7"/>
        <v>100</v>
      </c>
      <c r="V70" s="135">
        <v>100</v>
      </c>
      <c r="W70" s="174"/>
      <c r="CA70" s="120">
        <f t="shared" si="8"/>
        <v>6</v>
      </c>
      <c r="CB70" s="133">
        <f>('[1]Summary Data'!$V156*POWER(CB$62,3))+('[1]Summary Data'!$W156*POWER(CB$62,2))+('[1]Summary Data'!$X156*CB$62)+'[1]Summary Data'!$Y156</f>
        <v>199.91829576383998</v>
      </c>
      <c r="CC70" s="134">
        <f>('[1]Summary Data'!$V156*POWER(CC$62,3))+('[1]Summary Data'!$W156*POWER(CC$62,2))+('[1]Summary Data'!$X156*CC$62)+'[1]Summary Data'!$Y156</f>
        <v>178.75933206191996</v>
      </c>
      <c r="CD70" s="134">
        <f>('[1]Summary Data'!$V156*POWER(CD$62,3))+('[1]Summary Data'!$W156*POWER(CD$62,2))+('[1]Summary Data'!$X156*CD$62)+'[1]Summary Data'!$Y156</f>
        <v>161.10720955007997</v>
      </c>
      <c r="CE70" s="134">
        <f>('[1]Summary Data'!$V156*POWER(CE$62,3))+('[1]Summary Data'!$W156*POWER(CE$62,2))+('[1]Summary Data'!$X156*CE$62)+'[1]Summary Data'!$Y156</f>
        <v>146.61929374415996</v>
      </c>
      <c r="CF70" s="134">
        <f>('[1]Summary Data'!$V156*POWER(CF$62,3))+('[1]Summary Data'!$W156*POWER(CF$62,2))+('[1]Summary Data'!$X156*CF$62)+'[1]Summary Data'!$Y156</f>
        <v>134.95295016</v>
      </c>
      <c r="CG70" s="134">
        <f>('[1]Summary Data'!$V156*POWER(CG$62,3))+('[1]Summary Data'!$W156*POWER(CG$62,2))+('[1]Summary Data'!$X156*CG$62)+'[1]Summary Data'!$Y156</f>
        <v>125.76554431343996</v>
      </c>
      <c r="CH70" s="134">
        <f>('[1]Summary Data'!$V156*POWER(CH$62,3))+('[1]Summary Data'!$W156*POWER(CH$62,2))+('[1]Summary Data'!$X156*CH$62)+'[1]Summary Data'!$Y156</f>
        <v>118.71444172032002</v>
      </c>
      <c r="CI70" s="134">
        <f>('[1]Summary Data'!$V156*POWER(CI$62,3))+('[1]Summary Data'!$W156*POWER(CI$62,2))+('[1]Summary Data'!$X156*CI$62)+'[1]Summary Data'!$Y156</f>
        <v>113.45700789647995</v>
      </c>
      <c r="CJ70" s="134">
        <f>('[1]Summary Data'!$V156*POWER(CJ$62,3))+('[1]Summary Data'!$W156*POWER(CJ$62,2))+('[1]Summary Data'!$X156*CJ$62)+'[1]Summary Data'!$Y156</f>
        <v>109.65060835775995</v>
      </c>
      <c r="CK70" s="134">
        <f>('[1]Summary Data'!$V156*POWER(CK$62,3))+('[1]Summary Data'!$W156*POWER(CK$62,2))+('[1]Summary Data'!$X156*CK$62)+'[1]Summary Data'!$Y156</f>
        <v>106.95260861999998</v>
      </c>
      <c r="CL70" s="134">
        <f>('[1]Summary Data'!$V156*POWER(CL$62,3))+('[1]Summary Data'!$W156*POWER(CL$62,2))+('[1]Summary Data'!$X156*CL$62)+'[1]Summary Data'!$Y156</f>
        <v>105.02037419904002</v>
      </c>
      <c r="CM70" s="134">
        <f>('[1]Summary Data'!$V156*POWER(CM$62,3))+('[1]Summary Data'!$W156*POWER(CM$62,2))+('[1]Summary Data'!$X156*CM$62)+'[1]Summary Data'!$Y156</f>
        <v>103.51127061071998</v>
      </c>
      <c r="CN70" s="134">
        <f>('[1]Summary Data'!$V156*POWER(CN$62,3))+('[1]Summary Data'!$W156*POWER(CN$62,2))+('[1]Summary Data'!$X156*CN$62)+'[1]Summary Data'!$Y156</f>
        <v>102.08266337087991</v>
      </c>
      <c r="CO70" s="134">
        <f>('[1]Summary Data'!$V156*POWER(CO$62,3))+('[1]Summary Data'!$W156*POWER(CO$62,2))+('[1]Summary Data'!$X156*CO$62)+'[1]Summary Data'!$Y156</f>
        <v>100.39191799536002</v>
      </c>
      <c r="CP70" s="134">
        <f>('[1]Summary Data'!$V156*POWER(CP$62,3))+('[1]Summary Data'!$W156*POWER(CP$62,2))+('[1]Summary Data'!$X156*CP$62)+'[1]Summary Data'!$Y156</f>
        <v>98.09639999999996</v>
      </c>
      <c r="CQ70" s="135">
        <f>('[1]Summary Data'!$V156*POWER(CQ$62,3))+('[1]Summary Data'!$W156*POWER(CQ$62,2))+('[1]Summary Data'!$X156*CQ$62)+'[1]Summary Data'!$Y156</f>
        <v>-343.06831000000017</v>
      </c>
    </row>
  </sheetData>
  <sheetProtection password="C163" sheet="1" objects="1" scenarios="1"/>
  <mergeCells count="23">
    <mergeCell ref="B10:H10"/>
    <mergeCell ref="A1:T1"/>
    <mergeCell ref="J2:R2"/>
    <mergeCell ref="B5:D5"/>
    <mergeCell ref="P5:S5"/>
    <mergeCell ref="B7:D7"/>
    <mergeCell ref="O41:O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B40:E48"/>
    <mergeCell ref="B61:F61"/>
    <mergeCell ref="G61:V61"/>
    <mergeCell ref="CB61:CQ61"/>
    <mergeCell ref="B62:E70"/>
    <mergeCell ref="W63:W70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Q70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>
      <c r="A1" s="157" t="str">
        <f ca="1">MID(CELL("filename",A1),FIND("]",CELL("filename",A1))+1,255)</f>
        <v>Nissan GTR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890.279</v>
      </c>
      <c r="T1" s="159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890.279</v>
      </c>
      <c r="T2" s="41" t="s">
        <v>28</v>
      </c>
    </row>
    <row r="3" spans="1:81">
      <c r="A3" s="8" t="s">
        <v>1</v>
      </c>
      <c r="B3" s="7" t="str">
        <f>[1]Versions!C4</f>
        <v>19.02.28</v>
      </c>
    </row>
    <row r="4" spans="1:81" ht="15.75" thickBot="1"/>
    <row r="5" spans="1:81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81" ht="15.75" thickBot="1"/>
    <row r="7" spans="1:81" ht="15.75" thickBot="1">
      <c r="B7" s="175" t="s">
        <v>39</v>
      </c>
      <c r="C7" s="176"/>
      <c r="D7" s="177"/>
    </row>
    <row r="8" spans="1:81" ht="15.75" thickBot="1">
      <c r="B8" s="45">
        <f>MIN(G62:V62)</f>
        <v>0.16</v>
      </c>
      <c r="C8" s="46" t="s">
        <v>40</v>
      </c>
    </row>
    <row r="9" spans="1:81" ht="15.75" thickBot="1"/>
    <row r="10" spans="1:81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1" ht="15.75" thickBot="1">
      <c r="B11" s="45">
        <f>MAX(G62:V62)</f>
        <v>2</v>
      </c>
      <c r="C11" s="46" t="s">
        <v>40</v>
      </c>
    </row>
    <row r="12" spans="1:81" ht="15.75" thickBot="1">
      <c r="I12" s="43"/>
    </row>
    <row r="13" spans="1:81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1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1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931.54139999999984</v>
      </c>
      <c r="H15" s="172" t="s">
        <v>45</v>
      </c>
      <c r="I15" s="37"/>
      <c r="K15" s="37"/>
    </row>
    <row r="16" spans="1:81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1023.82085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1106.9485999999999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1203.7107499999997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1280.7308499999999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1339.38085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1403.2909499999998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1469.7896999999998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>
      <c r="K27" s="74" t="s">
        <v>51</v>
      </c>
    </row>
    <row r="28" spans="2:17">
      <c r="B28" s="43"/>
      <c r="C28" s="43"/>
      <c r="D28" s="43"/>
      <c r="E28" s="43"/>
      <c r="F28" s="43"/>
      <c r="G28" s="43"/>
      <c r="I28" s="43"/>
      <c r="K28" s="146" t="s">
        <v>69</v>
      </c>
    </row>
    <row r="30" spans="2:17" ht="15.75" customHeight="1">
      <c r="B30" s="37"/>
      <c r="C30" s="37"/>
      <c r="D30" s="37"/>
      <c r="E30" s="37"/>
      <c r="F30" s="37"/>
      <c r="G30" s="37"/>
      <c r="H30" s="37"/>
      <c r="I30" s="37"/>
      <c r="K30" s="37"/>
    </row>
    <row r="31" spans="2:17">
      <c r="B31" s="43"/>
      <c r="C31" s="43"/>
      <c r="D31" s="43"/>
      <c r="E31" s="43"/>
      <c r="F31" s="43"/>
      <c r="G31" s="43"/>
      <c r="H31" s="43"/>
      <c r="I31" s="43"/>
    </row>
    <row r="38" spans="2:16" ht="15.75" thickBot="1"/>
    <row r="39" spans="2:16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80"/>
    </row>
    <row r="40" spans="2:16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>
      <c r="B41" s="186"/>
      <c r="C41" s="187"/>
      <c r="D41" s="187"/>
      <c r="E41" s="188"/>
      <c r="F41" s="49">
        <f t="shared" ref="F41:F48" si="2">F15</f>
        <v>2.5</v>
      </c>
      <c r="G41" s="87">
        <f>('[1]Summary Data'!$V43*POWER(G$40,3))+('[1]Summary Data'!$W43*POWER(G$40,2))+('[1]Summary Data'!$X43*G$40)+'[1]Summary Data'!$Y43</f>
        <v>2.3146199999999988</v>
      </c>
      <c r="H41" s="88">
        <f>('[1]Summary Data'!$V43*POWER(H$40,3))+('[1]Summary Data'!$W43*POWER(H$40,2))+('[1]Summary Data'!$X43*H$40)+'[1]Summary Data'!$Y43</f>
        <v>1.6077199999999969</v>
      </c>
      <c r="I41" s="88">
        <f>('[1]Summary Data'!$V43*POWER(I$40,3))+('[1]Summary Data'!$W43*POWER(I$40,2))+('[1]Summary Data'!$X43*I$40)+'[1]Summary Data'!$Y43</f>
        <v>1.3673400000000004</v>
      </c>
      <c r="J41" s="88">
        <f>('[1]Summary Data'!$V43*POWER(J$40,3))+('[1]Summary Data'!$W43*POWER(J$40,2))+('[1]Summary Data'!$X43*J$40)+'[1]Summary Data'!$Y43</f>
        <v>1.1829799999999988</v>
      </c>
      <c r="K41" s="88">
        <f>('[1]Summary Data'!$V43*POWER(K$40,3))+('[1]Summary Data'!$W43*POWER(K$40,2))+('[1]Summary Data'!$X43*K$40)+'[1]Summary Data'!$Y43</f>
        <v>1.0401199999999999</v>
      </c>
      <c r="L41" s="88">
        <f>('[1]Summary Data'!$V43*POWER(L$40,3))+('[1]Summary Data'!$W43*POWER(L$40,2))+('[1]Summary Data'!$X43*L$40)+'[1]Summary Data'!$Y43</f>
        <v>0.92423999999999573</v>
      </c>
      <c r="M41" s="88">
        <f>('[1]Summary Data'!$V43*POWER(M$40,3))+('[1]Summary Data'!$W43*POWER(M$40,2))+('[1]Summary Data'!$X43*M$40)+'[1]Summary Data'!$Y43</f>
        <v>0.82082000000000299</v>
      </c>
      <c r="N41" s="89">
        <f>('[1]Summary Data'!$V43*POWER(N$40,3))+('[1]Summary Data'!$W43*POWER(N$40,2))+('[1]Summary Data'!$X43*N$40)+'[1]Summary Data'!$Y43</f>
        <v>0.71533999999999587</v>
      </c>
      <c r="O41" s="172" t="s">
        <v>40</v>
      </c>
    </row>
    <row r="42" spans="2:16" ht="15.75" thickBot="1">
      <c r="B42" s="186"/>
      <c r="C42" s="187"/>
      <c r="D42" s="187"/>
      <c r="E42" s="188"/>
      <c r="F42" s="51">
        <f t="shared" si="2"/>
        <v>3</v>
      </c>
      <c r="G42" s="92">
        <f>('[1]Summary Data'!$V42*POWER(G$40,3))+('[1]Summary Data'!$W42*POWER(G$40,2))+('[1]Summary Data'!$X42*G$40)+'[1]Summary Data'!$Y42</f>
        <v>2.4975900000000024</v>
      </c>
      <c r="H42" s="93">
        <f>('[1]Summary Data'!$V42*POWER(H$40,3))+('[1]Summary Data'!$W42*POWER(H$40,2))+('[1]Summary Data'!$X42*H$40)+'[1]Summary Data'!$Y42</f>
        <v>1.6588900000000049</v>
      </c>
      <c r="I42" s="93">
        <f>('[1]Summary Data'!$V42*POWER(I$40,3))+('[1]Summary Data'!$W42*POWER(I$40,2))+('[1]Summary Data'!$X42*I$40)+'[1]Summary Data'!$Y42</f>
        <v>1.3992000000000058</v>
      </c>
      <c r="J42" s="93">
        <f>('[1]Summary Data'!$V42*POWER(J$40,3))+('[1]Summary Data'!$W42*POWER(J$40,2))+('[1]Summary Data'!$X42*J$40)+'[1]Summary Data'!$Y42</f>
        <v>1.2123500000000025</v>
      </c>
      <c r="K42" s="93">
        <f>('[1]Summary Data'!$V42*POWER(K$40,3))+('[1]Summary Data'!$W42*POWER(K$40,2))+('[1]Summary Data'!$X42*K$40)+'[1]Summary Data'!$Y42</f>
        <v>1.073140000000004</v>
      </c>
      <c r="L42" s="93">
        <f>('[1]Summary Data'!$V42*POWER(L$40,3))+('[1]Summary Data'!$W42*POWER(L$40,2))+('[1]Summary Data'!$X42*L$40)+'[1]Summary Data'!$Y42</f>
        <v>0.95637000000001215</v>
      </c>
      <c r="M42" s="93">
        <f>('[1]Summary Data'!$V42*POWER(M$40,3))+('[1]Summary Data'!$W42*POWER(M$40,2))+('[1]Summary Data'!$X42*M$40)+'[1]Summary Data'!$Y42</f>
        <v>0.83684000000000758</v>
      </c>
      <c r="N42" s="94">
        <f>('[1]Summary Data'!$V42*POWER(N$40,3))+('[1]Summary Data'!$W42*POWER(N$40,2))+('[1]Summary Data'!$X42*N$40)+'[1]Summary Data'!$Y42</f>
        <v>0.68935000000000635</v>
      </c>
      <c r="O42" s="173"/>
      <c r="P42" s="53" t="s">
        <v>46</v>
      </c>
    </row>
    <row r="43" spans="2:16">
      <c r="B43" s="186"/>
      <c r="C43" s="187"/>
      <c r="D43" s="187"/>
      <c r="E43" s="188"/>
      <c r="F43" s="54">
        <f t="shared" si="2"/>
        <v>3.5</v>
      </c>
      <c r="G43" s="97">
        <f>('[1]Summary Data'!$V41*POWER(G$40,3))+('[1]Summary Data'!$W41*POWER(G$40,2))+('[1]Summary Data'!$X41*G$40)+'[1]Summary Data'!$Y41</f>
        <v>2.6487700000000007</v>
      </c>
      <c r="H43" s="98">
        <f>('[1]Summary Data'!$V41*POWER(H$40,3))+('[1]Summary Data'!$W41*POWER(H$40,2))+('[1]Summary Data'!$X41*H$40)+'[1]Summary Data'!$Y41</f>
        <v>1.7392899999999987</v>
      </c>
      <c r="I43" s="98">
        <f>('[1]Summary Data'!$V41*POWER(I$40,3))+('[1]Summary Data'!$W41*POWER(I$40,2))+('[1]Summary Data'!$X41*I$40)+'[1]Summary Data'!$Y41</f>
        <v>1.4513200000000026</v>
      </c>
      <c r="J43" s="98">
        <f>('[1]Summary Data'!$V41*POWER(J$40,3))+('[1]Summary Data'!$W41*POWER(J$40,2))+('[1]Summary Data'!$X41*J$40)+'[1]Summary Data'!$Y41</f>
        <v>1.2421300000000048</v>
      </c>
      <c r="K43" s="98">
        <f>('[1]Summary Data'!$V41*POWER(K$40,3))+('[1]Summary Data'!$W41*POWER(K$40,2))+('[1]Summary Data'!$X41*K$40)+'[1]Summary Data'!$Y41</f>
        <v>1.0874199999999998</v>
      </c>
      <c r="L43" s="98">
        <f>('[1]Summary Data'!$V41*POWER(L$40,3))+('[1]Summary Data'!$W41*POWER(L$40,2))+('[1]Summary Data'!$X41*L$40)+'[1]Summary Data'!$Y41</f>
        <v>0.96289000000000691</v>
      </c>
      <c r="M43" s="98">
        <f>('[1]Summary Data'!$V41*POWER(M$40,3))+('[1]Summary Data'!$W41*POWER(M$40,2))+('[1]Summary Data'!$X41*M$40)+'[1]Summary Data'!$Y41</f>
        <v>0.84424000000000099</v>
      </c>
      <c r="N43" s="99">
        <f>('[1]Summary Data'!$V41*POWER(N$40,3))+('[1]Summary Data'!$W41*POWER(N$40,2))+('[1]Summary Data'!$X41*N$40)+'[1]Summary Data'!$Y41</f>
        <v>0.70717000000000318</v>
      </c>
      <c r="O43" s="173"/>
    </row>
    <row r="44" spans="2:16">
      <c r="B44" s="186"/>
      <c r="C44" s="187"/>
      <c r="D44" s="187"/>
      <c r="E44" s="188"/>
      <c r="F44" s="56">
        <f t="shared" si="2"/>
        <v>4</v>
      </c>
      <c r="G44" s="97">
        <f>('[1]Summary Data'!$V40*POWER(G$40,3))+('[1]Summary Data'!$W40*POWER(G$40,2))+('[1]Summary Data'!$X40*G$40)+'[1]Summary Data'!$Y40</f>
        <v>2.9110399999999998</v>
      </c>
      <c r="H44" s="98">
        <f>('[1]Summary Data'!$V40*POWER(H$40,3))+('[1]Summary Data'!$W40*POWER(H$40,2))+('[1]Summary Data'!$X40*H$40)+'[1]Summary Data'!$Y40</f>
        <v>1.8263599999999975</v>
      </c>
      <c r="I44" s="98">
        <f>('[1]Summary Data'!$V40*POWER(I$40,3))+('[1]Summary Data'!$W40*POWER(I$40,2))+('[1]Summary Data'!$X40*I$40)+'[1]Summary Data'!$Y40</f>
        <v>1.4973199999999984</v>
      </c>
      <c r="J44" s="98">
        <f>('[1]Summary Data'!$V40*POWER(J$40,3))+('[1]Summary Data'!$W40*POWER(J$40,2))+('[1]Summary Data'!$X40*J$40)+'[1]Summary Data'!$Y40</f>
        <v>1.2690400000000039</v>
      </c>
      <c r="K44" s="98">
        <f>('[1]Summary Data'!$V40*POWER(K$40,3))+('[1]Summary Data'!$W40*POWER(K$40,2))+('[1]Summary Data'!$X40*K$40)+'[1]Summary Data'!$Y40</f>
        <v>1.1104400000000005</v>
      </c>
      <c r="L44" s="98">
        <f>('[1]Summary Data'!$V40*POWER(L$40,3))+('[1]Summary Data'!$W40*POWER(L$40,2))+('[1]Summary Data'!$X40*L$40)+'[1]Summary Data'!$Y40</f>
        <v>0.9904400000000031</v>
      </c>
      <c r="M44" s="98">
        <f>('[1]Summary Data'!$V40*POWER(M$40,3))+('[1]Summary Data'!$W40*POWER(M$40,2))+('[1]Summary Data'!$X40*M$40)+'[1]Summary Data'!$Y40</f>
        <v>0.87795999999999808</v>
      </c>
      <c r="N44" s="99">
        <f>('[1]Summary Data'!$V40*POWER(N$40,3))+('[1]Summary Data'!$W40*POWER(N$40,2))+('[1]Summary Data'!$X40*N$40)+'[1]Summary Data'!$Y40</f>
        <v>0.74192000000000391</v>
      </c>
      <c r="O44" s="173"/>
    </row>
    <row r="45" spans="2:16">
      <c r="B45" s="186"/>
      <c r="C45" s="187"/>
      <c r="D45" s="187"/>
      <c r="E45" s="188"/>
      <c r="F45" s="56">
        <f t="shared" si="2"/>
        <v>4.5</v>
      </c>
      <c r="G45" s="97">
        <f>('[1]Summary Data'!$V39*POWER(G$40,3))+('[1]Summary Data'!$W39*POWER(G$40,2))+('[1]Summary Data'!$X39*G$40)+'[1]Summary Data'!$Y39</f>
        <v>3.2084299999999999</v>
      </c>
      <c r="H45" s="98">
        <f>('[1]Summary Data'!$V39*POWER(H$40,3))+('[1]Summary Data'!$W39*POWER(H$40,2))+('[1]Summary Data'!$X39*H$40)+'[1]Summary Data'!$Y39</f>
        <v>1.9480300000000028</v>
      </c>
      <c r="I45" s="98">
        <f>('[1]Summary Data'!$V39*POWER(I$40,3))+('[1]Summary Data'!$W39*POWER(I$40,2))+('[1]Summary Data'!$X39*I$40)+'[1]Summary Data'!$Y39</f>
        <v>1.5702199999999991</v>
      </c>
      <c r="J45" s="98">
        <f>('[1]Summary Data'!$V39*POWER(J$40,3))+('[1]Summary Data'!$W39*POWER(J$40,2))+('[1]Summary Data'!$X39*J$40)+'[1]Summary Data'!$Y39</f>
        <v>1.3125099999999961</v>
      </c>
      <c r="K45" s="98">
        <f>('[1]Summary Data'!$V39*POWER(K$40,3))+('[1]Summary Data'!$W39*POWER(K$40,2))+('[1]Summary Data'!$X39*K$40)+'[1]Summary Data'!$Y39</f>
        <v>1.138779999999997</v>
      </c>
      <c r="L45" s="98">
        <f>('[1]Summary Data'!$V39*POWER(L$40,3))+('[1]Summary Data'!$W39*POWER(L$40,2))+('[1]Summary Data'!$X39*L$40)+'[1]Summary Data'!$Y39</f>
        <v>1.0129100000000122</v>
      </c>
      <c r="M45" s="98">
        <f>('[1]Summary Data'!$V39*POWER(M$40,3))+('[1]Summary Data'!$W39*POWER(M$40,2))+('[1]Summary Data'!$X39*M$40)+'[1]Summary Data'!$Y39</f>
        <v>0.89878000000000924</v>
      </c>
      <c r="N45" s="99">
        <f>('[1]Summary Data'!$V39*POWER(N$40,3))+('[1]Summary Data'!$W39*POWER(N$40,2))+('[1]Summary Data'!$X39*N$40)+'[1]Summary Data'!$Y39</f>
        <v>0.76026999999999845</v>
      </c>
      <c r="O45" s="173"/>
    </row>
    <row r="46" spans="2:16">
      <c r="B46" s="186"/>
      <c r="C46" s="187"/>
      <c r="D46" s="187"/>
      <c r="E46" s="188"/>
      <c r="F46" s="56">
        <f t="shared" si="2"/>
        <v>5</v>
      </c>
      <c r="G46" s="97">
        <f>('[1]Summary Data'!$V38*POWER(G$40,3))+('[1]Summary Data'!$W38*POWER(G$40,2))+('[1]Summary Data'!$X38*G$40)+'[1]Summary Data'!$Y38</f>
        <v>3.6793300000000002</v>
      </c>
      <c r="H46" s="98">
        <f>('[1]Summary Data'!$V38*POWER(H$40,3))+('[1]Summary Data'!$W38*POWER(H$40,2))+('[1]Summary Data'!$X38*H$40)+'[1]Summary Data'!$Y38</f>
        <v>2.0533900000000003</v>
      </c>
      <c r="I46" s="98">
        <f>('[1]Summary Data'!$V38*POWER(I$40,3))+('[1]Summary Data'!$W38*POWER(I$40,2))+('[1]Summary Data'!$X38*I$40)+'[1]Summary Data'!$Y38</f>
        <v>1.6154200000000074</v>
      </c>
      <c r="J46" s="98">
        <f>('[1]Summary Data'!$V38*POWER(J$40,3))+('[1]Summary Data'!$W38*POWER(J$40,2))+('[1]Summary Data'!$X38*J$40)+'[1]Summary Data'!$Y38</f>
        <v>1.3465700000000069</v>
      </c>
      <c r="K46" s="98">
        <f>('[1]Summary Data'!$V38*POWER(K$40,3))+('[1]Summary Data'!$W38*POWER(K$40,2))+('[1]Summary Data'!$X38*K$40)+'[1]Summary Data'!$Y38</f>
        <v>1.1861800000000002</v>
      </c>
      <c r="L46" s="98">
        <f>('[1]Summary Data'!$V38*POWER(L$40,3))+('[1]Summary Data'!$W38*POWER(L$40,2))+('[1]Summary Data'!$X38*L$40)+'[1]Summary Data'!$Y38</f>
        <v>1.0735900000000029</v>
      </c>
      <c r="M46" s="98">
        <f>('[1]Summary Data'!$V38*POWER(M$40,3))+('[1]Summary Data'!$W38*POWER(M$40,2))+('[1]Summary Data'!$X38*M$40)+'[1]Summary Data'!$Y38</f>
        <v>0.9481399999999951</v>
      </c>
      <c r="N46" s="99">
        <f>('[1]Summary Data'!$V38*POWER(N$40,3))+('[1]Summary Data'!$W38*POWER(N$40,2))+('[1]Summary Data'!$X38*N$40)+'[1]Summary Data'!$Y38</f>
        <v>0.74917000000001366</v>
      </c>
      <c r="O46" s="173"/>
    </row>
    <row r="47" spans="2:16">
      <c r="B47" s="186"/>
      <c r="C47" s="187"/>
      <c r="D47" s="187"/>
      <c r="E47" s="188"/>
      <c r="F47" s="56">
        <f t="shared" si="2"/>
        <v>5.5</v>
      </c>
      <c r="G47" s="97">
        <f>('[1]Summary Data'!$V37*POWER(G$40,3))+('[1]Summary Data'!$W37*POWER(G$40,2))+('[1]Summary Data'!$X37*G$40)+'[1]Summary Data'!$Y37</f>
        <v>4.3227200000000039</v>
      </c>
      <c r="H47" s="98">
        <f>('[1]Summary Data'!$V37*POWER(H$40,3))+('[1]Summary Data'!$W37*POWER(H$40,2))+('[1]Summary Data'!$X37*H$40)+'[1]Summary Data'!$Y37</f>
        <v>2.2293200000000013</v>
      </c>
      <c r="I47" s="98">
        <f>('[1]Summary Data'!$V37*POWER(I$40,3))+('[1]Summary Data'!$W37*POWER(I$40,2))+('[1]Summary Data'!$X37*I$40)+'[1]Summary Data'!$Y37</f>
        <v>1.6882700000000028</v>
      </c>
      <c r="J47" s="98">
        <f>('[1]Summary Data'!$V37*POWER(J$40,3))+('[1]Summary Data'!$W37*POWER(J$40,2))+('[1]Summary Data'!$X37*J$40)+'[1]Summary Data'!$Y37</f>
        <v>1.3750400000000127</v>
      </c>
      <c r="K47" s="98">
        <f>('[1]Summary Data'!$V37*POWER(K$40,3))+('[1]Summary Data'!$W37*POWER(K$40,2))+('[1]Summary Data'!$X37*K$40)+'[1]Summary Data'!$Y37</f>
        <v>1.2076700000000216</v>
      </c>
      <c r="L47" s="98">
        <f>('[1]Summary Data'!$V37*POWER(L$40,3))+('[1]Summary Data'!$W37*POWER(L$40,2))+('[1]Summary Data'!$X37*L$40)+'[1]Summary Data'!$Y37</f>
        <v>1.1042000000000058</v>
      </c>
      <c r="M47" s="98">
        <f>('[1]Summary Data'!$V37*POWER(M$40,3))+('[1]Summary Data'!$W37*POWER(M$40,2))+('[1]Summary Data'!$X37*M$40)+'[1]Summary Data'!$Y37</f>
        <v>0.98267000000001303</v>
      </c>
      <c r="N47" s="99">
        <f>('[1]Summary Data'!$V37*POWER(N$40,3))+('[1]Summary Data'!$W37*POWER(N$40,2))+('[1]Summary Data'!$X37*N$40)+'[1]Summary Data'!$Y37</f>
        <v>0.76112000000001956</v>
      </c>
      <c r="O47" s="173"/>
    </row>
    <row r="48" spans="2:16" ht="15.75" thickBot="1">
      <c r="B48" s="189"/>
      <c r="C48" s="190"/>
      <c r="D48" s="190"/>
      <c r="E48" s="191"/>
      <c r="F48" s="58">
        <f t="shared" si="2"/>
        <v>6</v>
      </c>
      <c r="G48" s="102">
        <f>('[1]Summary Data'!$V36*POWER(G$40,3))+('[1]Summary Data'!$W36*POWER(G$40,2))+('[1]Summary Data'!$X36*G$40)+'[1]Summary Data'!$Y36</f>
        <v>4.5127100000000056</v>
      </c>
      <c r="H48" s="103">
        <f>('[1]Summary Data'!$V36*POWER(H$40,3))+('[1]Summary Data'!$W36*POWER(H$40,2))+('[1]Summary Data'!$X36*H$40)+'[1]Summary Data'!$Y36</f>
        <v>2.3498500000000107</v>
      </c>
      <c r="I48" s="103">
        <f>('[1]Summary Data'!$V36*POWER(I$40,3))+('[1]Summary Data'!$W36*POWER(I$40,2))+('[1]Summary Data'!$X36*I$40)+'[1]Summary Data'!$Y36</f>
        <v>1.7754500000000064</v>
      </c>
      <c r="J48" s="103">
        <f>('[1]Summary Data'!$V36*POWER(J$40,3))+('[1]Summary Data'!$W36*POWER(J$40,2))+('[1]Summary Data'!$X36*J$40)+'[1]Summary Data'!$Y36</f>
        <v>1.4325900000000047</v>
      </c>
      <c r="K48" s="103">
        <f>('[1]Summary Data'!$V36*POWER(K$40,3))+('[1]Summary Data'!$W36*POWER(K$40,2))+('[1]Summary Data'!$X36*K$40)+'[1]Summary Data'!$Y36</f>
        <v>1.2414100000000019</v>
      </c>
      <c r="L48" s="103">
        <f>('[1]Summary Data'!$V36*POWER(L$40,3))+('[1]Summary Data'!$W36*POWER(L$40,2))+('[1]Summary Data'!$X36*L$40)+'[1]Summary Data'!$Y36</f>
        <v>1.1220500000000158</v>
      </c>
      <c r="M48" s="103">
        <f>('[1]Summary Data'!$V36*POWER(M$40,3))+('[1]Summary Data'!$W36*POWER(M$40,2))+('[1]Summary Data'!$X36*M$40)+'[1]Summary Data'!$Y36</f>
        <v>0.99465000000002135</v>
      </c>
      <c r="N48" s="104">
        <f>('[1]Summary Data'!$V36*POWER(N$40,3))+('[1]Summary Data'!$W36*POWER(N$40,2))+('[1]Summary Data'!$X36*N$40)+'[1]Summary Data'!$Y36</f>
        <v>0.77935000000000798</v>
      </c>
      <c r="O48" s="174"/>
    </row>
    <row r="60" spans="2:95" ht="15.75" thickBot="1">
      <c r="CA60" s="43" t="s">
        <v>59</v>
      </c>
    </row>
    <row r="61" spans="2:95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5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3">F62</f>
        <v>bar</v>
      </c>
      <c r="CB62" s="108">
        <f t="shared" si="3"/>
        <v>0.16</v>
      </c>
      <c r="CC62" s="109">
        <f t="shared" si="3"/>
        <v>0.22</v>
      </c>
      <c r="CD62" s="109">
        <f t="shared" si="3"/>
        <v>0.28000000000000003</v>
      </c>
      <c r="CE62" s="109">
        <f t="shared" si="3"/>
        <v>0.34</v>
      </c>
      <c r="CF62" s="109">
        <f t="shared" si="3"/>
        <v>0.4</v>
      </c>
      <c r="CG62" s="109">
        <f t="shared" si="3"/>
        <v>0.46</v>
      </c>
      <c r="CH62" s="109">
        <f t="shared" si="3"/>
        <v>0.52</v>
      </c>
      <c r="CI62" s="109">
        <f t="shared" si="3"/>
        <v>0.57999999999999996</v>
      </c>
      <c r="CJ62" s="109">
        <f t="shared" si="3"/>
        <v>0.64</v>
      </c>
      <c r="CK62" s="109">
        <f t="shared" si="3"/>
        <v>0.7</v>
      </c>
      <c r="CL62" s="109">
        <f t="shared" si="3"/>
        <v>0.76</v>
      </c>
      <c r="CM62" s="109">
        <f t="shared" si="3"/>
        <v>0.82</v>
      </c>
      <c r="CN62" s="109">
        <f t="shared" si="3"/>
        <v>0.88</v>
      </c>
      <c r="CO62" s="109">
        <f t="shared" si="3"/>
        <v>0.94</v>
      </c>
      <c r="CP62" s="109">
        <f t="shared" si="3"/>
        <v>1</v>
      </c>
      <c r="CQ62" s="110">
        <f t="shared" si="3"/>
        <v>2</v>
      </c>
    </row>
    <row r="63" spans="2:95" ht="15" customHeight="1" thickBot="1">
      <c r="B63" s="166"/>
      <c r="C63" s="167"/>
      <c r="D63" s="167"/>
      <c r="E63" s="168"/>
      <c r="F63" s="49">
        <f t="shared" ref="F63:F70" si="4">F15</f>
        <v>2.5</v>
      </c>
      <c r="G63" s="124">
        <f t="shared" ref="G63:U70" si="5">IF(CB63&gt;H63,MAX(CB63,0),H63)</f>
        <v>174.78855861888002</v>
      </c>
      <c r="H63" s="125">
        <f t="shared" si="5"/>
        <v>153.57567346944001</v>
      </c>
      <c r="I63" s="125">
        <f t="shared" si="5"/>
        <v>136.65814491456001</v>
      </c>
      <c r="J63" s="125">
        <f t="shared" si="5"/>
        <v>123.56940683712003</v>
      </c>
      <c r="K63" s="125">
        <f t="shared" si="5"/>
        <v>113.84289312000004</v>
      </c>
      <c r="L63" s="125">
        <f t="shared" si="5"/>
        <v>107.01203764608002</v>
      </c>
      <c r="M63" s="125">
        <f t="shared" si="5"/>
        <v>102.61027429824003</v>
      </c>
      <c r="N63" s="125">
        <f t="shared" si="5"/>
        <v>101.08292630016007</v>
      </c>
      <c r="O63" s="125">
        <f t="shared" si="5"/>
        <v>101.08292630016007</v>
      </c>
      <c r="P63" s="125">
        <f t="shared" si="5"/>
        <v>101.08292630016007</v>
      </c>
      <c r="Q63" s="125">
        <f t="shared" si="5"/>
        <v>101.08292630016007</v>
      </c>
      <c r="R63" s="125">
        <f t="shared" si="5"/>
        <v>101.08292630016007</v>
      </c>
      <c r="S63" s="125">
        <f t="shared" si="5"/>
        <v>101.08292630016007</v>
      </c>
      <c r="T63" s="125">
        <f t="shared" si="5"/>
        <v>100.62095655552002</v>
      </c>
      <c r="U63" s="125">
        <f t="shared" si="5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174.78855861888002</v>
      </c>
      <c r="CC63" s="125">
        <f>('[1]Summary Data'!$V163*POWER(CC$62,3))+('[1]Summary Data'!$W163*POWER(CC$62,2))+('[1]Summary Data'!$X163*CC$62)+'[1]Summary Data'!$Y163</f>
        <v>153.57567346944001</v>
      </c>
      <c r="CD63" s="125">
        <f>('[1]Summary Data'!$V163*POWER(CD$62,3))+('[1]Summary Data'!$W163*POWER(CD$62,2))+('[1]Summary Data'!$X163*CD$62)+'[1]Summary Data'!$Y163</f>
        <v>136.65814491456001</v>
      </c>
      <c r="CE63" s="125">
        <f>('[1]Summary Data'!$V163*POWER(CE$62,3))+('[1]Summary Data'!$W163*POWER(CE$62,2))+('[1]Summary Data'!$X163*CE$62)+'[1]Summary Data'!$Y163</f>
        <v>123.56940683712003</v>
      </c>
      <c r="CF63" s="125">
        <f>('[1]Summary Data'!$V163*POWER(CF$62,3))+('[1]Summary Data'!$W163*POWER(CF$62,2))+('[1]Summary Data'!$X163*CF$62)+'[1]Summary Data'!$Y163</f>
        <v>113.84289312000004</v>
      </c>
      <c r="CG63" s="125">
        <f>('[1]Summary Data'!$V163*POWER(CG$62,3))+('[1]Summary Data'!$W163*POWER(CG$62,2))+('[1]Summary Data'!$X163*CG$62)+'[1]Summary Data'!$Y163</f>
        <v>107.01203764608002</v>
      </c>
      <c r="CH63" s="125">
        <f>('[1]Summary Data'!$V163*POWER(CH$62,3))+('[1]Summary Data'!$W163*POWER(CH$62,2))+('[1]Summary Data'!$X163*CH$62)+'[1]Summary Data'!$Y163</f>
        <v>102.61027429824003</v>
      </c>
      <c r="CI63" s="125">
        <f>('[1]Summary Data'!$V163*POWER(CI$62,3))+('[1]Summary Data'!$W163*POWER(CI$62,2))+('[1]Summary Data'!$X163*CI$62)+'[1]Summary Data'!$Y163</f>
        <v>100.17103695936001</v>
      </c>
      <c r="CJ63" s="125">
        <f>('[1]Summary Data'!$V163*POWER(CJ$62,3))+('[1]Summary Data'!$W163*POWER(CJ$62,2))+('[1]Summary Data'!$X163*CJ$62)+'[1]Summary Data'!$Y163</f>
        <v>99.227759512320063</v>
      </c>
      <c r="CK63" s="125">
        <f>('[1]Summary Data'!$V163*POWER(CK$62,3))+('[1]Summary Data'!$W163*POWER(CK$62,2))+('[1]Summary Data'!$X163*CK$62)+'[1]Summary Data'!$Y163</f>
        <v>99.31387583999998</v>
      </c>
      <c r="CL63" s="125">
        <f>('[1]Summary Data'!$V163*POWER(CL$62,3))+('[1]Summary Data'!$W163*POWER(CL$62,2))+('[1]Summary Data'!$X163*CL$62)+'[1]Summary Data'!$Y163</f>
        <v>99.962819825280008</v>
      </c>
      <c r="CM63" s="125">
        <f>('[1]Summary Data'!$V163*POWER(CM$62,3))+('[1]Summary Data'!$W163*POWER(CM$62,2))+('[1]Summary Data'!$X163*CM$62)+'[1]Summary Data'!$Y163</f>
        <v>100.70802535104002</v>
      </c>
      <c r="CN63" s="125">
        <f>('[1]Summary Data'!$V163*POWER(CN$62,3))+('[1]Summary Data'!$W163*POWER(CN$62,2))+('[1]Summary Data'!$X163*CN$62)+'[1]Summary Data'!$Y163</f>
        <v>101.08292630016007</v>
      </c>
      <c r="CO63" s="125">
        <f>('[1]Summary Data'!$V163*POWER(CO$62,3))+('[1]Summary Data'!$W163*POWER(CO$62,2))+('[1]Summary Data'!$X163*CO$62)+'[1]Summary Data'!$Y163</f>
        <v>100.62095655552002</v>
      </c>
      <c r="CP63" s="125">
        <f>('[1]Summary Data'!$V163*POWER(CP$62,3))+('[1]Summary Data'!$W163*POWER(CP$62,2))+('[1]Summary Data'!$X163*CP$62)+'[1]Summary Data'!$Y163</f>
        <v>98.855550000000051</v>
      </c>
      <c r="CQ63" s="126">
        <f>('[1]Summary Data'!$V163*POWER(CQ$62,3))+('[1]Summary Data'!$W163*POWER(CQ$62,2))+('[1]Summary Data'!$X163*CQ$62)+'[1]Summary Data'!$Y163</f>
        <v>-549.8603599999999</v>
      </c>
    </row>
    <row r="64" spans="2:95" ht="15.75" thickBot="1">
      <c r="B64" s="166"/>
      <c r="C64" s="167"/>
      <c r="D64" s="167"/>
      <c r="E64" s="168"/>
      <c r="F64" s="51">
        <f t="shared" si="4"/>
        <v>3</v>
      </c>
      <c r="G64" s="127">
        <f t="shared" si="5"/>
        <v>184.92679564223999</v>
      </c>
      <c r="H64" s="128">
        <f t="shared" si="5"/>
        <v>162.82525513511999</v>
      </c>
      <c r="I64" s="128">
        <f t="shared" si="5"/>
        <v>144.93035109887995</v>
      </c>
      <c r="J64" s="128">
        <f t="shared" si="5"/>
        <v>130.80379796376002</v>
      </c>
      <c r="K64" s="128">
        <f t="shared" si="5"/>
        <v>120.00731016000003</v>
      </c>
      <c r="L64" s="128">
        <f t="shared" si="5"/>
        <v>112.10260211783998</v>
      </c>
      <c r="M64" s="128">
        <f t="shared" si="5"/>
        <v>106.65138826751996</v>
      </c>
      <c r="N64" s="128">
        <f t="shared" si="5"/>
        <v>103.21538303927997</v>
      </c>
      <c r="O64" s="128">
        <f t="shared" si="5"/>
        <v>101.35630086335999</v>
      </c>
      <c r="P64" s="128">
        <f t="shared" si="5"/>
        <v>100.92349128767989</v>
      </c>
      <c r="Q64" s="128">
        <f t="shared" si="5"/>
        <v>100.92349128767989</v>
      </c>
      <c r="R64" s="128">
        <f t="shared" si="5"/>
        <v>100.92349128767989</v>
      </c>
      <c r="S64" s="128">
        <f t="shared" si="5"/>
        <v>100.92349128767989</v>
      </c>
      <c r="T64" s="128">
        <f t="shared" si="5"/>
        <v>100.37474082696002</v>
      </c>
      <c r="U64" s="128">
        <f t="shared" si="5"/>
        <v>100</v>
      </c>
      <c r="V64" s="129">
        <v>100</v>
      </c>
      <c r="W64" s="173"/>
      <c r="X64" s="53" t="s">
        <v>46</v>
      </c>
      <c r="CA64" s="117">
        <f t="shared" ref="CA64:CA70" si="6">F64</f>
        <v>3</v>
      </c>
      <c r="CB64" s="127">
        <f>('[1]Summary Data'!$V162*POWER(CB$62,3))+('[1]Summary Data'!$W162*POWER(CB$62,2))+('[1]Summary Data'!$X162*CB$62)+'[1]Summary Data'!$Y162</f>
        <v>184.92679564223999</v>
      </c>
      <c r="CC64" s="128">
        <f>('[1]Summary Data'!$V162*POWER(CC$62,3))+('[1]Summary Data'!$W162*POWER(CC$62,2))+('[1]Summary Data'!$X162*CC$62)+'[1]Summary Data'!$Y162</f>
        <v>162.82525513511999</v>
      </c>
      <c r="CD64" s="128">
        <f>('[1]Summary Data'!$V162*POWER(CD$62,3))+('[1]Summary Data'!$W162*POWER(CD$62,2))+('[1]Summary Data'!$X162*CD$62)+'[1]Summary Data'!$Y162</f>
        <v>144.93035109887995</v>
      </c>
      <c r="CE64" s="128">
        <f>('[1]Summary Data'!$V162*POWER(CE$62,3))+('[1]Summary Data'!$W162*POWER(CE$62,2))+('[1]Summary Data'!$X162*CE$62)+'[1]Summary Data'!$Y162</f>
        <v>130.80379796376002</v>
      </c>
      <c r="CF64" s="128">
        <f>('[1]Summary Data'!$V162*POWER(CF$62,3))+('[1]Summary Data'!$W162*POWER(CF$62,2))+('[1]Summary Data'!$X162*CF$62)+'[1]Summary Data'!$Y162</f>
        <v>120.00731016000003</v>
      </c>
      <c r="CG64" s="128">
        <f>('[1]Summary Data'!$V162*POWER(CG$62,3))+('[1]Summary Data'!$W162*POWER(CG$62,2))+('[1]Summary Data'!$X162*CG$62)+'[1]Summary Data'!$Y162</f>
        <v>112.10260211783998</v>
      </c>
      <c r="CH64" s="128">
        <f>('[1]Summary Data'!$V162*POWER(CH$62,3))+('[1]Summary Data'!$W162*POWER(CH$62,2))+('[1]Summary Data'!$X162*CH$62)+'[1]Summary Data'!$Y162</f>
        <v>106.65138826751996</v>
      </c>
      <c r="CI64" s="128">
        <f>('[1]Summary Data'!$V162*POWER(CI$62,3))+('[1]Summary Data'!$W162*POWER(CI$62,2))+('[1]Summary Data'!$X162*CI$62)+'[1]Summary Data'!$Y162</f>
        <v>103.21538303927997</v>
      </c>
      <c r="CJ64" s="128">
        <f>('[1]Summary Data'!$V162*POWER(CJ$62,3))+('[1]Summary Data'!$W162*POWER(CJ$62,2))+('[1]Summary Data'!$X162*CJ$62)+'[1]Summary Data'!$Y162</f>
        <v>101.35630086335999</v>
      </c>
      <c r="CK64" s="128">
        <f>('[1]Summary Data'!$V162*POWER(CK$62,3))+('[1]Summary Data'!$W162*POWER(CK$62,2))+('[1]Summary Data'!$X162*CK$62)+'[1]Summary Data'!$Y162</f>
        <v>100.63585616999995</v>
      </c>
      <c r="CL64" s="128">
        <f>('[1]Summary Data'!$V162*POWER(CL$62,3))+('[1]Summary Data'!$W162*POWER(CL$62,2))+('[1]Summary Data'!$X162*CL$62)+'[1]Summary Data'!$Y162</f>
        <v>100.61576338943996</v>
      </c>
      <c r="CM64" s="128">
        <f>('[1]Summary Data'!$V162*POWER(CM$62,3))+('[1]Summary Data'!$W162*POWER(CM$62,2))+('[1]Summary Data'!$X162*CM$62)+'[1]Summary Data'!$Y162</f>
        <v>100.85773695191995</v>
      </c>
      <c r="CN64" s="128">
        <f>('[1]Summary Data'!$V162*POWER(CN$62,3))+('[1]Summary Data'!$W162*POWER(CN$62,2))+('[1]Summary Data'!$X162*CN$62)+'[1]Summary Data'!$Y162</f>
        <v>100.92349128767989</v>
      </c>
      <c r="CO64" s="128">
        <f>('[1]Summary Data'!$V162*POWER(CO$62,3))+('[1]Summary Data'!$W162*POWER(CO$62,2))+('[1]Summary Data'!$X162*CO$62)+'[1]Summary Data'!$Y162</f>
        <v>100.37474082696002</v>
      </c>
      <c r="CP64" s="128">
        <f>('[1]Summary Data'!$V162*POWER(CP$62,3))+('[1]Summary Data'!$W162*POWER(CP$62,2))+('[1]Summary Data'!$X162*CP$62)+'[1]Summary Data'!$Y162</f>
        <v>98.773199999999974</v>
      </c>
      <c r="CQ64" s="129">
        <f>('[1]Summary Data'!$V162*POWER(CQ$62,3))+('[1]Summary Data'!$W162*POWER(CQ$62,2))+('[1]Summary Data'!$X162*CQ$62)+'[1]Summary Data'!$Y162</f>
        <v>-484.40451000000007</v>
      </c>
    </row>
    <row r="65" spans="2:95">
      <c r="B65" s="166"/>
      <c r="C65" s="167"/>
      <c r="D65" s="167"/>
      <c r="E65" s="168"/>
      <c r="F65" s="54">
        <f t="shared" si="4"/>
        <v>3.5</v>
      </c>
      <c r="G65" s="130">
        <f t="shared" si="5"/>
        <v>190.68267965888001</v>
      </c>
      <c r="H65" s="131">
        <f t="shared" si="5"/>
        <v>168.73239971144002</v>
      </c>
      <c r="I65" s="131">
        <f t="shared" si="5"/>
        <v>150.82747633856002</v>
      </c>
      <c r="J65" s="131">
        <f t="shared" si="5"/>
        <v>136.54659229112002</v>
      </c>
      <c r="K65" s="131">
        <f t="shared" si="5"/>
        <v>125.46843032000004</v>
      </c>
      <c r="L65" s="131">
        <f t="shared" si="5"/>
        <v>117.17167317608005</v>
      </c>
      <c r="M65" s="131">
        <f t="shared" si="5"/>
        <v>111.23500361024003</v>
      </c>
      <c r="N65" s="131">
        <f t="shared" si="5"/>
        <v>107.23710437336007</v>
      </c>
      <c r="O65" s="131">
        <f t="shared" si="5"/>
        <v>104.75665821632009</v>
      </c>
      <c r="P65" s="131">
        <f t="shared" si="5"/>
        <v>103.37234789000007</v>
      </c>
      <c r="Q65" s="131">
        <f t="shared" si="5"/>
        <v>102.6628561452801</v>
      </c>
      <c r="R65" s="131">
        <f t="shared" si="5"/>
        <v>102.2068657330401</v>
      </c>
      <c r="S65" s="131">
        <f t="shared" si="5"/>
        <v>101.58305940416011</v>
      </c>
      <c r="T65" s="131">
        <f t="shared" si="5"/>
        <v>100.3701199095201</v>
      </c>
      <c r="U65" s="131">
        <f t="shared" si="5"/>
        <v>100</v>
      </c>
      <c r="V65" s="132">
        <v>100</v>
      </c>
      <c r="W65" s="173"/>
      <c r="CA65" s="118">
        <f t="shared" si="6"/>
        <v>3.5</v>
      </c>
      <c r="CB65" s="130">
        <f>('[1]Summary Data'!$V161*POWER(CB$62,3))+('[1]Summary Data'!$W161*POWER(CB$62,2))+('[1]Summary Data'!$X161*CB$62)+'[1]Summary Data'!$Y161</f>
        <v>190.68267965888001</v>
      </c>
      <c r="CC65" s="131">
        <f>('[1]Summary Data'!$V161*POWER(CC$62,3))+('[1]Summary Data'!$W161*POWER(CC$62,2))+('[1]Summary Data'!$X161*CC$62)+'[1]Summary Data'!$Y161</f>
        <v>168.73239971144002</v>
      </c>
      <c r="CD65" s="131">
        <f>('[1]Summary Data'!$V161*POWER(CD$62,3))+('[1]Summary Data'!$W161*POWER(CD$62,2))+('[1]Summary Data'!$X161*CD$62)+'[1]Summary Data'!$Y161</f>
        <v>150.82747633856002</v>
      </c>
      <c r="CE65" s="131">
        <f>('[1]Summary Data'!$V161*POWER(CE$62,3))+('[1]Summary Data'!$W161*POWER(CE$62,2))+('[1]Summary Data'!$X161*CE$62)+'[1]Summary Data'!$Y161</f>
        <v>136.54659229112002</v>
      </c>
      <c r="CF65" s="131">
        <f>('[1]Summary Data'!$V161*POWER(CF$62,3))+('[1]Summary Data'!$W161*POWER(CF$62,2))+('[1]Summary Data'!$X161*CF$62)+'[1]Summary Data'!$Y161</f>
        <v>125.46843032000004</v>
      </c>
      <c r="CG65" s="131">
        <f>('[1]Summary Data'!$V161*POWER(CG$62,3))+('[1]Summary Data'!$W161*POWER(CG$62,2))+('[1]Summary Data'!$X161*CG$62)+'[1]Summary Data'!$Y161</f>
        <v>117.17167317608005</v>
      </c>
      <c r="CH65" s="131">
        <f>('[1]Summary Data'!$V161*POWER(CH$62,3))+('[1]Summary Data'!$W161*POWER(CH$62,2))+('[1]Summary Data'!$X161*CH$62)+'[1]Summary Data'!$Y161</f>
        <v>111.23500361024003</v>
      </c>
      <c r="CI65" s="131">
        <f>('[1]Summary Data'!$V161*POWER(CI$62,3))+('[1]Summary Data'!$W161*POWER(CI$62,2))+('[1]Summary Data'!$X161*CI$62)+'[1]Summary Data'!$Y161</f>
        <v>107.23710437336007</v>
      </c>
      <c r="CJ65" s="131">
        <f>('[1]Summary Data'!$V161*POWER(CJ$62,3))+('[1]Summary Data'!$W161*POWER(CJ$62,2))+('[1]Summary Data'!$X161*CJ$62)+'[1]Summary Data'!$Y161</f>
        <v>104.75665821632009</v>
      </c>
      <c r="CK65" s="131">
        <f>('[1]Summary Data'!$V161*POWER(CK$62,3))+('[1]Summary Data'!$W161*POWER(CK$62,2))+('[1]Summary Data'!$X161*CK$62)+'[1]Summary Data'!$Y161</f>
        <v>103.37234789000007</v>
      </c>
      <c r="CL65" s="131">
        <f>('[1]Summary Data'!$V161*POWER(CL$62,3))+('[1]Summary Data'!$W161*POWER(CL$62,2))+('[1]Summary Data'!$X161*CL$62)+'[1]Summary Data'!$Y161</f>
        <v>102.6628561452801</v>
      </c>
      <c r="CM65" s="131">
        <f>('[1]Summary Data'!$V161*POWER(CM$62,3))+('[1]Summary Data'!$W161*POWER(CM$62,2))+('[1]Summary Data'!$X161*CM$62)+'[1]Summary Data'!$Y161</f>
        <v>102.2068657330401</v>
      </c>
      <c r="CN65" s="131">
        <f>('[1]Summary Data'!$V161*POWER(CN$62,3))+('[1]Summary Data'!$W161*POWER(CN$62,2))+('[1]Summary Data'!$X161*CN$62)+'[1]Summary Data'!$Y161</f>
        <v>101.58305940416011</v>
      </c>
      <c r="CO65" s="131">
        <f>('[1]Summary Data'!$V161*POWER(CO$62,3))+('[1]Summary Data'!$W161*POWER(CO$62,2))+('[1]Summary Data'!$X161*CO$62)+'[1]Summary Data'!$Y161</f>
        <v>100.3701199095201</v>
      </c>
      <c r="CP65" s="131">
        <f>('[1]Summary Data'!$V161*POWER(CP$62,3))+('[1]Summary Data'!$W161*POWER(CP$62,2))+('[1]Summary Data'!$X161*CP$62)+'[1]Summary Data'!$Y161</f>
        <v>98.146730000000105</v>
      </c>
      <c r="CQ65" s="132">
        <f>('[1]Summary Data'!$V161*POWER(CQ$62,3))+('[1]Summary Data'!$W161*POWER(CQ$62,2))+('[1]Summary Data'!$X161*CQ$62)+'[1]Summary Data'!$Y161</f>
        <v>-473.6179299999996</v>
      </c>
    </row>
    <row r="66" spans="2:95">
      <c r="B66" s="166"/>
      <c r="C66" s="167"/>
      <c r="D66" s="167"/>
      <c r="E66" s="168"/>
      <c r="F66" s="56">
        <f t="shared" si="4"/>
        <v>4</v>
      </c>
      <c r="G66" s="130">
        <f t="shared" si="5"/>
        <v>168.22908262208</v>
      </c>
      <c r="H66" s="131">
        <f t="shared" si="5"/>
        <v>149.92726200103999</v>
      </c>
      <c r="I66" s="131">
        <f t="shared" si="5"/>
        <v>135.19773183295996</v>
      </c>
      <c r="J66" s="131">
        <f t="shared" si="5"/>
        <v>123.66090438391997</v>
      </c>
      <c r="K66" s="131">
        <f t="shared" si="5"/>
        <v>114.93719191999999</v>
      </c>
      <c r="L66" s="131">
        <f t="shared" si="5"/>
        <v>108.64700670727998</v>
      </c>
      <c r="M66" s="131">
        <f t="shared" si="5"/>
        <v>104.41076101183995</v>
      </c>
      <c r="N66" s="131">
        <f t="shared" si="5"/>
        <v>101.84886709975999</v>
      </c>
      <c r="O66" s="131">
        <f t="shared" si="5"/>
        <v>100.86910360255999</v>
      </c>
      <c r="P66" s="131">
        <f t="shared" si="5"/>
        <v>100.86910360255999</v>
      </c>
      <c r="Q66" s="131">
        <f t="shared" si="5"/>
        <v>100.86910360255999</v>
      </c>
      <c r="R66" s="131">
        <f t="shared" si="5"/>
        <v>100.86910360255999</v>
      </c>
      <c r="S66" s="131">
        <f t="shared" si="5"/>
        <v>100.86910360255999</v>
      </c>
      <c r="T66" s="131">
        <f t="shared" si="5"/>
        <v>100.38197797832001</v>
      </c>
      <c r="U66" s="131">
        <f t="shared" si="5"/>
        <v>100</v>
      </c>
      <c r="V66" s="132">
        <v>100</v>
      </c>
      <c r="W66" s="173"/>
      <c r="CA66" s="119">
        <f t="shared" si="6"/>
        <v>4</v>
      </c>
      <c r="CB66" s="130">
        <f>('[1]Summary Data'!$V160*POWER(CB$62,3))+('[1]Summary Data'!$W160*POWER(CB$62,2))+('[1]Summary Data'!$X160*CB$62)+'[1]Summary Data'!$Y160</f>
        <v>168.22908262208</v>
      </c>
      <c r="CC66" s="131">
        <f>('[1]Summary Data'!$V160*POWER(CC$62,3))+('[1]Summary Data'!$W160*POWER(CC$62,2))+('[1]Summary Data'!$X160*CC$62)+'[1]Summary Data'!$Y160</f>
        <v>149.92726200103999</v>
      </c>
      <c r="CD66" s="131">
        <f>('[1]Summary Data'!$V160*POWER(CD$62,3))+('[1]Summary Data'!$W160*POWER(CD$62,2))+('[1]Summary Data'!$X160*CD$62)+'[1]Summary Data'!$Y160</f>
        <v>135.19773183295996</v>
      </c>
      <c r="CE66" s="131">
        <f>('[1]Summary Data'!$V160*POWER(CE$62,3))+('[1]Summary Data'!$W160*POWER(CE$62,2))+('[1]Summary Data'!$X160*CE$62)+'[1]Summary Data'!$Y160</f>
        <v>123.66090438391997</v>
      </c>
      <c r="CF66" s="131">
        <f>('[1]Summary Data'!$V160*POWER(CF$62,3))+('[1]Summary Data'!$W160*POWER(CF$62,2))+('[1]Summary Data'!$X160*CF$62)+'[1]Summary Data'!$Y160</f>
        <v>114.93719191999999</v>
      </c>
      <c r="CG66" s="131">
        <f>('[1]Summary Data'!$V160*POWER(CG$62,3))+('[1]Summary Data'!$W160*POWER(CG$62,2))+('[1]Summary Data'!$X160*CG$62)+'[1]Summary Data'!$Y160</f>
        <v>108.64700670727998</v>
      </c>
      <c r="CH66" s="131">
        <f>('[1]Summary Data'!$V160*POWER(CH$62,3))+('[1]Summary Data'!$W160*POWER(CH$62,2))+('[1]Summary Data'!$X160*CH$62)+'[1]Summary Data'!$Y160</f>
        <v>104.41076101183995</v>
      </c>
      <c r="CI66" s="131">
        <f>('[1]Summary Data'!$V160*POWER(CI$62,3))+('[1]Summary Data'!$W160*POWER(CI$62,2))+('[1]Summary Data'!$X160*CI$62)+'[1]Summary Data'!$Y160</f>
        <v>101.84886709975999</v>
      </c>
      <c r="CJ66" s="131">
        <f>('[1]Summary Data'!$V160*POWER(CJ$62,3))+('[1]Summary Data'!$W160*POWER(CJ$62,2))+('[1]Summary Data'!$X160*CJ$62)+'[1]Summary Data'!$Y160</f>
        <v>100.58173723711997</v>
      </c>
      <c r="CK66" s="131">
        <f>('[1]Summary Data'!$V160*POWER(CK$62,3))+('[1]Summary Data'!$W160*POWER(CK$62,2))+('[1]Summary Data'!$X160*CK$62)+'[1]Summary Data'!$Y160</f>
        <v>100.22978368999995</v>
      </c>
      <c r="CL66" s="131">
        <f>('[1]Summary Data'!$V160*POWER(CL$62,3))+('[1]Summary Data'!$W160*POWER(CL$62,2))+('[1]Summary Data'!$X160*CL$62)+'[1]Summary Data'!$Y160</f>
        <v>100.41341872447995</v>
      </c>
      <c r="CM66" s="131">
        <f>('[1]Summary Data'!$V160*POWER(CM$62,3))+('[1]Summary Data'!$W160*POWER(CM$62,2))+('[1]Summary Data'!$X160*CM$62)+'[1]Summary Data'!$Y160</f>
        <v>100.75305460664001</v>
      </c>
      <c r="CN66" s="131">
        <f>('[1]Summary Data'!$V160*POWER(CN$62,3))+('[1]Summary Data'!$W160*POWER(CN$62,2))+('[1]Summary Data'!$X160*CN$62)+'[1]Summary Data'!$Y160</f>
        <v>100.86910360255999</v>
      </c>
      <c r="CO66" s="131">
        <f>('[1]Summary Data'!$V160*POWER(CO$62,3))+('[1]Summary Data'!$W160*POWER(CO$62,2))+('[1]Summary Data'!$X160*CO$62)+'[1]Summary Data'!$Y160</f>
        <v>100.38197797832001</v>
      </c>
      <c r="CP66" s="131">
        <f>('[1]Summary Data'!$V160*POWER(CP$62,3))+('[1]Summary Data'!$W160*POWER(CP$62,2))+('[1]Summary Data'!$X160*CP$62)+'[1]Summary Data'!$Y160</f>
        <v>98.912089999999949</v>
      </c>
      <c r="CQ66" s="132">
        <f>('[1]Summary Data'!$V160*POWER(CQ$62,3))+('[1]Summary Data'!$W160*POWER(CQ$62,2))+('[1]Summary Data'!$X160*CQ$62)+'[1]Summary Data'!$Y160</f>
        <v>-417.99161000000015</v>
      </c>
    </row>
    <row r="67" spans="2:95">
      <c r="B67" s="166"/>
      <c r="C67" s="167"/>
      <c r="D67" s="167"/>
      <c r="E67" s="168"/>
      <c r="F67" s="56">
        <f t="shared" si="4"/>
        <v>4.5</v>
      </c>
      <c r="G67" s="130">
        <f t="shared" si="5"/>
        <v>174.26993679615998</v>
      </c>
      <c r="H67" s="131">
        <f t="shared" si="5"/>
        <v>154.83226142607998</v>
      </c>
      <c r="I67" s="131">
        <f t="shared" si="5"/>
        <v>139.11382758591998</v>
      </c>
      <c r="J67" s="131">
        <f t="shared" si="5"/>
        <v>126.72536931184001</v>
      </c>
      <c r="K67" s="131">
        <f t="shared" si="5"/>
        <v>117.27762064000001</v>
      </c>
      <c r="L67" s="131">
        <f t="shared" si="5"/>
        <v>110.38131560656001</v>
      </c>
      <c r="M67" s="131">
        <f t="shared" si="5"/>
        <v>105.64718824768002</v>
      </c>
      <c r="N67" s="131">
        <f t="shared" si="5"/>
        <v>102.68597259951997</v>
      </c>
      <c r="O67" s="131">
        <f t="shared" si="5"/>
        <v>101.10840269823998</v>
      </c>
      <c r="P67" s="131">
        <f t="shared" si="5"/>
        <v>100.84926128511998</v>
      </c>
      <c r="Q67" s="131">
        <f t="shared" si="5"/>
        <v>100.84926128511998</v>
      </c>
      <c r="R67" s="131">
        <f t="shared" si="5"/>
        <v>100.84926128511998</v>
      </c>
      <c r="S67" s="131">
        <f t="shared" si="5"/>
        <v>100.84926128511998</v>
      </c>
      <c r="T67" s="131">
        <f t="shared" si="5"/>
        <v>100.35093066063999</v>
      </c>
      <c r="U67" s="131">
        <f t="shared" si="5"/>
        <v>100</v>
      </c>
      <c r="V67" s="132">
        <v>100</v>
      </c>
      <c r="W67" s="173"/>
      <c r="CA67" s="119">
        <f t="shared" si="6"/>
        <v>4.5</v>
      </c>
      <c r="CB67" s="130">
        <f>('[1]Summary Data'!$V159*POWER(CB$62,3))+('[1]Summary Data'!$W159*POWER(CB$62,2))+('[1]Summary Data'!$X159*CB$62)+'[1]Summary Data'!$Y159</f>
        <v>174.26993679615998</v>
      </c>
      <c r="CC67" s="131">
        <f>('[1]Summary Data'!$V159*POWER(CC$62,3))+('[1]Summary Data'!$W159*POWER(CC$62,2))+('[1]Summary Data'!$X159*CC$62)+'[1]Summary Data'!$Y159</f>
        <v>154.83226142607998</v>
      </c>
      <c r="CD67" s="131">
        <f>('[1]Summary Data'!$V159*POWER(CD$62,3))+('[1]Summary Data'!$W159*POWER(CD$62,2))+('[1]Summary Data'!$X159*CD$62)+'[1]Summary Data'!$Y159</f>
        <v>139.11382758591998</v>
      </c>
      <c r="CE67" s="131">
        <f>('[1]Summary Data'!$V159*POWER(CE$62,3))+('[1]Summary Data'!$W159*POWER(CE$62,2))+('[1]Summary Data'!$X159*CE$62)+'[1]Summary Data'!$Y159</f>
        <v>126.72536931184001</v>
      </c>
      <c r="CF67" s="131">
        <f>('[1]Summary Data'!$V159*POWER(CF$62,3))+('[1]Summary Data'!$W159*POWER(CF$62,2))+('[1]Summary Data'!$X159*CF$62)+'[1]Summary Data'!$Y159</f>
        <v>117.27762064000001</v>
      </c>
      <c r="CG67" s="131">
        <f>('[1]Summary Data'!$V159*POWER(CG$62,3))+('[1]Summary Data'!$W159*POWER(CG$62,2))+('[1]Summary Data'!$X159*CG$62)+'[1]Summary Data'!$Y159</f>
        <v>110.38131560656001</v>
      </c>
      <c r="CH67" s="131">
        <f>('[1]Summary Data'!$V159*POWER(CH$62,3))+('[1]Summary Data'!$W159*POWER(CH$62,2))+('[1]Summary Data'!$X159*CH$62)+'[1]Summary Data'!$Y159</f>
        <v>105.64718824768002</v>
      </c>
      <c r="CI67" s="131">
        <f>('[1]Summary Data'!$V159*POWER(CI$62,3))+('[1]Summary Data'!$W159*POWER(CI$62,2))+('[1]Summary Data'!$X159*CI$62)+'[1]Summary Data'!$Y159</f>
        <v>102.68597259951997</v>
      </c>
      <c r="CJ67" s="131">
        <f>('[1]Summary Data'!$V159*POWER(CJ$62,3))+('[1]Summary Data'!$W159*POWER(CJ$62,2))+('[1]Summary Data'!$X159*CJ$62)+'[1]Summary Data'!$Y159</f>
        <v>101.10840269823998</v>
      </c>
      <c r="CK67" s="131">
        <f>('[1]Summary Data'!$V159*POWER(CK$62,3))+('[1]Summary Data'!$W159*POWER(CK$62,2))+('[1]Summary Data'!$X159*CK$62)+'[1]Summary Data'!$Y159</f>
        <v>100.52521257999999</v>
      </c>
      <c r="CL67" s="131">
        <f>('[1]Summary Data'!$V159*POWER(CL$62,3))+('[1]Summary Data'!$W159*POWER(CL$62,2))+('[1]Summary Data'!$X159*CL$62)+'[1]Summary Data'!$Y159</f>
        <v>100.54713628096002</v>
      </c>
      <c r="CM67" s="131">
        <f>('[1]Summary Data'!$V159*POWER(CM$62,3))+('[1]Summary Data'!$W159*POWER(CM$62,2))+('[1]Summary Data'!$X159*CM$62)+'[1]Summary Data'!$Y159</f>
        <v>100.78490783727997</v>
      </c>
      <c r="CN67" s="131">
        <f>('[1]Summary Data'!$V159*POWER(CN$62,3))+('[1]Summary Data'!$W159*POWER(CN$62,2))+('[1]Summary Data'!$X159*CN$62)+'[1]Summary Data'!$Y159</f>
        <v>100.84926128511998</v>
      </c>
      <c r="CO67" s="131">
        <f>('[1]Summary Data'!$V159*POWER(CO$62,3))+('[1]Summary Data'!$W159*POWER(CO$62,2))+('[1]Summary Data'!$X159*CO$62)+'[1]Summary Data'!$Y159</f>
        <v>100.35093066063999</v>
      </c>
      <c r="CP67" s="131">
        <f>('[1]Summary Data'!$V159*POWER(CP$62,3))+('[1]Summary Data'!$W159*POWER(CP$62,2))+('[1]Summary Data'!$X159*CP$62)+'[1]Summary Data'!$Y159</f>
        <v>98.900650000000013</v>
      </c>
      <c r="CQ67" s="132">
        <f>('[1]Summary Data'!$V159*POWER(CQ$62,3))+('[1]Summary Data'!$W159*POWER(CQ$62,2))+('[1]Summary Data'!$X159*CQ$62)+'[1]Summary Data'!$Y159</f>
        <v>-422.00573999999983</v>
      </c>
    </row>
    <row r="68" spans="2:95">
      <c r="B68" s="166"/>
      <c r="C68" s="167"/>
      <c r="D68" s="167"/>
      <c r="E68" s="168"/>
      <c r="F68" s="56">
        <f t="shared" si="4"/>
        <v>5</v>
      </c>
      <c r="G68" s="130">
        <f t="shared" si="5"/>
        <v>189.81306740863999</v>
      </c>
      <c r="H68" s="131">
        <f t="shared" si="5"/>
        <v>168.74514008431998</v>
      </c>
      <c r="I68" s="131">
        <f t="shared" si="5"/>
        <v>151.44994496767998</v>
      </c>
      <c r="J68" s="131">
        <f t="shared" si="5"/>
        <v>137.54311805935998</v>
      </c>
      <c r="K68" s="131">
        <f t="shared" si="5"/>
        <v>126.64029535999998</v>
      </c>
      <c r="L68" s="131">
        <f t="shared" si="5"/>
        <v>118.35711287023997</v>
      </c>
      <c r="M68" s="131">
        <f t="shared" si="5"/>
        <v>112.30920659071998</v>
      </c>
      <c r="N68" s="131">
        <f t="shared" si="5"/>
        <v>108.11221252207994</v>
      </c>
      <c r="O68" s="131">
        <f t="shared" si="5"/>
        <v>105.38176666496</v>
      </c>
      <c r="P68" s="131">
        <f t="shared" si="5"/>
        <v>103.73350502</v>
      </c>
      <c r="Q68" s="131">
        <f t="shared" si="5"/>
        <v>102.78306358783999</v>
      </c>
      <c r="R68" s="131">
        <f t="shared" si="5"/>
        <v>102.14607836911995</v>
      </c>
      <c r="S68" s="131">
        <f t="shared" si="5"/>
        <v>101.43818536447986</v>
      </c>
      <c r="T68" s="131">
        <f t="shared" si="5"/>
        <v>100.27502057456002</v>
      </c>
      <c r="U68" s="131">
        <f t="shared" si="5"/>
        <v>100</v>
      </c>
      <c r="V68" s="132">
        <v>100</v>
      </c>
      <c r="W68" s="173"/>
      <c r="CA68" s="119">
        <f t="shared" si="6"/>
        <v>5</v>
      </c>
      <c r="CB68" s="130">
        <f>('[1]Summary Data'!$V158*POWER(CB$62,3))+('[1]Summary Data'!$W158*POWER(CB$62,2))+('[1]Summary Data'!$X158*CB$62)+'[1]Summary Data'!$Y158</f>
        <v>189.81306740863999</v>
      </c>
      <c r="CC68" s="131">
        <f>('[1]Summary Data'!$V158*POWER(CC$62,3))+('[1]Summary Data'!$W158*POWER(CC$62,2))+('[1]Summary Data'!$X158*CC$62)+'[1]Summary Data'!$Y158</f>
        <v>168.74514008431998</v>
      </c>
      <c r="CD68" s="131">
        <f>('[1]Summary Data'!$V158*POWER(CD$62,3))+('[1]Summary Data'!$W158*POWER(CD$62,2))+('[1]Summary Data'!$X158*CD$62)+'[1]Summary Data'!$Y158</f>
        <v>151.44994496767998</v>
      </c>
      <c r="CE68" s="131">
        <f>('[1]Summary Data'!$V158*POWER(CE$62,3))+('[1]Summary Data'!$W158*POWER(CE$62,2))+('[1]Summary Data'!$X158*CE$62)+'[1]Summary Data'!$Y158</f>
        <v>137.54311805935998</v>
      </c>
      <c r="CF68" s="131">
        <f>('[1]Summary Data'!$V158*POWER(CF$62,3))+('[1]Summary Data'!$W158*POWER(CF$62,2))+('[1]Summary Data'!$X158*CF$62)+'[1]Summary Data'!$Y158</f>
        <v>126.64029535999998</v>
      </c>
      <c r="CG68" s="131">
        <f>('[1]Summary Data'!$V158*POWER(CG$62,3))+('[1]Summary Data'!$W158*POWER(CG$62,2))+('[1]Summary Data'!$X158*CG$62)+'[1]Summary Data'!$Y158</f>
        <v>118.35711287023997</v>
      </c>
      <c r="CH68" s="131">
        <f>('[1]Summary Data'!$V158*POWER(CH$62,3))+('[1]Summary Data'!$W158*POWER(CH$62,2))+('[1]Summary Data'!$X158*CH$62)+'[1]Summary Data'!$Y158</f>
        <v>112.30920659071998</v>
      </c>
      <c r="CI68" s="131">
        <f>('[1]Summary Data'!$V158*POWER(CI$62,3))+('[1]Summary Data'!$W158*POWER(CI$62,2))+('[1]Summary Data'!$X158*CI$62)+'[1]Summary Data'!$Y158</f>
        <v>108.11221252207994</v>
      </c>
      <c r="CJ68" s="131">
        <f>('[1]Summary Data'!$V158*POWER(CJ$62,3))+('[1]Summary Data'!$W158*POWER(CJ$62,2))+('[1]Summary Data'!$X158*CJ$62)+'[1]Summary Data'!$Y158</f>
        <v>105.38176666496</v>
      </c>
      <c r="CK68" s="131">
        <f>('[1]Summary Data'!$V158*POWER(CK$62,3))+('[1]Summary Data'!$W158*POWER(CK$62,2))+('[1]Summary Data'!$X158*CK$62)+'[1]Summary Data'!$Y158</f>
        <v>103.73350502</v>
      </c>
      <c r="CL68" s="131">
        <f>('[1]Summary Data'!$V158*POWER(CL$62,3))+('[1]Summary Data'!$W158*POWER(CL$62,2))+('[1]Summary Data'!$X158*CL$62)+'[1]Summary Data'!$Y158</f>
        <v>102.78306358783999</v>
      </c>
      <c r="CM68" s="131">
        <f>('[1]Summary Data'!$V158*POWER(CM$62,3))+('[1]Summary Data'!$W158*POWER(CM$62,2))+('[1]Summary Data'!$X158*CM$62)+'[1]Summary Data'!$Y158</f>
        <v>102.14607836911995</v>
      </c>
      <c r="CN68" s="131">
        <f>('[1]Summary Data'!$V158*POWER(CN$62,3))+('[1]Summary Data'!$W158*POWER(CN$62,2))+('[1]Summary Data'!$X158*CN$62)+'[1]Summary Data'!$Y158</f>
        <v>101.43818536447986</v>
      </c>
      <c r="CO68" s="131">
        <f>('[1]Summary Data'!$V158*POWER(CO$62,3))+('[1]Summary Data'!$W158*POWER(CO$62,2))+('[1]Summary Data'!$X158*CO$62)+'[1]Summary Data'!$Y158</f>
        <v>100.27502057456002</v>
      </c>
      <c r="CP68" s="131">
        <f>('[1]Summary Data'!$V158*POWER(CP$62,3))+('[1]Summary Data'!$W158*POWER(CP$62,2))+('[1]Summary Data'!$X158*CP$62)+'[1]Summary Data'!$Y158</f>
        <v>98.272219999999948</v>
      </c>
      <c r="CQ68" s="132">
        <f>('[1]Summary Data'!$V158*POWER(CQ$62,3))+('[1]Summary Data'!$W158*POWER(CQ$62,2))+('[1]Summary Data'!$X158*CQ$62)+'[1]Summary Data'!$Y158</f>
        <v>-410.81724000000014</v>
      </c>
    </row>
    <row r="69" spans="2:95">
      <c r="B69" s="166"/>
      <c r="C69" s="167"/>
      <c r="D69" s="167"/>
      <c r="E69" s="168"/>
      <c r="F69" s="56">
        <f t="shared" si="4"/>
        <v>5.5</v>
      </c>
      <c r="G69" s="130">
        <f t="shared" si="5"/>
        <v>197.49901632512001</v>
      </c>
      <c r="H69" s="131">
        <f t="shared" si="5"/>
        <v>175.87926864056001</v>
      </c>
      <c r="I69" s="131">
        <f t="shared" si="5"/>
        <v>158.03230698944</v>
      </c>
      <c r="J69" s="131">
        <f t="shared" si="5"/>
        <v>143.57276184488001</v>
      </c>
      <c r="K69" s="131">
        <f t="shared" si="5"/>
        <v>132.11526368000003</v>
      </c>
      <c r="L69" s="131">
        <f t="shared" si="5"/>
        <v>123.27444296792004</v>
      </c>
      <c r="M69" s="131">
        <f t="shared" si="5"/>
        <v>116.66493018176004</v>
      </c>
      <c r="N69" s="131">
        <f t="shared" si="5"/>
        <v>111.90135579464007</v>
      </c>
      <c r="O69" s="131">
        <f t="shared" si="5"/>
        <v>108.59835027968001</v>
      </c>
      <c r="P69" s="131">
        <f t="shared" si="5"/>
        <v>106.37054411000008</v>
      </c>
      <c r="Q69" s="131">
        <f t="shared" si="5"/>
        <v>104.83256775872002</v>
      </c>
      <c r="R69" s="131">
        <f t="shared" si="5"/>
        <v>103.59905169896007</v>
      </c>
      <c r="S69" s="131">
        <f t="shared" si="5"/>
        <v>102.28462640384004</v>
      </c>
      <c r="T69" s="131">
        <f t="shared" si="5"/>
        <v>100.50392234648012</v>
      </c>
      <c r="U69" s="131">
        <f t="shared" si="5"/>
        <v>100</v>
      </c>
      <c r="V69" s="132">
        <v>100</v>
      </c>
      <c r="W69" s="173"/>
      <c r="CA69" s="119">
        <f t="shared" si="6"/>
        <v>5.5</v>
      </c>
      <c r="CB69" s="130">
        <f>('[1]Summary Data'!$V157*POWER(CB$62,3))+('[1]Summary Data'!$W157*POWER(CB$62,2))+('[1]Summary Data'!$X157*CB$62)+'[1]Summary Data'!$Y157</f>
        <v>197.49901632512001</v>
      </c>
      <c r="CC69" s="131">
        <f>('[1]Summary Data'!$V157*POWER(CC$62,3))+('[1]Summary Data'!$W157*POWER(CC$62,2))+('[1]Summary Data'!$X157*CC$62)+'[1]Summary Data'!$Y157</f>
        <v>175.87926864056001</v>
      </c>
      <c r="CD69" s="131">
        <f>('[1]Summary Data'!$V157*POWER(CD$62,3))+('[1]Summary Data'!$W157*POWER(CD$62,2))+('[1]Summary Data'!$X157*CD$62)+'[1]Summary Data'!$Y157</f>
        <v>158.03230698944</v>
      </c>
      <c r="CE69" s="131">
        <f>('[1]Summary Data'!$V157*POWER(CE$62,3))+('[1]Summary Data'!$W157*POWER(CE$62,2))+('[1]Summary Data'!$X157*CE$62)+'[1]Summary Data'!$Y157</f>
        <v>143.57276184488001</v>
      </c>
      <c r="CF69" s="131">
        <f>('[1]Summary Data'!$V157*POWER(CF$62,3))+('[1]Summary Data'!$W157*POWER(CF$62,2))+('[1]Summary Data'!$X157*CF$62)+'[1]Summary Data'!$Y157</f>
        <v>132.11526368000003</v>
      </c>
      <c r="CG69" s="131">
        <f>('[1]Summary Data'!$V157*POWER(CG$62,3))+('[1]Summary Data'!$W157*POWER(CG$62,2))+('[1]Summary Data'!$X157*CG$62)+'[1]Summary Data'!$Y157</f>
        <v>123.27444296792004</v>
      </c>
      <c r="CH69" s="131">
        <f>('[1]Summary Data'!$V157*POWER(CH$62,3))+('[1]Summary Data'!$W157*POWER(CH$62,2))+('[1]Summary Data'!$X157*CH$62)+'[1]Summary Data'!$Y157</f>
        <v>116.66493018176004</v>
      </c>
      <c r="CI69" s="131">
        <f>('[1]Summary Data'!$V157*POWER(CI$62,3))+('[1]Summary Data'!$W157*POWER(CI$62,2))+('[1]Summary Data'!$X157*CI$62)+'[1]Summary Data'!$Y157</f>
        <v>111.90135579464007</v>
      </c>
      <c r="CJ69" s="131">
        <f>('[1]Summary Data'!$V157*POWER(CJ$62,3))+('[1]Summary Data'!$W157*POWER(CJ$62,2))+('[1]Summary Data'!$X157*CJ$62)+'[1]Summary Data'!$Y157</f>
        <v>108.59835027968001</v>
      </c>
      <c r="CK69" s="131">
        <f>('[1]Summary Data'!$V157*POWER(CK$62,3))+('[1]Summary Data'!$W157*POWER(CK$62,2))+('[1]Summary Data'!$X157*CK$62)+'[1]Summary Data'!$Y157</f>
        <v>106.37054411000008</v>
      </c>
      <c r="CL69" s="131">
        <f>('[1]Summary Data'!$V157*POWER(CL$62,3))+('[1]Summary Data'!$W157*POWER(CL$62,2))+('[1]Summary Data'!$X157*CL$62)+'[1]Summary Data'!$Y157</f>
        <v>104.83256775872002</v>
      </c>
      <c r="CM69" s="131">
        <f>('[1]Summary Data'!$V157*POWER(CM$62,3))+('[1]Summary Data'!$W157*POWER(CM$62,2))+('[1]Summary Data'!$X157*CM$62)+'[1]Summary Data'!$Y157</f>
        <v>103.59905169896007</v>
      </c>
      <c r="CN69" s="131">
        <f>('[1]Summary Data'!$V157*POWER(CN$62,3))+('[1]Summary Data'!$W157*POWER(CN$62,2))+('[1]Summary Data'!$X157*CN$62)+'[1]Summary Data'!$Y157</f>
        <v>102.28462640384004</v>
      </c>
      <c r="CO69" s="131">
        <f>('[1]Summary Data'!$V157*POWER(CO$62,3))+('[1]Summary Data'!$W157*POWER(CO$62,2))+('[1]Summary Data'!$X157*CO$62)+'[1]Summary Data'!$Y157</f>
        <v>100.50392234648012</v>
      </c>
      <c r="CP69" s="131">
        <f>('[1]Summary Data'!$V157*POWER(CP$62,3))+('[1]Summary Data'!$W157*POWER(CP$62,2))+('[1]Summary Data'!$X157*CP$62)+'[1]Summary Data'!$Y157</f>
        <v>97.871570000000077</v>
      </c>
      <c r="CQ69" s="132">
        <f>('[1]Summary Data'!$V157*POWER(CQ$62,3))+('[1]Summary Data'!$W157*POWER(CQ$62,2))+('[1]Summary Data'!$X157*CQ$62)+'[1]Summary Data'!$Y157</f>
        <v>-424.40003999999971</v>
      </c>
    </row>
    <row r="70" spans="2:95" ht="15.75" thickBot="1">
      <c r="B70" s="169"/>
      <c r="C70" s="170"/>
      <c r="D70" s="170"/>
      <c r="E70" s="171"/>
      <c r="F70" s="58">
        <f t="shared" si="4"/>
        <v>6</v>
      </c>
      <c r="G70" s="133">
        <f t="shared" si="5"/>
        <v>199.91829576383998</v>
      </c>
      <c r="H70" s="134">
        <f t="shared" si="5"/>
        <v>178.75933206191996</v>
      </c>
      <c r="I70" s="134">
        <f t="shared" si="5"/>
        <v>161.10720955007997</v>
      </c>
      <c r="J70" s="134">
        <f t="shared" si="5"/>
        <v>146.61929374415996</v>
      </c>
      <c r="K70" s="134">
        <f t="shared" si="5"/>
        <v>134.95295016</v>
      </c>
      <c r="L70" s="134">
        <f t="shared" si="5"/>
        <v>125.76554431343996</v>
      </c>
      <c r="M70" s="134">
        <f t="shared" si="5"/>
        <v>118.71444172032002</v>
      </c>
      <c r="N70" s="134">
        <f t="shared" si="5"/>
        <v>113.45700789647995</v>
      </c>
      <c r="O70" s="134">
        <f t="shared" si="5"/>
        <v>109.65060835775995</v>
      </c>
      <c r="P70" s="134">
        <f t="shared" si="5"/>
        <v>106.95260861999998</v>
      </c>
      <c r="Q70" s="134">
        <f t="shared" si="5"/>
        <v>105.02037419904002</v>
      </c>
      <c r="R70" s="134">
        <f t="shared" si="5"/>
        <v>103.51127061071998</v>
      </c>
      <c r="S70" s="134">
        <f t="shared" si="5"/>
        <v>102.08266337087991</v>
      </c>
      <c r="T70" s="134">
        <f t="shared" si="5"/>
        <v>100.39191799536002</v>
      </c>
      <c r="U70" s="134">
        <f t="shared" si="5"/>
        <v>100</v>
      </c>
      <c r="V70" s="135">
        <v>100</v>
      </c>
      <c r="W70" s="174"/>
      <c r="CA70" s="120">
        <f t="shared" si="6"/>
        <v>6</v>
      </c>
      <c r="CB70" s="133">
        <f>('[1]Summary Data'!$V156*POWER(CB$62,3))+('[1]Summary Data'!$W156*POWER(CB$62,2))+('[1]Summary Data'!$X156*CB$62)+'[1]Summary Data'!$Y156</f>
        <v>199.91829576383998</v>
      </c>
      <c r="CC70" s="134">
        <f>('[1]Summary Data'!$V156*POWER(CC$62,3))+('[1]Summary Data'!$W156*POWER(CC$62,2))+('[1]Summary Data'!$X156*CC$62)+'[1]Summary Data'!$Y156</f>
        <v>178.75933206191996</v>
      </c>
      <c r="CD70" s="134">
        <f>('[1]Summary Data'!$V156*POWER(CD$62,3))+('[1]Summary Data'!$W156*POWER(CD$62,2))+('[1]Summary Data'!$X156*CD$62)+'[1]Summary Data'!$Y156</f>
        <v>161.10720955007997</v>
      </c>
      <c r="CE70" s="134">
        <f>('[1]Summary Data'!$V156*POWER(CE$62,3))+('[1]Summary Data'!$W156*POWER(CE$62,2))+('[1]Summary Data'!$X156*CE$62)+'[1]Summary Data'!$Y156</f>
        <v>146.61929374415996</v>
      </c>
      <c r="CF70" s="134">
        <f>('[1]Summary Data'!$V156*POWER(CF$62,3))+('[1]Summary Data'!$W156*POWER(CF$62,2))+('[1]Summary Data'!$X156*CF$62)+'[1]Summary Data'!$Y156</f>
        <v>134.95295016</v>
      </c>
      <c r="CG70" s="134">
        <f>('[1]Summary Data'!$V156*POWER(CG$62,3))+('[1]Summary Data'!$W156*POWER(CG$62,2))+('[1]Summary Data'!$X156*CG$62)+'[1]Summary Data'!$Y156</f>
        <v>125.76554431343996</v>
      </c>
      <c r="CH70" s="134">
        <f>('[1]Summary Data'!$V156*POWER(CH$62,3))+('[1]Summary Data'!$W156*POWER(CH$62,2))+('[1]Summary Data'!$X156*CH$62)+'[1]Summary Data'!$Y156</f>
        <v>118.71444172032002</v>
      </c>
      <c r="CI70" s="134">
        <f>('[1]Summary Data'!$V156*POWER(CI$62,3))+('[1]Summary Data'!$W156*POWER(CI$62,2))+('[1]Summary Data'!$X156*CI$62)+'[1]Summary Data'!$Y156</f>
        <v>113.45700789647995</v>
      </c>
      <c r="CJ70" s="134">
        <f>('[1]Summary Data'!$V156*POWER(CJ$62,3))+('[1]Summary Data'!$W156*POWER(CJ$62,2))+('[1]Summary Data'!$X156*CJ$62)+'[1]Summary Data'!$Y156</f>
        <v>109.65060835775995</v>
      </c>
      <c r="CK70" s="134">
        <f>('[1]Summary Data'!$V156*POWER(CK$62,3))+('[1]Summary Data'!$W156*POWER(CK$62,2))+('[1]Summary Data'!$X156*CK$62)+'[1]Summary Data'!$Y156</f>
        <v>106.95260861999998</v>
      </c>
      <c r="CL70" s="134">
        <f>('[1]Summary Data'!$V156*POWER(CL$62,3))+('[1]Summary Data'!$W156*POWER(CL$62,2))+('[1]Summary Data'!$X156*CL$62)+'[1]Summary Data'!$Y156</f>
        <v>105.02037419904002</v>
      </c>
      <c r="CM70" s="134">
        <f>('[1]Summary Data'!$V156*POWER(CM$62,3))+('[1]Summary Data'!$W156*POWER(CM$62,2))+('[1]Summary Data'!$X156*CM$62)+'[1]Summary Data'!$Y156</f>
        <v>103.51127061071998</v>
      </c>
      <c r="CN70" s="134">
        <f>('[1]Summary Data'!$V156*POWER(CN$62,3))+('[1]Summary Data'!$W156*POWER(CN$62,2))+('[1]Summary Data'!$X156*CN$62)+'[1]Summary Data'!$Y156</f>
        <v>102.08266337087991</v>
      </c>
      <c r="CO70" s="134">
        <f>('[1]Summary Data'!$V156*POWER(CO$62,3))+('[1]Summary Data'!$W156*POWER(CO$62,2))+('[1]Summary Data'!$X156*CO$62)+'[1]Summary Data'!$Y156</f>
        <v>100.39191799536002</v>
      </c>
      <c r="CP70" s="134">
        <f>('[1]Summary Data'!$V156*POWER(CP$62,3))+('[1]Summary Data'!$W156*POWER(CP$62,2))+('[1]Summary Data'!$X156*CP$62)+'[1]Summary Data'!$Y156</f>
        <v>98.09639999999996</v>
      </c>
      <c r="CQ70" s="135">
        <f>('[1]Summary Data'!$V156*POWER(CQ$62,3))+('[1]Summary Data'!$W156*POWER(CQ$62,2))+('[1]Summary Data'!$X156*CQ$62)+'[1]Summary Data'!$Y156</f>
        <v>-343.06831000000017</v>
      </c>
    </row>
  </sheetData>
  <sheetProtection password="C163" sheet="1" objects="1" scenarios="1"/>
  <mergeCells count="21">
    <mergeCell ref="B25:F26"/>
    <mergeCell ref="A1:T1"/>
    <mergeCell ref="J2:R2"/>
    <mergeCell ref="B5:D5"/>
    <mergeCell ref="P5:S5"/>
    <mergeCell ref="B7:D7"/>
    <mergeCell ref="B10:H10"/>
    <mergeCell ref="B13:G13"/>
    <mergeCell ref="B14:E22"/>
    <mergeCell ref="H15:H22"/>
    <mergeCell ref="B24:F24"/>
    <mergeCell ref="G24:N24"/>
    <mergeCell ref="CB61:CQ61"/>
    <mergeCell ref="B62:E70"/>
    <mergeCell ref="W63:W70"/>
    <mergeCell ref="B39:F39"/>
    <mergeCell ref="G39:N39"/>
    <mergeCell ref="B40:E48"/>
    <mergeCell ref="O41:O48"/>
    <mergeCell ref="B61:F61"/>
    <mergeCell ref="G61:V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73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1" width="9.140625" style="7"/>
    <col min="12" max="12" width="9.140625" style="7" customWidth="1"/>
    <col min="13" max="18" width="9.140625" style="7"/>
    <col min="19" max="19" width="9.28515625" style="7" bestFit="1" customWidth="1"/>
    <col min="20" max="30" width="9.140625" style="7"/>
    <col min="31" max="34" width="9.140625" style="7" customWidth="1"/>
    <col min="35" max="43" width="9.140625" style="7" hidden="1" customWidth="1"/>
    <col min="44" max="16384" width="9.140625" style="7"/>
  </cols>
  <sheetData>
    <row r="1" spans="1:27" ht="27" thickBot="1">
      <c r="A1" s="157" t="str">
        <f ca="1">MID(CELL("filename",A1),FIND("]",CELL("filename",A1))+1,255)</f>
        <v>Subaru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890.279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890.279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MIN(G62:V62)</f>
        <v>0.22</v>
      </c>
      <c r="C8" s="46" t="s">
        <v>40</v>
      </c>
    </row>
    <row r="9" spans="1:27" ht="15.75" thickBot="1"/>
    <row r="10" spans="1:27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27" ht="15.75" thickBot="1">
      <c r="B11" s="45">
        <f>MAX(G62:V62)</f>
        <v>2</v>
      </c>
      <c r="C11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I13" s="43"/>
      <c r="O13" s="37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1000000*((1/Help!$AE$7)/('[1]Summary Data'!D70/60))*Help!$AE$6/IF('[1]Summary Data'!$D$69&gt;1250,1,Help!$AE$5)*$T$5</f>
        <v>3242.37673523185</v>
      </c>
      <c r="H15" s="172" t="s">
        <v>70</v>
      </c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1000000*((1/Help!$AE$7)/('[1]Summary Data'!D69/60))*Help!$AE$6/IF('[1]Summary Data'!$D$69&gt;1250,1,Help!$AE$5)*$T$5</f>
        <v>2950.1334762476331</v>
      </c>
      <c r="H16" s="173"/>
      <c r="I16" s="53" t="s">
        <v>46</v>
      </c>
    </row>
    <row r="17" spans="2:22">
      <c r="B17" s="166"/>
      <c r="C17" s="167"/>
      <c r="D17" s="167"/>
      <c r="E17" s="168"/>
      <c r="F17" s="54">
        <f>'[1]Summary Data'!$C$14*VLOOKUP($E$5,PressureFactors,2,FALSE)</f>
        <v>3.5</v>
      </c>
      <c r="G17" s="55">
        <f>1000000*((1/Help!$AE$7)/('[1]Summary Data'!D68/60))*Help!$AE$6/IF('[1]Summary Data'!$D$69&gt;1250,1,Help!$AE$5)*$T$5</f>
        <v>2728.5893520849172</v>
      </c>
      <c r="H17" s="173"/>
    </row>
    <row r="18" spans="2:22">
      <c r="B18" s="166"/>
      <c r="C18" s="167"/>
      <c r="D18" s="167"/>
      <c r="E18" s="168"/>
      <c r="F18" s="56">
        <f>'[1]Summary Data'!$C$13*VLOOKUP($E$5,PressureFactors,2,FALSE)</f>
        <v>4</v>
      </c>
      <c r="G18" s="57">
        <f>1000000*((1/Help!$AE$7)/('[1]Summary Data'!D67/60))*Help!$AE$6/IF('[1]Summary Data'!$D$69&gt;1250,1,Help!$AE$5)*$T$5</f>
        <v>2509.2474776563276</v>
      </c>
      <c r="H18" s="173"/>
    </row>
    <row r="19" spans="2:22">
      <c r="B19" s="166"/>
      <c r="C19" s="167"/>
      <c r="D19" s="167"/>
      <c r="E19" s="168"/>
      <c r="F19" s="56">
        <f>'[1]Summary Data'!$C$12*VLOOKUP($E$5,PressureFactors,2,FALSE)</f>
        <v>4.5</v>
      </c>
      <c r="G19" s="57">
        <f>1000000*((1/Help!$AE$7)/('[1]Summary Data'!D66/60))*Help!$AE$6/IF('[1]Summary Data'!$D$69&gt;1250,1,Help!$AE$5)*$T$5</f>
        <v>2358.3473165070604</v>
      </c>
      <c r="H19" s="173"/>
    </row>
    <row r="20" spans="2:22">
      <c r="B20" s="166"/>
      <c r="C20" s="167"/>
      <c r="D20" s="167"/>
      <c r="E20" s="168"/>
      <c r="F20" s="56">
        <f>'[1]Summary Data'!$C$11*VLOOKUP($E$5,PressureFactors,2,FALSE)</f>
        <v>5</v>
      </c>
      <c r="G20" s="57">
        <f>1000000*((1/Help!$AE$7)/('[1]Summary Data'!D65/60))*Help!$AE$6/IF('[1]Summary Data'!$D$69&gt;1250,1,Help!$AE$5)*$T$5</f>
        <v>2255.0779065306979</v>
      </c>
      <c r="H20" s="173"/>
    </row>
    <row r="21" spans="2:22">
      <c r="B21" s="166"/>
      <c r="C21" s="167"/>
      <c r="D21" s="167"/>
      <c r="E21" s="168"/>
      <c r="F21" s="56">
        <f>'[1]Summary Data'!$C$10*VLOOKUP($E$5,PressureFactors,2,FALSE)</f>
        <v>5.5</v>
      </c>
      <c r="G21" s="57">
        <f>1000000*((1/Help!$AE$7)/('[1]Summary Data'!D64/60))*Help!$AE$6/IF('[1]Summary Data'!$D$69&gt;1250,1,Help!$AE$5)*$T$5</f>
        <v>2152.3748608692349</v>
      </c>
      <c r="H21" s="173"/>
    </row>
    <row r="22" spans="2:22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1000000*((1/Help!$AE$7)/('[1]Summary Data'!D63/60))*Help!$AE$6/IF('[1]Summary Data'!$D$69&gt;1250,1,Help!$AE$5)*$T$5</f>
        <v>2054.9934206678049</v>
      </c>
      <c r="H22" s="174"/>
    </row>
    <row r="23" spans="2:22" ht="15.75" thickBot="1"/>
    <row r="24" spans="2:22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22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  <c r="V25" s="112"/>
    </row>
    <row r="26" spans="2:22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</row>
    <row r="27" spans="2:22" ht="15.75" thickBot="1">
      <c r="K27" s="74" t="s">
        <v>51</v>
      </c>
    </row>
    <row r="28" spans="2:22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22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22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22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22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25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25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25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25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25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25" ht="15.75" thickBot="1"/>
    <row r="39" spans="2:25" ht="15.75" thickBot="1">
      <c r="B39" s="175" t="s">
        <v>55</v>
      </c>
      <c r="C39" s="176"/>
      <c r="D39" s="176"/>
      <c r="E39" s="176"/>
      <c r="F39" s="177"/>
      <c r="G39" s="178" t="s">
        <v>71</v>
      </c>
      <c r="H39" s="179"/>
      <c r="I39" s="179"/>
      <c r="J39" s="179"/>
      <c r="K39" s="180"/>
      <c r="N39" s="175" t="s">
        <v>55</v>
      </c>
      <c r="O39" s="176"/>
      <c r="P39" s="176"/>
      <c r="Q39" s="176"/>
      <c r="R39" s="177"/>
      <c r="S39" s="178" t="s">
        <v>72</v>
      </c>
      <c r="T39" s="179"/>
      <c r="U39" s="179"/>
      <c r="V39" s="179"/>
      <c r="W39" s="180"/>
    </row>
    <row r="40" spans="2:25" ht="15.75" customHeight="1" thickBot="1">
      <c r="B40" s="163" t="s">
        <v>43</v>
      </c>
      <c r="C40" s="164"/>
      <c r="D40" s="164"/>
      <c r="E40" s="165"/>
      <c r="F40" s="47" t="str">
        <f>$E$5</f>
        <v>bar</v>
      </c>
      <c r="G40" s="147">
        <f>'[1]Summary Data'!K35</f>
        <v>8</v>
      </c>
      <c r="H40" s="148">
        <f>'[1]Summary Data'!J35</f>
        <v>10</v>
      </c>
      <c r="I40" s="148">
        <f>'[1]Summary Data'!H35</f>
        <v>12</v>
      </c>
      <c r="J40" s="148">
        <f>'[1]Summary Data'!F35</f>
        <v>14</v>
      </c>
      <c r="K40" s="149">
        <f>'[1]Summary Data'!D35</f>
        <v>16</v>
      </c>
      <c r="N40" s="163" t="s">
        <v>43</v>
      </c>
      <c r="O40" s="164"/>
      <c r="P40" s="164"/>
      <c r="Q40" s="165"/>
      <c r="R40" s="47" t="str">
        <f>$E$5</f>
        <v>bar</v>
      </c>
      <c r="S40" s="147">
        <v>6.5</v>
      </c>
      <c r="T40" s="148">
        <v>9</v>
      </c>
      <c r="U40" s="148">
        <v>11.5</v>
      </c>
      <c r="V40" s="148">
        <v>14</v>
      </c>
      <c r="W40" s="149">
        <v>16.5</v>
      </c>
    </row>
    <row r="41" spans="2:25" ht="15.75" thickBot="1">
      <c r="B41" s="166"/>
      <c r="C41" s="167"/>
      <c r="D41" s="167"/>
      <c r="E41" s="16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2.3146199999999988</v>
      </c>
      <c r="H41" s="88">
        <f>('[1]Summary Data'!$V43*POWER(H$40,3))+('[1]Summary Data'!$W43*POWER(H$40,2))+('[1]Summary Data'!$X43*H$40)+'[1]Summary Data'!$Y43</f>
        <v>1.6077199999999969</v>
      </c>
      <c r="I41" s="88">
        <f>('[1]Summary Data'!$V43*POWER(I$40,3))+('[1]Summary Data'!$W43*POWER(I$40,2))+('[1]Summary Data'!$X43*I$40)+'[1]Summary Data'!$Y43</f>
        <v>1.1829799999999988</v>
      </c>
      <c r="J41" s="88">
        <f>('[1]Summary Data'!$V43*POWER(J$40,3))+('[1]Summary Data'!$W43*POWER(J$40,2))+('[1]Summary Data'!$X43*J$40)+'[1]Summary Data'!$Y43</f>
        <v>0.92423999999999573</v>
      </c>
      <c r="K41" s="88">
        <f>('[1]Summary Data'!$V43*POWER(K$40,3))+('[1]Summary Data'!$W43*POWER(K$40,2))+('[1]Summary Data'!$X43*K$40)+'[1]Summary Data'!$Y43</f>
        <v>0.71533999999999587</v>
      </c>
      <c r="L41" s="172" t="s">
        <v>40</v>
      </c>
      <c r="N41" s="166"/>
      <c r="O41" s="167"/>
      <c r="P41" s="167"/>
      <c r="Q41" s="168"/>
      <c r="R41" s="49">
        <f t="shared" ref="R41:R48" si="5">F15</f>
        <v>2.5</v>
      </c>
      <c r="S41" s="87">
        <f>('[1]Summary Data'!$V43*POWER(S$40,3))+('[1]Summary Data'!$W43*POWER(S$40,2))+('[1]Summary Data'!$X43*S$40)+'[1]Summary Data'!$Y43</f>
        <v>3.0998400000000004</v>
      </c>
      <c r="T41" s="88">
        <f>('[1]Summary Data'!$V43*POWER(T$40,3))+('[1]Summary Data'!$W43*POWER(T$40,2))+('[1]Summary Data'!$X43*T$40)+'[1]Summary Data'!$Y43</f>
        <v>1.9186399999999999</v>
      </c>
      <c r="U41" s="88">
        <f>('[1]Summary Data'!$V43*POWER(U$40,3))+('[1]Summary Data'!$W43*POWER(U$40,2))+('[1]Summary Data'!$X43*U$40)+'[1]Summary Data'!$Y43</f>
        <v>1.2690649999999994</v>
      </c>
      <c r="V41" s="88">
        <f>('[1]Summary Data'!$V43*POWER(V$40,3))+('[1]Summary Data'!$W43*POWER(V$40,2))+('[1]Summary Data'!$X43*V$40)+'[1]Summary Data'!$Y43</f>
        <v>0.92423999999999573</v>
      </c>
      <c r="W41" s="88">
        <f>('[1]Summary Data'!$V43*POWER(W$40,3))+('[1]Summary Data'!$W43*POWER(W$40,2))+('[1]Summary Data'!$X43*W$40)+'[1]Summary Data'!$Y43</f>
        <v>0.65728999999999793</v>
      </c>
      <c r="X41" s="172" t="s">
        <v>40</v>
      </c>
    </row>
    <row r="42" spans="2:25" ht="15.75" thickBot="1">
      <c r="B42" s="166"/>
      <c r="C42" s="167"/>
      <c r="D42" s="167"/>
      <c r="E42" s="168"/>
      <c r="F42" s="51">
        <f t="shared" si="4"/>
        <v>3</v>
      </c>
      <c r="G42" s="92">
        <f>('[1]Summary Data'!$V42*POWER(G$40,3))+('[1]Summary Data'!$W42*POWER(G$40,2))+('[1]Summary Data'!$X42*G$40)+'[1]Summary Data'!$Y42</f>
        <v>2.4975900000000024</v>
      </c>
      <c r="H42" s="93">
        <f>('[1]Summary Data'!$V42*POWER(H$40,3))+('[1]Summary Data'!$W42*POWER(H$40,2))+('[1]Summary Data'!$X42*H$40)+'[1]Summary Data'!$Y42</f>
        <v>1.6588900000000049</v>
      </c>
      <c r="I42" s="93">
        <f>('[1]Summary Data'!$V42*POWER(I$40,3))+('[1]Summary Data'!$W42*POWER(I$40,2))+('[1]Summary Data'!$X42*I$40)+'[1]Summary Data'!$Y42</f>
        <v>1.2123500000000025</v>
      </c>
      <c r="J42" s="93">
        <f>('[1]Summary Data'!$V42*POWER(J$40,3))+('[1]Summary Data'!$W42*POWER(J$40,2))+('[1]Summary Data'!$X42*J$40)+'[1]Summary Data'!$Y42</f>
        <v>0.95637000000001215</v>
      </c>
      <c r="K42" s="93">
        <f>('[1]Summary Data'!$V42*POWER(K$40,3))+('[1]Summary Data'!$W42*POWER(K$40,2))+('[1]Summary Data'!$X42*K$40)+'[1]Summary Data'!$Y42</f>
        <v>0.68935000000000635</v>
      </c>
      <c r="L42" s="173"/>
      <c r="M42" s="53"/>
      <c r="N42" s="166"/>
      <c r="O42" s="167"/>
      <c r="P42" s="167"/>
      <c r="Q42" s="168"/>
      <c r="R42" s="51">
        <f t="shared" si="5"/>
        <v>3</v>
      </c>
      <c r="S42" s="92">
        <f>('[1]Summary Data'!$V42*POWER(S$40,3))+('[1]Summary Data'!$W42*POWER(S$40,2))+('[1]Summary Data'!$X42*S$40)+'[1]Summary Data'!$Y42</f>
        <v>3.5052450000000004</v>
      </c>
      <c r="T42" s="93">
        <f>('[1]Summary Data'!$V42*POWER(T$40,3))+('[1]Summary Data'!$W42*POWER(T$40,2))+('[1]Summary Data'!$X42*T$40)+'[1]Summary Data'!$Y42</f>
        <v>2.0166200000000014</v>
      </c>
      <c r="U42" s="93">
        <f>('[1]Summary Data'!$V42*POWER(U$40,3))+('[1]Summary Data'!$W42*POWER(U$40,2))+('[1]Summary Data'!$X42*U$40)+'[1]Summary Data'!$Y42</f>
        <v>1.2982450000000068</v>
      </c>
      <c r="V42" s="93">
        <f>('[1]Summary Data'!$V42*POWER(V$40,3))+('[1]Summary Data'!$W42*POWER(V$40,2))+('[1]Summary Data'!$X42*V$40)+'[1]Summary Data'!$Y42</f>
        <v>0.95637000000001215</v>
      </c>
      <c r="W42" s="93">
        <f>('[1]Summary Data'!$V42*POWER(W$40,3))+('[1]Summary Data'!$W42*POWER(W$40,2))+('[1]Summary Data'!$X42*W$40)+'[1]Summary Data'!$Y42</f>
        <v>0.5972450000000098</v>
      </c>
      <c r="X42" s="173"/>
      <c r="Y42" s="53" t="s">
        <v>46</v>
      </c>
    </row>
    <row r="43" spans="2:25">
      <c r="B43" s="166"/>
      <c r="C43" s="167"/>
      <c r="D43" s="167"/>
      <c r="E43" s="168"/>
      <c r="F43" s="54">
        <f t="shared" si="4"/>
        <v>3.5</v>
      </c>
      <c r="G43" s="97">
        <f>('[1]Summary Data'!$V41*POWER(G$40,3))+('[1]Summary Data'!$W41*POWER(G$40,2))+('[1]Summary Data'!$X41*G$40)+'[1]Summary Data'!$Y41</f>
        <v>2.6487700000000007</v>
      </c>
      <c r="H43" s="98">
        <f>('[1]Summary Data'!$V41*POWER(H$40,3))+('[1]Summary Data'!$W41*POWER(H$40,2))+('[1]Summary Data'!$X41*H$40)+'[1]Summary Data'!$Y41</f>
        <v>1.7392899999999987</v>
      </c>
      <c r="I43" s="98">
        <f>('[1]Summary Data'!$V41*POWER(I$40,3))+('[1]Summary Data'!$W41*POWER(I$40,2))+('[1]Summary Data'!$X41*I$40)+'[1]Summary Data'!$Y41</f>
        <v>1.2421300000000048</v>
      </c>
      <c r="J43" s="98">
        <f>('[1]Summary Data'!$V41*POWER(J$40,3))+('[1]Summary Data'!$W41*POWER(J$40,2))+('[1]Summary Data'!$X41*J$40)+'[1]Summary Data'!$Y41</f>
        <v>0.96289000000000691</v>
      </c>
      <c r="K43" s="98">
        <f>('[1]Summary Data'!$V41*POWER(K$40,3))+('[1]Summary Data'!$W41*POWER(K$40,2))+('[1]Summary Data'!$X41*K$40)+'[1]Summary Data'!$Y41</f>
        <v>0.70717000000000318</v>
      </c>
      <c r="L43" s="173"/>
      <c r="N43" s="166"/>
      <c r="O43" s="167"/>
      <c r="P43" s="167"/>
      <c r="Q43" s="168"/>
      <c r="R43" s="54">
        <f t="shared" si="5"/>
        <v>3.5</v>
      </c>
      <c r="S43" s="97">
        <f>('[1]Summary Data'!$V41*POWER(S$40,3))+('[1]Summary Data'!$W41*POWER(S$40,2))+('[1]Summary Data'!$X41*S$40)+'[1]Summary Data'!$Y41</f>
        <v>3.7184087500000018</v>
      </c>
      <c r="T43" s="98">
        <f>('[1]Summary Data'!$V41*POWER(T$40,3))+('[1]Summary Data'!$W41*POWER(T$40,2))+('[1]Summary Data'!$X41*T$40)+'[1]Summary Data'!$Y41</f>
        <v>2.1303400000000021</v>
      </c>
      <c r="U43" s="98">
        <f>('[1]Summary Data'!$V41*POWER(U$40,3))+('[1]Summary Data'!$W41*POWER(U$40,2))+('[1]Summary Data'!$X41*U$40)+'[1]Summary Data'!$Y41</f>
        <v>1.3383962500000006</v>
      </c>
      <c r="V43" s="98">
        <f>('[1]Summary Data'!$V41*POWER(V$40,3))+('[1]Summary Data'!$W41*POWER(V$40,2))+('[1]Summary Data'!$X41*V$40)+'[1]Summary Data'!$Y41</f>
        <v>0.96289000000000691</v>
      </c>
      <c r="W43" s="98">
        <f>('[1]Summary Data'!$V41*POWER(W$40,3))+('[1]Summary Data'!$W41*POWER(W$40,2))+('[1]Summary Data'!$X41*W$40)+'[1]Summary Data'!$Y41</f>
        <v>0.62413375000000393</v>
      </c>
      <c r="X43" s="173"/>
    </row>
    <row r="44" spans="2:25">
      <c r="B44" s="166"/>
      <c r="C44" s="167"/>
      <c r="D44" s="167"/>
      <c r="E44" s="168"/>
      <c r="F44" s="56">
        <f t="shared" si="4"/>
        <v>4</v>
      </c>
      <c r="G44" s="97">
        <f>('[1]Summary Data'!$V40*POWER(G$40,3))+('[1]Summary Data'!$W40*POWER(G$40,2))+('[1]Summary Data'!$X40*G$40)+'[1]Summary Data'!$Y40</f>
        <v>2.9110399999999998</v>
      </c>
      <c r="H44" s="98">
        <f>('[1]Summary Data'!$V40*POWER(H$40,3))+('[1]Summary Data'!$W40*POWER(H$40,2))+('[1]Summary Data'!$X40*H$40)+'[1]Summary Data'!$Y40</f>
        <v>1.8263599999999975</v>
      </c>
      <c r="I44" s="98">
        <f>('[1]Summary Data'!$V40*POWER(I$40,3))+('[1]Summary Data'!$W40*POWER(I$40,2))+('[1]Summary Data'!$X40*I$40)+'[1]Summary Data'!$Y40</f>
        <v>1.2690400000000039</v>
      </c>
      <c r="J44" s="98">
        <f>('[1]Summary Data'!$V40*POWER(J$40,3))+('[1]Summary Data'!$W40*POWER(J$40,2))+('[1]Summary Data'!$X40*J$40)+'[1]Summary Data'!$Y40</f>
        <v>0.9904400000000031</v>
      </c>
      <c r="K44" s="98">
        <f>('[1]Summary Data'!$V40*POWER(K$40,3))+('[1]Summary Data'!$W40*POWER(K$40,2))+('[1]Summary Data'!$X40*K$40)+'[1]Summary Data'!$Y40</f>
        <v>0.74192000000000391</v>
      </c>
      <c r="L44" s="173"/>
      <c r="N44" s="166"/>
      <c r="O44" s="167"/>
      <c r="P44" s="167"/>
      <c r="Q44" s="168"/>
      <c r="R44" s="56">
        <f t="shared" si="5"/>
        <v>4</v>
      </c>
      <c r="S44" s="97">
        <f>('[1]Summary Data'!$V40*POWER(S$40,3))+('[1]Summary Data'!$W40*POWER(S$40,2))+('[1]Summary Data'!$X40*S$40)+'[1]Summary Data'!$Y40</f>
        <v>4.220202500000001</v>
      </c>
      <c r="T44" s="98">
        <f>('[1]Summary Data'!$V40*POWER(T$40,3))+('[1]Summary Data'!$W40*POWER(T$40,2))+('[1]Summary Data'!$X40*T$40)+'[1]Summary Data'!$Y40</f>
        <v>2.2872399999999988</v>
      </c>
      <c r="U44" s="98">
        <f>('[1]Summary Data'!$V40*POWER(U$40,3))+('[1]Summary Data'!$W40*POWER(U$40,2))+('[1]Summary Data'!$X40*U$40)+'[1]Summary Data'!$Y40</f>
        <v>1.3725274999999968</v>
      </c>
      <c r="V44" s="98">
        <f>('[1]Summary Data'!$V40*POWER(V$40,3))+('[1]Summary Data'!$W40*POWER(V$40,2))+('[1]Summary Data'!$X40*V$40)+'[1]Summary Data'!$Y40</f>
        <v>0.9904400000000031</v>
      </c>
      <c r="W44" s="98">
        <f>('[1]Summary Data'!$V40*POWER(W$40,3))+('[1]Summary Data'!$W40*POWER(W$40,2))+('[1]Summary Data'!$X40*W$40)+'[1]Summary Data'!$Y40</f>
        <v>0.65535249999999579</v>
      </c>
      <c r="X44" s="173"/>
    </row>
    <row r="45" spans="2:25">
      <c r="B45" s="166"/>
      <c r="C45" s="167"/>
      <c r="D45" s="167"/>
      <c r="E45" s="168"/>
      <c r="F45" s="56">
        <f t="shared" si="4"/>
        <v>4.5</v>
      </c>
      <c r="G45" s="97">
        <f>('[1]Summary Data'!$V39*POWER(G$40,3))+('[1]Summary Data'!$W39*POWER(G$40,2))+('[1]Summary Data'!$X39*G$40)+'[1]Summary Data'!$Y39</f>
        <v>3.2084299999999999</v>
      </c>
      <c r="H45" s="98">
        <f>('[1]Summary Data'!$V39*POWER(H$40,3))+('[1]Summary Data'!$W39*POWER(H$40,2))+('[1]Summary Data'!$X39*H$40)+'[1]Summary Data'!$Y39</f>
        <v>1.9480300000000028</v>
      </c>
      <c r="I45" s="98">
        <f>('[1]Summary Data'!$V39*POWER(I$40,3))+('[1]Summary Data'!$W39*POWER(I$40,2))+('[1]Summary Data'!$X39*I$40)+'[1]Summary Data'!$Y39</f>
        <v>1.3125099999999961</v>
      </c>
      <c r="J45" s="98">
        <f>('[1]Summary Data'!$V39*POWER(J$40,3))+('[1]Summary Data'!$W39*POWER(J$40,2))+('[1]Summary Data'!$X39*J$40)+'[1]Summary Data'!$Y39</f>
        <v>1.0129100000000122</v>
      </c>
      <c r="K45" s="98">
        <f>('[1]Summary Data'!$V39*POWER(K$40,3))+('[1]Summary Data'!$W39*POWER(K$40,2))+('[1]Summary Data'!$X39*K$40)+'[1]Summary Data'!$Y39</f>
        <v>0.76026999999999845</v>
      </c>
      <c r="L45" s="173"/>
      <c r="N45" s="166"/>
      <c r="O45" s="167"/>
      <c r="P45" s="167"/>
      <c r="Q45" s="168"/>
      <c r="R45" s="56">
        <f t="shared" si="5"/>
        <v>4.5</v>
      </c>
      <c r="S45" s="97">
        <f>('[1]Summary Data'!$V39*POWER(S$40,3))+('[1]Summary Data'!$W39*POWER(S$40,2))+('[1]Summary Data'!$X39*S$40)+'[1]Summary Data'!$Y39</f>
        <v>4.7376350000000009</v>
      </c>
      <c r="T45" s="98">
        <f>('[1]Summary Data'!$V39*POWER(T$40,3))+('[1]Summary Data'!$W39*POWER(T$40,2))+('[1]Summary Data'!$X39*T$40)+'[1]Summary Data'!$Y39</f>
        <v>2.4820600000000042</v>
      </c>
      <c r="U45" s="98">
        <f>('[1]Summary Data'!$V39*POWER(U$40,3))+('[1]Summary Data'!$W39*POWER(U$40,2))+('[1]Summary Data'!$X39*U$40)+'[1]Summary Data'!$Y39</f>
        <v>1.428609999999999</v>
      </c>
      <c r="V45" s="98">
        <f>('[1]Summary Data'!$V39*POWER(V$40,3))+('[1]Summary Data'!$W39*POWER(V$40,2))+('[1]Summary Data'!$X39*V$40)+'[1]Summary Data'!$Y39</f>
        <v>1.0129100000000122</v>
      </c>
      <c r="W45" s="98">
        <f>('[1]Summary Data'!$V39*POWER(W$40,3))+('[1]Summary Data'!$W39*POWER(W$40,2))+('[1]Summary Data'!$X39*W$40)+'[1]Summary Data'!$Y39</f>
        <v>0.67058500000000265</v>
      </c>
      <c r="X45" s="173"/>
    </row>
    <row r="46" spans="2:25">
      <c r="B46" s="166"/>
      <c r="C46" s="167"/>
      <c r="D46" s="167"/>
      <c r="E46" s="168"/>
      <c r="F46" s="56">
        <f t="shared" si="4"/>
        <v>5</v>
      </c>
      <c r="G46" s="97">
        <f>('[1]Summary Data'!$V38*POWER(G$40,3))+('[1]Summary Data'!$W38*POWER(G$40,2))+('[1]Summary Data'!$X38*G$40)+'[1]Summary Data'!$Y38</f>
        <v>3.6793300000000002</v>
      </c>
      <c r="H46" s="98">
        <f>('[1]Summary Data'!$V38*POWER(H$40,3))+('[1]Summary Data'!$W38*POWER(H$40,2))+('[1]Summary Data'!$X38*H$40)+'[1]Summary Data'!$Y38</f>
        <v>2.0533900000000003</v>
      </c>
      <c r="I46" s="98">
        <f>('[1]Summary Data'!$V38*POWER(I$40,3))+('[1]Summary Data'!$W38*POWER(I$40,2))+('[1]Summary Data'!$X38*I$40)+'[1]Summary Data'!$Y38</f>
        <v>1.3465700000000069</v>
      </c>
      <c r="J46" s="98">
        <f>('[1]Summary Data'!$V38*POWER(J$40,3))+('[1]Summary Data'!$W38*POWER(J$40,2))+('[1]Summary Data'!$X38*J$40)+'[1]Summary Data'!$Y38</f>
        <v>1.0735900000000029</v>
      </c>
      <c r="K46" s="98">
        <f>('[1]Summary Data'!$V38*POWER(K$40,3))+('[1]Summary Data'!$W38*POWER(K$40,2))+('[1]Summary Data'!$X38*K$40)+'[1]Summary Data'!$Y38</f>
        <v>0.74917000000001366</v>
      </c>
      <c r="L46" s="173"/>
      <c r="N46" s="166"/>
      <c r="O46" s="167"/>
      <c r="P46" s="167"/>
      <c r="Q46" s="168"/>
      <c r="R46" s="56">
        <f t="shared" si="5"/>
        <v>5</v>
      </c>
      <c r="S46" s="97">
        <f>('[1]Summary Data'!$V38*POWER(S$40,3))+('[1]Summary Data'!$W38*POWER(S$40,2))+('[1]Summary Data'!$X38*S$40)+'[1]Summary Data'!$Y38</f>
        <v>5.7938837499999991</v>
      </c>
      <c r="T46" s="98">
        <f>('[1]Summary Data'!$V38*POWER(T$40,3))+('[1]Summary Data'!$W38*POWER(T$40,2))+('[1]Summary Data'!$X38*T$40)+'[1]Summary Data'!$Y38</f>
        <v>2.7211399999999983</v>
      </c>
      <c r="U46" s="98">
        <f>('[1]Summary Data'!$V38*POWER(U$40,3))+('[1]Summary Data'!$W38*POWER(U$40,2))+('[1]Summary Data'!$X38*U$40)+'[1]Summary Data'!$Y38</f>
        <v>1.4636462500000036</v>
      </c>
      <c r="V46" s="98">
        <f>('[1]Summary Data'!$V38*POWER(V$40,3))+('[1]Summary Data'!$W38*POWER(V$40,2))+('[1]Summary Data'!$X38*V$40)+'[1]Summary Data'!$Y38</f>
        <v>1.0735900000000029</v>
      </c>
      <c r="W46" s="98">
        <f>('[1]Summary Data'!$V38*POWER(W$40,3))+('[1]Summary Data'!$W38*POWER(W$40,2))+('[1]Summary Data'!$X38*W$40)+'[1]Summary Data'!$Y38</f>
        <v>0.60315875000001284</v>
      </c>
      <c r="X46" s="173"/>
    </row>
    <row r="47" spans="2:25">
      <c r="B47" s="166"/>
      <c r="C47" s="167"/>
      <c r="D47" s="167"/>
      <c r="E47" s="168"/>
      <c r="F47" s="56">
        <f t="shared" si="4"/>
        <v>5.5</v>
      </c>
      <c r="G47" s="97">
        <f>('[1]Summary Data'!$V37*POWER(G$40,3))+('[1]Summary Data'!$W37*POWER(G$40,2))+('[1]Summary Data'!$X37*G$40)+'[1]Summary Data'!$Y37</f>
        <v>4.3227200000000039</v>
      </c>
      <c r="H47" s="98">
        <f>('[1]Summary Data'!$V37*POWER(H$40,3))+('[1]Summary Data'!$W37*POWER(H$40,2))+('[1]Summary Data'!$X37*H$40)+'[1]Summary Data'!$Y37</f>
        <v>2.2293200000000013</v>
      </c>
      <c r="I47" s="98">
        <f>('[1]Summary Data'!$V37*POWER(I$40,3))+('[1]Summary Data'!$W37*POWER(I$40,2))+('[1]Summary Data'!$X37*I$40)+'[1]Summary Data'!$Y37</f>
        <v>1.3750400000000127</v>
      </c>
      <c r="J47" s="98">
        <f>('[1]Summary Data'!$V37*POWER(J$40,3))+('[1]Summary Data'!$W37*POWER(J$40,2))+('[1]Summary Data'!$X37*J$40)+'[1]Summary Data'!$Y37</f>
        <v>1.1042000000000058</v>
      </c>
      <c r="K47" s="98">
        <f>('[1]Summary Data'!$V37*POWER(K$40,3))+('[1]Summary Data'!$W37*POWER(K$40,2))+('[1]Summary Data'!$X37*K$40)+'[1]Summary Data'!$Y37</f>
        <v>0.76112000000001956</v>
      </c>
      <c r="L47" s="173"/>
      <c r="N47" s="166"/>
      <c r="O47" s="167"/>
      <c r="P47" s="167"/>
      <c r="Q47" s="168"/>
      <c r="R47" s="56">
        <f t="shared" si="5"/>
        <v>5.5</v>
      </c>
      <c r="S47" s="97">
        <f>('[1]Summary Data'!$V37*POWER(S$40,3))+('[1]Summary Data'!$W37*POWER(S$40,2))+('[1]Summary Data'!$X37*S$40)+'[1]Summary Data'!$Y37</f>
        <v>7.1003750000000103</v>
      </c>
      <c r="T47" s="98">
        <f>('[1]Summary Data'!$V37*POWER(T$40,3))+('[1]Summary Data'!$W37*POWER(T$40,2))+('[1]Summary Data'!$X37*T$40)+'[1]Summary Data'!$Y37</f>
        <v>3.0801500000000033</v>
      </c>
      <c r="U47" s="98">
        <f>('[1]Summary Data'!$V37*POWER(U$40,3))+('[1]Summary Data'!$W37*POWER(U$40,2))+('[1]Summary Data'!$X37*U$40)+'[1]Summary Data'!$Y37</f>
        <v>1.5083000000000055</v>
      </c>
      <c r="V47" s="98">
        <f>('[1]Summary Data'!$V37*POWER(V$40,3))+('[1]Summary Data'!$W37*POWER(V$40,2))+('[1]Summary Data'!$X37*V$40)+'[1]Summary Data'!$Y37</f>
        <v>1.1042000000000058</v>
      </c>
      <c r="W47" s="98">
        <f>('[1]Summary Data'!$V37*POWER(W$40,3))+('[1]Summary Data'!$W37*POWER(W$40,2))+('[1]Summary Data'!$X37*W$40)+'[1]Summary Data'!$Y37</f>
        <v>0.58722500000001787</v>
      </c>
      <c r="X47" s="173"/>
    </row>
    <row r="48" spans="2:25" ht="15.75" thickBot="1">
      <c r="B48" s="169"/>
      <c r="C48" s="170"/>
      <c r="D48" s="170"/>
      <c r="E48" s="171"/>
      <c r="F48" s="58">
        <f t="shared" si="4"/>
        <v>6</v>
      </c>
      <c r="G48" s="102">
        <f>('[1]Summary Data'!$V36*POWER(G$40,3))+('[1]Summary Data'!$W36*POWER(G$40,2))+('[1]Summary Data'!$X36*G$40)+'[1]Summary Data'!$Y36</f>
        <v>4.5127100000000056</v>
      </c>
      <c r="H48" s="103">
        <f>('[1]Summary Data'!$V36*POWER(H$40,3))+('[1]Summary Data'!$W36*POWER(H$40,2))+('[1]Summary Data'!$X36*H$40)+'[1]Summary Data'!$Y36</f>
        <v>2.3498500000000107</v>
      </c>
      <c r="I48" s="103">
        <f>('[1]Summary Data'!$V36*POWER(I$40,3))+('[1]Summary Data'!$W36*POWER(I$40,2))+('[1]Summary Data'!$X36*I$40)+'[1]Summary Data'!$Y36</f>
        <v>1.4325900000000047</v>
      </c>
      <c r="J48" s="103">
        <f>('[1]Summary Data'!$V36*POWER(J$40,3))+('[1]Summary Data'!$W36*POWER(J$40,2))+('[1]Summary Data'!$X36*J$40)+'[1]Summary Data'!$Y36</f>
        <v>1.1220500000000158</v>
      </c>
      <c r="K48" s="103">
        <f>('[1]Summary Data'!$V36*POWER(K$40,3))+('[1]Summary Data'!$W36*POWER(K$40,2))+('[1]Summary Data'!$X36*K$40)+'[1]Summary Data'!$Y36</f>
        <v>0.77935000000000798</v>
      </c>
      <c r="L48" s="174"/>
      <c r="N48" s="169"/>
      <c r="O48" s="170"/>
      <c r="P48" s="170"/>
      <c r="Q48" s="171"/>
      <c r="R48" s="58">
        <f t="shared" si="5"/>
        <v>6</v>
      </c>
      <c r="S48" s="102">
        <f>('[1]Summary Data'!$V36*POWER(S$40,3))+('[1]Summary Data'!$W36*POWER(S$40,2))+('[1]Summary Data'!$X36*S$40)+'[1]Summary Data'!$Y36</f>
        <v>7.3366062499999991</v>
      </c>
      <c r="T48" s="103">
        <f>('[1]Summary Data'!$V36*POWER(T$40,3))+('[1]Summary Data'!$W36*POWER(T$40,2))+('[1]Summary Data'!$X36*T$40)+'[1]Summary Data'!$Y36</f>
        <v>3.2356500000000139</v>
      </c>
      <c r="U48" s="103">
        <f>('[1]Summary Data'!$V36*POWER(U$40,3))+('[1]Summary Data'!$W36*POWER(U$40,2))+('[1]Summary Data'!$X36*U$40)+'[1]Summary Data'!$Y36</f>
        <v>1.5800687500000095</v>
      </c>
      <c r="V48" s="103">
        <f>('[1]Summary Data'!$V36*POWER(V$40,3))+('[1]Summary Data'!$W36*POWER(V$40,2))+('[1]Summary Data'!$X36*V$40)+'[1]Summary Data'!$Y36</f>
        <v>1.1220500000000158</v>
      </c>
      <c r="W48" s="103">
        <f>('[1]Summary Data'!$V36*POWER(W$40,3))+('[1]Summary Data'!$W36*POWER(W$40,2))+('[1]Summary Data'!$X36*W$40)+'[1]Summary Data'!$Y36</f>
        <v>0.6137812500000166</v>
      </c>
      <c r="X48" s="174"/>
    </row>
    <row r="49" spans="2:43" ht="15.75" thickBot="1">
      <c r="AI49" s="43" t="s">
        <v>59</v>
      </c>
    </row>
    <row r="50" spans="2:43" ht="15.75" thickBot="1">
      <c r="B50" s="181" t="s">
        <v>60</v>
      </c>
      <c r="C50" s="182"/>
      <c r="D50" s="182"/>
      <c r="E50" s="182"/>
      <c r="F50" s="177"/>
      <c r="G50" s="178" t="s">
        <v>73</v>
      </c>
      <c r="H50" s="179"/>
      <c r="I50" s="179"/>
      <c r="J50" s="179"/>
      <c r="K50" s="179"/>
      <c r="L50" s="180"/>
      <c r="W50" s="37"/>
      <c r="AI50" s="138"/>
      <c r="AJ50" s="178" t="s">
        <v>74</v>
      </c>
      <c r="AK50" s="179"/>
      <c r="AL50" s="179"/>
      <c r="AM50" s="179"/>
      <c r="AN50" s="179"/>
      <c r="AO50" s="180"/>
    </row>
    <row r="51" spans="2:43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f>'[1]Summary Data'!$C$148</f>
        <v>0.22</v>
      </c>
      <c r="H51" s="122">
        <f>'[1]Summary Data'!$C$146</f>
        <v>0.34</v>
      </c>
      <c r="I51" s="122">
        <f>'[1]Summary Data'!$C$144</f>
        <v>0.46</v>
      </c>
      <c r="J51" s="122">
        <f>'[1]Summary Data'!$C$142</f>
        <v>0.57999999999999996</v>
      </c>
      <c r="K51" s="123">
        <f>'[1]Summary Data'!$C$140</f>
        <v>0.7</v>
      </c>
      <c r="W51" s="37"/>
      <c r="AI51" s="111" t="s">
        <v>32</v>
      </c>
      <c r="AJ51" s="121">
        <f>G51</f>
        <v>0.22</v>
      </c>
      <c r="AK51" s="122">
        <f>H51</f>
        <v>0.34</v>
      </c>
      <c r="AL51" s="122">
        <f>I51</f>
        <v>0.46</v>
      </c>
      <c r="AM51" s="122">
        <f>J51</f>
        <v>0.57999999999999996</v>
      </c>
      <c r="AN51" s="123">
        <f>K51</f>
        <v>0.7</v>
      </c>
    </row>
    <row r="52" spans="2:43" ht="15.75" thickBot="1">
      <c r="B52" s="166"/>
      <c r="C52" s="167"/>
      <c r="D52" s="167"/>
      <c r="E52" s="168"/>
      <c r="F52" s="49">
        <f t="shared" ref="F52:F59" si="6">F15</f>
        <v>2.5</v>
      </c>
      <c r="G52" s="113">
        <f t="shared" ref="G52:G59" si="7">MAX(AJ52,0)</f>
        <v>0.12060738575999999</v>
      </c>
      <c r="H52" s="114">
        <f t="shared" ref="H52:K59" si="8">IF(OR(AK52&gt;G52,AK52&gt;AJ52),0,(MAX(AK52,0)))</f>
        <v>7.0650744479999972E-2</v>
      </c>
      <c r="I52" s="114">
        <f t="shared" si="8"/>
        <v>3.4716604320000011E-2</v>
      </c>
      <c r="J52" s="114">
        <f t="shared" si="8"/>
        <v>1.1230273439999994E-2</v>
      </c>
      <c r="K52" s="114">
        <f t="shared" si="8"/>
        <v>0</v>
      </c>
      <c r="L52" s="172" t="s">
        <v>40</v>
      </c>
      <c r="AI52" s="116">
        <f t="shared" ref="AI52:AI59" si="9">F52</f>
        <v>2.5</v>
      </c>
      <c r="AJ52" s="113">
        <f>('[1]Summary Data'!$V119*POWER(AJ$51,3))+('[1]Summary Data'!$W119*POWER(AJ$51,2))+('[1]Summary Data'!$X119*AJ$51)+'[1]Summary Data'!$Y119</f>
        <v>0.12060738575999999</v>
      </c>
      <c r="AK52" s="114">
        <f>('[1]Summary Data'!$V119*POWER(AK$51,3))+('[1]Summary Data'!$W119*POWER(AK$51,2))+('[1]Summary Data'!$X119*AK$51)+'[1]Summary Data'!$Y119</f>
        <v>7.0650744479999972E-2</v>
      </c>
      <c r="AL52" s="114">
        <f>('[1]Summary Data'!$V119*POWER(AL$51,3))+('[1]Summary Data'!$W119*POWER(AL$51,2))+('[1]Summary Data'!$X119*AL$51)+'[1]Summary Data'!$Y119</f>
        <v>3.4716604320000011E-2</v>
      </c>
      <c r="AM52" s="114">
        <f>('[1]Summary Data'!$V119*POWER(AM$51,3))+('[1]Summary Data'!$W119*POWER(AM$51,2))+('[1]Summary Data'!$X119*AM$51)+'[1]Summary Data'!$Y119</f>
        <v>1.1230273439999994E-2</v>
      </c>
      <c r="AN52" s="115">
        <f>('[1]Summary Data'!$V119*POWER(AN$51,3))+('[1]Summary Data'!$W119*POWER(AN$51,2))+('[1]Summary Data'!$X119*AN$51)+'[1]Summary Data'!$Y119</f>
        <v>-1.3829400000000547E-3</v>
      </c>
    </row>
    <row r="53" spans="2:43" ht="15.75" thickBot="1">
      <c r="B53" s="166"/>
      <c r="C53" s="167"/>
      <c r="D53" s="167"/>
      <c r="E53" s="168"/>
      <c r="F53" s="51">
        <f t="shared" si="6"/>
        <v>3</v>
      </c>
      <c r="G53" s="92">
        <f t="shared" si="7"/>
        <v>0.13995112504000001</v>
      </c>
      <c r="H53" s="93">
        <f t="shared" si="8"/>
        <v>9.6978107920000001E-2</v>
      </c>
      <c r="I53" s="93">
        <f t="shared" si="8"/>
        <v>5.952675927999998E-2</v>
      </c>
      <c r="J53" s="93">
        <f t="shared" si="8"/>
        <v>2.9253159760000008E-2</v>
      </c>
      <c r="K53" s="93">
        <f t="shared" si="8"/>
        <v>7.8133900000000311E-3</v>
      </c>
      <c r="L53" s="173"/>
      <c r="M53" s="53" t="s">
        <v>46</v>
      </c>
      <c r="Y53" s="37"/>
      <c r="AI53" s="117">
        <f t="shared" si="9"/>
        <v>3</v>
      </c>
      <c r="AJ53" s="92">
        <f>('[1]Summary Data'!$V118*POWER(AJ$51,3))+('[1]Summary Data'!$W118*POWER(AJ$51,2))+('[1]Summary Data'!$X118*AJ$51)+'[1]Summary Data'!$Y118</f>
        <v>0.13995112504000001</v>
      </c>
      <c r="AK53" s="93">
        <f>('[1]Summary Data'!$V118*POWER(AK$51,3))+('[1]Summary Data'!$W118*POWER(AK$51,2))+('[1]Summary Data'!$X118*AK$51)+'[1]Summary Data'!$Y118</f>
        <v>9.6978107920000001E-2</v>
      </c>
      <c r="AL53" s="93">
        <f>('[1]Summary Data'!$V118*POWER(AL$51,3))+('[1]Summary Data'!$W118*POWER(AL$51,2))+('[1]Summary Data'!$X118*AL$51)+'[1]Summary Data'!$Y118</f>
        <v>5.952675927999998E-2</v>
      </c>
      <c r="AM53" s="93">
        <f>('[1]Summary Data'!$V118*POWER(AM$51,3))+('[1]Summary Data'!$W118*POWER(AM$51,2))+('[1]Summary Data'!$X118*AM$51)+'[1]Summary Data'!$Y118</f>
        <v>2.9253159760000008E-2</v>
      </c>
      <c r="AN53" s="94">
        <f>('[1]Summary Data'!$V118*POWER(AN$51,3))+('[1]Summary Data'!$W118*POWER(AN$51,2))+('[1]Summary Data'!$X118*AN$51)+'[1]Summary Data'!$Y118</f>
        <v>7.8133900000000311E-3</v>
      </c>
    </row>
    <row r="54" spans="2:43">
      <c r="B54" s="166"/>
      <c r="C54" s="167"/>
      <c r="D54" s="167"/>
      <c r="E54" s="168"/>
      <c r="F54" s="54">
        <f t="shared" si="6"/>
        <v>3.5</v>
      </c>
      <c r="G54" s="97">
        <f t="shared" si="7"/>
        <v>0.1530375776</v>
      </c>
      <c r="H54" s="98">
        <f t="shared" si="8"/>
        <v>0.11773450879999998</v>
      </c>
      <c r="I54" s="98">
        <f t="shared" si="8"/>
        <v>8.311757119999999E-2</v>
      </c>
      <c r="J54" s="98">
        <f t="shared" si="8"/>
        <v>5.1552742400000018E-2</v>
      </c>
      <c r="K54" s="98">
        <f t="shared" si="8"/>
        <v>2.5405999999999984E-2</v>
      </c>
      <c r="L54" s="173"/>
      <c r="AI54" s="118">
        <f t="shared" si="9"/>
        <v>3.5</v>
      </c>
      <c r="AJ54" s="97">
        <f>('[1]Summary Data'!$V117*POWER(AJ$51,3))+('[1]Summary Data'!$W117*POWER(AJ$51,2))+('[1]Summary Data'!$X117*AJ$51)+'[1]Summary Data'!$Y117</f>
        <v>0.1530375776</v>
      </c>
      <c r="AK54" s="98">
        <f>('[1]Summary Data'!$V117*POWER(AK$51,3))+('[1]Summary Data'!$W117*POWER(AK$51,2))+('[1]Summary Data'!$X117*AK$51)+'[1]Summary Data'!$Y117</f>
        <v>0.11773450879999998</v>
      </c>
      <c r="AL54" s="98">
        <f>('[1]Summary Data'!$V117*POWER(AL$51,3))+('[1]Summary Data'!$W117*POWER(AL$51,2))+('[1]Summary Data'!$X117*AL$51)+'[1]Summary Data'!$Y117</f>
        <v>8.311757119999999E-2</v>
      </c>
      <c r="AM54" s="98">
        <f>('[1]Summary Data'!$V117*POWER(AM$51,3))+('[1]Summary Data'!$W117*POWER(AM$51,2))+('[1]Summary Data'!$X117*AM$51)+'[1]Summary Data'!$Y117</f>
        <v>5.1552742400000018E-2</v>
      </c>
      <c r="AN54" s="99">
        <f>('[1]Summary Data'!$V117*POWER(AN$51,3))+('[1]Summary Data'!$W117*POWER(AN$51,2))+('[1]Summary Data'!$X117*AN$51)+'[1]Summary Data'!$Y117</f>
        <v>2.5405999999999984E-2</v>
      </c>
    </row>
    <row r="55" spans="2:43">
      <c r="B55" s="166"/>
      <c r="C55" s="167"/>
      <c r="D55" s="167"/>
      <c r="E55" s="168"/>
      <c r="F55" s="56">
        <f t="shared" si="6"/>
        <v>4</v>
      </c>
      <c r="G55" s="97">
        <f t="shared" si="7"/>
        <v>0.11148142967999999</v>
      </c>
      <c r="H55" s="98">
        <f t="shared" si="8"/>
        <v>7.3448210639999983E-2</v>
      </c>
      <c r="I55" s="98">
        <f t="shared" si="8"/>
        <v>4.2453083759999982E-2</v>
      </c>
      <c r="J55" s="98">
        <f t="shared" si="8"/>
        <v>1.8992779920000008E-2</v>
      </c>
      <c r="K55" s="98">
        <f t="shared" si="8"/>
        <v>3.5640299999999958E-3</v>
      </c>
      <c r="L55" s="173"/>
      <c r="R55" s="37"/>
      <c r="AI55" s="119">
        <f t="shared" si="9"/>
        <v>4</v>
      </c>
      <c r="AJ55" s="97">
        <f>('[1]Summary Data'!$V116*POWER(AJ$51,3))+('[1]Summary Data'!$W116*POWER(AJ$51,2))+('[1]Summary Data'!$X116*AJ$51)+'[1]Summary Data'!$Y116</f>
        <v>0.11148142967999999</v>
      </c>
      <c r="AK55" s="98">
        <f>('[1]Summary Data'!$V116*POWER(AK$51,3))+('[1]Summary Data'!$W116*POWER(AK$51,2))+('[1]Summary Data'!$X116*AK$51)+'[1]Summary Data'!$Y116</f>
        <v>7.3448210639999983E-2</v>
      </c>
      <c r="AL55" s="98">
        <f>('[1]Summary Data'!$V116*POWER(AL$51,3))+('[1]Summary Data'!$W116*POWER(AL$51,2))+('[1]Summary Data'!$X116*AL$51)+'[1]Summary Data'!$Y116</f>
        <v>4.2453083759999982E-2</v>
      </c>
      <c r="AM55" s="98">
        <f>('[1]Summary Data'!$V116*POWER(AM$51,3))+('[1]Summary Data'!$W116*POWER(AM$51,2))+('[1]Summary Data'!$X116*AM$51)+'[1]Summary Data'!$Y116</f>
        <v>1.8992779920000008E-2</v>
      </c>
      <c r="AN55" s="99">
        <f>('[1]Summary Data'!$V116*POWER(AN$51,3))+('[1]Summary Data'!$W116*POWER(AN$51,2))+('[1]Summary Data'!$X116*AN$51)+'[1]Summary Data'!$Y116</f>
        <v>3.5640299999999958E-3</v>
      </c>
    </row>
    <row r="56" spans="2:43">
      <c r="B56" s="166"/>
      <c r="C56" s="167"/>
      <c r="D56" s="167"/>
      <c r="E56" s="168"/>
      <c r="F56" s="56">
        <f t="shared" si="6"/>
        <v>4.5</v>
      </c>
      <c r="G56" s="97">
        <f t="shared" si="7"/>
        <v>0.12365997423999998</v>
      </c>
      <c r="H56" s="98">
        <f t="shared" si="8"/>
        <v>8.3829903519999971E-2</v>
      </c>
      <c r="I56" s="98">
        <f t="shared" si="8"/>
        <v>5.0154611679999989E-2</v>
      </c>
      <c r="J56" s="98">
        <f t="shared" si="8"/>
        <v>2.3705942559999998E-2</v>
      </c>
      <c r="K56" s="98">
        <f t="shared" si="8"/>
        <v>5.5557400000000035E-3</v>
      </c>
      <c r="L56" s="173"/>
      <c r="S56" s="37"/>
      <c r="AI56" s="119">
        <f t="shared" si="9"/>
        <v>4.5</v>
      </c>
      <c r="AJ56" s="97">
        <f>('[1]Summary Data'!$V115*POWER(AJ$51,3))+('[1]Summary Data'!$W115*POWER(AJ$51,2))+('[1]Summary Data'!$X115*AJ$51)+'[1]Summary Data'!$Y115</f>
        <v>0.12365997423999998</v>
      </c>
      <c r="AK56" s="98">
        <f>('[1]Summary Data'!$V115*POWER(AK$51,3))+('[1]Summary Data'!$W115*POWER(AK$51,2))+('[1]Summary Data'!$X115*AK$51)+'[1]Summary Data'!$Y115</f>
        <v>8.3829903519999971E-2</v>
      </c>
      <c r="AL56" s="98">
        <f>('[1]Summary Data'!$V115*POWER(AL$51,3))+('[1]Summary Data'!$W115*POWER(AL$51,2))+('[1]Summary Data'!$X115*AL$51)+'[1]Summary Data'!$Y115</f>
        <v>5.0154611679999989E-2</v>
      </c>
      <c r="AM56" s="98">
        <f>('[1]Summary Data'!$V115*POWER(AM$51,3))+('[1]Summary Data'!$W115*POWER(AM$51,2))+('[1]Summary Data'!$X115*AM$51)+'[1]Summary Data'!$Y115</f>
        <v>2.3705942559999998E-2</v>
      </c>
      <c r="AN56" s="99">
        <f>('[1]Summary Data'!$V115*POWER(AN$51,3))+('[1]Summary Data'!$W115*POWER(AN$51,2))+('[1]Summary Data'!$X115*AN$51)+'[1]Summary Data'!$Y115</f>
        <v>5.5557400000000035E-3</v>
      </c>
    </row>
    <row r="57" spans="2:43">
      <c r="B57" s="166"/>
      <c r="C57" s="167"/>
      <c r="D57" s="167"/>
      <c r="E57" s="168"/>
      <c r="F57" s="56">
        <f t="shared" si="6"/>
        <v>5</v>
      </c>
      <c r="G57" s="97">
        <f t="shared" si="7"/>
        <v>0.15434073504000001</v>
      </c>
      <c r="H57" s="98">
        <f t="shared" si="8"/>
        <v>0.12188484192</v>
      </c>
      <c r="I57" s="98">
        <f t="shared" si="8"/>
        <v>8.8157417280000011E-2</v>
      </c>
      <c r="J57" s="98">
        <f t="shared" si="8"/>
        <v>5.6066477760000011E-2</v>
      </c>
      <c r="K57" s="98">
        <f t="shared" si="8"/>
        <v>2.8520040000000024E-2</v>
      </c>
      <c r="L57" s="173"/>
      <c r="S57" s="37"/>
      <c r="AI57" s="119">
        <f t="shared" si="9"/>
        <v>5</v>
      </c>
      <c r="AJ57" s="97">
        <f>('[1]Summary Data'!$V114*POWER(AJ$51,3))+('[1]Summary Data'!$W114*POWER(AJ$51,2))+('[1]Summary Data'!$X114*AJ$51)+'[1]Summary Data'!$Y114</f>
        <v>0.15434073504000001</v>
      </c>
      <c r="AK57" s="98">
        <f>('[1]Summary Data'!$V114*POWER(AK$51,3))+('[1]Summary Data'!$W114*POWER(AK$51,2))+('[1]Summary Data'!$X114*AK$51)+'[1]Summary Data'!$Y114</f>
        <v>0.12188484192</v>
      </c>
      <c r="AL57" s="98">
        <f>('[1]Summary Data'!$V114*POWER(AL$51,3))+('[1]Summary Data'!$W114*POWER(AL$51,2))+('[1]Summary Data'!$X114*AL$51)+'[1]Summary Data'!$Y114</f>
        <v>8.8157417280000011E-2</v>
      </c>
      <c r="AM57" s="98">
        <f>('[1]Summary Data'!$V114*POWER(AM$51,3))+('[1]Summary Data'!$W114*POWER(AM$51,2))+('[1]Summary Data'!$X114*AM$51)+'[1]Summary Data'!$Y114</f>
        <v>5.6066477760000011E-2</v>
      </c>
      <c r="AN57" s="99">
        <f>('[1]Summary Data'!$V114*POWER(AN$51,3))+('[1]Summary Data'!$W114*POWER(AN$51,2))+('[1]Summary Data'!$X114*AN$51)+'[1]Summary Data'!$Y114</f>
        <v>2.8520040000000024E-2</v>
      </c>
    </row>
    <row r="58" spans="2:43">
      <c r="B58" s="166"/>
      <c r="C58" s="167"/>
      <c r="D58" s="167"/>
      <c r="E58" s="168"/>
      <c r="F58" s="56">
        <f t="shared" si="6"/>
        <v>5.5</v>
      </c>
      <c r="G58" s="97">
        <f t="shared" si="7"/>
        <v>0.16989029432</v>
      </c>
      <c r="H58" s="98">
        <f t="shared" si="8"/>
        <v>0.14379944936</v>
      </c>
      <c r="I58" s="98">
        <f t="shared" si="8"/>
        <v>0.11192936024000001</v>
      </c>
      <c r="J58" s="98">
        <f t="shared" si="8"/>
        <v>7.7951232080000002E-2</v>
      </c>
      <c r="K58" s="98">
        <f t="shared" si="8"/>
        <v>4.5536270000000018E-2</v>
      </c>
      <c r="L58" s="173"/>
      <c r="S58" s="37"/>
      <c r="AI58" s="119">
        <f t="shared" si="9"/>
        <v>5.5</v>
      </c>
      <c r="AJ58" s="97">
        <f>('[1]Summary Data'!$V113*POWER(AJ$51,3))+('[1]Summary Data'!$W113*POWER(AJ$51,2))+('[1]Summary Data'!$X113*AJ$51)+'[1]Summary Data'!$Y113</f>
        <v>0.16989029432</v>
      </c>
      <c r="AK58" s="98">
        <f>('[1]Summary Data'!$V113*POWER(AK$51,3))+('[1]Summary Data'!$W113*POWER(AK$51,2))+('[1]Summary Data'!$X113*AK$51)+'[1]Summary Data'!$Y113</f>
        <v>0.14379944936</v>
      </c>
      <c r="AL58" s="98">
        <f>('[1]Summary Data'!$V113*POWER(AL$51,3))+('[1]Summary Data'!$W113*POWER(AL$51,2))+('[1]Summary Data'!$X113*AL$51)+'[1]Summary Data'!$Y113</f>
        <v>0.11192936024000001</v>
      </c>
      <c r="AM58" s="98">
        <f>('[1]Summary Data'!$V113*POWER(AM$51,3))+('[1]Summary Data'!$W113*POWER(AM$51,2))+('[1]Summary Data'!$X113*AM$51)+'[1]Summary Data'!$Y113</f>
        <v>7.7951232080000002E-2</v>
      </c>
      <c r="AN58" s="99">
        <f>('[1]Summary Data'!$V113*POWER(AN$51,3))+('[1]Summary Data'!$W113*POWER(AN$51,2))+('[1]Summary Data'!$X113*AN$51)+'[1]Summary Data'!$Y113</f>
        <v>4.5536270000000018E-2</v>
      </c>
    </row>
    <row r="59" spans="2:43" ht="15.75" thickBot="1">
      <c r="B59" s="169"/>
      <c r="C59" s="170"/>
      <c r="D59" s="170"/>
      <c r="E59" s="171"/>
      <c r="F59" s="58">
        <f t="shared" si="6"/>
        <v>6</v>
      </c>
      <c r="G59" s="102">
        <f t="shared" si="7"/>
        <v>0.17813577512000001</v>
      </c>
      <c r="H59" s="103">
        <f t="shared" si="8"/>
        <v>0.15435275575999999</v>
      </c>
      <c r="I59" s="103">
        <f t="shared" si="8"/>
        <v>0.12182818183999999</v>
      </c>
      <c r="J59" s="103">
        <f t="shared" si="8"/>
        <v>8.5333303280000009E-2</v>
      </c>
      <c r="K59" s="103">
        <f t="shared" si="8"/>
        <v>4.9639369999999988E-2</v>
      </c>
      <c r="L59" s="174"/>
      <c r="AI59" s="120">
        <f t="shared" si="9"/>
        <v>6</v>
      </c>
      <c r="AJ59" s="102">
        <f>('[1]Summary Data'!$V112*POWER(AJ$51,3))+('[1]Summary Data'!$W112*POWER(AJ$51,2))+('[1]Summary Data'!$X112*AJ$51)+'[1]Summary Data'!$Y112</f>
        <v>0.17813577512000001</v>
      </c>
      <c r="AK59" s="103">
        <f>('[1]Summary Data'!$V112*POWER(AK$51,3))+('[1]Summary Data'!$W112*POWER(AK$51,2))+('[1]Summary Data'!$X112*AK$51)+'[1]Summary Data'!$Y112</f>
        <v>0.15435275575999999</v>
      </c>
      <c r="AL59" s="103">
        <f>('[1]Summary Data'!$V112*POWER(AL$51,3))+('[1]Summary Data'!$W112*POWER(AL$51,2))+('[1]Summary Data'!$X112*AL$51)+'[1]Summary Data'!$Y112</f>
        <v>0.12182818183999999</v>
      </c>
      <c r="AM59" s="103">
        <f>('[1]Summary Data'!$V112*POWER(AM$51,3))+('[1]Summary Data'!$W112*POWER(AM$51,2))+('[1]Summary Data'!$X112*AM$51)+'[1]Summary Data'!$Y112</f>
        <v>8.5333303280000009E-2</v>
      </c>
      <c r="AN59" s="104">
        <f>('[1]Summary Data'!$V112*POWER(AN$51,3))+('[1]Summary Data'!$W112*POWER(AN$51,2))+('[1]Summary Data'!$X112*AN$51)+'[1]Summary Data'!$Y112</f>
        <v>4.9639369999999988E-2</v>
      </c>
    </row>
    <row r="60" spans="2:43" ht="15.75" thickBot="1">
      <c r="AI60" s="43" t="s">
        <v>59</v>
      </c>
    </row>
    <row r="61" spans="2:43" ht="15.75" thickBot="1">
      <c r="B61" s="181" t="s">
        <v>63</v>
      </c>
      <c r="C61" s="182"/>
      <c r="D61" s="182"/>
      <c r="E61" s="182"/>
      <c r="F61" s="177"/>
      <c r="G61" s="178" t="s">
        <v>75</v>
      </c>
      <c r="H61" s="179"/>
      <c r="I61" s="179"/>
      <c r="J61" s="179"/>
      <c r="K61" s="179"/>
      <c r="L61" s="179"/>
      <c r="M61" s="179"/>
      <c r="N61" s="180"/>
      <c r="Q61" s="37"/>
      <c r="AI61" s="138"/>
      <c r="AJ61" s="178" t="s">
        <v>76</v>
      </c>
      <c r="AK61" s="179"/>
      <c r="AL61" s="179"/>
      <c r="AM61" s="179"/>
      <c r="AN61" s="179"/>
      <c r="AO61" s="179"/>
      <c r="AP61" s="179"/>
      <c r="AQ61" s="180"/>
    </row>
    <row r="62" spans="2:43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39">
        <f>'[1]Summary Data'!$C$148</f>
        <v>0.22</v>
      </c>
      <c r="H62" s="122">
        <f>'[1]Summary Data'!$C$146</f>
        <v>0.34</v>
      </c>
      <c r="I62" s="122">
        <f>'[1]Summary Data'!$C$144</f>
        <v>0.46</v>
      </c>
      <c r="J62" s="122">
        <f>'[1]Summary Data'!$C$142</f>
        <v>0.57999999999999996</v>
      </c>
      <c r="K62" s="122">
        <f>'[1]Summary Data'!$C$140</f>
        <v>0.7</v>
      </c>
      <c r="L62" s="122">
        <f>'[1]Summary Data'!$C$138</f>
        <v>0.82</v>
      </c>
      <c r="M62" s="122">
        <f>'[1]Summary Data'!$C$136</f>
        <v>0.94</v>
      </c>
      <c r="N62" s="123">
        <f>'[1]Summary Data'!$C$134</f>
        <v>2</v>
      </c>
      <c r="AI62" s="111" t="s">
        <v>32</v>
      </c>
      <c r="AJ62" s="121">
        <f t="shared" ref="AJ62:AQ62" si="10">G62</f>
        <v>0.22</v>
      </c>
      <c r="AK62" s="122">
        <f t="shared" si="10"/>
        <v>0.34</v>
      </c>
      <c r="AL62" s="122">
        <f t="shared" si="10"/>
        <v>0.46</v>
      </c>
      <c r="AM62" s="122">
        <f t="shared" si="10"/>
        <v>0.57999999999999996</v>
      </c>
      <c r="AN62" s="122">
        <f t="shared" si="10"/>
        <v>0.7</v>
      </c>
      <c r="AO62" s="122">
        <f t="shared" si="10"/>
        <v>0.82</v>
      </c>
      <c r="AP62" s="122">
        <f t="shared" si="10"/>
        <v>0.94</v>
      </c>
      <c r="AQ62" s="123">
        <f t="shared" si="10"/>
        <v>2</v>
      </c>
    </row>
    <row r="63" spans="2:43" ht="15" customHeight="1" thickBot="1">
      <c r="B63" s="166"/>
      <c r="C63" s="167"/>
      <c r="D63" s="167"/>
      <c r="E63" s="168"/>
      <c r="F63" s="49">
        <f t="shared" ref="F63:F70" si="11">F15</f>
        <v>2.5</v>
      </c>
      <c r="G63" s="124">
        <f t="shared" ref="G63:G70" si="12">MAX(AJ63-100,0)</f>
        <v>53.575673469440005</v>
      </c>
      <c r="H63" s="125">
        <f>IF(OR(AK63-100&gt;G63,AK63&gt;AJ63),0,(MAX(AK63-100,0)))</f>
        <v>23.569406837120027</v>
      </c>
      <c r="I63" s="125">
        <f t="shared" ref="I63:N70" si="13">IF(OR(AL63-100&gt;H63,AL63&gt;AK63),0,(MAX(AL63-100,0)))</f>
        <v>7.0120376460800173</v>
      </c>
      <c r="J63" s="125">
        <f t="shared" si="13"/>
        <v>0.17103695936000918</v>
      </c>
      <c r="K63" s="125">
        <f t="shared" si="13"/>
        <v>0</v>
      </c>
      <c r="L63" s="125">
        <f t="shared" si="13"/>
        <v>0</v>
      </c>
      <c r="M63" s="125">
        <f t="shared" si="13"/>
        <v>0</v>
      </c>
      <c r="N63" s="125">
        <f t="shared" si="13"/>
        <v>0</v>
      </c>
      <c r="O63" s="172" t="s">
        <v>64</v>
      </c>
      <c r="AI63" s="116">
        <f t="shared" ref="AI63:AI70" si="14">F63</f>
        <v>2.5</v>
      </c>
      <c r="AJ63" s="124">
        <f>('[1]Summary Data'!$V163*POWER(AJ$62,3))+('[1]Summary Data'!$W163*POWER(AJ$62,2))+('[1]Summary Data'!$X163*AJ$62)+'[1]Summary Data'!$Y163</f>
        <v>153.57567346944001</v>
      </c>
      <c r="AK63" s="125">
        <f>('[1]Summary Data'!$V163*POWER(AK$62,3))+('[1]Summary Data'!$W163*POWER(AK$62,2))+('[1]Summary Data'!$X163*AK$62)+'[1]Summary Data'!$Y163</f>
        <v>123.56940683712003</v>
      </c>
      <c r="AL63" s="125">
        <f>('[1]Summary Data'!$V163*POWER(AL$62,3))+('[1]Summary Data'!$W163*POWER(AL$62,2))+('[1]Summary Data'!$X163*AL$62)+'[1]Summary Data'!$Y163</f>
        <v>107.01203764608002</v>
      </c>
      <c r="AM63" s="125">
        <f>('[1]Summary Data'!$V163*POWER(AM$62,3))+('[1]Summary Data'!$W163*POWER(AM$62,2))+('[1]Summary Data'!$X163*AM$62)+'[1]Summary Data'!$Y163</f>
        <v>100.17103695936001</v>
      </c>
      <c r="AN63" s="125">
        <f>('[1]Summary Data'!$V163*POWER(AN$62,3))+('[1]Summary Data'!$W163*POWER(AN$62,2))+('[1]Summary Data'!$X163*AN$62)+'[1]Summary Data'!$Y163</f>
        <v>99.31387583999998</v>
      </c>
      <c r="AO63" s="125">
        <f>('[1]Summary Data'!$V163*POWER(AO$62,3))+('[1]Summary Data'!$W163*POWER(AO$62,2))+('[1]Summary Data'!$X163*AO$62)+'[1]Summary Data'!$Y163</f>
        <v>100.70802535104002</v>
      </c>
      <c r="AP63" s="125">
        <f>('[1]Summary Data'!$V163*POWER(AP$62,3))+('[1]Summary Data'!$W163*POWER(AP$62,2))+('[1]Summary Data'!$X163*AP$62)+'[1]Summary Data'!$Y163</f>
        <v>100.62095655552002</v>
      </c>
      <c r="AQ63" s="126">
        <f>('[1]Summary Data'!$V163*POWER(AQ$62,3))+('[1]Summary Data'!$W163*POWER(AQ$62,2))+('[1]Summary Data'!$X163*AQ$62)+'[1]Summary Data'!$Y163</f>
        <v>-549.8603599999999</v>
      </c>
    </row>
    <row r="64" spans="2:43" ht="15.75" thickBot="1">
      <c r="B64" s="166"/>
      <c r="C64" s="167"/>
      <c r="D64" s="167"/>
      <c r="E64" s="168"/>
      <c r="F64" s="51">
        <f t="shared" si="11"/>
        <v>3</v>
      </c>
      <c r="G64" s="127">
        <f t="shared" si="12"/>
        <v>62.825255135119988</v>
      </c>
      <c r="H64" s="128">
        <f t="shared" ref="H64:H70" si="15">IF(OR(AK64-100&gt;G64,AK64&gt;AJ64),0,(MAX(AK64-100,0)))</f>
        <v>30.803797963760019</v>
      </c>
      <c r="I64" s="128">
        <f t="shared" si="13"/>
        <v>12.102602117839979</v>
      </c>
      <c r="J64" s="128">
        <f t="shared" si="13"/>
        <v>3.2153830392799705</v>
      </c>
      <c r="K64" s="128">
        <f t="shared" si="13"/>
        <v>0.63585616999995409</v>
      </c>
      <c r="L64" s="128">
        <f t="shared" si="13"/>
        <v>0</v>
      </c>
      <c r="M64" s="128">
        <f t="shared" si="13"/>
        <v>0</v>
      </c>
      <c r="N64" s="128">
        <f t="shared" si="13"/>
        <v>0</v>
      </c>
      <c r="O64" s="173"/>
      <c r="P64" s="53" t="s">
        <v>46</v>
      </c>
      <c r="AI64" s="117">
        <f t="shared" si="14"/>
        <v>3</v>
      </c>
      <c r="AJ64" s="127">
        <f>('[1]Summary Data'!$V162*POWER(AJ$62,3))+('[1]Summary Data'!$W162*POWER(AJ$62,2))+('[1]Summary Data'!$X162*AJ$62)+'[1]Summary Data'!$Y162</f>
        <v>162.82525513511999</v>
      </c>
      <c r="AK64" s="128">
        <f>('[1]Summary Data'!$V162*POWER(AK$62,3))+('[1]Summary Data'!$W162*POWER(AK$62,2))+('[1]Summary Data'!$X162*AK$62)+'[1]Summary Data'!$Y162</f>
        <v>130.80379796376002</v>
      </c>
      <c r="AL64" s="128">
        <f>('[1]Summary Data'!$V162*POWER(AL$62,3))+('[1]Summary Data'!$W162*POWER(AL$62,2))+('[1]Summary Data'!$X162*AL$62)+'[1]Summary Data'!$Y162</f>
        <v>112.10260211783998</v>
      </c>
      <c r="AM64" s="128">
        <f>('[1]Summary Data'!$V162*POWER(AM$62,3))+('[1]Summary Data'!$W162*POWER(AM$62,2))+('[1]Summary Data'!$X162*AM$62)+'[1]Summary Data'!$Y162</f>
        <v>103.21538303927997</v>
      </c>
      <c r="AN64" s="128">
        <f>('[1]Summary Data'!$V162*POWER(AN$62,3))+('[1]Summary Data'!$W162*POWER(AN$62,2))+('[1]Summary Data'!$X162*AN$62)+'[1]Summary Data'!$Y162</f>
        <v>100.63585616999995</v>
      </c>
      <c r="AO64" s="128">
        <f>('[1]Summary Data'!$V162*POWER(AO$62,3))+('[1]Summary Data'!$W162*POWER(AO$62,2))+('[1]Summary Data'!$X162*AO$62)+'[1]Summary Data'!$Y162</f>
        <v>100.85773695191995</v>
      </c>
      <c r="AP64" s="128">
        <f>('[1]Summary Data'!$V162*POWER(AP$62,3))+('[1]Summary Data'!$W162*POWER(AP$62,2))+('[1]Summary Data'!$X162*AP$62)+'[1]Summary Data'!$Y162</f>
        <v>100.37474082696002</v>
      </c>
      <c r="AQ64" s="129">
        <f>('[1]Summary Data'!$V162*POWER(AQ$62,3))+('[1]Summary Data'!$W162*POWER(AQ$62,2))+('[1]Summary Data'!$X162*AQ$62)+'[1]Summary Data'!$Y162</f>
        <v>-484.40451000000007</v>
      </c>
    </row>
    <row r="65" spans="2:43">
      <c r="B65" s="166"/>
      <c r="C65" s="167"/>
      <c r="D65" s="167"/>
      <c r="E65" s="168"/>
      <c r="F65" s="54">
        <f t="shared" si="11"/>
        <v>3.5</v>
      </c>
      <c r="G65" s="130">
        <f t="shared" si="12"/>
        <v>68.732399711440024</v>
      </c>
      <c r="H65" s="131">
        <f t="shared" si="15"/>
        <v>36.546592291120021</v>
      </c>
      <c r="I65" s="131">
        <f t="shared" si="13"/>
        <v>17.171673176080049</v>
      </c>
      <c r="J65" s="131">
        <f t="shared" si="13"/>
        <v>7.2371043733600686</v>
      </c>
      <c r="K65" s="131">
        <f t="shared" si="13"/>
        <v>3.3723478900000714</v>
      </c>
      <c r="L65" s="131">
        <f t="shared" si="13"/>
        <v>2.2068657330401038</v>
      </c>
      <c r="M65" s="131">
        <f t="shared" si="13"/>
        <v>0.3701199095200991</v>
      </c>
      <c r="N65" s="131">
        <f t="shared" si="13"/>
        <v>0</v>
      </c>
      <c r="O65" s="173"/>
      <c r="AI65" s="118">
        <f t="shared" si="14"/>
        <v>3.5</v>
      </c>
      <c r="AJ65" s="130">
        <f>('[1]Summary Data'!$V161*POWER(AJ$62,3))+('[1]Summary Data'!$W161*POWER(AJ$62,2))+('[1]Summary Data'!$X161*AJ$62)+'[1]Summary Data'!$Y161</f>
        <v>168.73239971144002</v>
      </c>
      <c r="AK65" s="131">
        <f>('[1]Summary Data'!$V161*POWER(AK$62,3))+('[1]Summary Data'!$W161*POWER(AK$62,2))+('[1]Summary Data'!$X161*AK$62)+'[1]Summary Data'!$Y161</f>
        <v>136.54659229112002</v>
      </c>
      <c r="AL65" s="131">
        <f>('[1]Summary Data'!$V161*POWER(AL$62,3))+('[1]Summary Data'!$W161*POWER(AL$62,2))+('[1]Summary Data'!$X161*AL$62)+'[1]Summary Data'!$Y161</f>
        <v>117.17167317608005</v>
      </c>
      <c r="AM65" s="131">
        <f>('[1]Summary Data'!$V161*POWER(AM$62,3))+('[1]Summary Data'!$W161*POWER(AM$62,2))+('[1]Summary Data'!$X161*AM$62)+'[1]Summary Data'!$Y161</f>
        <v>107.23710437336007</v>
      </c>
      <c r="AN65" s="131">
        <f>('[1]Summary Data'!$V161*POWER(AN$62,3))+('[1]Summary Data'!$W161*POWER(AN$62,2))+('[1]Summary Data'!$X161*AN$62)+'[1]Summary Data'!$Y161</f>
        <v>103.37234789000007</v>
      </c>
      <c r="AO65" s="131">
        <f>('[1]Summary Data'!$V161*POWER(AO$62,3))+('[1]Summary Data'!$W161*POWER(AO$62,2))+('[1]Summary Data'!$X161*AO$62)+'[1]Summary Data'!$Y161</f>
        <v>102.2068657330401</v>
      </c>
      <c r="AP65" s="131">
        <f>('[1]Summary Data'!$V161*POWER(AP$62,3))+('[1]Summary Data'!$W161*POWER(AP$62,2))+('[1]Summary Data'!$X161*AP$62)+'[1]Summary Data'!$Y161</f>
        <v>100.3701199095201</v>
      </c>
      <c r="AQ65" s="132">
        <f>('[1]Summary Data'!$V161*POWER(AQ$62,3))+('[1]Summary Data'!$W161*POWER(AQ$62,2))+('[1]Summary Data'!$X161*AQ$62)+'[1]Summary Data'!$Y161</f>
        <v>-473.6179299999996</v>
      </c>
    </row>
    <row r="66" spans="2:43">
      <c r="B66" s="166"/>
      <c r="C66" s="167"/>
      <c r="D66" s="167"/>
      <c r="E66" s="168"/>
      <c r="F66" s="56">
        <f t="shared" si="11"/>
        <v>4</v>
      </c>
      <c r="G66" s="130">
        <f t="shared" si="12"/>
        <v>49.927262001039992</v>
      </c>
      <c r="H66" s="131">
        <f t="shared" si="15"/>
        <v>23.66090438391997</v>
      </c>
      <c r="I66" s="131">
        <f t="shared" si="13"/>
        <v>8.647006707279985</v>
      </c>
      <c r="J66" s="131">
        <f t="shared" si="13"/>
        <v>1.8488670997599854</v>
      </c>
      <c r="K66" s="131">
        <f t="shared" si="13"/>
        <v>0.22978368999994814</v>
      </c>
      <c r="L66" s="131">
        <f t="shared" si="13"/>
        <v>0</v>
      </c>
      <c r="M66" s="131">
        <f t="shared" si="13"/>
        <v>0</v>
      </c>
      <c r="N66" s="131">
        <f t="shared" si="13"/>
        <v>0</v>
      </c>
      <c r="O66" s="173"/>
      <c r="AI66" s="119">
        <f t="shared" si="14"/>
        <v>4</v>
      </c>
      <c r="AJ66" s="130">
        <f>('[1]Summary Data'!$V160*POWER(AJ$62,3))+('[1]Summary Data'!$W160*POWER(AJ$62,2))+('[1]Summary Data'!$X160*AJ$62)+'[1]Summary Data'!$Y160</f>
        <v>149.92726200103999</v>
      </c>
      <c r="AK66" s="131">
        <f>('[1]Summary Data'!$V160*POWER(AK$62,3))+('[1]Summary Data'!$W160*POWER(AK$62,2))+('[1]Summary Data'!$X160*AK$62)+'[1]Summary Data'!$Y160</f>
        <v>123.66090438391997</v>
      </c>
      <c r="AL66" s="131">
        <f>('[1]Summary Data'!$V160*POWER(AL$62,3))+('[1]Summary Data'!$W160*POWER(AL$62,2))+('[1]Summary Data'!$X160*AL$62)+'[1]Summary Data'!$Y160</f>
        <v>108.64700670727998</v>
      </c>
      <c r="AM66" s="131">
        <f>('[1]Summary Data'!$V160*POWER(AM$62,3))+('[1]Summary Data'!$W160*POWER(AM$62,2))+('[1]Summary Data'!$X160*AM$62)+'[1]Summary Data'!$Y160</f>
        <v>101.84886709975999</v>
      </c>
      <c r="AN66" s="131">
        <f>('[1]Summary Data'!$V160*POWER(AN$62,3))+('[1]Summary Data'!$W160*POWER(AN$62,2))+('[1]Summary Data'!$X160*AN$62)+'[1]Summary Data'!$Y160</f>
        <v>100.22978368999995</v>
      </c>
      <c r="AO66" s="131">
        <f>('[1]Summary Data'!$V160*POWER(AO$62,3))+('[1]Summary Data'!$W160*POWER(AO$62,2))+('[1]Summary Data'!$X160*AO$62)+'[1]Summary Data'!$Y160</f>
        <v>100.75305460664001</v>
      </c>
      <c r="AP66" s="131">
        <f>('[1]Summary Data'!$V160*POWER(AP$62,3))+('[1]Summary Data'!$W160*POWER(AP$62,2))+('[1]Summary Data'!$X160*AP$62)+'[1]Summary Data'!$Y160</f>
        <v>100.38197797832001</v>
      </c>
      <c r="AQ66" s="132">
        <f>('[1]Summary Data'!$V160*POWER(AQ$62,3))+('[1]Summary Data'!$W160*POWER(AQ$62,2))+('[1]Summary Data'!$X160*AQ$62)+'[1]Summary Data'!$Y160</f>
        <v>-417.99161000000015</v>
      </c>
    </row>
    <row r="67" spans="2:43">
      <c r="B67" s="166"/>
      <c r="C67" s="167"/>
      <c r="D67" s="167"/>
      <c r="E67" s="168"/>
      <c r="F67" s="56">
        <f t="shared" si="11"/>
        <v>4.5</v>
      </c>
      <c r="G67" s="130">
        <f t="shared" si="12"/>
        <v>54.832261426079981</v>
      </c>
      <c r="H67" s="131">
        <f t="shared" si="15"/>
        <v>26.725369311840012</v>
      </c>
      <c r="I67" s="131">
        <f t="shared" si="13"/>
        <v>10.381315606560008</v>
      </c>
      <c r="J67" s="131">
        <f t="shared" si="13"/>
        <v>2.685972599519971</v>
      </c>
      <c r="K67" s="131">
        <f t="shared" si="13"/>
        <v>0.52521257999998738</v>
      </c>
      <c r="L67" s="131">
        <f t="shared" si="13"/>
        <v>0</v>
      </c>
      <c r="M67" s="131">
        <f t="shared" si="13"/>
        <v>0</v>
      </c>
      <c r="N67" s="131">
        <f t="shared" si="13"/>
        <v>0</v>
      </c>
      <c r="O67" s="173"/>
      <c r="AI67" s="119">
        <f t="shared" si="14"/>
        <v>4.5</v>
      </c>
      <c r="AJ67" s="130">
        <f>('[1]Summary Data'!$V159*POWER(AJ$62,3))+('[1]Summary Data'!$W159*POWER(AJ$62,2))+('[1]Summary Data'!$X159*AJ$62)+'[1]Summary Data'!$Y159</f>
        <v>154.83226142607998</v>
      </c>
      <c r="AK67" s="131">
        <f>('[1]Summary Data'!$V159*POWER(AK$62,3))+('[1]Summary Data'!$W159*POWER(AK$62,2))+('[1]Summary Data'!$X159*AK$62)+'[1]Summary Data'!$Y159</f>
        <v>126.72536931184001</v>
      </c>
      <c r="AL67" s="131">
        <f>('[1]Summary Data'!$V159*POWER(AL$62,3))+('[1]Summary Data'!$W159*POWER(AL$62,2))+('[1]Summary Data'!$X159*AL$62)+'[1]Summary Data'!$Y159</f>
        <v>110.38131560656001</v>
      </c>
      <c r="AM67" s="131">
        <f>('[1]Summary Data'!$V159*POWER(AM$62,3))+('[1]Summary Data'!$W159*POWER(AM$62,2))+('[1]Summary Data'!$X159*AM$62)+'[1]Summary Data'!$Y159</f>
        <v>102.68597259951997</v>
      </c>
      <c r="AN67" s="131">
        <f>('[1]Summary Data'!$V159*POWER(AN$62,3))+('[1]Summary Data'!$W159*POWER(AN$62,2))+('[1]Summary Data'!$X159*AN$62)+'[1]Summary Data'!$Y159</f>
        <v>100.52521257999999</v>
      </c>
      <c r="AO67" s="131">
        <f>('[1]Summary Data'!$V159*POWER(AO$62,3))+('[1]Summary Data'!$W159*POWER(AO$62,2))+('[1]Summary Data'!$X159*AO$62)+'[1]Summary Data'!$Y159</f>
        <v>100.78490783727997</v>
      </c>
      <c r="AP67" s="131">
        <f>('[1]Summary Data'!$V159*POWER(AP$62,3))+('[1]Summary Data'!$W159*POWER(AP$62,2))+('[1]Summary Data'!$X159*AP$62)+'[1]Summary Data'!$Y159</f>
        <v>100.35093066063999</v>
      </c>
      <c r="AQ67" s="132">
        <f>('[1]Summary Data'!$V159*POWER(AQ$62,3))+('[1]Summary Data'!$W159*POWER(AQ$62,2))+('[1]Summary Data'!$X159*AQ$62)+'[1]Summary Data'!$Y159</f>
        <v>-422.00573999999983</v>
      </c>
    </row>
    <row r="68" spans="2:43">
      <c r="B68" s="166"/>
      <c r="C68" s="167"/>
      <c r="D68" s="167"/>
      <c r="E68" s="168"/>
      <c r="F68" s="56">
        <f t="shared" si="11"/>
        <v>5</v>
      </c>
      <c r="G68" s="130">
        <f t="shared" si="12"/>
        <v>68.745140084319985</v>
      </c>
      <c r="H68" s="131">
        <f t="shared" si="15"/>
        <v>37.543118059359983</v>
      </c>
      <c r="I68" s="131">
        <f t="shared" si="13"/>
        <v>18.357112870239973</v>
      </c>
      <c r="J68" s="131">
        <f t="shared" si="13"/>
        <v>8.1122125220799433</v>
      </c>
      <c r="K68" s="131">
        <f t="shared" si="13"/>
        <v>3.7335050199999955</v>
      </c>
      <c r="L68" s="131">
        <f t="shared" si="13"/>
        <v>2.1460783691199481</v>
      </c>
      <c r="M68" s="131">
        <f t="shared" si="13"/>
        <v>0.27502057456001694</v>
      </c>
      <c r="N68" s="131">
        <f t="shared" si="13"/>
        <v>0</v>
      </c>
      <c r="O68" s="173"/>
      <c r="AI68" s="119">
        <f t="shared" si="14"/>
        <v>5</v>
      </c>
      <c r="AJ68" s="130">
        <f>('[1]Summary Data'!$V158*POWER(AJ$62,3))+('[1]Summary Data'!$W158*POWER(AJ$62,2))+('[1]Summary Data'!$X158*AJ$62)+'[1]Summary Data'!$Y158</f>
        <v>168.74514008431998</v>
      </c>
      <c r="AK68" s="131">
        <f>('[1]Summary Data'!$V158*POWER(AK$62,3))+('[1]Summary Data'!$W158*POWER(AK$62,2))+('[1]Summary Data'!$X158*AK$62)+'[1]Summary Data'!$Y158</f>
        <v>137.54311805935998</v>
      </c>
      <c r="AL68" s="131">
        <f>('[1]Summary Data'!$V158*POWER(AL$62,3))+('[1]Summary Data'!$W158*POWER(AL$62,2))+('[1]Summary Data'!$X158*AL$62)+'[1]Summary Data'!$Y158</f>
        <v>118.35711287023997</v>
      </c>
      <c r="AM68" s="131">
        <f>('[1]Summary Data'!$V158*POWER(AM$62,3))+('[1]Summary Data'!$W158*POWER(AM$62,2))+('[1]Summary Data'!$X158*AM$62)+'[1]Summary Data'!$Y158</f>
        <v>108.11221252207994</v>
      </c>
      <c r="AN68" s="131">
        <f>('[1]Summary Data'!$V158*POWER(AN$62,3))+('[1]Summary Data'!$W158*POWER(AN$62,2))+('[1]Summary Data'!$X158*AN$62)+'[1]Summary Data'!$Y158</f>
        <v>103.73350502</v>
      </c>
      <c r="AO68" s="131">
        <f>('[1]Summary Data'!$V158*POWER(AO$62,3))+('[1]Summary Data'!$W158*POWER(AO$62,2))+('[1]Summary Data'!$X158*AO$62)+'[1]Summary Data'!$Y158</f>
        <v>102.14607836911995</v>
      </c>
      <c r="AP68" s="131">
        <f>('[1]Summary Data'!$V158*POWER(AP$62,3))+('[1]Summary Data'!$W158*POWER(AP$62,2))+('[1]Summary Data'!$X158*AP$62)+'[1]Summary Data'!$Y158</f>
        <v>100.27502057456002</v>
      </c>
      <c r="AQ68" s="132">
        <f>('[1]Summary Data'!$V158*POWER(AQ$62,3))+('[1]Summary Data'!$W158*POWER(AQ$62,2))+('[1]Summary Data'!$X158*AQ$62)+'[1]Summary Data'!$Y158</f>
        <v>-410.81724000000014</v>
      </c>
    </row>
    <row r="69" spans="2:43">
      <c r="B69" s="166"/>
      <c r="C69" s="167"/>
      <c r="D69" s="167"/>
      <c r="E69" s="168"/>
      <c r="F69" s="56">
        <f t="shared" si="11"/>
        <v>5.5</v>
      </c>
      <c r="G69" s="130">
        <f t="shared" si="12"/>
        <v>75.879268640560014</v>
      </c>
      <c r="H69" s="131">
        <f t="shared" si="15"/>
        <v>43.572761844880006</v>
      </c>
      <c r="I69" s="131">
        <f t="shared" si="13"/>
        <v>23.274442967920038</v>
      </c>
      <c r="J69" s="131">
        <f t="shared" si="13"/>
        <v>11.901355794640068</v>
      </c>
      <c r="K69" s="131">
        <f t="shared" si="13"/>
        <v>6.3705441100000826</v>
      </c>
      <c r="L69" s="131">
        <f t="shared" si="13"/>
        <v>3.5990516989600678</v>
      </c>
      <c r="M69" s="131">
        <f t="shared" si="13"/>
        <v>0.50392234648012391</v>
      </c>
      <c r="N69" s="131">
        <f t="shared" si="13"/>
        <v>0</v>
      </c>
      <c r="O69" s="173"/>
      <c r="AI69" s="119">
        <f t="shared" si="14"/>
        <v>5.5</v>
      </c>
      <c r="AJ69" s="130">
        <f>('[1]Summary Data'!$V157*POWER(AJ$62,3))+('[1]Summary Data'!$W157*POWER(AJ$62,2))+('[1]Summary Data'!$X157*AJ$62)+'[1]Summary Data'!$Y157</f>
        <v>175.87926864056001</v>
      </c>
      <c r="AK69" s="131">
        <f>('[1]Summary Data'!$V157*POWER(AK$62,3))+('[1]Summary Data'!$W157*POWER(AK$62,2))+('[1]Summary Data'!$X157*AK$62)+'[1]Summary Data'!$Y157</f>
        <v>143.57276184488001</v>
      </c>
      <c r="AL69" s="131">
        <f>('[1]Summary Data'!$V157*POWER(AL$62,3))+('[1]Summary Data'!$W157*POWER(AL$62,2))+('[1]Summary Data'!$X157*AL$62)+'[1]Summary Data'!$Y157</f>
        <v>123.27444296792004</v>
      </c>
      <c r="AM69" s="131">
        <f>('[1]Summary Data'!$V157*POWER(AM$62,3))+('[1]Summary Data'!$W157*POWER(AM$62,2))+('[1]Summary Data'!$X157*AM$62)+'[1]Summary Data'!$Y157</f>
        <v>111.90135579464007</v>
      </c>
      <c r="AN69" s="131">
        <f>('[1]Summary Data'!$V157*POWER(AN$62,3))+('[1]Summary Data'!$W157*POWER(AN$62,2))+('[1]Summary Data'!$X157*AN$62)+'[1]Summary Data'!$Y157</f>
        <v>106.37054411000008</v>
      </c>
      <c r="AO69" s="131">
        <f>('[1]Summary Data'!$V157*POWER(AO$62,3))+('[1]Summary Data'!$W157*POWER(AO$62,2))+('[1]Summary Data'!$X157*AO$62)+'[1]Summary Data'!$Y157</f>
        <v>103.59905169896007</v>
      </c>
      <c r="AP69" s="131">
        <f>('[1]Summary Data'!$V157*POWER(AP$62,3))+('[1]Summary Data'!$W157*POWER(AP$62,2))+('[1]Summary Data'!$X157*AP$62)+'[1]Summary Data'!$Y157</f>
        <v>100.50392234648012</v>
      </c>
      <c r="AQ69" s="132">
        <f>('[1]Summary Data'!$V157*POWER(AQ$62,3))+('[1]Summary Data'!$W157*POWER(AQ$62,2))+('[1]Summary Data'!$X157*AQ$62)+'[1]Summary Data'!$Y157</f>
        <v>-424.40003999999971</v>
      </c>
    </row>
    <row r="70" spans="2:43" ht="15.75" thickBot="1">
      <c r="B70" s="169"/>
      <c r="C70" s="170"/>
      <c r="D70" s="170"/>
      <c r="E70" s="171"/>
      <c r="F70" s="58">
        <f t="shared" si="11"/>
        <v>6</v>
      </c>
      <c r="G70" s="133">
        <f t="shared" si="12"/>
        <v>78.759332061919963</v>
      </c>
      <c r="H70" s="134">
        <f t="shared" si="15"/>
        <v>46.619293744159961</v>
      </c>
      <c r="I70" s="134">
        <f t="shared" si="13"/>
        <v>25.76554431343996</v>
      </c>
      <c r="J70" s="134">
        <f t="shared" si="13"/>
        <v>13.457007896479951</v>
      </c>
      <c r="K70" s="134">
        <f t="shared" si="13"/>
        <v>6.9526086199999781</v>
      </c>
      <c r="L70" s="134">
        <f t="shared" si="13"/>
        <v>3.5112706107199756</v>
      </c>
      <c r="M70" s="134">
        <f t="shared" si="13"/>
        <v>0.39191799536001781</v>
      </c>
      <c r="N70" s="134">
        <f t="shared" si="13"/>
        <v>0</v>
      </c>
      <c r="O70" s="174"/>
      <c r="AI70" s="120">
        <f t="shared" si="14"/>
        <v>6</v>
      </c>
      <c r="AJ70" s="133">
        <f>('[1]Summary Data'!$V156*POWER(AJ$62,3))+('[1]Summary Data'!$W156*POWER(AJ$62,2))+('[1]Summary Data'!$X156*AJ$62)+'[1]Summary Data'!$Y156</f>
        <v>178.75933206191996</v>
      </c>
      <c r="AK70" s="134">
        <f>('[1]Summary Data'!$V156*POWER(AK$62,3))+('[1]Summary Data'!$W156*POWER(AK$62,2))+('[1]Summary Data'!$X156*AK$62)+'[1]Summary Data'!$Y156</f>
        <v>146.61929374415996</v>
      </c>
      <c r="AL70" s="134">
        <f>('[1]Summary Data'!$V156*POWER(AL$62,3))+('[1]Summary Data'!$W156*POWER(AL$62,2))+('[1]Summary Data'!$X156*AL$62)+'[1]Summary Data'!$Y156</f>
        <v>125.76554431343996</v>
      </c>
      <c r="AM70" s="134">
        <f>('[1]Summary Data'!$V156*POWER(AM$62,3))+('[1]Summary Data'!$W156*POWER(AM$62,2))+('[1]Summary Data'!$X156*AM$62)+'[1]Summary Data'!$Y156</f>
        <v>113.45700789647995</v>
      </c>
      <c r="AN70" s="134">
        <f>('[1]Summary Data'!$V156*POWER(AN$62,3))+('[1]Summary Data'!$W156*POWER(AN$62,2))+('[1]Summary Data'!$X156*AN$62)+'[1]Summary Data'!$Y156</f>
        <v>106.95260861999998</v>
      </c>
      <c r="AO70" s="134">
        <f>('[1]Summary Data'!$V156*POWER(AO$62,3))+('[1]Summary Data'!$W156*POWER(AO$62,2))+('[1]Summary Data'!$X156*AO$62)+'[1]Summary Data'!$Y156</f>
        <v>103.51127061071998</v>
      </c>
      <c r="AP70" s="134">
        <f>('[1]Summary Data'!$V156*POWER(AP$62,3))+('[1]Summary Data'!$W156*POWER(AP$62,2))+('[1]Summary Data'!$X156*AP$62)+'[1]Summary Data'!$Y156</f>
        <v>100.39191799536002</v>
      </c>
      <c r="AQ70" s="135">
        <f>('[1]Summary Data'!$V156*POWER(AQ$62,3))+('[1]Summary Data'!$W156*POWER(AQ$62,2))+('[1]Summary Data'!$X156*AQ$62)+'[1]Summary Data'!$Y156</f>
        <v>-343.06831000000017</v>
      </c>
    </row>
    <row r="71" spans="2:43" ht="15.75" thickBot="1"/>
    <row r="72" spans="2:43" ht="15.75" thickBot="1">
      <c r="B72" s="175" t="s">
        <v>65</v>
      </c>
      <c r="C72" s="176"/>
      <c r="D72" s="176"/>
      <c r="E72" s="176"/>
      <c r="F72" s="176"/>
      <c r="G72" s="176"/>
      <c r="H72" s="177"/>
    </row>
    <row r="73" spans="2:43" ht="15.75" thickBot="1">
      <c r="B73" s="136">
        <v>4000</v>
      </c>
      <c r="C73" s="46" t="s">
        <v>66</v>
      </c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S39:W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K39"/>
    <mergeCell ref="N39:R39"/>
    <mergeCell ref="B40:E48"/>
    <mergeCell ref="N40:Q48"/>
    <mergeCell ref="L41:L48"/>
    <mergeCell ref="X41:X48"/>
    <mergeCell ref="B50:F50"/>
    <mergeCell ref="G50:L50"/>
    <mergeCell ref="B62:E70"/>
    <mergeCell ref="O63:O70"/>
    <mergeCell ref="B72:H72"/>
    <mergeCell ref="AJ50:AO50"/>
    <mergeCell ref="B51:E59"/>
    <mergeCell ref="L52:L59"/>
    <mergeCell ref="B61:F61"/>
    <mergeCell ref="G61:N61"/>
    <mergeCell ref="AJ61:AQ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41" fitToHeight="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Q62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47" width="9.140625" style="7" hidden="1" customWidth="1"/>
    <col min="148" max="16384" width="9.140625" style="7"/>
  </cols>
  <sheetData>
    <row r="1" spans="1:27" ht="27" thickBot="1">
      <c r="A1" s="157" t="str">
        <f ca="1">MID(CELL("filename",A1),FIND("]",CELL("filename",A1))+1,255)</f>
        <v>Mitsubishi EVO X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890.279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890.279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MIN(G51:V51)</f>
        <v>0</v>
      </c>
      <c r="C8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931.54139999999984</v>
      </c>
      <c r="H15" s="172" t="s">
        <v>45</v>
      </c>
      <c r="I15" s="37"/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1023.82085</v>
      </c>
      <c r="H16" s="173"/>
      <c r="I16" s="146" t="s">
        <v>77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1106.9485999999999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1203.7107499999997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1280.7308499999999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1339.38085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1403.2909499999998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1469.7896999999998</v>
      </c>
      <c r="H22" s="174"/>
    </row>
    <row r="26" spans="2:17">
      <c r="P26" s="37"/>
      <c r="Q26" s="73"/>
    </row>
    <row r="27" spans="2:17" ht="15.75" thickBot="1"/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146" t="s">
        <v>77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0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0"/>
        <v>3</v>
      </c>
      <c r="G31" s="80">
        <f t="shared" ref="G31:G37" si="1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0"/>
        <v>3.5</v>
      </c>
      <c r="G32" s="80">
        <f t="shared" si="1"/>
        <v>0.92582009977255153</v>
      </c>
    </row>
    <row r="33" spans="2:15">
      <c r="B33" s="166"/>
      <c r="C33" s="167"/>
      <c r="D33" s="167"/>
      <c r="E33" s="168"/>
      <c r="F33" s="79">
        <f t="shared" si="0"/>
        <v>4</v>
      </c>
      <c r="G33" s="80">
        <f t="shared" si="1"/>
        <v>0.8660254037844386</v>
      </c>
    </row>
    <row r="34" spans="2:15">
      <c r="B34" s="166"/>
      <c r="C34" s="167"/>
      <c r="D34" s="167"/>
      <c r="E34" s="168"/>
      <c r="F34" s="79">
        <f t="shared" si="0"/>
        <v>4.5</v>
      </c>
      <c r="G34" s="80">
        <f t="shared" si="1"/>
        <v>0.81649658092772603</v>
      </c>
    </row>
    <row r="35" spans="2:15">
      <c r="B35" s="166"/>
      <c r="C35" s="167"/>
      <c r="D35" s="167"/>
      <c r="E35" s="168"/>
      <c r="F35" s="79">
        <f t="shared" si="0"/>
        <v>5</v>
      </c>
      <c r="G35" s="80">
        <f t="shared" si="1"/>
        <v>0.7745966692414834</v>
      </c>
    </row>
    <row r="36" spans="2:15">
      <c r="B36" s="166"/>
      <c r="C36" s="167"/>
      <c r="D36" s="167"/>
      <c r="E36" s="168"/>
      <c r="F36" s="79">
        <f t="shared" si="0"/>
        <v>5.5</v>
      </c>
      <c r="G36" s="80">
        <f t="shared" si="1"/>
        <v>0.7385489458759964</v>
      </c>
    </row>
    <row r="37" spans="2:15" ht="15.75" thickBot="1">
      <c r="B37" s="169"/>
      <c r="C37" s="170"/>
      <c r="D37" s="170"/>
      <c r="E37" s="171"/>
      <c r="F37" s="82">
        <f t="shared" si="0"/>
        <v>6</v>
      </c>
      <c r="G37" s="83">
        <f t="shared" si="1"/>
        <v>0.70710678118654757</v>
      </c>
    </row>
    <row r="38" spans="2:15" ht="15.75" thickBot="1"/>
    <row r="39" spans="2:15" ht="15.75" thickBot="1">
      <c r="B39" s="175" t="s">
        <v>55</v>
      </c>
      <c r="C39" s="176"/>
      <c r="D39" s="176"/>
      <c r="E39" s="176"/>
      <c r="F39" s="177"/>
      <c r="G39" s="175" t="s">
        <v>68</v>
      </c>
      <c r="H39" s="176"/>
      <c r="I39" s="176"/>
      <c r="J39" s="176"/>
      <c r="K39" s="176"/>
      <c r="L39" s="176"/>
      <c r="M39" s="177"/>
    </row>
    <row r="40" spans="2:15" ht="15.75" customHeight="1" thickBot="1">
      <c r="B40" s="163" t="s">
        <v>43</v>
      </c>
      <c r="C40" s="164"/>
      <c r="D40" s="164"/>
      <c r="E40" s="165"/>
      <c r="F40" s="47" t="str">
        <f>$E$5</f>
        <v>bar</v>
      </c>
      <c r="G40" s="150">
        <v>4.6900000000000004</v>
      </c>
      <c r="H40" s="151">
        <v>7.03</v>
      </c>
      <c r="I40" s="151">
        <v>9.3800000000000008</v>
      </c>
      <c r="J40" s="151">
        <v>11.72</v>
      </c>
      <c r="K40" s="151">
        <v>14.06</v>
      </c>
      <c r="L40" s="151">
        <v>16.41</v>
      </c>
      <c r="M40" s="152">
        <v>18.68</v>
      </c>
    </row>
    <row r="41" spans="2:15" ht="15.75" thickBot="1">
      <c r="B41" s="166"/>
      <c r="C41" s="167"/>
      <c r="D41" s="167"/>
      <c r="E41" s="168"/>
      <c r="F41" s="49">
        <f t="shared" ref="F41:F48" si="2">F15</f>
        <v>2.5</v>
      </c>
      <c r="G41" s="87">
        <f>FORECAST(G$40,'Generic ECU'!G41:H41,'Generic ECU'!$G$40:$H$40)</f>
        <v>3.4845395000000017</v>
      </c>
      <c r="H41" s="88">
        <f>FORECAST(H$40,'Generic ECU'!G41:H41,'Generic ECU'!$G$40:$H$40)</f>
        <v>2.6574664999999995</v>
      </c>
      <c r="I41" s="88">
        <f>FORECAST(I$40,'Generic ECU'!G41:H41,'Generic ECU'!$G$40:$H$40)</f>
        <v>1.8268589999999971</v>
      </c>
      <c r="J41" s="88">
        <f>FORECAST(J$40,'Generic ECU'!I41:J41,'Generic ECU'!$I$40:$J$40)</f>
        <v>1.2346007999999991</v>
      </c>
      <c r="K41" s="88">
        <f>FORECAST(K$40,'Generic ECU'!L41:M41,'Generic ECU'!$L$40:$M$40)</f>
        <v>0.91803479999999604</v>
      </c>
      <c r="L41" s="88">
        <f>FORECAST(L$40,'Generic ECU'!M41:N41,'Generic ECU'!$M$40:$N$40)</f>
        <v>0.67209319999999284</v>
      </c>
      <c r="M41" s="89">
        <f>FORECAST(M$40,'Generic ECU'!M41:N41,'Generic ECU'!$M$40:$N$40)</f>
        <v>0.43265359999997677</v>
      </c>
      <c r="N41" s="172" t="s">
        <v>40</v>
      </c>
    </row>
    <row r="42" spans="2:15" ht="15.75" thickBot="1">
      <c r="B42" s="166"/>
      <c r="C42" s="167"/>
      <c r="D42" s="167"/>
      <c r="E42" s="168"/>
      <c r="F42" s="51">
        <f t="shared" si="2"/>
        <v>3</v>
      </c>
      <c r="G42" s="92">
        <f>FORECAST(G$40,'Generic ECU'!G42:H42,'Generic ECU'!$G$40:$H$40)</f>
        <v>3.885638499999998</v>
      </c>
      <c r="H42" s="93">
        <f>FORECAST(H$40,'Generic ECU'!G42:H42,'Generic ECU'!$G$40:$H$40)</f>
        <v>2.9043595000000013</v>
      </c>
      <c r="I42" s="93">
        <f>FORECAST(I$40,'Generic ECU'!G42:H42,'Generic ECU'!$G$40:$H$40)</f>
        <v>1.9188870000000038</v>
      </c>
      <c r="J42" s="93">
        <f>FORECAST(J$40,'Generic ECU'!I42:J42,'Generic ECU'!$I$40:$J$40)</f>
        <v>1.2646680000000035</v>
      </c>
      <c r="K42" s="93">
        <f>FORECAST(K$40,'Generic ECU'!L42:M42,'Generic ECU'!$L$40:$M$40)</f>
        <v>0.94919820000001187</v>
      </c>
      <c r="L42" s="93">
        <f>FORECAST(L$40,'Generic ECU'!M42:N42,'Generic ECU'!$M$40:$N$40)</f>
        <v>0.62887910000000602</v>
      </c>
      <c r="M42" s="94">
        <f>FORECAST(M$40,'Generic ECU'!M42:N42,'Generic ECU'!$M$40:$N$40)</f>
        <v>0.29407680000000314</v>
      </c>
      <c r="N42" s="173"/>
      <c r="O42" s="146" t="s">
        <v>77</v>
      </c>
    </row>
    <row r="43" spans="2:15">
      <c r="B43" s="166"/>
      <c r="C43" s="167"/>
      <c r="D43" s="167"/>
      <c r="E43" s="168"/>
      <c r="F43" s="54">
        <f t="shared" si="2"/>
        <v>3.5</v>
      </c>
      <c r="G43" s="97">
        <f>FORECAST(G$40,'Generic ECU'!G43:H43,'Generic ECU'!$G$40:$H$40)</f>
        <v>4.1539594000000042</v>
      </c>
      <c r="H43" s="98">
        <f>FORECAST(H$40,'Generic ECU'!G43:H43,'Generic ECU'!$G$40:$H$40)</f>
        <v>3.0898678000000017</v>
      </c>
      <c r="I43" s="98">
        <f>FORECAST(I$40,'Generic ECU'!G43:H43,'Generic ECU'!$G$40:$H$40)</f>
        <v>2.0212287999999994</v>
      </c>
      <c r="J43" s="98">
        <f>FORECAST(J$40,'Generic ECU'!I43:J43,'Generic ECU'!$I$40:$J$40)</f>
        <v>1.3007032000000041</v>
      </c>
      <c r="K43" s="98">
        <f>FORECAST(K$40,'Generic ECU'!L43:M43,'Generic ECU'!$L$40:$M$40)</f>
        <v>0.95577100000000659</v>
      </c>
      <c r="L43" s="98">
        <f>FORECAST(L$40,'Generic ECU'!M43:N43,'Generic ECU'!$M$40:$N$40)</f>
        <v>0.65097130000000414</v>
      </c>
      <c r="M43" s="99">
        <f>FORECAST(M$40,'Generic ECU'!M43:N43,'Generic ECU'!$M$40:$N$40)</f>
        <v>0.33982240000000896</v>
      </c>
      <c r="N43" s="173"/>
    </row>
    <row r="44" spans="2:15">
      <c r="B44" s="166"/>
      <c r="C44" s="167"/>
      <c r="D44" s="167"/>
      <c r="E44" s="168"/>
      <c r="F44" s="56">
        <f t="shared" si="2"/>
        <v>4</v>
      </c>
      <c r="G44" s="97">
        <f>FORECAST(G$40,'Generic ECU'!G44:H44,'Generic ECU'!$G$40:$H$40)</f>
        <v>4.7061854000000034</v>
      </c>
      <c r="H44" s="98">
        <f>FORECAST(H$40,'Generic ECU'!G44:H44,'Generic ECU'!$G$40:$H$40)</f>
        <v>3.4371098000000009</v>
      </c>
      <c r="I44" s="98">
        <f>FORECAST(I$40,'Generic ECU'!G44:H44,'Generic ECU'!$G$40:$H$40)</f>
        <v>2.1626107999999977</v>
      </c>
      <c r="J44" s="98">
        <f>FORECAST(J$40,'Generic ECU'!I44:J44,'Generic ECU'!$I$40:$J$40)</f>
        <v>1.3329584000000021</v>
      </c>
      <c r="K44" s="98">
        <f>FORECAST(K$40,'Generic ECU'!L44:M44,'Generic ECU'!$L$40:$M$40)</f>
        <v>0.98369120000000265</v>
      </c>
      <c r="L44" s="98">
        <f>FORECAST(L$40,'Generic ECU'!M44:N44,'Generic ECU'!$M$40:$N$40)</f>
        <v>0.68614360000000607</v>
      </c>
      <c r="M44" s="99">
        <f>FORECAST(M$40,'Generic ECU'!M44:N44,'Generic ECU'!$M$40:$N$40)</f>
        <v>0.37733280000001956</v>
      </c>
      <c r="N44" s="173"/>
    </row>
    <row r="45" spans="2:15">
      <c r="B45" s="166"/>
      <c r="C45" s="167"/>
      <c r="D45" s="167"/>
      <c r="E45" s="168"/>
      <c r="F45" s="56">
        <f t="shared" si="2"/>
        <v>4.5</v>
      </c>
      <c r="G45" s="97">
        <f>FORECAST(G$40,'Generic ECU'!G45:H45,'Generic ECU'!$G$40:$H$40)</f>
        <v>5.2943919999999949</v>
      </c>
      <c r="H45" s="98">
        <f>FORECAST(H$40,'Generic ECU'!G45:H45,'Generic ECU'!$G$40:$H$40)</f>
        <v>3.8197239999999981</v>
      </c>
      <c r="I45" s="98">
        <f>FORECAST(I$40,'Generic ECU'!G45:H45,'Generic ECU'!$G$40:$H$40)</f>
        <v>2.3387540000000016</v>
      </c>
      <c r="J45" s="98">
        <f>FORECAST(J$40,'Generic ECU'!I45:J45,'Generic ECU'!$I$40:$J$40)</f>
        <v>1.3846687999999969</v>
      </c>
      <c r="K45" s="98">
        <f>FORECAST(K$40,'Generic ECU'!L45:M45,'Generic ECU'!$L$40:$M$40)</f>
        <v>1.0060622000000119</v>
      </c>
      <c r="L45" s="98">
        <f>FORECAST(L$40,'Generic ECU'!M45:N45,'Generic ECU'!$M$40:$N$40)</f>
        <v>0.70348089999999397</v>
      </c>
      <c r="M45" s="99">
        <f>FORECAST(M$40,'Generic ECU'!M45:N45,'Generic ECU'!$M$40:$N$40)</f>
        <v>0.38906319999996963</v>
      </c>
      <c r="N45" s="173"/>
    </row>
    <row r="46" spans="2:15">
      <c r="B46" s="166"/>
      <c r="C46" s="167"/>
      <c r="D46" s="167"/>
      <c r="E46" s="168"/>
      <c r="F46" s="56">
        <f t="shared" si="2"/>
        <v>5</v>
      </c>
      <c r="G46" s="97">
        <f>FORECAST(G$40,'Generic ECU'!G46:H46,'Generic ECU'!$G$40:$H$40)</f>
        <v>6.3702606999999993</v>
      </c>
      <c r="H46" s="98">
        <f>FORECAST(H$40,'Generic ECU'!G46:H46,'Generic ECU'!$G$40:$H$40)</f>
        <v>4.4679108999999997</v>
      </c>
      <c r="I46" s="98">
        <f>FORECAST(I$40,'Generic ECU'!G46:H46,'Generic ECU'!$G$40:$H$40)</f>
        <v>2.5574313999999996</v>
      </c>
      <c r="J46" s="98">
        <f>FORECAST(J$40,'Generic ECU'!I46:J46,'Generic ECU'!$I$40:$J$40)</f>
        <v>1.4218480000000069</v>
      </c>
      <c r="K46" s="98">
        <f>FORECAST(K$40,'Generic ECU'!L46:M46,'Generic ECU'!$L$40:$M$40)</f>
        <v>1.0660630000000024</v>
      </c>
      <c r="L46" s="98">
        <f>FORECAST(L$40,'Generic ECU'!M46:N46,'Generic ECU'!$M$40:$N$40)</f>
        <v>0.66759230000002123</v>
      </c>
      <c r="M46" s="99">
        <f>FORECAST(M$40,'Generic ECU'!M46:N46,'Generic ECU'!$M$40:$N$40)</f>
        <v>0.21593040000006347</v>
      </c>
      <c r="N46" s="173"/>
    </row>
    <row r="47" spans="2:15">
      <c r="B47" s="166"/>
      <c r="C47" s="167"/>
      <c r="D47" s="167"/>
      <c r="E47" s="168"/>
      <c r="F47" s="56">
        <f t="shared" si="2"/>
        <v>5.5</v>
      </c>
      <c r="G47" s="97">
        <f>FORECAST(G$40,'Generic ECU'!G47:H47,'Generic ECU'!$G$40:$H$40)</f>
        <v>7.7872970000000077</v>
      </c>
      <c r="H47" s="98">
        <f>FORECAST(H$40,'Generic ECU'!G47:H47,'Generic ECU'!$G$40:$H$40)</f>
        <v>5.3380190000000045</v>
      </c>
      <c r="I47" s="98">
        <f>FORECAST(I$40,'Generic ECU'!G47:H47,'Generic ECU'!$G$40:$H$40)</f>
        <v>2.8782740000000011</v>
      </c>
      <c r="J47" s="98">
        <f>FORECAST(J$40,'Generic ECU'!I47:J47,'Generic ECU'!$I$40:$J$40)</f>
        <v>1.4627444000000098</v>
      </c>
      <c r="K47" s="98">
        <f>FORECAST(K$40,'Generic ECU'!L47:M47,'Generic ECU'!$L$40:$M$40)</f>
        <v>1.0969082000000061</v>
      </c>
      <c r="L47" s="98">
        <f>FORECAST(L$40,'Generic ECU'!M47:N47,'Generic ECU'!$M$40:$N$40)</f>
        <v>0.67028450000002238</v>
      </c>
      <c r="M47" s="99">
        <f>FORECAST(M$40,'Generic ECU'!M47:N47,'Generic ECU'!$M$40:$N$40)</f>
        <v>0.16736600000003676</v>
      </c>
      <c r="N47" s="173"/>
    </row>
    <row r="48" spans="2:15" ht="15.75" thickBot="1">
      <c r="B48" s="169"/>
      <c r="C48" s="170"/>
      <c r="D48" s="170"/>
      <c r="E48" s="171"/>
      <c r="F48" s="58">
        <f t="shared" si="2"/>
        <v>6</v>
      </c>
      <c r="G48" s="102">
        <f>FORECAST(G$40,'Generic ECU'!G48:H48,'Generic ECU'!$G$40:$H$40)</f>
        <v>8.0922432999999963</v>
      </c>
      <c r="H48" s="103">
        <f>FORECAST(H$40,'Generic ECU'!G48:H48,'Generic ECU'!$G$40:$H$40)</f>
        <v>5.5616971000000026</v>
      </c>
      <c r="I48" s="103">
        <f>FORECAST(I$40,'Generic ECU'!G48:H48,'Generic ECU'!$G$40:$H$40)</f>
        <v>3.0203366000000074</v>
      </c>
      <c r="J48" s="103">
        <f>FORECAST(J$40,'Generic ECU'!I48:J48,'Generic ECU'!$I$40:$J$40)</f>
        <v>1.5285908000000052</v>
      </c>
      <c r="K48" s="103">
        <f>FORECAST(K$40,'Generic ECU'!L48:M48,'Generic ECU'!$L$40:$M$40)</f>
        <v>1.114406000000016</v>
      </c>
      <c r="L48" s="103">
        <f>FORECAST(L$40,'Generic ECU'!M48:N48,'Generic ECU'!$M$40:$N$40)</f>
        <v>0.69107700000000261</v>
      </c>
      <c r="M48" s="104">
        <f>FORECAST(M$40,'Generic ECU'!M48:N48,'Generic ECU'!$M$40:$N$40)</f>
        <v>0.20234599999997194</v>
      </c>
      <c r="N48" s="174"/>
    </row>
    <row r="49" spans="2:147" ht="15.75" thickBot="1">
      <c r="CA49" s="43" t="s">
        <v>59</v>
      </c>
    </row>
    <row r="50" spans="2:147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53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5"/>
      <c r="CA50" s="138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  <c r="CR50" s="178" t="s">
        <v>61</v>
      </c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80"/>
      <c r="DH50" s="178" t="s">
        <v>61</v>
      </c>
      <c r="DI50" s="179"/>
      <c r="DJ50" s="179"/>
      <c r="DK50" s="179"/>
      <c r="DL50" s="179"/>
      <c r="DM50" s="179"/>
      <c r="DN50" s="179"/>
      <c r="DO50" s="179"/>
      <c r="DP50" s="179"/>
      <c r="DQ50" s="179"/>
      <c r="DR50" s="179"/>
      <c r="DS50" s="179"/>
      <c r="DT50" s="179"/>
      <c r="DU50" s="179"/>
      <c r="DV50" s="179"/>
      <c r="DW50" s="180"/>
      <c r="DX50" s="178" t="s">
        <v>61</v>
      </c>
      <c r="DY50" s="179"/>
      <c r="DZ50" s="179"/>
      <c r="EA50" s="179"/>
      <c r="EB50" s="179"/>
      <c r="EC50" s="179"/>
      <c r="ED50" s="179"/>
      <c r="EE50" s="179"/>
      <c r="EF50" s="179"/>
      <c r="EG50" s="179"/>
      <c r="EH50" s="179"/>
      <c r="EI50" s="179"/>
      <c r="EJ50" s="179"/>
      <c r="EK50" s="179"/>
      <c r="EL50" s="179"/>
      <c r="EM50" s="180"/>
      <c r="EN50" s="156"/>
      <c r="EO50" s="155"/>
    </row>
    <row r="51" spans="2:147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v>0</v>
      </c>
      <c r="H51" s="122">
        <f>G51+0.032</f>
        <v>3.2000000000000001E-2</v>
      </c>
      <c r="I51" s="122">
        <f t="shared" ref="I51:BT51" si="3">H51+0.032</f>
        <v>6.4000000000000001E-2</v>
      </c>
      <c r="J51" s="122">
        <f t="shared" si="3"/>
        <v>9.6000000000000002E-2</v>
      </c>
      <c r="K51" s="122">
        <f t="shared" si="3"/>
        <v>0.128</v>
      </c>
      <c r="L51" s="122">
        <f t="shared" si="3"/>
        <v>0.16</v>
      </c>
      <c r="M51" s="122">
        <f t="shared" si="3"/>
        <v>0.192</v>
      </c>
      <c r="N51" s="122">
        <f t="shared" si="3"/>
        <v>0.224</v>
      </c>
      <c r="O51" s="122">
        <f t="shared" si="3"/>
        <v>0.25600000000000001</v>
      </c>
      <c r="P51" s="122">
        <f t="shared" si="3"/>
        <v>0.28800000000000003</v>
      </c>
      <c r="Q51" s="122">
        <f t="shared" si="3"/>
        <v>0.32000000000000006</v>
      </c>
      <c r="R51" s="122">
        <f t="shared" si="3"/>
        <v>0.35200000000000009</v>
      </c>
      <c r="S51" s="122">
        <f t="shared" si="3"/>
        <v>0.38400000000000012</v>
      </c>
      <c r="T51" s="122">
        <f t="shared" si="3"/>
        <v>0.41600000000000015</v>
      </c>
      <c r="U51" s="122">
        <f t="shared" si="3"/>
        <v>0.44800000000000018</v>
      </c>
      <c r="V51" s="122">
        <f t="shared" si="3"/>
        <v>0.4800000000000002</v>
      </c>
      <c r="W51" s="122">
        <f t="shared" si="3"/>
        <v>0.51200000000000023</v>
      </c>
      <c r="X51" s="122">
        <f t="shared" si="3"/>
        <v>0.54400000000000026</v>
      </c>
      <c r="Y51" s="122">
        <f t="shared" si="3"/>
        <v>0.57600000000000029</v>
      </c>
      <c r="Z51" s="122">
        <f t="shared" si="3"/>
        <v>0.60800000000000032</v>
      </c>
      <c r="AA51" s="122">
        <f t="shared" si="3"/>
        <v>0.64000000000000035</v>
      </c>
      <c r="AB51" s="122">
        <f t="shared" si="3"/>
        <v>0.67200000000000037</v>
      </c>
      <c r="AC51" s="122">
        <f t="shared" si="3"/>
        <v>0.7040000000000004</v>
      </c>
      <c r="AD51" s="122">
        <f t="shared" si="3"/>
        <v>0.73600000000000043</v>
      </c>
      <c r="AE51" s="122">
        <f t="shared" si="3"/>
        <v>0.76800000000000046</v>
      </c>
      <c r="AF51" s="122">
        <f t="shared" si="3"/>
        <v>0.80000000000000049</v>
      </c>
      <c r="AG51" s="122">
        <f>AF51+0.032</f>
        <v>0.83200000000000052</v>
      </c>
      <c r="AH51" s="122">
        <f t="shared" si="3"/>
        <v>0.86400000000000055</v>
      </c>
      <c r="AI51" s="122">
        <f t="shared" si="3"/>
        <v>0.89600000000000057</v>
      </c>
      <c r="AJ51" s="122">
        <f t="shared" si="3"/>
        <v>0.9280000000000006</v>
      </c>
      <c r="AK51" s="122">
        <f t="shared" si="3"/>
        <v>0.96000000000000063</v>
      </c>
      <c r="AL51" s="122">
        <f t="shared" si="3"/>
        <v>0.99200000000000066</v>
      </c>
      <c r="AM51" s="122">
        <f t="shared" si="3"/>
        <v>1.0240000000000007</v>
      </c>
      <c r="AN51" s="122">
        <f t="shared" si="3"/>
        <v>1.0560000000000007</v>
      </c>
      <c r="AO51" s="122">
        <f t="shared" si="3"/>
        <v>1.0880000000000007</v>
      </c>
      <c r="AP51" s="122">
        <f t="shared" si="3"/>
        <v>1.1200000000000008</v>
      </c>
      <c r="AQ51" s="122">
        <f t="shared" si="3"/>
        <v>1.1520000000000008</v>
      </c>
      <c r="AR51" s="122">
        <f t="shared" si="3"/>
        <v>1.1840000000000008</v>
      </c>
      <c r="AS51" s="122">
        <f t="shared" si="3"/>
        <v>1.2160000000000009</v>
      </c>
      <c r="AT51" s="122">
        <f t="shared" si="3"/>
        <v>1.2480000000000009</v>
      </c>
      <c r="AU51" s="122">
        <f t="shared" si="3"/>
        <v>1.2800000000000009</v>
      </c>
      <c r="AV51" s="122">
        <f t="shared" si="3"/>
        <v>1.3120000000000009</v>
      </c>
      <c r="AW51" s="122">
        <f t="shared" si="3"/>
        <v>1.344000000000001</v>
      </c>
      <c r="AX51" s="122">
        <f t="shared" si="3"/>
        <v>1.376000000000001</v>
      </c>
      <c r="AY51" s="122">
        <f t="shared" si="3"/>
        <v>1.408000000000001</v>
      </c>
      <c r="AZ51" s="122">
        <f t="shared" si="3"/>
        <v>1.4400000000000011</v>
      </c>
      <c r="BA51" s="122">
        <f t="shared" si="3"/>
        <v>1.4720000000000011</v>
      </c>
      <c r="BB51" s="122">
        <f t="shared" si="3"/>
        <v>1.5040000000000011</v>
      </c>
      <c r="BC51" s="122">
        <f t="shared" si="3"/>
        <v>1.5360000000000011</v>
      </c>
      <c r="BD51" s="122">
        <f>BC51+0.032</f>
        <v>1.5680000000000012</v>
      </c>
      <c r="BE51" s="122">
        <f t="shared" si="3"/>
        <v>1.6000000000000012</v>
      </c>
      <c r="BF51" s="122">
        <f t="shared" si="3"/>
        <v>1.6320000000000012</v>
      </c>
      <c r="BG51" s="122">
        <f t="shared" si="3"/>
        <v>1.6640000000000013</v>
      </c>
      <c r="BH51" s="122">
        <f t="shared" si="3"/>
        <v>1.6960000000000013</v>
      </c>
      <c r="BI51" s="122">
        <f t="shared" si="3"/>
        <v>1.7280000000000013</v>
      </c>
      <c r="BJ51" s="122">
        <f t="shared" si="3"/>
        <v>1.7600000000000013</v>
      </c>
      <c r="BK51" s="122">
        <f t="shared" si="3"/>
        <v>1.7920000000000014</v>
      </c>
      <c r="BL51" s="122">
        <f t="shared" si="3"/>
        <v>1.8240000000000014</v>
      </c>
      <c r="BM51" s="122">
        <f t="shared" si="3"/>
        <v>1.8560000000000014</v>
      </c>
      <c r="BN51" s="122">
        <f t="shared" si="3"/>
        <v>1.8880000000000015</v>
      </c>
      <c r="BO51" s="122">
        <f t="shared" si="3"/>
        <v>1.9200000000000015</v>
      </c>
      <c r="BP51" s="122">
        <f t="shared" si="3"/>
        <v>1.9520000000000015</v>
      </c>
      <c r="BQ51" s="122">
        <f t="shared" si="3"/>
        <v>1.9840000000000015</v>
      </c>
      <c r="BR51" s="122">
        <f t="shared" si="3"/>
        <v>2.0160000000000013</v>
      </c>
      <c r="BS51" s="122">
        <f t="shared" si="3"/>
        <v>2.0480000000000014</v>
      </c>
      <c r="BT51" s="123">
        <f t="shared" si="3"/>
        <v>2.0800000000000014</v>
      </c>
      <c r="CA51" s="111" t="s">
        <v>32</v>
      </c>
      <c r="CB51" s="121">
        <v>0</v>
      </c>
      <c r="CC51" s="122">
        <f>CB51+0.032</f>
        <v>3.2000000000000001E-2</v>
      </c>
      <c r="CD51" s="122">
        <f t="shared" ref="CD51:DA51" si="4">CC51+0.032</f>
        <v>6.4000000000000001E-2</v>
      </c>
      <c r="CE51" s="122">
        <f t="shared" si="4"/>
        <v>9.6000000000000002E-2</v>
      </c>
      <c r="CF51" s="122">
        <f t="shared" si="4"/>
        <v>0.128</v>
      </c>
      <c r="CG51" s="122">
        <f t="shared" si="4"/>
        <v>0.16</v>
      </c>
      <c r="CH51" s="122">
        <f t="shared" si="4"/>
        <v>0.192</v>
      </c>
      <c r="CI51" s="122">
        <f t="shared" si="4"/>
        <v>0.224</v>
      </c>
      <c r="CJ51" s="122">
        <f t="shared" si="4"/>
        <v>0.25600000000000001</v>
      </c>
      <c r="CK51" s="122">
        <f t="shared" si="4"/>
        <v>0.28800000000000003</v>
      </c>
      <c r="CL51" s="122">
        <f t="shared" si="4"/>
        <v>0.32000000000000006</v>
      </c>
      <c r="CM51" s="122">
        <f t="shared" si="4"/>
        <v>0.35200000000000009</v>
      </c>
      <c r="CN51" s="122">
        <f t="shared" si="4"/>
        <v>0.38400000000000012</v>
      </c>
      <c r="CO51" s="122">
        <f t="shared" si="4"/>
        <v>0.41600000000000015</v>
      </c>
      <c r="CP51" s="122">
        <f t="shared" si="4"/>
        <v>0.44800000000000018</v>
      </c>
      <c r="CQ51" s="122">
        <f t="shared" si="4"/>
        <v>0.4800000000000002</v>
      </c>
      <c r="CR51" s="122">
        <f t="shared" si="4"/>
        <v>0.51200000000000023</v>
      </c>
      <c r="CS51" s="122">
        <f t="shared" si="4"/>
        <v>0.54400000000000026</v>
      </c>
      <c r="CT51" s="122">
        <f t="shared" si="4"/>
        <v>0.57600000000000029</v>
      </c>
      <c r="CU51" s="122">
        <f t="shared" si="4"/>
        <v>0.60800000000000032</v>
      </c>
      <c r="CV51" s="122">
        <f t="shared" si="4"/>
        <v>0.64000000000000035</v>
      </c>
      <c r="CW51" s="122">
        <f t="shared" si="4"/>
        <v>0.67200000000000037</v>
      </c>
      <c r="CX51" s="122">
        <f t="shared" si="4"/>
        <v>0.7040000000000004</v>
      </c>
      <c r="CY51" s="122">
        <f t="shared" si="4"/>
        <v>0.73600000000000043</v>
      </c>
      <c r="CZ51" s="122">
        <f t="shared" si="4"/>
        <v>0.76800000000000046</v>
      </c>
      <c r="DA51" s="122">
        <f t="shared" si="4"/>
        <v>0.80000000000000049</v>
      </c>
      <c r="DB51" s="122">
        <f>DA51+0.032</f>
        <v>0.83200000000000052</v>
      </c>
      <c r="DC51" s="122">
        <f t="shared" ref="DC51:DX51" si="5">DB51+0.032</f>
        <v>0.86400000000000055</v>
      </c>
      <c r="DD51" s="122">
        <f t="shared" si="5"/>
        <v>0.89600000000000057</v>
      </c>
      <c r="DE51" s="122">
        <f t="shared" si="5"/>
        <v>0.9280000000000006</v>
      </c>
      <c r="DF51" s="122">
        <f t="shared" si="5"/>
        <v>0.96000000000000063</v>
      </c>
      <c r="DG51" s="122">
        <f t="shared" si="5"/>
        <v>0.99200000000000066</v>
      </c>
      <c r="DH51" s="122">
        <f t="shared" si="5"/>
        <v>1.0240000000000007</v>
      </c>
      <c r="DI51" s="122">
        <f t="shared" si="5"/>
        <v>1.0560000000000007</v>
      </c>
      <c r="DJ51" s="122">
        <f t="shared" si="5"/>
        <v>1.0880000000000007</v>
      </c>
      <c r="DK51" s="122">
        <f t="shared" si="5"/>
        <v>1.1200000000000008</v>
      </c>
      <c r="DL51" s="122">
        <f t="shared" si="5"/>
        <v>1.1520000000000008</v>
      </c>
      <c r="DM51" s="122">
        <f t="shared" si="5"/>
        <v>1.1840000000000008</v>
      </c>
      <c r="DN51" s="122">
        <f t="shared" si="5"/>
        <v>1.2160000000000009</v>
      </c>
      <c r="DO51" s="122">
        <f t="shared" si="5"/>
        <v>1.2480000000000009</v>
      </c>
      <c r="DP51" s="122">
        <f t="shared" si="5"/>
        <v>1.2800000000000009</v>
      </c>
      <c r="DQ51" s="122">
        <f t="shared" si="5"/>
        <v>1.3120000000000009</v>
      </c>
      <c r="DR51" s="122">
        <f t="shared" si="5"/>
        <v>1.344000000000001</v>
      </c>
      <c r="DS51" s="122">
        <f t="shared" si="5"/>
        <v>1.376000000000001</v>
      </c>
      <c r="DT51" s="122">
        <f t="shared" si="5"/>
        <v>1.408000000000001</v>
      </c>
      <c r="DU51" s="122">
        <f t="shared" si="5"/>
        <v>1.4400000000000011</v>
      </c>
      <c r="DV51" s="122">
        <f t="shared" si="5"/>
        <v>1.4720000000000011</v>
      </c>
      <c r="DW51" s="122">
        <f t="shared" si="5"/>
        <v>1.5040000000000011</v>
      </c>
      <c r="DX51" s="122">
        <f t="shared" si="5"/>
        <v>1.5360000000000011</v>
      </c>
      <c r="DY51" s="122">
        <f>DX51+0.032</f>
        <v>1.5680000000000012</v>
      </c>
      <c r="DZ51" s="122">
        <f t="shared" ref="DZ51:EO51" si="6">DY51+0.032</f>
        <v>1.6000000000000012</v>
      </c>
      <c r="EA51" s="122">
        <f t="shared" si="6"/>
        <v>1.6320000000000012</v>
      </c>
      <c r="EB51" s="122">
        <f t="shared" si="6"/>
        <v>1.6640000000000013</v>
      </c>
      <c r="EC51" s="122">
        <f t="shared" si="6"/>
        <v>1.6960000000000013</v>
      </c>
      <c r="ED51" s="122">
        <f t="shared" si="6"/>
        <v>1.7280000000000013</v>
      </c>
      <c r="EE51" s="122">
        <f t="shared" si="6"/>
        <v>1.7600000000000013</v>
      </c>
      <c r="EF51" s="122">
        <f t="shared" si="6"/>
        <v>1.7920000000000014</v>
      </c>
      <c r="EG51" s="122">
        <f t="shared" si="6"/>
        <v>1.8240000000000014</v>
      </c>
      <c r="EH51" s="122">
        <f t="shared" si="6"/>
        <v>1.8560000000000014</v>
      </c>
      <c r="EI51" s="122">
        <f t="shared" si="6"/>
        <v>1.8880000000000015</v>
      </c>
      <c r="EJ51" s="122">
        <f t="shared" si="6"/>
        <v>1.9200000000000015</v>
      </c>
      <c r="EK51" s="122">
        <f t="shared" si="6"/>
        <v>1.9520000000000015</v>
      </c>
      <c r="EL51" s="122">
        <f t="shared" si="6"/>
        <v>1.9840000000000015</v>
      </c>
      <c r="EM51" s="122">
        <f t="shared" si="6"/>
        <v>2.0160000000000013</v>
      </c>
      <c r="EN51" s="122">
        <f t="shared" si="6"/>
        <v>2.0480000000000014</v>
      </c>
      <c r="EO51" s="123">
        <f t="shared" si="6"/>
        <v>2.0800000000000014</v>
      </c>
    </row>
    <row r="52" spans="2:147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AL59" si="8">IF(CB52&gt;H52,MAX(CB52,0),H52)</f>
        <v>0.25384000000000001</v>
      </c>
      <c r="H52" s="114">
        <f t="shared" si="8"/>
        <v>0.23082983663616</v>
      </c>
      <c r="I52" s="114">
        <f t="shared" si="8"/>
        <v>0.20910423932928002</v>
      </c>
      <c r="J52" s="114">
        <f t="shared" si="8"/>
        <v>0.18863334725632003</v>
      </c>
      <c r="K52" s="114">
        <f t="shared" si="8"/>
        <v>0.16938729959423998</v>
      </c>
      <c r="L52" s="114">
        <f t="shared" si="8"/>
        <v>0.15133623552</v>
      </c>
      <c r="M52" s="114">
        <f t="shared" si="8"/>
        <v>0.13445029421056001</v>
      </c>
      <c r="N52" s="114">
        <f t="shared" si="8"/>
        <v>0.11869961484288</v>
      </c>
      <c r="O52" s="114">
        <f t="shared" si="8"/>
        <v>0.10405433659391999</v>
      </c>
      <c r="P52" s="114">
        <f t="shared" si="8"/>
        <v>9.0484598640639985E-2</v>
      </c>
      <c r="Q52" s="114">
        <f t="shared" si="8"/>
        <v>7.796054015999998E-2</v>
      </c>
      <c r="R52" s="114">
        <f t="shared" si="8"/>
        <v>6.6452300328959962E-2</v>
      </c>
      <c r="S52" s="114">
        <f t="shared" si="8"/>
        <v>5.5930018324479969E-2</v>
      </c>
      <c r="T52" s="114">
        <f t="shared" si="8"/>
        <v>4.6363833323519954E-2</v>
      </c>
      <c r="U52" s="114">
        <f t="shared" si="8"/>
        <v>3.7723884503039928E-2</v>
      </c>
      <c r="V52" s="114">
        <f t="shared" si="8"/>
        <v>2.998031103999993E-2</v>
      </c>
      <c r="W52" s="114">
        <f t="shared" si="8"/>
        <v>2.3103252111359912E-2</v>
      </c>
      <c r="X52" s="114">
        <f t="shared" si="8"/>
        <v>1.7062846894079969E-2</v>
      </c>
      <c r="Y52" s="114">
        <f t="shared" si="8"/>
        <v>1.1829234565119973E-2</v>
      </c>
      <c r="Z52" s="114">
        <f t="shared" si="8"/>
        <v>7.372554301439932E-3</v>
      </c>
      <c r="AA52" s="114">
        <f t="shared" si="8"/>
        <v>3.6629452799999407E-3</v>
      </c>
      <c r="AB52" s="114">
        <f t="shared" si="8"/>
        <v>3.6237526425599298E-3</v>
      </c>
      <c r="AC52" s="114">
        <f t="shared" si="8"/>
        <v>3.6237526425599298E-3</v>
      </c>
      <c r="AD52" s="114">
        <f t="shared" si="8"/>
        <v>3.6237526425599298E-3</v>
      </c>
      <c r="AE52" s="114">
        <f t="shared" si="8"/>
        <v>3.6237526425599298E-3</v>
      </c>
      <c r="AF52" s="114">
        <f t="shared" si="8"/>
        <v>3.6237526425599298E-3</v>
      </c>
      <c r="AG52" s="114">
        <f t="shared" si="8"/>
        <v>3.6237526425599298E-3</v>
      </c>
      <c r="AH52" s="114">
        <f t="shared" si="8"/>
        <v>3.6237526425599298E-3</v>
      </c>
      <c r="AI52" s="114">
        <f t="shared" si="8"/>
        <v>3.6237526425599298E-3</v>
      </c>
      <c r="AJ52" s="114">
        <f t="shared" si="8"/>
        <v>3.6237526425599298E-3</v>
      </c>
      <c r="AK52" s="114">
        <f t="shared" si="8"/>
        <v>3.6237526425599298E-3</v>
      </c>
      <c r="AL52" s="114">
        <f t="shared" si="8"/>
        <v>3.6237526425599298E-3</v>
      </c>
      <c r="AM52" s="114">
        <v>0</v>
      </c>
      <c r="AN52" s="114">
        <v>0</v>
      </c>
      <c r="AO52" s="114">
        <v>0</v>
      </c>
      <c r="AP52" s="114">
        <v>0</v>
      </c>
      <c r="AQ52" s="114">
        <v>0</v>
      </c>
      <c r="AR52" s="114">
        <v>0</v>
      </c>
      <c r="AS52" s="114">
        <v>0</v>
      </c>
      <c r="AT52" s="114">
        <v>0</v>
      </c>
      <c r="AU52" s="114">
        <v>0</v>
      </c>
      <c r="AV52" s="114">
        <v>0</v>
      </c>
      <c r="AW52" s="114">
        <v>0</v>
      </c>
      <c r="AX52" s="114">
        <v>0</v>
      </c>
      <c r="AY52" s="114">
        <v>0</v>
      </c>
      <c r="AZ52" s="114">
        <v>0</v>
      </c>
      <c r="BA52" s="114">
        <v>0</v>
      </c>
      <c r="BB52" s="114">
        <v>0</v>
      </c>
      <c r="BC52" s="114">
        <v>0</v>
      </c>
      <c r="BD52" s="114">
        <v>0</v>
      </c>
      <c r="BE52" s="114">
        <v>0</v>
      </c>
      <c r="BF52" s="114">
        <v>0</v>
      </c>
      <c r="BG52" s="114">
        <v>0</v>
      </c>
      <c r="BH52" s="114">
        <v>0</v>
      </c>
      <c r="BI52" s="114">
        <v>0</v>
      </c>
      <c r="BJ52" s="114">
        <v>0</v>
      </c>
      <c r="BK52" s="114">
        <v>0</v>
      </c>
      <c r="BL52" s="114">
        <v>0</v>
      </c>
      <c r="BM52" s="114">
        <v>0</v>
      </c>
      <c r="BN52" s="114">
        <v>0</v>
      </c>
      <c r="BO52" s="114">
        <v>0</v>
      </c>
      <c r="BP52" s="114">
        <v>0</v>
      </c>
      <c r="BQ52" s="114">
        <v>0</v>
      </c>
      <c r="BR52" s="114">
        <v>0</v>
      </c>
      <c r="BS52" s="114">
        <v>0</v>
      </c>
      <c r="BT52" s="115">
        <v>0</v>
      </c>
      <c r="BU52" s="172" t="s">
        <v>40</v>
      </c>
      <c r="CA52" s="140">
        <f>AN52</f>
        <v>0</v>
      </c>
      <c r="CB52" s="113">
        <f>('[1]Summary Data'!$V119*POWER(CB$51,3))+('[1]Summary Data'!$W119*POWER(CB$51,2))+('[1]Summary Data'!$X119*CB$51)+'[1]Summary Data'!$Y119</f>
        <v>0.25384000000000001</v>
      </c>
      <c r="CC52" s="114">
        <f>('[1]Summary Data'!$V119*POWER(CC$51,3))+('[1]Summary Data'!$W119*POWER(CC$51,2))+('[1]Summary Data'!$X119*CC$51)+'[1]Summary Data'!$Y119</f>
        <v>0.23082983663616</v>
      </c>
      <c r="CD52" s="114">
        <f>('[1]Summary Data'!$V119*POWER(CD$51,3))+('[1]Summary Data'!$W119*POWER(CD$51,2))+('[1]Summary Data'!$X119*CD$51)+'[1]Summary Data'!$Y119</f>
        <v>0.20910423932928002</v>
      </c>
      <c r="CE52" s="114">
        <f>('[1]Summary Data'!$V119*POWER(CE$51,3))+('[1]Summary Data'!$W119*POWER(CE$51,2))+('[1]Summary Data'!$X119*CE$51)+'[1]Summary Data'!$Y119</f>
        <v>0.18863334725632003</v>
      </c>
      <c r="CF52" s="114">
        <f>('[1]Summary Data'!$V119*POWER(CF$51,3))+('[1]Summary Data'!$W119*POWER(CF$51,2))+('[1]Summary Data'!$X119*CF$51)+'[1]Summary Data'!$Y119</f>
        <v>0.16938729959423998</v>
      </c>
      <c r="CG52" s="114">
        <f>('[1]Summary Data'!$V119*POWER(CG$51,3))+('[1]Summary Data'!$W119*POWER(CG$51,2))+('[1]Summary Data'!$X119*CG$51)+'[1]Summary Data'!$Y119</f>
        <v>0.15133623552</v>
      </c>
      <c r="CH52" s="114">
        <f>('[1]Summary Data'!$V119*POWER(CH$51,3))+('[1]Summary Data'!$W119*POWER(CH$51,2))+('[1]Summary Data'!$X119*CH$51)+'[1]Summary Data'!$Y119</f>
        <v>0.13445029421056001</v>
      </c>
      <c r="CI52" s="114">
        <f>('[1]Summary Data'!$V119*POWER(CI$51,3))+('[1]Summary Data'!$W119*POWER(CI$51,2))+('[1]Summary Data'!$X119*CI$51)+'[1]Summary Data'!$Y119</f>
        <v>0.11869961484288</v>
      </c>
      <c r="CJ52" s="114">
        <f>('[1]Summary Data'!$V119*POWER(CJ$51,3))+('[1]Summary Data'!$W119*POWER(CJ$51,2))+('[1]Summary Data'!$X119*CJ$51)+'[1]Summary Data'!$Y119</f>
        <v>0.10405433659391999</v>
      </c>
      <c r="CK52" s="114">
        <f>('[1]Summary Data'!$V119*POWER(CK$51,3))+('[1]Summary Data'!$W119*POWER(CK$51,2))+('[1]Summary Data'!$X119*CK$51)+'[1]Summary Data'!$Y119</f>
        <v>9.0484598640639985E-2</v>
      </c>
      <c r="CL52" s="114">
        <f>('[1]Summary Data'!$V119*POWER(CL$51,3))+('[1]Summary Data'!$W119*POWER(CL$51,2))+('[1]Summary Data'!$X119*CL$51)+'[1]Summary Data'!$Y119</f>
        <v>7.796054015999998E-2</v>
      </c>
      <c r="CM52" s="114">
        <f>('[1]Summary Data'!$V119*POWER(CM$51,3))+('[1]Summary Data'!$W119*POWER(CM$51,2))+('[1]Summary Data'!$X119*CM$51)+'[1]Summary Data'!$Y119</f>
        <v>6.6452300328959962E-2</v>
      </c>
      <c r="CN52" s="114">
        <f>('[1]Summary Data'!$V119*POWER(CN$51,3))+('[1]Summary Data'!$W119*POWER(CN$51,2))+('[1]Summary Data'!$X119*CN$51)+'[1]Summary Data'!$Y119</f>
        <v>5.5930018324479969E-2</v>
      </c>
      <c r="CO52" s="114">
        <f>('[1]Summary Data'!$V119*POWER(CO$51,3))+('[1]Summary Data'!$W119*POWER(CO$51,2))+('[1]Summary Data'!$X119*CO$51)+'[1]Summary Data'!$Y119</f>
        <v>4.6363833323519954E-2</v>
      </c>
      <c r="CP52" s="114">
        <f>('[1]Summary Data'!$V119*POWER(CP$51,3))+('[1]Summary Data'!$W119*POWER(CP$51,2))+('[1]Summary Data'!$X119*CP$51)+'[1]Summary Data'!$Y119</f>
        <v>3.7723884503039928E-2</v>
      </c>
      <c r="CQ52" s="114">
        <f>('[1]Summary Data'!$V119*POWER(CQ$51,3))+('[1]Summary Data'!$W119*POWER(CQ$51,2))+('[1]Summary Data'!$X119*CQ$51)+'[1]Summary Data'!$Y119</f>
        <v>2.998031103999993E-2</v>
      </c>
      <c r="CR52" s="114">
        <f>('[1]Summary Data'!$V119*POWER(CR$51,3))+('[1]Summary Data'!$W119*POWER(CR$51,2))+('[1]Summary Data'!$X119*CR$51)+'[1]Summary Data'!$Y119</f>
        <v>2.3103252111359912E-2</v>
      </c>
      <c r="CS52" s="114">
        <f>('[1]Summary Data'!$V119*POWER(CS$51,3))+('[1]Summary Data'!$W119*POWER(CS$51,2))+('[1]Summary Data'!$X119*CS$51)+'[1]Summary Data'!$Y119</f>
        <v>1.7062846894079969E-2</v>
      </c>
      <c r="CT52" s="114">
        <f>('[1]Summary Data'!$V119*POWER(CT$51,3))+('[1]Summary Data'!$W119*POWER(CT$51,2))+('[1]Summary Data'!$X119*CT$51)+'[1]Summary Data'!$Y119</f>
        <v>1.1829234565119973E-2</v>
      </c>
      <c r="CU52" s="114">
        <f>('[1]Summary Data'!$V119*POWER(CU$51,3))+('[1]Summary Data'!$W119*POWER(CU$51,2))+('[1]Summary Data'!$X119*CU$51)+'[1]Summary Data'!$Y119</f>
        <v>7.372554301439932E-3</v>
      </c>
      <c r="CV52" s="114">
        <f>('[1]Summary Data'!$V119*POWER(CV$51,3))+('[1]Summary Data'!$W119*POWER(CV$51,2))+('[1]Summary Data'!$X119*CV$51)+'[1]Summary Data'!$Y119</f>
        <v>3.6629452799999407E-3</v>
      </c>
      <c r="CW52" s="114">
        <f>('[1]Summary Data'!$V119*POWER(CW$51,3))+('[1]Summary Data'!$W119*POWER(CW$51,2))+('[1]Summary Data'!$X119*CW$51)+'[1]Summary Data'!$Y119</f>
        <v>6.7054667775995336E-4</v>
      </c>
      <c r="CX52" s="114">
        <f>('[1]Summary Data'!$V119*POWER(CX$51,3))+('[1]Summary Data'!$W119*POWER(CX$51,2))+('[1]Summary Data'!$X119*CX$51)+'[1]Summary Data'!$Y119</f>
        <v>-1.6345023283199644E-3</v>
      </c>
      <c r="CY52" s="114">
        <f>('[1]Summary Data'!$V119*POWER(CY$51,3))+('[1]Summary Data'!$W119*POWER(CY$51,2))+('[1]Summary Data'!$X119*CY$51)+'[1]Summary Data'!$Y119</f>
        <v>-3.2820625612800525E-3</v>
      </c>
      <c r="CZ52" s="114">
        <f>('[1]Summary Data'!$V119*POWER(CZ$51,3))+('[1]Summary Data'!$W119*POWER(CZ$51,2))+('[1]Summary Data'!$X119*CZ$51)+'[1]Summary Data'!$Y119</f>
        <v>-4.3019948441599953E-3</v>
      </c>
      <c r="DA52" s="114">
        <f>('[1]Summary Data'!$V119*POWER(DA$51,3))+('[1]Summary Data'!$W119*POWER(DA$51,2))+('[1]Summary Data'!$X119*DA$51)+'[1]Summary Data'!$Y119</f>
        <v>-4.7241600000000328E-3</v>
      </c>
      <c r="DB52" s="114">
        <f>('[1]Summary Data'!$V119*POWER(DB$51,3))+('[1]Summary Data'!$W119*POWER(DB$51,2))+('[1]Summary Data'!$X119*DB$51)+'[1]Summary Data'!$Y119</f>
        <v>-4.578418851840016E-3</v>
      </c>
      <c r="DC52" s="114">
        <f>('[1]Summary Data'!$V119*POWER(DC$51,3))+('[1]Summary Data'!$W119*POWER(DC$51,2))+('[1]Summary Data'!$X119*DC$51)+'[1]Summary Data'!$Y119</f>
        <v>-3.8946322227200736E-3</v>
      </c>
      <c r="DD52" s="114">
        <f>('[1]Summary Data'!$V119*POWER(DD$51,3))+('[1]Summary Data'!$W119*POWER(DD$51,2))+('[1]Summary Data'!$X119*DD$51)+'[1]Summary Data'!$Y119</f>
        <v>-2.7026609356800568E-3</v>
      </c>
      <c r="DE52" s="114">
        <f>('[1]Summary Data'!$V119*POWER(DE$51,3))+('[1]Summary Data'!$W119*POWER(DE$51,2))+('[1]Summary Data'!$X119*DE$51)+'[1]Summary Data'!$Y119</f>
        <v>-1.0323658137600389E-3</v>
      </c>
      <c r="DF52" s="114">
        <f>('[1]Summary Data'!$V119*POWER(DF$51,3))+('[1]Summary Data'!$W119*POWER(DF$51,2))+('[1]Summary Data'!$X119*DF$51)+'[1]Summary Data'!$Y119</f>
        <v>1.0863923200000181E-3</v>
      </c>
      <c r="DG52" s="114">
        <f>('[1]Summary Data'!$V119*POWER(DG$51,3))+('[1]Summary Data'!$W119*POWER(DG$51,2))+('[1]Summary Data'!$X119*DG$51)+'[1]Summary Data'!$Y119</f>
        <v>3.6237526425599298E-3</v>
      </c>
      <c r="DH52" s="114">
        <f>('[1]Summary Data'!$V119*POWER(DH$51,3))+('[1]Summary Data'!$W119*POWER(DH$51,2))+('[1]Summary Data'!$X119*DH$51)+'[1]Summary Data'!$Y119</f>
        <v>6.5498543308801227E-3</v>
      </c>
      <c r="DI52" s="114">
        <f>('[1]Summary Data'!$V119*POWER(DI$51,3))+('[1]Summary Data'!$W119*POWER(DI$51,2))+('[1]Summary Data'!$X119*DI$51)+'[1]Summary Data'!$Y119</f>
        <v>9.834836561920024E-3</v>
      </c>
      <c r="DJ52" s="114">
        <f>('[1]Summary Data'!$V119*POWER(DJ$51,3))+('[1]Summary Data'!$W119*POWER(DJ$51,2))+('[1]Summary Data'!$X119*DJ$51)+'[1]Summary Data'!$Y119</f>
        <v>1.344883851264006E-2</v>
      </c>
      <c r="DK52" s="114">
        <f>('[1]Summary Data'!$V119*POWER(DK$51,3))+('[1]Summary Data'!$W119*POWER(DK$51,2))+('[1]Summary Data'!$X119*DK$51)+'[1]Summary Data'!$Y119</f>
        <v>1.7361999360000102E-2</v>
      </c>
      <c r="DL52" s="114">
        <f>('[1]Summary Data'!$V119*POWER(DL$51,3))+('[1]Summary Data'!$W119*POWER(DL$51,2))+('[1]Summary Data'!$X119*DL$51)+'[1]Summary Data'!$Y119</f>
        <v>2.1544458280960022E-2</v>
      </c>
      <c r="DM52" s="114">
        <f>('[1]Summary Data'!$V119*POWER(DM$51,3))+('[1]Summary Data'!$W119*POWER(DM$51,2))+('[1]Summary Data'!$X119*DM$51)+'[1]Summary Data'!$Y119</f>
        <v>2.5966354452480134E-2</v>
      </c>
      <c r="DN52" s="114">
        <f>('[1]Summary Data'!$V119*POWER(DN$51,3))+('[1]Summary Data'!$W119*POWER(DN$51,2))+('[1]Summary Data'!$X119*DN$51)+'[1]Summary Data'!$Y119</f>
        <v>3.0597827051520088E-2</v>
      </c>
      <c r="DO52" s="114">
        <f>('[1]Summary Data'!$V119*POWER(DO$51,3))+('[1]Summary Data'!$W119*POWER(DO$51,2))+('[1]Summary Data'!$X119*DO$51)+'[1]Summary Data'!$Y119</f>
        <v>3.5409015255040088E-2</v>
      </c>
      <c r="DP52" s="114">
        <f>('[1]Summary Data'!$V119*POWER(DP$51,3))+('[1]Summary Data'!$W119*POWER(DP$51,2))+('[1]Summary Data'!$X119*DP$51)+'[1]Summary Data'!$Y119</f>
        <v>4.0370058240000228E-2</v>
      </c>
      <c r="DQ52" s="114">
        <f>('[1]Summary Data'!$V119*POWER(DQ$51,3))+('[1]Summary Data'!$W119*POWER(DQ$51,2))+('[1]Summary Data'!$X119*DQ$51)+'[1]Summary Data'!$Y119</f>
        <v>4.5451095183360046E-2</v>
      </c>
      <c r="DR52" s="114">
        <f>('[1]Summary Data'!$V119*POWER(DR$51,3))+('[1]Summary Data'!$W119*POWER(DR$51,2))+('[1]Summary Data'!$X119*DR$51)+'[1]Summary Data'!$Y119</f>
        <v>5.0622265262080079E-2</v>
      </c>
      <c r="DS52" s="114">
        <f>('[1]Summary Data'!$V119*POWER(DS$51,3))+('[1]Summary Data'!$W119*POWER(DS$51,2))+('[1]Summary Data'!$X119*DS$51)+'[1]Summary Data'!$Y119</f>
        <v>5.5853707653120199E-2</v>
      </c>
      <c r="DT52" s="114">
        <f>('[1]Summary Data'!$V119*POWER(DT$51,3))+('[1]Summary Data'!$W119*POWER(DT$51,2))+('[1]Summary Data'!$X119*DT$51)+'[1]Summary Data'!$Y119</f>
        <v>6.1115561533440277E-2</v>
      </c>
      <c r="DU52" s="114">
        <f>('[1]Summary Data'!$V119*POWER(DU$51,3))+('[1]Summary Data'!$W119*POWER(DU$51,2))+('[1]Summary Data'!$X119*DU$51)+'[1]Summary Data'!$Y119</f>
        <v>6.6377966080000073E-2</v>
      </c>
      <c r="DV52" s="114">
        <f>('[1]Summary Data'!$V119*POWER(DV$51,3))+('[1]Summary Data'!$W119*POWER(DV$51,2))+('[1]Summary Data'!$X119*DV$51)+'[1]Summary Data'!$Y119</f>
        <v>7.1611060469760235E-2</v>
      </c>
      <c r="DW52" s="114">
        <f>('[1]Summary Data'!$V119*POWER(DW$51,3))+('[1]Summary Data'!$W119*POWER(DW$51,2))+('[1]Summary Data'!$X119*DW$51)+'[1]Summary Data'!$Y119</f>
        <v>7.6784983879680191E-2</v>
      </c>
      <c r="DX52" s="114">
        <f>('[1]Summary Data'!$V119*POWER(DX$51,3))+('[1]Summary Data'!$W119*POWER(DX$51,2))+('[1]Summary Data'!$X119*DX$51)+'[1]Summary Data'!$Y119</f>
        <v>8.1869875486720256E-2</v>
      </c>
      <c r="DY52" s="114">
        <f>('[1]Summary Data'!$V119*POWER(DY$51,3))+('[1]Summary Data'!$W119*POWER(DY$51,2))+('[1]Summary Data'!$X119*DY$51)+'[1]Summary Data'!$Y119</f>
        <v>8.6835874467839969E-2</v>
      </c>
      <c r="DZ52" s="114">
        <f>('[1]Summary Data'!$V119*POWER(DZ$51,3))+('[1]Summary Data'!$W119*POWER(DZ$51,2))+('[1]Summary Data'!$X119*DZ$51)+'[1]Summary Data'!$Y119</f>
        <v>9.1653120000000088E-2</v>
      </c>
      <c r="EA52" s="114">
        <f>('[1]Summary Data'!$V119*POWER(EA$51,3))+('[1]Summary Data'!$W119*POWER(EA$51,2))+('[1]Summary Data'!$X119*EA$51)+'[1]Summary Data'!$Y119</f>
        <v>9.6291751260160152E-2</v>
      </c>
      <c r="EB52" s="114">
        <f>('[1]Summary Data'!$V119*POWER(EB$51,3))+('[1]Summary Data'!$W119*POWER(EB$51,2))+('[1]Summary Data'!$X119*EB$51)+'[1]Summary Data'!$Y119</f>
        <v>0.10072190742528025</v>
      </c>
      <c r="EC52" s="114">
        <f>('[1]Summary Data'!$V119*POWER(EC$51,3))+('[1]Summary Data'!$W119*POWER(EC$51,2))+('[1]Summary Data'!$X119*EC$51)+'[1]Summary Data'!$Y119</f>
        <v>0.10491372767231993</v>
      </c>
      <c r="ED52" s="114">
        <f>('[1]Summary Data'!$V119*POWER(ED$51,3))+('[1]Summary Data'!$W119*POWER(ED$51,2))+('[1]Summary Data'!$X119*ED$51)+'[1]Summary Data'!$Y119</f>
        <v>0.10883735117824028</v>
      </c>
      <c r="EE52" s="114">
        <f>('[1]Summary Data'!$V119*POWER(EE$51,3))+('[1]Summary Data'!$W119*POWER(EE$51,2))+('[1]Summary Data'!$X119*EE$51)+'[1]Summary Data'!$Y119</f>
        <v>0.11246291712000017</v>
      </c>
      <c r="EF52" s="114">
        <f>('[1]Summary Data'!$V119*POWER(EF$51,3))+('[1]Summary Data'!$W119*POWER(EF$51,2))+('[1]Summary Data'!$X119*EF$51)+'[1]Summary Data'!$Y119</f>
        <v>0.11576056467456025</v>
      </c>
      <c r="EG52" s="114">
        <f>('[1]Summary Data'!$V119*POWER(EG$51,3))+('[1]Summary Data'!$W119*POWER(EG$51,2))+('[1]Summary Data'!$X119*EG$51)+'[1]Summary Data'!$Y119</f>
        <v>0.11870043301888006</v>
      </c>
      <c r="EH52" s="114">
        <f>('[1]Summary Data'!$V119*POWER(EH$51,3))+('[1]Summary Data'!$W119*POWER(EH$51,2))+('[1]Summary Data'!$X119*EH$51)+'[1]Summary Data'!$Y119</f>
        <v>0.12125266132992024</v>
      </c>
      <c r="EI52" s="114">
        <f>('[1]Summary Data'!$V119*POWER(EI$51,3))+('[1]Summary Data'!$W119*POWER(EI$51,2))+('[1]Summary Data'!$X119*EI$51)+'[1]Summary Data'!$Y119</f>
        <v>0.12338738878464012</v>
      </c>
      <c r="EJ52" s="114">
        <f>('[1]Summary Data'!$V119*POWER(EJ$51,3))+('[1]Summary Data'!$W119*POWER(EJ$51,2))+('[1]Summary Data'!$X119*EJ$51)+'[1]Summary Data'!$Y119</f>
        <v>0.12507475455999967</v>
      </c>
      <c r="EK52" s="114">
        <f>('[1]Summary Data'!$V119*POWER(EK$51,3))+('[1]Summary Data'!$W119*POWER(EK$51,2))+('[1]Summary Data'!$X119*EK$51)+'[1]Summary Data'!$Y119</f>
        <v>0.12628489783295999</v>
      </c>
      <c r="EL52" s="114">
        <f>('[1]Summary Data'!$V119*POWER(EL$51,3))+('[1]Summary Data'!$W119*POWER(EL$51,2))+('[1]Summary Data'!$X119*EL$51)+'[1]Summary Data'!$Y119</f>
        <v>0.12698795778047994</v>
      </c>
      <c r="EM52" s="114">
        <f>('[1]Summary Data'!$V119*POWER(EM$51,3))+('[1]Summary Data'!$W119*POWER(EM$51,2))+('[1]Summary Data'!$X119*EM$51)+'[1]Summary Data'!$Y119</f>
        <v>0.12715407357951997</v>
      </c>
      <c r="EN52" s="114">
        <f>('[1]Summary Data'!$V119*POWER(EN$51,3))+('[1]Summary Data'!$W119*POWER(EN$51,2))+('[1]Summary Data'!$X119*EN$51)+'[1]Summary Data'!$Y119</f>
        <v>0.12675338440704026</v>
      </c>
      <c r="EO52" s="115">
        <f>('[1]Summary Data'!$V119*POWER(EO$51,3))+('[1]Summary Data'!$W119*POWER(EO$51,2))+('[1]Summary Data'!$X119*EO$51)+'[1]Summary Data'!$Y119</f>
        <v>0.12575602943999969</v>
      </c>
      <c r="EP52" s="172" t="s">
        <v>40</v>
      </c>
    </row>
    <row r="53" spans="2:147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0.22758</v>
      </c>
      <c r="H53" s="93">
        <f t="shared" si="8"/>
        <v>0.21441856523264</v>
      </c>
      <c r="I53" s="93">
        <f t="shared" si="8"/>
        <v>0.20134751706112</v>
      </c>
      <c r="J53" s="93">
        <f t="shared" si="8"/>
        <v>0.18839825968127999</v>
      </c>
      <c r="K53" s="93">
        <f t="shared" si="8"/>
        <v>0.17560219728895998</v>
      </c>
      <c r="L53" s="93">
        <f t="shared" si="8"/>
        <v>0.16299073408</v>
      </c>
      <c r="M53" s="93">
        <f t="shared" si="8"/>
        <v>0.15059527425024</v>
      </c>
      <c r="N53" s="93">
        <f t="shared" si="8"/>
        <v>0.13844722199552001</v>
      </c>
      <c r="O53" s="93">
        <f t="shared" si="8"/>
        <v>0.12657798151167998</v>
      </c>
      <c r="P53" s="93">
        <f t="shared" si="8"/>
        <v>0.11501895699455998</v>
      </c>
      <c r="Q53" s="93">
        <f t="shared" si="8"/>
        <v>0.10380155263999996</v>
      </c>
      <c r="R53" s="93">
        <f t="shared" si="8"/>
        <v>9.2957172643839958E-2</v>
      </c>
      <c r="S53" s="93">
        <f t="shared" si="8"/>
        <v>8.2517221201919955E-2</v>
      </c>
      <c r="T53" s="93">
        <f t="shared" si="8"/>
        <v>7.2513102510079946E-2</v>
      </c>
      <c r="U53" s="93">
        <f t="shared" si="8"/>
        <v>6.2976220764159929E-2</v>
      </c>
      <c r="V53" s="93">
        <f t="shared" si="8"/>
        <v>5.3937980159999926E-2</v>
      </c>
      <c r="W53" s="93">
        <f t="shared" si="8"/>
        <v>4.5429784893439934E-2</v>
      </c>
      <c r="X53" s="93">
        <f t="shared" si="8"/>
        <v>3.748303916031992E-2</v>
      </c>
      <c r="Y53" s="93">
        <f t="shared" si="8"/>
        <v>3.0129147156479907E-2</v>
      </c>
      <c r="Z53" s="93">
        <f t="shared" si="8"/>
        <v>2.3399513077759948E-2</v>
      </c>
      <c r="AA53" s="93">
        <f t="shared" si="8"/>
        <v>1.7325541119999954E-2</v>
      </c>
      <c r="AB53" s="93">
        <f t="shared" si="8"/>
        <v>1.193863547903995E-2</v>
      </c>
      <c r="AC53" s="93">
        <f t="shared" si="8"/>
        <v>7.2702003507199575E-3</v>
      </c>
      <c r="AD53" s="93">
        <f t="shared" si="8"/>
        <v>3.351639930879946E-3</v>
      </c>
      <c r="AE53" s="93">
        <f t="shared" si="8"/>
        <v>2.7671495782400635E-3</v>
      </c>
      <c r="AF53" s="93">
        <f t="shared" si="8"/>
        <v>2.7671495782400635E-3</v>
      </c>
      <c r="AG53" s="93">
        <f t="shared" si="8"/>
        <v>2.7671495782400635E-3</v>
      </c>
      <c r="AH53" s="93">
        <f t="shared" si="8"/>
        <v>2.7671495782400635E-3</v>
      </c>
      <c r="AI53" s="93">
        <f t="shared" si="8"/>
        <v>2.7671495782400635E-3</v>
      </c>
      <c r="AJ53" s="93">
        <f t="shared" si="8"/>
        <v>2.7671495782400635E-3</v>
      </c>
      <c r="AK53" s="93">
        <f t="shared" si="8"/>
        <v>2.7671495782400635E-3</v>
      </c>
      <c r="AL53" s="93">
        <f t="shared" si="8"/>
        <v>2.7671495782400635E-3</v>
      </c>
      <c r="AM53" s="93">
        <v>0</v>
      </c>
      <c r="AN53" s="93">
        <v>0</v>
      </c>
      <c r="AO53" s="93">
        <v>0</v>
      </c>
      <c r="AP53" s="93">
        <v>0</v>
      </c>
      <c r="AQ53" s="93">
        <v>0</v>
      </c>
      <c r="AR53" s="93">
        <v>0</v>
      </c>
      <c r="AS53" s="93">
        <v>0</v>
      </c>
      <c r="AT53" s="93">
        <v>0</v>
      </c>
      <c r="AU53" s="93">
        <v>0</v>
      </c>
      <c r="AV53" s="93">
        <v>0</v>
      </c>
      <c r="AW53" s="93">
        <v>0</v>
      </c>
      <c r="AX53" s="93">
        <v>0</v>
      </c>
      <c r="AY53" s="93">
        <v>0</v>
      </c>
      <c r="AZ53" s="93">
        <v>0</v>
      </c>
      <c r="BA53" s="93">
        <v>0</v>
      </c>
      <c r="BB53" s="93">
        <v>0</v>
      </c>
      <c r="BC53" s="93">
        <v>0</v>
      </c>
      <c r="BD53" s="93">
        <v>0</v>
      </c>
      <c r="BE53" s="93">
        <v>0</v>
      </c>
      <c r="BF53" s="93">
        <v>0</v>
      </c>
      <c r="BG53" s="93">
        <v>0</v>
      </c>
      <c r="BH53" s="93">
        <v>0</v>
      </c>
      <c r="BI53" s="93">
        <v>0</v>
      </c>
      <c r="BJ53" s="93">
        <v>0</v>
      </c>
      <c r="BK53" s="93">
        <v>0</v>
      </c>
      <c r="BL53" s="93">
        <v>0</v>
      </c>
      <c r="BM53" s="93">
        <v>0</v>
      </c>
      <c r="BN53" s="93">
        <v>0</v>
      </c>
      <c r="BO53" s="93">
        <v>0</v>
      </c>
      <c r="BP53" s="93">
        <v>0</v>
      </c>
      <c r="BQ53" s="93">
        <v>0</v>
      </c>
      <c r="BR53" s="93">
        <v>0</v>
      </c>
      <c r="BS53" s="93">
        <v>0</v>
      </c>
      <c r="BT53" s="94">
        <v>0</v>
      </c>
      <c r="BU53" s="173"/>
      <c r="BV53" s="146" t="s">
        <v>77</v>
      </c>
      <c r="BW53" s="43"/>
      <c r="BX53" s="43"/>
      <c r="BY53" s="43"/>
      <c r="CA53" s="141">
        <f t="shared" ref="CA53:CA59" si="9">AN53</f>
        <v>0</v>
      </c>
      <c r="CB53" s="92">
        <f>('[1]Summary Data'!$V118*POWER(CB$51,3))+('[1]Summary Data'!$W118*POWER(CB$51,2))+('[1]Summary Data'!$X118*CB$51)+'[1]Summary Data'!$Y118</f>
        <v>0.22758</v>
      </c>
      <c r="CC53" s="93">
        <f>('[1]Summary Data'!$V118*POWER(CC$51,3))+('[1]Summary Data'!$W118*POWER(CC$51,2))+('[1]Summary Data'!$X118*CC$51)+'[1]Summary Data'!$Y118</f>
        <v>0.21441856523264</v>
      </c>
      <c r="CD53" s="93">
        <f>('[1]Summary Data'!$V118*POWER(CD$51,3))+('[1]Summary Data'!$W118*POWER(CD$51,2))+('[1]Summary Data'!$X118*CD$51)+'[1]Summary Data'!$Y118</f>
        <v>0.20134751706112</v>
      </c>
      <c r="CE53" s="93">
        <f>('[1]Summary Data'!$V118*POWER(CE$51,3))+('[1]Summary Data'!$W118*POWER(CE$51,2))+('[1]Summary Data'!$X118*CE$51)+'[1]Summary Data'!$Y118</f>
        <v>0.18839825968127999</v>
      </c>
      <c r="CF53" s="93">
        <f>('[1]Summary Data'!$V118*POWER(CF$51,3))+('[1]Summary Data'!$W118*POWER(CF$51,2))+('[1]Summary Data'!$X118*CF$51)+'[1]Summary Data'!$Y118</f>
        <v>0.17560219728895998</v>
      </c>
      <c r="CG53" s="93">
        <f>('[1]Summary Data'!$V118*POWER(CG$51,3))+('[1]Summary Data'!$W118*POWER(CG$51,2))+('[1]Summary Data'!$X118*CG$51)+'[1]Summary Data'!$Y118</f>
        <v>0.16299073408</v>
      </c>
      <c r="CH53" s="93">
        <f>('[1]Summary Data'!$V118*POWER(CH$51,3))+('[1]Summary Data'!$W118*POWER(CH$51,2))+('[1]Summary Data'!$X118*CH$51)+'[1]Summary Data'!$Y118</f>
        <v>0.15059527425024</v>
      </c>
      <c r="CI53" s="93">
        <f>('[1]Summary Data'!$V118*POWER(CI$51,3))+('[1]Summary Data'!$W118*POWER(CI$51,2))+('[1]Summary Data'!$X118*CI$51)+'[1]Summary Data'!$Y118</f>
        <v>0.13844722199552001</v>
      </c>
      <c r="CJ53" s="93">
        <f>('[1]Summary Data'!$V118*POWER(CJ$51,3))+('[1]Summary Data'!$W118*POWER(CJ$51,2))+('[1]Summary Data'!$X118*CJ$51)+'[1]Summary Data'!$Y118</f>
        <v>0.12657798151167998</v>
      </c>
      <c r="CK53" s="93">
        <f>('[1]Summary Data'!$V118*POWER(CK$51,3))+('[1]Summary Data'!$W118*POWER(CK$51,2))+('[1]Summary Data'!$X118*CK$51)+'[1]Summary Data'!$Y118</f>
        <v>0.11501895699455998</v>
      </c>
      <c r="CL53" s="93">
        <f>('[1]Summary Data'!$V118*POWER(CL$51,3))+('[1]Summary Data'!$W118*POWER(CL$51,2))+('[1]Summary Data'!$X118*CL$51)+'[1]Summary Data'!$Y118</f>
        <v>0.10380155263999996</v>
      </c>
      <c r="CM53" s="93">
        <f>('[1]Summary Data'!$V118*POWER(CM$51,3))+('[1]Summary Data'!$W118*POWER(CM$51,2))+('[1]Summary Data'!$X118*CM$51)+'[1]Summary Data'!$Y118</f>
        <v>9.2957172643839958E-2</v>
      </c>
      <c r="CN53" s="93">
        <f>('[1]Summary Data'!$V118*POWER(CN$51,3))+('[1]Summary Data'!$W118*POWER(CN$51,2))+('[1]Summary Data'!$X118*CN$51)+'[1]Summary Data'!$Y118</f>
        <v>8.2517221201919955E-2</v>
      </c>
      <c r="CO53" s="93">
        <f>('[1]Summary Data'!$V118*POWER(CO$51,3))+('[1]Summary Data'!$W118*POWER(CO$51,2))+('[1]Summary Data'!$X118*CO$51)+'[1]Summary Data'!$Y118</f>
        <v>7.2513102510079946E-2</v>
      </c>
      <c r="CP53" s="93">
        <f>('[1]Summary Data'!$V118*POWER(CP$51,3))+('[1]Summary Data'!$W118*POWER(CP$51,2))+('[1]Summary Data'!$X118*CP$51)+'[1]Summary Data'!$Y118</f>
        <v>6.2976220764159929E-2</v>
      </c>
      <c r="CQ53" s="93">
        <f>('[1]Summary Data'!$V118*POWER(CQ$51,3))+('[1]Summary Data'!$W118*POWER(CQ$51,2))+('[1]Summary Data'!$X118*CQ$51)+'[1]Summary Data'!$Y118</f>
        <v>5.3937980159999926E-2</v>
      </c>
      <c r="CR53" s="93">
        <f>('[1]Summary Data'!$V118*POWER(CR$51,3))+('[1]Summary Data'!$W118*POWER(CR$51,2))+('[1]Summary Data'!$X118*CR$51)+'[1]Summary Data'!$Y118</f>
        <v>4.5429784893439934E-2</v>
      </c>
      <c r="CS53" s="93">
        <f>('[1]Summary Data'!$V118*POWER(CS$51,3))+('[1]Summary Data'!$W118*POWER(CS$51,2))+('[1]Summary Data'!$X118*CS$51)+'[1]Summary Data'!$Y118</f>
        <v>3.748303916031992E-2</v>
      </c>
      <c r="CT53" s="93">
        <f>('[1]Summary Data'!$V118*POWER(CT$51,3))+('[1]Summary Data'!$W118*POWER(CT$51,2))+('[1]Summary Data'!$X118*CT$51)+'[1]Summary Data'!$Y118</f>
        <v>3.0129147156479907E-2</v>
      </c>
      <c r="CU53" s="93">
        <f>('[1]Summary Data'!$V118*POWER(CU$51,3))+('[1]Summary Data'!$W118*POWER(CU$51,2))+('[1]Summary Data'!$X118*CU$51)+'[1]Summary Data'!$Y118</f>
        <v>2.3399513077759948E-2</v>
      </c>
      <c r="CV53" s="93">
        <f>('[1]Summary Data'!$V118*POWER(CV$51,3))+('[1]Summary Data'!$W118*POWER(CV$51,2))+('[1]Summary Data'!$X118*CV$51)+'[1]Summary Data'!$Y118</f>
        <v>1.7325541119999954E-2</v>
      </c>
      <c r="CW53" s="93">
        <f>('[1]Summary Data'!$V118*POWER(CW$51,3))+('[1]Summary Data'!$W118*POWER(CW$51,2))+('[1]Summary Data'!$X118*CW$51)+'[1]Summary Data'!$Y118</f>
        <v>1.193863547903995E-2</v>
      </c>
      <c r="CX53" s="93">
        <f>('[1]Summary Data'!$V118*POWER(CX$51,3))+('[1]Summary Data'!$W118*POWER(CX$51,2))+('[1]Summary Data'!$X118*CX$51)+'[1]Summary Data'!$Y118</f>
        <v>7.2702003507199575E-3</v>
      </c>
      <c r="CY53" s="93">
        <f>('[1]Summary Data'!$V118*POWER(CY$51,3))+('[1]Summary Data'!$W118*POWER(CY$51,2))+('[1]Summary Data'!$X118*CY$51)+'[1]Summary Data'!$Y118</f>
        <v>3.351639930879946E-3</v>
      </c>
      <c r="CZ53" s="93">
        <f>('[1]Summary Data'!$V118*POWER(CZ$51,3))+('[1]Summary Data'!$W118*POWER(CZ$51,2))+('[1]Summary Data'!$X118*CZ$51)+'[1]Summary Data'!$Y118</f>
        <v>2.1435841535996647E-4</v>
      </c>
      <c r="DA53" s="93">
        <f>('[1]Summary Data'!$V118*POWER(DA$51,3))+('[1]Summary Data'!$W118*POWER(DA$51,2))+('[1]Summary Data'!$X118*DA$51)+'[1]Summary Data'!$Y118</f>
        <v>-2.110240000000041E-3</v>
      </c>
      <c r="DB53" s="93">
        <f>('[1]Summary Data'!$V118*POWER(DB$51,3))+('[1]Summary Data'!$W118*POWER(DB$51,2))+('[1]Summary Data'!$X118*DB$51)+'[1]Summary Data'!$Y118</f>
        <v>-3.5907511193599972E-3</v>
      </c>
      <c r="DC53" s="93">
        <f>('[1]Summary Data'!$V118*POWER(DC$51,3))+('[1]Summary Data'!$W118*POWER(DC$51,2))+('[1]Summary Data'!$X118*DC$51)+'[1]Summary Data'!$Y118</f>
        <v>-4.1957707468799899E-3</v>
      </c>
      <c r="DD53" s="93">
        <f>('[1]Summary Data'!$V118*POWER(DD$51,3))+('[1]Summary Data'!$W118*POWER(DD$51,2))+('[1]Summary Data'!$X118*DD$51)+'[1]Summary Data'!$Y118</f>
        <v>-3.8938946867199953E-3</v>
      </c>
      <c r="DE53" s="93">
        <f>('[1]Summary Data'!$V118*POWER(DE$51,3))+('[1]Summary Data'!$W118*POWER(DE$51,2))+('[1]Summary Data'!$X118*DE$51)+'[1]Summary Data'!$Y118</f>
        <v>-2.6537187430399345E-3</v>
      </c>
      <c r="DF53" s="93">
        <f>('[1]Summary Data'!$V118*POWER(DF$51,3))+('[1]Summary Data'!$W118*POWER(DF$51,2))+('[1]Summary Data'!$X118*DF$51)+'[1]Summary Data'!$Y118</f>
        <v>-4.438387199999505E-4</v>
      </c>
      <c r="DG53" s="93">
        <f>('[1]Summary Data'!$V118*POWER(DG$51,3))+('[1]Summary Data'!$W118*POWER(DG$51,2))+('[1]Summary Data'!$X118*DG$51)+'[1]Summary Data'!$Y118</f>
        <v>2.7671495782400635E-3</v>
      </c>
      <c r="DH53" s="93">
        <f>('[1]Summary Data'!$V118*POWER(DH$51,3))+('[1]Summary Data'!$W118*POWER(DH$51,2))+('[1]Summary Data'!$X118*DH$51)+'[1]Summary Data'!$Y118</f>
        <v>7.0106503475201587E-3</v>
      </c>
      <c r="DI53" s="93">
        <f>('[1]Summary Data'!$V118*POWER(DI$51,3))+('[1]Summary Data'!$W118*POWER(DI$51,2))+('[1]Summary Data'!$X118*DI$51)+'[1]Summary Data'!$Y118</f>
        <v>1.2318067783680137E-2</v>
      </c>
      <c r="DJ53" s="93">
        <f>('[1]Summary Data'!$V118*POWER(DJ$51,3))+('[1]Summary Data'!$W118*POWER(DJ$51,2))+('[1]Summary Data'!$X118*DJ$51)+'[1]Summary Data'!$Y118</f>
        <v>1.8720806082560215E-2</v>
      </c>
      <c r="DK53" s="93">
        <f>('[1]Summary Data'!$V118*POWER(DK$51,3))+('[1]Summary Data'!$W118*POWER(DK$51,2))+('[1]Summary Data'!$X118*DK$51)+'[1]Summary Data'!$Y118</f>
        <v>2.6250269440000196E-2</v>
      </c>
      <c r="DL53" s="93">
        <f>('[1]Summary Data'!$V118*POWER(DL$51,3))+('[1]Summary Data'!$W118*POWER(DL$51,2))+('[1]Summary Data'!$X118*DL$51)+'[1]Summary Data'!$Y118</f>
        <v>3.4937862051840241E-2</v>
      </c>
      <c r="DM53" s="93">
        <f>('[1]Summary Data'!$V118*POWER(DM$51,3))+('[1]Summary Data'!$W118*POWER(DM$51,2))+('[1]Summary Data'!$X118*DM$51)+'[1]Summary Data'!$Y118</f>
        <v>4.4814988113920262E-2</v>
      </c>
      <c r="DN53" s="93">
        <f>('[1]Summary Data'!$V118*POWER(DN$51,3))+('[1]Summary Data'!$W118*POWER(DN$51,2))+('[1]Summary Data'!$X118*DN$51)+'[1]Summary Data'!$Y118</f>
        <v>5.591305182208034E-2</v>
      </c>
      <c r="DO53" s="93">
        <f>('[1]Summary Data'!$V118*POWER(DO$51,3))+('[1]Summary Data'!$W118*POWER(DO$51,2))+('[1]Summary Data'!$X118*DO$51)+'[1]Summary Data'!$Y118</f>
        <v>6.8263457372160385E-2</v>
      </c>
      <c r="DP53" s="93">
        <f>('[1]Summary Data'!$V118*POWER(DP$51,3))+('[1]Summary Data'!$W118*POWER(DP$51,2))+('[1]Summary Data'!$X118*DP$51)+'[1]Summary Data'!$Y118</f>
        <v>8.1897608960000368E-2</v>
      </c>
      <c r="DQ53" s="93">
        <f>('[1]Summary Data'!$V118*POWER(DQ$51,3))+('[1]Summary Data'!$W118*POWER(DQ$51,2))+('[1]Summary Data'!$X118*DQ$51)+'[1]Summary Data'!$Y118</f>
        <v>9.6846910781440476E-2</v>
      </c>
      <c r="DR53" s="93">
        <f>('[1]Summary Data'!$V118*POWER(DR$51,3))+('[1]Summary Data'!$W118*POWER(DR$51,2))+('[1]Summary Data'!$X118*DR$51)+'[1]Summary Data'!$Y118</f>
        <v>0.11314276703232051</v>
      </c>
      <c r="DS53" s="93">
        <f>('[1]Summary Data'!$V118*POWER(DS$51,3))+('[1]Summary Data'!$W118*POWER(DS$51,2))+('[1]Summary Data'!$X118*DS$51)+'[1]Summary Data'!$Y118</f>
        <v>0.13081658190848056</v>
      </c>
      <c r="DT53" s="93">
        <f>('[1]Summary Data'!$V118*POWER(DT$51,3))+('[1]Summary Data'!$W118*POWER(DT$51,2))+('[1]Summary Data'!$X118*DT$51)+'[1]Summary Data'!$Y118</f>
        <v>0.14989975960576074</v>
      </c>
      <c r="DU53" s="93">
        <f>('[1]Summary Data'!$V118*POWER(DU$51,3))+('[1]Summary Data'!$W118*POWER(DU$51,2))+('[1]Summary Data'!$X118*DU$51)+'[1]Summary Data'!$Y118</f>
        <v>0.17042370432000065</v>
      </c>
      <c r="DV53" s="93">
        <f>('[1]Summary Data'!$V118*POWER(DV$51,3))+('[1]Summary Data'!$W118*POWER(DV$51,2))+('[1]Summary Data'!$X118*DV$51)+'[1]Summary Data'!$Y118</f>
        <v>0.19241982024704074</v>
      </c>
      <c r="DW53" s="93">
        <f>('[1]Summary Data'!$V118*POWER(DW$51,3))+('[1]Summary Data'!$W118*POWER(DW$51,2))+('[1]Summary Data'!$X118*DW$51)+'[1]Summary Data'!$Y118</f>
        <v>0.21591951158272082</v>
      </c>
      <c r="DX53" s="93">
        <f>('[1]Summary Data'!$V118*POWER(DX$51,3))+('[1]Summary Data'!$W118*POWER(DX$51,2))+('[1]Summary Data'!$X118*DX$51)+'[1]Summary Data'!$Y118</f>
        <v>0.24095418252288092</v>
      </c>
      <c r="DY53" s="93">
        <f>('[1]Summary Data'!$V118*POWER(DY$51,3))+('[1]Summary Data'!$W118*POWER(DY$51,2))+('[1]Summary Data'!$X118*DY$51)+'[1]Summary Data'!$Y118</f>
        <v>0.26755523726336095</v>
      </c>
      <c r="DZ53" s="93">
        <f>('[1]Summary Data'!$V118*POWER(DZ$51,3))+('[1]Summary Data'!$W118*POWER(DZ$51,2))+('[1]Summary Data'!$X118*DZ$51)+'[1]Summary Data'!$Y118</f>
        <v>0.29575408000000125</v>
      </c>
      <c r="EA53" s="93">
        <f>('[1]Summary Data'!$V118*POWER(EA$51,3))+('[1]Summary Data'!$W118*POWER(EA$51,2))+('[1]Summary Data'!$X118*EA$51)+'[1]Summary Data'!$Y118</f>
        <v>0.32558211492864131</v>
      </c>
      <c r="EB53" s="93">
        <f>('[1]Summary Data'!$V118*POWER(EB$51,3))+('[1]Summary Data'!$W118*POWER(EB$51,2))+('[1]Summary Data'!$X118*EB$51)+'[1]Summary Data'!$Y118</f>
        <v>0.35707074624512125</v>
      </c>
      <c r="EC53" s="93">
        <f>('[1]Summary Data'!$V118*POWER(EC$51,3))+('[1]Summary Data'!$W118*POWER(EC$51,2))+('[1]Summary Data'!$X118*EC$51)+'[1]Summary Data'!$Y118</f>
        <v>0.39025137814528132</v>
      </c>
      <c r="ED53" s="93">
        <f>('[1]Summary Data'!$V118*POWER(ED$51,3))+('[1]Summary Data'!$W118*POWER(ED$51,2))+('[1]Summary Data'!$X118*ED$51)+'[1]Summary Data'!$Y118</f>
        <v>0.42515541482496155</v>
      </c>
      <c r="EE53" s="93">
        <f>('[1]Summary Data'!$V118*POWER(EE$51,3))+('[1]Summary Data'!$W118*POWER(EE$51,2))+('[1]Summary Data'!$X118*EE$51)+'[1]Summary Data'!$Y118</f>
        <v>0.46181426048000151</v>
      </c>
      <c r="EF53" s="93">
        <f>('[1]Summary Data'!$V118*POWER(EF$51,3))+('[1]Summary Data'!$W118*POWER(EF$51,2))+('[1]Summary Data'!$X118*EF$51)+'[1]Summary Data'!$Y118</f>
        <v>0.50025931930624168</v>
      </c>
      <c r="EG53" s="93">
        <f>('[1]Summary Data'!$V118*POWER(EG$51,3))+('[1]Summary Data'!$W118*POWER(EG$51,2))+('[1]Summary Data'!$X118*EG$51)+'[1]Summary Data'!$Y118</f>
        <v>0.54052199549952185</v>
      </c>
      <c r="EH53" s="93">
        <f>('[1]Summary Data'!$V118*POWER(EH$51,3))+('[1]Summary Data'!$W118*POWER(EH$51,2))+('[1]Summary Data'!$X118*EH$51)+'[1]Summary Data'!$Y118</f>
        <v>0.58263369325568193</v>
      </c>
      <c r="EI53" s="93">
        <f>('[1]Summary Data'!$V118*POWER(EI$51,3))+('[1]Summary Data'!$W118*POWER(EI$51,2))+('[1]Summary Data'!$X118*EI$51)+'[1]Summary Data'!$Y118</f>
        <v>0.62662581677056217</v>
      </c>
      <c r="EJ53" s="93">
        <f>('[1]Summary Data'!$V118*POWER(EJ$51,3))+('[1]Summary Data'!$W118*POWER(EJ$51,2))+('[1]Summary Data'!$X118*EJ$51)+'[1]Summary Data'!$Y118</f>
        <v>0.67252977024000216</v>
      </c>
      <c r="EK53" s="93">
        <f>('[1]Summary Data'!$V118*POWER(EK$51,3))+('[1]Summary Data'!$W118*POWER(EK$51,2))+('[1]Summary Data'!$X118*EK$51)+'[1]Summary Data'!$Y118</f>
        <v>0.72037695785984213</v>
      </c>
      <c r="EL53" s="93">
        <f>('[1]Summary Data'!$V118*POWER(EL$51,3))+('[1]Summary Data'!$W118*POWER(EL$51,2))+('[1]Summary Data'!$X118*EL$51)+'[1]Summary Data'!$Y118</f>
        <v>0.77019878382592233</v>
      </c>
      <c r="EM53" s="93">
        <f>('[1]Summary Data'!$V118*POWER(EM$51,3))+('[1]Summary Data'!$W118*POWER(EM$51,2))+('[1]Summary Data'!$X118*EM$51)+'[1]Summary Data'!$Y118</f>
        <v>0.82202665233408245</v>
      </c>
      <c r="EN53" s="93">
        <f>('[1]Summary Data'!$V118*POWER(EN$51,3))+('[1]Summary Data'!$W118*POWER(EN$51,2))+('[1]Summary Data'!$X118*EN$51)+'[1]Summary Data'!$Y118</f>
        <v>0.87589196758016274</v>
      </c>
      <c r="EO53" s="94">
        <f>('[1]Summary Data'!$V118*POWER(EO$51,3))+('[1]Summary Data'!$W118*POWER(EO$51,2))+('[1]Summary Data'!$X118*EO$51)+'[1]Summary Data'!$Y118</f>
        <v>0.93182613376000267</v>
      </c>
      <c r="EP53" s="173"/>
      <c r="EQ53" s="43" t="s">
        <v>62</v>
      </c>
    </row>
    <row r="54" spans="2:147">
      <c r="B54" s="166"/>
      <c r="C54" s="167"/>
      <c r="D54" s="167"/>
      <c r="E54" s="168"/>
      <c r="F54" s="54">
        <f t="shared" si="7"/>
        <v>3.5</v>
      </c>
      <c r="G54" s="97">
        <f t="shared" si="8"/>
        <v>0.21168999999999999</v>
      </c>
      <c r="H54" s="98">
        <f t="shared" si="8"/>
        <v>0.2040697630976</v>
      </c>
      <c r="I54" s="98">
        <f t="shared" si="8"/>
        <v>0.19606648302079999</v>
      </c>
      <c r="J54" s="98">
        <f t="shared" si="8"/>
        <v>0.1877250257152</v>
      </c>
      <c r="K54" s="98">
        <f t="shared" si="8"/>
        <v>0.17909025712639998</v>
      </c>
      <c r="L54" s="98">
        <f t="shared" si="8"/>
        <v>0.17020704319999999</v>
      </c>
      <c r="M54" s="98">
        <f t="shared" si="8"/>
        <v>0.16112024988160001</v>
      </c>
      <c r="N54" s="98">
        <f t="shared" si="8"/>
        <v>0.15187474311679999</v>
      </c>
      <c r="O54" s="98">
        <f t="shared" si="8"/>
        <v>0.14251538885119999</v>
      </c>
      <c r="P54" s="98">
        <f t="shared" si="8"/>
        <v>0.13308705303039997</v>
      </c>
      <c r="Q54" s="98">
        <f t="shared" si="8"/>
        <v>0.12363460159999998</v>
      </c>
      <c r="R54" s="98">
        <f t="shared" si="8"/>
        <v>0.11420290050559997</v>
      </c>
      <c r="S54" s="98">
        <f t="shared" si="8"/>
        <v>0.10483681569279996</v>
      </c>
      <c r="T54" s="98">
        <f t="shared" si="8"/>
        <v>9.5581213107199955E-2</v>
      </c>
      <c r="U54" s="98">
        <f t="shared" si="8"/>
        <v>8.6480958694399951E-2</v>
      </c>
      <c r="V54" s="98">
        <f t="shared" si="8"/>
        <v>7.7580918399999921E-2</v>
      </c>
      <c r="W54" s="98">
        <f t="shared" si="8"/>
        <v>6.8925958169599927E-2</v>
      </c>
      <c r="X54" s="98">
        <f t="shared" si="8"/>
        <v>6.0560943948799933E-2</v>
      </c>
      <c r="Y54" s="98">
        <f t="shared" si="8"/>
        <v>5.2530741683199933E-2</v>
      </c>
      <c r="Z54" s="98">
        <f t="shared" si="8"/>
        <v>4.4880217318399918E-2</v>
      </c>
      <c r="AA54" s="98">
        <f t="shared" si="8"/>
        <v>3.7654236799999907E-2</v>
      </c>
      <c r="AB54" s="98">
        <f t="shared" si="8"/>
        <v>3.0897666073599894E-2</v>
      </c>
      <c r="AC54" s="98">
        <f t="shared" si="8"/>
        <v>2.4655371084799926E-2</v>
      </c>
      <c r="AD54" s="98">
        <f t="shared" si="8"/>
        <v>1.8972217779199885E-2</v>
      </c>
      <c r="AE54" s="98">
        <f t="shared" si="8"/>
        <v>1.3893072102399928E-2</v>
      </c>
      <c r="AF54" s="98">
        <f t="shared" si="8"/>
        <v>9.4627999999999102E-3</v>
      </c>
      <c r="AG54" s="98">
        <f t="shared" si="8"/>
        <v>5.7262674175999617E-3</v>
      </c>
      <c r="AH54" s="98">
        <f t="shared" si="8"/>
        <v>2.7283403007999363E-3</v>
      </c>
      <c r="AI54" s="98">
        <f t="shared" si="8"/>
        <v>5.1388459519996488E-4</v>
      </c>
      <c r="AJ54" s="98">
        <f t="shared" si="8"/>
        <v>0</v>
      </c>
      <c r="AK54" s="98">
        <f t="shared" si="8"/>
        <v>0</v>
      </c>
      <c r="AL54" s="98">
        <f t="shared" si="8"/>
        <v>0</v>
      </c>
      <c r="AM54" s="98">
        <v>0</v>
      </c>
      <c r="AN54" s="98">
        <v>0</v>
      </c>
      <c r="AO54" s="98">
        <v>0</v>
      </c>
      <c r="AP54" s="98">
        <v>0</v>
      </c>
      <c r="AQ54" s="98">
        <v>0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0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0</v>
      </c>
      <c r="BF54" s="98">
        <v>0</v>
      </c>
      <c r="BG54" s="98">
        <v>0</v>
      </c>
      <c r="BH54" s="98">
        <v>0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0</v>
      </c>
      <c r="BO54" s="98">
        <v>0</v>
      </c>
      <c r="BP54" s="98">
        <v>0</v>
      </c>
      <c r="BQ54" s="98">
        <v>0</v>
      </c>
      <c r="BR54" s="98">
        <v>0</v>
      </c>
      <c r="BS54" s="98">
        <v>0</v>
      </c>
      <c r="BT54" s="99">
        <v>0</v>
      </c>
      <c r="BU54" s="173"/>
      <c r="CA54" s="142">
        <f t="shared" si="9"/>
        <v>0</v>
      </c>
      <c r="CB54" s="97">
        <f>('[1]Summary Data'!$V117*POWER(CB$51,3))+('[1]Summary Data'!$W117*POWER(CB$51,2))+('[1]Summary Data'!$X117*CB$51)+'[1]Summary Data'!$Y117</f>
        <v>0.21168999999999999</v>
      </c>
      <c r="CC54" s="98">
        <f>('[1]Summary Data'!$V117*POWER(CC$51,3))+('[1]Summary Data'!$W117*POWER(CC$51,2))+('[1]Summary Data'!$X117*CC$51)+'[1]Summary Data'!$Y117</f>
        <v>0.2040697630976</v>
      </c>
      <c r="CD54" s="98">
        <f>('[1]Summary Data'!$V117*POWER(CD$51,3))+('[1]Summary Data'!$W117*POWER(CD$51,2))+('[1]Summary Data'!$X117*CD$51)+'[1]Summary Data'!$Y117</f>
        <v>0.19606648302079999</v>
      </c>
      <c r="CE54" s="98">
        <f>('[1]Summary Data'!$V117*POWER(CE$51,3))+('[1]Summary Data'!$W117*POWER(CE$51,2))+('[1]Summary Data'!$X117*CE$51)+'[1]Summary Data'!$Y117</f>
        <v>0.1877250257152</v>
      </c>
      <c r="CF54" s="98">
        <f>('[1]Summary Data'!$V117*POWER(CF$51,3))+('[1]Summary Data'!$W117*POWER(CF$51,2))+('[1]Summary Data'!$X117*CF$51)+'[1]Summary Data'!$Y117</f>
        <v>0.17909025712639998</v>
      </c>
      <c r="CG54" s="98">
        <f>('[1]Summary Data'!$V117*POWER(CG$51,3))+('[1]Summary Data'!$W117*POWER(CG$51,2))+('[1]Summary Data'!$X117*CG$51)+'[1]Summary Data'!$Y117</f>
        <v>0.17020704319999999</v>
      </c>
      <c r="CH54" s="98">
        <f>('[1]Summary Data'!$V117*POWER(CH$51,3))+('[1]Summary Data'!$W117*POWER(CH$51,2))+('[1]Summary Data'!$X117*CH$51)+'[1]Summary Data'!$Y117</f>
        <v>0.16112024988160001</v>
      </c>
      <c r="CI54" s="98">
        <f>('[1]Summary Data'!$V117*POWER(CI$51,3))+('[1]Summary Data'!$W117*POWER(CI$51,2))+('[1]Summary Data'!$X117*CI$51)+'[1]Summary Data'!$Y117</f>
        <v>0.15187474311679999</v>
      </c>
      <c r="CJ54" s="98">
        <f>('[1]Summary Data'!$V117*POWER(CJ$51,3))+('[1]Summary Data'!$W117*POWER(CJ$51,2))+('[1]Summary Data'!$X117*CJ$51)+'[1]Summary Data'!$Y117</f>
        <v>0.14251538885119999</v>
      </c>
      <c r="CK54" s="98">
        <f>('[1]Summary Data'!$V117*POWER(CK$51,3))+('[1]Summary Data'!$W117*POWER(CK$51,2))+('[1]Summary Data'!$X117*CK$51)+'[1]Summary Data'!$Y117</f>
        <v>0.13308705303039997</v>
      </c>
      <c r="CL54" s="98">
        <f>('[1]Summary Data'!$V117*POWER(CL$51,3))+('[1]Summary Data'!$W117*POWER(CL$51,2))+('[1]Summary Data'!$X117*CL$51)+'[1]Summary Data'!$Y117</f>
        <v>0.12363460159999998</v>
      </c>
      <c r="CM54" s="98">
        <f>('[1]Summary Data'!$V117*POWER(CM$51,3))+('[1]Summary Data'!$W117*POWER(CM$51,2))+('[1]Summary Data'!$X117*CM$51)+'[1]Summary Data'!$Y117</f>
        <v>0.11420290050559997</v>
      </c>
      <c r="CN54" s="98">
        <f>('[1]Summary Data'!$V117*POWER(CN$51,3))+('[1]Summary Data'!$W117*POWER(CN$51,2))+('[1]Summary Data'!$X117*CN$51)+'[1]Summary Data'!$Y117</f>
        <v>0.10483681569279996</v>
      </c>
      <c r="CO54" s="98">
        <f>('[1]Summary Data'!$V117*POWER(CO$51,3))+('[1]Summary Data'!$W117*POWER(CO$51,2))+('[1]Summary Data'!$X117*CO$51)+'[1]Summary Data'!$Y117</f>
        <v>9.5581213107199955E-2</v>
      </c>
      <c r="CP54" s="98">
        <f>('[1]Summary Data'!$V117*POWER(CP$51,3))+('[1]Summary Data'!$W117*POWER(CP$51,2))+('[1]Summary Data'!$X117*CP$51)+'[1]Summary Data'!$Y117</f>
        <v>8.6480958694399951E-2</v>
      </c>
      <c r="CQ54" s="98">
        <f>('[1]Summary Data'!$V117*POWER(CQ$51,3))+('[1]Summary Data'!$W117*POWER(CQ$51,2))+('[1]Summary Data'!$X117*CQ$51)+'[1]Summary Data'!$Y117</f>
        <v>7.7580918399999921E-2</v>
      </c>
      <c r="CR54" s="98">
        <f>('[1]Summary Data'!$V117*POWER(CR$51,3))+('[1]Summary Data'!$W117*POWER(CR$51,2))+('[1]Summary Data'!$X117*CR$51)+'[1]Summary Data'!$Y117</f>
        <v>6.8925958169599927E-2</v>
      </c>
      <c r="CS54" s="98">
        <f>('[1]Summary Data'!$V117*POWER(CS$51,3))+('[1]Summary Data'!$W117*POWER(CS$51,2))+('[1]Summary Data'!$X117*CS$51)+'[1]Summary Data'!$Y117</f>
        <v>6.0560943948799933E-2</v>
      </c>
      <c r="CT54" s="98">
        <f>('[1]Summary Data'!$V117*POWER(CT$51,3))+('[1]Summary Data'!$W117*POWER(CT$51,2))+('[1]Summary Data'!$X117*CT$51)+'[1]Summary Data'!$Y117</f>
        <v>5.2530741683199933E-2</v>
      </c>
      <c r="CU54" s="98">
        <f>('[1]Summary Data'!$V117*POWER(CU$51,3))+('[1]Summary Data'!$W117*POWER(CU$51,2))+('[1]Summary Data'!$X117*CU$51)+'[1]Summary Data'!$Y117</f>
        <v>4.4880217318399918E-2</v>
      </c>
      <c r="CV54" s="98">
        <f>('[1]Summary Data'!$V117*POWER(CV$51,3))+('[1]Summary Data'!$W117*POWER(CV$51,2))+('[1]Summary Data'!$X117*CV$51)+'[1]Summary Data'!$Y117</f>
        <v>3.7654236799999907E-2</v>
      </c>
      <c r="CW54" s="98">
        <f>('[1]Summary Data'!$V117*POWER(CW$51,3))+('[1]Summary Data'!$W117*POWER(CW$51,2))+('[1]Summary Data'!$X117*CW$51)+'[1]Summary Data'!$Y117</f>
        <v>3.0897666073599894E-2</v>
      </c>
      <c r="CX54" s="98">
        <f>('[1]Summary Data'!$V117*POWER(CX$51,3))+('[1]Summary Data'!$W117*POWER(CX$51,2))+('[1]Summary Data'!$X117*CX$51)+'[1]Summary Data'!$Y117</f>
        <v>2.4655371084799926E-2</v>
      </c>
      <c r="CY54" s="98">
        <f>('[1]Summary Data'!$V117*POWER(CY$51,3))+('[1]Summary Data'!$W117*POWER(CY$51,2))+('[1]Summary Data'!$X117*CY$51)+'[1]Summary Data'!$Y117</f>
        <v>1.8972217779199885E-2</v>
      </c>
      <c r="CZ54" s="98">
        <f>('[1]Summary Data'!$V117*POWER(CZ$51,3))+('[1]Summary Data'!$W117*POWER(CZ$51,2))+('[1]Summary Data'!$X117*CZ$51)+'[1]Summary Data'!$Y117</f>
        <v>1.3893072102399928E-2</v>
      </c>
      <c r="DA54" s="98">
        <f>('[1]Summary Data'!$V117*POWER(DA$51,3))+('[1]Summary Data'!$W117*POWER(DA$51,2))+('[1]Summary Data'!$X117*DA$51)+'[1]Summary Data'!$Y117</f>
        <v>9.4627999999999102E-3</v>
      </c>
      <c r="DB54" s="98">
        <f>('[1]Summary Data'!$V117*POWER(DB$51,3))+('[1]Summary Data'!$W117*POWER(DB$51,2))+('[1]Summary Data'!$X117*DB$51)+'[1]Summary Data'!$Y117</f>
        <v>5.7262674175999617E-3</v>
      </c>
      <c r="DC54" s="98">
        <f>('[1]Summary Data'!$V117*POWER(DC$51,3))+('[1]Summary Data'!$W117*POWER(DC$51,2))+('[1]Summary Data'!$X117*DC$51)+'[1]Summary Data'!$Y117</f>
        <v>2.7283403007999363E-3</v>
      </c>
      <c r="DD54" s="98">
        <f>('[1]Summary Data'!$V117*POWER(DD$51,3))+('[1]Summary Data'!$W117*POWER(DD$51,2))+('[1]Summary Data'!$X117*DD$51)+'[1]Summary Data'!$Y117</f>
        <v>5.1388459519996488E-4</v>
      </c>
      <c r="DE54" s="98">
        <f>('[1]Summary Data'!$V117*POWER(DE$51,3))+('[1]Summary Data'!$W117*POWER(DE$51,2))+('[1]Summary Data'!$X117*DE$51)+'[1]Summary Data'!$Y117</f>
        <v>-8.7223375360001576E-4</v>
      </c>
      <c r="DF54" s="98">
        <f>('[1]Summary Data'!$V117*POWER(DF$51,3))+('[1]Summary Data'!$W117*POWER(DF$51,2))+('[1]Summary Data'!$X117*DF$51)+'[1]Summary Data'!$Y117</f>
        <v>-1.3851487999999856E-3</v>
      </c>
      <c r="DG54" s="98">
        <f>('[1]Summary Data'!$V117*POWER(DG$51,3))+('[1]Summary Data'!$W117*POWER(DG$51,2))+('[1]Summary Data'!$X117*DG$51)+'[1]Summary Data'!$Y117</f>
        <v>-9.7999459839998027E-4</v>
      </c>
      <c r="DH54" s="98">
        <f>('[1]Summary Data'!$V117*POWER(DH$51,3))+('[1]Summary Data'!$W117*POWER(DH$51,2))+('[1]Summary Data'!$X117*DH$51)+'[1]Summary Data'!$Y117</f>
        <v>3.880947968000481E-4</v>
      </c>
      <c r="DI54" s="98">
        <f>('[1]Summary Data'!$V117*POWER(DI$51,3))+('[1]Summary Data'!$W117*POWER(DI$51,2))+('[1]Summary Data'!$X117*DI$51)+'[1]Summary Data'!$Y117</f>
        <v>2.763985331200064E-3</v>
      </c>
      <c r="DJ54" s="98">
        <f>('[1]Summary Data'!$V117*POWER(DJ$51,3))+('[1]Summary Data'!$W117*POWER(DJ$51,2))+('[1]Summary Data'!$X117*DJ$51)+'[1]Summary Data'!$Y117</f>
        <v>6.192542950400115E-3</v>
      </c>
      <c r="DK54" s="98">
        <f>('[1]Summary Data'!$V117*POWER(DK$51,3))+('[1]Summary Data'!$W117*POWER(DK$51,2))+('[1]Summary Data'!$X117*DK$51)+'[1]Summary Data'!$Y117</f>
        <v>1.0718633600000027E-2</v>
      </c>
      <c r="DL54" s="98">
        <f>('[1]Summary Data'!$V117*POWER(DL$51,3))+('[1]Summary Data'!$W117*POWER(DL$51,2))+('[1]Summary Data'!$X117*DL$51)+'[1]Summary Data'!$Y117</f>
        <v>1.6387123225600153E-2</v>
      </c>
      <c r="DM54" s="98">
        <f>('[1]Summary Data'!$V117*POWER(DM$51,3))+('[1]Summary Data'!$W117*POWER(DM$51,2))+('[1]Summary Data'!$X117*DM$51)+'[1]Summary Data'!$Y117</f>
        <v>2.3242877772800208E-2</v>
      </c>
      <c r="DN54" s="98">
        <f>('[1]Summary Data'!$V117*POWER(DN$51,3))+('[1]Summary Data'!$W117*POWER(DN$51,2))+('[1]Summary Data'!$X117*DN$51)+'[1]Summary Data'!$Y117</f>
        <v>3.1330763187200239E-2</v>
      </c>
      <c r="DO54" s="98">
        <f>('[1]Summary Data'!$V117*POWER(DO$51,3))+('[1]Summary Data'!$W117*POWER(DO$51,2))+('[1]Summary Data'!$X117*DO$51)+'[1]Summary Data'!$Y117</f>
        <v>4.0695645414400239E-2</v>
      </c>
      <c r="DP54" s="98">
        <f>('[1]Summary Data'!$V117*POWER(DP$51,3))+('[1]Summary Data'!$W117*POWER(DP$51,2))+('[1]Summary Data'!$X117*DP$51)+'[1]Summary Data'!$Y117</f>
        <v>5.1382390400000311E-2</v>
      </c>
      <c r="DQ54" s="98">
        <f>('[1]Summary Data'!$V117*POWER(DQ$51,3))+('[1]Summary Data'!$W117*POWER(DQ$51,2))+('[1]Summary Data'!$X117*DQ$51)+'[1]Summary Data'!$Y117</f>
        <v>6.3435864089600391E-2</v>
      </c>
      <c r="DR54" s="98">
        <f>('[1]Summary Data'!$V117*POWER(DR$51,3))+('[1]Summary Data'!$W117*POWER(DR$51,2))+('[1]Summary Data'!$X117*DR$51)+'[1]Summary Data'!$Y117</f>
        <v>7.6900932428800473E-2</v>
      </c>
      <c r="DS54" s="98">
        <f>('[1]Summary Data'!$V117*POWER(DS$51,3))+('[1]Summary Data'!$W117*POWER(DS$51,2))+('[1]Summary Data'!$X117*DS$51)+'[1]Summary Data'!$Y117</f>
        <v>9.1822461363200436E-2</v>
      </c>
      <c r="DT54" s="98">
        <f>('[1]Summary Data'!$V117*POWER(DT$51,3))+('[1]Summary Data'!$W117*POWER(DT$51,2))+('[1]Summary Data'!$X117*DT$51)+'[1]Summary Data'!$Y117</f>
        <v>0.10824531683840055</v>
      </c>
      <c r="DU54" s="98">
        <f>('[1]Summary Data'!$V117*POWER(DU$51,3))+('[1]Summary Data'!$W117*POWER(DU$51,2))+('[1]Summary Data'!$X117*DU$51)+'[1]Summary Data'!$Y117</f>
        <v>0.12621436480000053</v>
      </c>
      <c r="DV54" s="98">
        <f>('[1]Summary Data'!$V117*POWER(DV$51,3))+('[1]Summary Data'!$W117*POWER(DV$51,2))+('[1]Summary Data'!$X117*DV$51)+'[1]Summary Data'!$Y117</f>
        <v>0.14577447119360065</v>
      </c>
      <c r="DW54" s="98">
        <f>('[1]Summary Data'!$V117*POWER(DW$51,3))+('[1]Summary Data'!$W117*POWER(DW$51,2))+('[1]Summary Data'!$X117*DW$51)+'[1]Summary Data'!$Y117</f>
        <v>0.16697050196480073</v>
      </c>
      <c r="DX54" s="98">
        <f>('[1]Summary Data'!$V117*POWER(DX$51,3))+('[1]Summary Data'!$W117*POWER(DX$51,2))+('[1]Summary Data'!$X117*DX$51)+'[1]Summary Data'!$Y117</f>
        <v>0.18984732305920077</v>
      </c>
      <c r="DY54" s="98">
        <f>('[1]Summary Data'!$V117*POWER(DY$51,3))+('[1]Summary Data'!$W117*POWER(DY$51,2))+('[1]Summary Data'!$X117*DY$51)+'[1]Summary Data'!$Y117</f>
        <v>0.21444980042240092</v>
      </c>
      <c r="DZ54" s="98">
        <f>('[1]Summary Data'!$V117*POWER(DZ$51,3))+('[1]Summary Data'!$W117*POWER(DZ$51,2))+('[1]Summary Data'!$X117*DZ$51)+'[1]Summary Data'!$Y117</f>
        <v>0.24082280000000111</v>
      </c>
      <c r="EA54" s="98">
        <f>('[1]Summary Data'!$V117*POWER(EA$51,3))+('[1]Summary Data'!$W117*POWER(EA$51,2))+('[1]Summary Data'!$X117*EA$51)+'[1]Summary Data'!$Y117</f>
        <v>0.26901118773760119</v>
      </c>
      <c r="EB54" s="98">
        <f>('[1]Summary Data'!$V117*POWER(EB$51,3))+('[1]Summary Data'!$W117*POWER(EB$51,2))+('[1]Summary Data'!$X117*EB$51)+'[1]Summary Data'!$Y117</f>
        <v>0.29905982958080124</v>
      </c>
      <c r="EC54" s="98">
        <f>('[1]Summary Data'!$V117*POWER(EC$51,3))+('[1]Summary Data'!$W117*POWER(EC$51,2))+('[1]Summary Data'!$X117*EC$51)+'[1]Summary Data'!$Y117</f>
        <v>0.33101359147520132</v>
      </c>
      <c r="ED54" s="98">
        <f>('[1]Summary Data'!$V117*POWER(ED$51,3))+('[1]Summary Data'!$W117*POWER(ED$51,2))+('[1]Summary Data'!$X117*ED$51)+'[1]Summary Data'!$Y117</f>
        <v>0.36491733936640142</v>
      </c>
      <c r="EE54" s="98">
        <f>('[1]Summary Data'!$V117*POWER(EE$51,3))+('[1]Summary Data'!$W117*POWER(EE$51,2))+('[1]Summary Data'!$X117*EE$51)+'[1]Summary Data'!$Y117</f>
        <v>0.40081593920000147</v>
      </c>
      <c r="EF54" s="98">
        <f>('[1]Summary Data'!$V117*POWER(EF$51,3))+('[1]Summary Data'!$W117*POWER(EF$51,2))+('[1]Summary Data'!$X117*EF$51)+'[1]Summary Data'!$Y117</f>
        <v>0.43875425692160169</v>
      </c>
      <c r="EG54" s="98">
        <f>('[1]Summary Data'!$V117*POWER(EG$51,3))+('[1]Summary Data'!$W117*POWER(EG$51,2))+('[1]Summary Data'!$X117*EG$51)+'[1]Summary Data'!$Y117</f>
        <v>0.4787771584768018</v>
      </c>
      <c r="EH54" s="98">
        <f>('[1]Summary Data'!$V117*POWER(EH$51,3))+('[1]Summary Data'!$W117*POWER(EH$51,2))+('[1]Summary Data'!$X117*EH$51)+'[1]Summary Data'!$Y117</f>
        <v>0.52092950981120179</v>
      </c>
      <c r="EI54" s="98">
        <f>('[1]Summary Data'!$V117*POWER(EI$51,3))+('[1]Summary Data'!$W117*POWER(EI$51,2))+('[1]Summary Data'!$X117*EI$51)+'[1]Summary Data'!$Y117</f>
        <v>0.56525617687040208</v>
      </c>
      <c r="EJ54" s="98">
        <f>('[1]Summary Data'!$V117*POWER(EJ$51,3))+('[1]Summary Data'!$W117*POWER(EJ$51,2))+('[1]Summary Data'!$X117*EJ$51)+'[1]Summary Data'!$Y117</f>
        <v>0.6118020256000023</v>
      </c>
      <c r="EK54" s="98">
        <f>('[1]Summary Data'!$V117*POWER(EK$51,3))+('[1]Summary Data'!$W117*POWER(EK$51,2))+('[1]Summary Data'!$X117*EK$51)+'[1]Summary Data'!$Y117</f>
        <v>0.66061192194560214</v>
      </c>
      <c r="EL54" s="98">
        <f>('[1]Summary Data'!$V117*POWER(EL$51,3))+('[1]Summary Data'!$W117*POWER(EL$51,2))+('[1]Summary Data'!$X117*EL$51)+'[1]Summary Data'!$Y117</f>
        <v>0.71173073185280233</v>
      </c>
      <c r="EM54" s="98">
        <f>('[1]Summary Data'!$V117*POWER(EM$51,3))+('[1]Summary Data'!$W117*POWER(EM$51,2))+('[1]Summary Data'!$X117*EM$51)+'[1]Summary Data'!$Y117</f>
        <v>0.76520332126720247</v>
      </c>
      <c r="EN54" s="98">
        <f>('[1]Summary Data'!$V117*POWER(EN$51,3))+('[1]Summary Data'!$W117*POWER(EN$51,2))+('[1]Summary Data'!$X117*EN$51)+'[1]Summary Data'!$Y117</f>
        <v>0.82107455613440239</v>
      </c>
      <c r="EO54" s="99">
        <f>('[1]Summary Data'!$V117*POWER(EO$51,3))+('[1]Summary Data'!$W117*POWER(EO$51,2))+('[1]Summary Data'!$X117*EO$51)+'[1]Summary Data'!$Y117</f>
        <v>0.87938930240000257</v>
      </c>
      <c r="EP54" s="173"/>
    </row>
    <row r="55" spans="2:147">
      <c r="B55" s="166"/>
      <c r="C55" s="167"/>
      <c r="D55" s="167"/>
      <c r="E55" s="168"/>
      <c r="F55" s="56">
        <f t="shared" si="7"/>
        <v>4</v>
      </c>
      <c r="G55" s="97">
        <f t="shared" si="8"/>
        <v>0.19783999999999999</v>
      </c>
      <c r="H55" s="98">
        <f t="shared" si="8"/>
        <v>0.18402993215487998</v>
      </c>
      <c r="I55" s="98">
        <f t="shared" si="8"/>
        <v>0.17062968827903999</v>
      </c>
      <c r="J55" s="98">
        <f t="shared" si="8"/>
        <v>0.15764868786175998</v>
      </c>
      <c r="K55" s="98">
        <f t="shared" si="8"/>
        <v>0.14509635039231999</v>
      </c>
      <c r="L55" s="98">
        <f t="shared" si="8"/>
        <v>0.13298209536</v>
      </c>
      <c r="M55" s="98">
        <f t="shared" si="8"/>
        <v>0.12131534225407999</v>
      </c>
      <c r="N55" s="98">
        <f t="shared" si="8"/>
        <v>0.11010551056383999</v>
      </c>
      <c r="O55" s="98">
        <f t="shared" si="8"/>
        <v>9.936201977855999E-2</v>
      </c>
      <c r="P55" s="98">
        <f t="shared" si="8"/>
        <v>8.9094289387519982E-2</v>
      </c>
      <c r="Q55" s="98">
        <f t="shared" si="8"/>
        <v>7.9311738879999968E-2</v>
      </c>
      <c r="R55" s="98">
        <f t="shared" si="8"/>
        <v>7.0023787745279981E-2</v>
      </c>
      <c r="S55" s="98">
        <f t="shared" si="8"/>
        <v>6.1239855472639965E-2</v>
      </c>
      <c r="T55" s="98">
        <f t="shared" si="8"/>
        <v>5.2969361551359978E-2</v>
      </c>
      <c r="U55" s="98">
        <f t="shared" si="8"/>
        <v>4.5221725470719953E-2</v>
      </c>
      <c r="V55" s="98">
        <f t="shared" si="8"/>
        <v>3.8006366719999962E-2</v>
      </c>
      <c r="W55" s="98">
        <f t="shared" si="8"/>
        <v>3.1332704788479965E-2</v>
      </c>
      <c r="X55" s="98">
        <f t="shared" si="8"/>
        <v>2.5210159165439977E-2</v>
      </c>
      <c r="Y55" s="98">
        <f t="shared" si="8"/>
        <v>1.9648149340159932E-2</v>
      </c>
      <c r="Z55" s="98">
        <f t="shared" si="8"/>
        <v>1.4656094801919956E-2</v>
      </c>
      <c r="AA55" s="98">
        <f t="shared" si="8"/>
        <v>1.0243415039999954E-2</v>
      </c>
      <c r="AB55" s="98">
        <f t="shared" si="8"/>
        <v>6.4195295436799416E-3</v>
      </c>
      <c r="AC55" s="98">
        <f t="shared" si="8"/>
        <v>3.1938578022399355E-3</v>
      </c>
      <c r="AD55" s="98">
        <f t="shared" si="8"/>
        <v>2.6366468300800527E-3</v>
      </c>
      <c r="AE55" s="98">
        <f t="shared" si="8"/>
        <v>2.6366468300800527E-3</v>
      </c>
      <c r="AF55" s="98">
        <f t="shared" si="8"/>
        <v>2.6366468300800527E-3</v>
      </c>
      <c r="AG55" s="98">
        <f t="shared" si="8"/>
        <v>2.6366468300800527E-3</v>
      </c>
      <c r="AH55" s="98">
        <f t="shared" si="8"/>
        <v>2.6366468300800527E-3</v>
      </c>
      <c r="AI55" s="98">
        <f t="shared" si="8"/>
        <v>2.6366468300800527E-3</v>
      </c>
      <c r="AJ55" s="98">
        <f t="shared" si="8"/>
        <v>2.6366468300800527E-3</v>
      </c>
      <c r="AK55" s="98">
        <f t="shared" si="8"/>
        <v>2.6366468300800527E-3</v>
      </c>
      <c r="AL55" s="98">
        <f t="shared" si="8"/>
        <v>2.6366468300800527E-3</v>
      </c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98">
        <v>0</v>
      </c>
      <c r="AV55" s="98">
        <v>0</v>
      </c>
      <c r="AW55" s="98">
        <v>0</v>
      </c>
      <c r="AX55" s="98">
        <v>0</v>
      </c>
      <c r="AY55" s="98">
        <v>0</v>
      </c>
      <c r="AZ55" s="98">
        <v>0</v>
      </c>
      <c r="BA55" s="98">
        <v>0</v>
      </c>
      <c r="BB55" s="98">
        <v>0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  <c r="BI55" s="98">
        <v>0</v>
      </c>
      <c r="BJ55" s="98">
        <v>0</v>
      </c>
      <c r="BK55" s="98">
        <v>0</v>
      </c>
      <c r="BL55" s="98">
        <v>0</v>
      </c>
      <c r="BM55" s="98">
        <v>0</v>
      </c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9">
        <v>0</v>
      </c>
      <c r="BU55" s="173"/>
      <c r="CA55" s="143">
        <f t="shared" si="9"/>
        <v>0</v>
      </c>
      <c r="CB55" s="97">
        <f>('[1]Summary Data'!$V116*POWER(CB$51,3))+('[1]Summary Data'!$W116*POWER(CB$51,2))+('[1]Summary Data'!$X116*CB$51)+'[1]Summary Data'!$Y116</f>
        <v>0.19783999999999999</v>
      </c>
      <c r="CC55" s="98">
        <f>('[1]Summary Data'!$V116*POWER(CC$51,3))+('[1]Summary Data'!$W116*POWER(CC$51,2))+('[1]Summary Data'!$X116*CC$51)+'[1]Summary Data'!$Y116</f>
        <v>0.18402993215487998</v>
      </c>
      <c r="CD55" s="98">
        <f>('[1]Summary Data'!$V116*POWER(CD$51,3))+('[1]Summary Data'!$W116*POWER(CD$51,2))+('[1]Summary Data'!$X116*CD$51)+'[1]Summary Data'!$Y116</f>
        <v>0.17062968827903999</v>
      </c>
      <c r="CE55" s="98">
        <f>('[1]Summary Data'!$V116*POWER(CE$51,3))+('[1]Summary Data'!$W116*POWER(CE$51,2))+('[1]Summary Data'!$X116*CE$51)+'[1]Summary Data'!$Y116</f>
        <v>0.15764868786175998</v>
      </c>
      <c r="CF55" s="98">
        <f>('[1]Summary Data'!$V116*POWER(CF$51,3))+('[1]Summary Data'!$W116*POWER(CF$51,2))+('[1]Summary Data'!$X116*CF$51)+'[1]Summary Data'!$Y116</f>
        <v>0.14509635039231999</v>
      </c>
      <c r="CG55" s="98">
        <f>('[1]Summary Data'!$V116*POWER(CG$51,3))+('[1]Summary Data'!$W116*POWER(CG$51,2))+('[1]Summary Data'!$X116*CG$51)+'[1]Summary Data'!$Y116</f>
        <v>0.13298209536</v>
      </c>
      <c r="CH55" s="98">
        <f>('[1]Summary Data'!$V116*POWER(CH$51,3))+('[1]Summary Data'!$W116*POWER(CH$51,2))+('[1]Summary Data'!$X116*CH$51)+'[1]Summary Data'!$Y116</f>
        <v>0.12131534225407999</v>
      </c>
      <c r="CI55" s="98">
        <f>('[1]Summary Data'!$V116*POWER(CI$51,3))+('[1]Summary Data'!$W116*POWER(CI$51,2))+('[1]Summary Data'!$X116*CI$51)+'[1]Summary Data'!$Y116</f>
        <v>0.11010551056383999</v>
      </c>
      <c r="CJ55" s="98">
        <f>('[1]Summary Data'!$V116*POWER(CJ$51,3))+('[1]Summary Data'!$W116*POWER(CJ$51,2))+('[1]Summary Data'!$X116*CJ$51)+'[1]Summary Data'!$Y116</f>
        <v>9.936201977855999E-2</v>
      </c>
      <c r="CK55" s="98">
        <f>('[1]Summary Data'!$V116*POWER(CK$51,3))+('[1]Summary Data'!$W116*POWER(CK$51,2))+('[1]Summary Data'!$X116*CK$51)+'[1]Summary Data'!$Y116</f>
        <v>8.9094289387519982E-2</v>
      </c>
      <c r="CL55" s="98">
        <f>('[1]Summary Data'!$V116*POWER(CL$51,3))+('[1]Summary Data'!$W116*POWER(CL$51,2))+('[1]Summary Data'!$X116*CL$51)+'[1]Summary Data'!$Y116</f>
        <v>7.9311738879999968E-2</v>
      </c>
      <c r="CM55" s="98">
        <f>('[1]Summary Data'!$V116*POWER(CM$51,3))+('[1]Summary Data'!$W116*POWER(CM$51,2))+('[1]Summary Data'!$X116*CM$51)+'[1]Summary Data'!$Y116</f>
        <v>7.0023787745279981E-2</v>
      </c>
      <c r="CN55" s="98">
        <f>('[1]Summary Data'!$V116*POWER(CN$51,3))+('[1]Summary Data'!$W116*POWER(CN$51,2))+('[1]Summary Data'!$X116*CN$51)+'[1]Summary Data'!$Y116</f>
        <v>6.1239855472639965E-2</v>
      </c>
      <c r="CO55" s="98">
        <f>('[1]Summary Data'!$V116*POWER(CO$51,3))+('[1]Summary Data'!$W116*POWER(CO$51,2))+('[1]Summary Data'!$X116*CO$51)+'[1]Summary Data'!$Y116</f>
        <v>5.2969361551359978E-2</v>
      </c>
      <c r="CP55" s="98">
        <f>('[1]Summary Data'!$V116*POWER(CP$51,3))+('[1]Summary Data'!$W116*POWER(CP$51,2))+('[1]Summary Data'!$X116*CP$51)+'[1]Summary Data'!$Y116</f>
        <v>4.5221725470719953E-2</v>
      </c>
      <c r="CQ55" s="98">
        <f>('[1]Summary Data'!$V116*POWER(CQ$51,3))+('[1]Summary Data'!$W116*POWER(CQ$51,2))+('[1]Summary Data'!$X116*CQ$51)+'[1]Summary Data'!$Y116</f>
        <v>3.8006366719999962E-2</v>
      </c>
      <c r="CR55" s="98">
        <f>('[1]Summary Data'!$V116*POWER(CR$51,3))+('[1]Summary Data'!$W116*POWER(CR$51,2))+('[1]Summary Data'!$X116*CR$51)+'[1]Summary Data'!$Y116</f>
        <v>3.1332704788479965E-2</v>
      </c>
      <c r="CS55" s="98">
        <f>('[1]Summary Data'!$V116*POWER(CS$51,3))+('[1]Summary Data'!$W116*POWER(CS$51,2))+('[1]Summary Data'!$X116*CS$51)+'[1]Summary Data'!$Y116</f>
        <v>2.5210159165439977E-2</v>
      </c>
      <c r="CT55" s="98">
        <f>('[1]Summary Data'!$V116*POWER(CT$51,3))+('[1]Summary Data'!$W116*POWER(CT$51,2))+('[1]Summary Data'!$X116*CT$51)+'[1]Summary Data'!$Y116</f>
        <v>1.9648149340159932E-2</v>
      </c>
      <c r="CU55" s="98">
        <f>('[1]Summary Data'!$V116*POWER(CU$51,3))+('[1]Summary Data'!$W116*POWER(CU$51,2))+('[1]Summary Data'!$X116*CU$51)+'[1]Summary Data'!$Y116</f>
        <v>1.4656094801919956E-2</v>
      </c>
      <c r="CV55" s="98">
        <f>('[1]Summary Data'!$V116*POWER(CV$51,3))+('[1]Summary Data'!$W116*POWER(CV$51,2))+('[1]Summary Data'!$X116*CV$51)+'[1]Summary Data'!$Y116</f>
        <v>1.0243415039999954E-2</v>
      </c>
      <c r="CW55" s="98">
        <f>('[1]Summary Data'!$V116*POWER(CW$51,3))+('[1]Summary Data'!$W116*POWER(CW$51,2))+('[1]Summary Data'!$X116*CW$51)+'[1]Summary Data'!$Y116</f>
        <v>6.4195295436799416E-3</v>
      </c>
      <c r="CX55" s="98">
        <f>('[1]Summary Data'!$V116*POWER(CX$51,3))+('[1]Summary Data'!$W116*POWER(CX$51,2))+('[1]Summary Data'!$X116*CX$51)+'[1]Summary Data'!$Y116</f>
        <v>3.1938578022399355E-3</v>
      </c>
      <c r="CY55" s="98">
        <f>('[1]Summary Data'!$V116*POWER(CY$51,3))+('[1]Summary Data'!$W116*POWER(CY$51,2))+('[1]Summary Data'!$X116*CY$51)+'[1]Summary Data'!$Y116</f>
        <v>5.7581930495997913E-4</v>
      </c>
      <c r="CZ55" s="98">
        <f>('[1]Summary Data'!$V116*POWER(CZ$51,3))+('[1]Summary Data'!$W116*POWER(CZ$51,2))+('[1]Summary Data'!$X116*CZ$51)+'[1]Summary Data'!$Y116</f>
        <v>-1.4251664588800228E-3</v>
      </c>
      <c r="DA55" s="98">
        <f>('[1]Summary Data'!$V116*POWER(DA$51,3))+('[1]Summary Data'!$W116*POWER(DA$51,2))+('[1]Summary Data'!$X116*DA$51)+'[1]Summary Data'!$Y116</f>
        <v>-2.7996800000000543E-3</v>
      </c>
      <c r="DB55" s="98">
        <f>('[1]Summary Data'!$V116*POWER(DB$51,3))+('[1]Summary Data'!$W116*POWER(DB$51,2))+('[1]Summary Data'!$X116*DB$51)+'[1]Summary Data'!$Y116</f>
        <v>-3.5383018291200163E-3</v>
      </c>
      <c r="DC55" s="98">
        <f>('[1]Summary Data'!$V116*POWER(DC$51,3))+('[1]Summary Data'!$W116*POWER(DC$51,2))+('[1]Summary Data'!$X116*DC$51)+'[1]Summary Data'!$Y116</f>
        <v>-3.6316124569599761E-3</v>
      </c>
      <c r="DD55" s="98">
        <f>('[1]Summary Data'!$V116*POWER(DD$51,3))+('[1]Summary Data'!$W116*POWER(DD$51,2))+('[1]Summary Data'!$X116*DD$51)+'[1]Summary Data'!$Y116</f>
        <v>-3.0701923942399734E-3</v>
      </c>
      <c r="DE55" s="98">
        <f>('[1]Summary Data'!$V116*POWER(DE$51,3))+('[1]Summary Data'!$W116*POWER(DE$51,2))+('[1]Summary Data'!$X116*DE$51)+'[1]Summary Data'!$Y116</f>
        <v>-1.8446221516799921E-3</v>
      </c>
      <c r="DF55" s="98">
        <f>('[1]Summary Data'!$V116*POWER(DF$51,3))+('[1]Summary Data'!$W116*POWER(DF$51,2))+('[1]Summary Data'!$X116*DF$51)+'[1]Summary Data'!$Y116</f>
        <v>5.4517760000039051E-5</v>
      </c>
      <c r="DG55" s="98">
        <f>('[1]Summary Data'!$V116*POWER(DG$51,3))+('[1]Summary Data'!$W116*POWER(DG$51,2))+('[1]Summary Data'!$X116*DG$51)+'[1]Summary Data'!$Y116</f>
        <v>2.6366468300800527E-3</v>
      </c>
      <c r="DH55" s="98">
        <f>('[1]Summary Data'!$V116*POWER(DH$51,3))+('[1]Summary Data'!$W116*POWER(DH$51,2))+('[1]Summary Data'!$X116*DH$51)+'[1]Summary Data'!$Y116</f>
        <v>5.9111845478401481E-3</v>
      </c>
      <c r="DI55" s="98">
        <f>('[1]Summary Data'!$V116*POWER(DI$51,3))+('[1]Summary Data'!$W116*POWER(DI$51,2))+('[1]Summary Data'!$X116*DI$51)+'[1]Summary Data'!$Y116</f>
        <v>9.8875504025600913E-3</v>
      </c>
      <c r="DJ55" s="98">
        <f>('[1]Summary Data'!$V116*POWER(DJ$51,3))+('[1]Summary Data'!$W116*POWER(DJ$51,2))+('[1]Summary Data'!$X116*DJ$51)+'[1]Summary Data'!$Y116</f>
        <v>1.457516388352012E-2</v>
      </c>
      <c r="DK55" s="98">
        <f>('[1]Summary Data'!$V116*POWER(DK$51,3))+('[1]Summary Data'!$W116*POWER(DK$51,2))+('[1]Summary Data'!$X116*DK$51)+'[1]Summary Data'!$Y116</f>
        <v>1.998344448000014E-2</v>
      </c>
      <c r="DL55" s="98">
        <f>('[1]Summary Data'!$V116*POWER(DL$51,3))+('[1]Summary Data'!$W116*POWER(DL$51,2))+('[1]Summary Data'!$X116*DL$51)+'[1]Summary Data'!$Y116</f>
        <v>2.612181168128011E-2</v>
      </c>
      <c r="DM55" s="98">
        <f>('[1]Summary Data'!$V116*POWER(DM$51,3))+('[1]Summary Data'!$W116*POWER(DM$51,2))+('[1]Summary Data'!$X116*DM$51)+'[1]Summary Data'!$Y116</f>
        <v>3.2999684976640159E-2</v>
      </c>
      <c r="DN55" s="98">
        <f>('[1]Summary Data'!$V116*POWER(DN$51,3))+('[1]Summary Data'!$W116*POWER(DN$51,2))+('[1]Summary Data'!$X116*DN$51)+'[1]Summary Data'!$Y116</f>
        <v>4.0626483855360246E-2</v>
      </c>
      <c r="DO55" s="98">
        <f>('[1]Summary Data'!$V116*POWER(DO$51,3))+('[1]Summary Data'!$W116*POWER(DO$51,2))+('[1]Summary Data'!$X116*DO$51)+'[1]Summary Data'!$Y116</f>
        <v>4.9011627806720276E-2</v>
      </c>
      <c r="DP55" s="98">
        <f>('[1]Summary Data'!$V116*POWER(DP$51,3))+('[1]Summary Data'!$W116*POWER(DP$51,2))+('[1]Summary Data'!$X116*DP$51)+'[1]Summary Data'!$Y116</f>
        <v>5.8164536320000265E-2</v>
      </c>
      <c r="DQ55" s="98">
        <f>('[1]Summary Data'!$V116*POWER(DQ$51,3))+('[1]Summary Data'!$W116*POWER(DQ$51,2))+('[1]Summary Data'!$X116*DQ$51)+'[1]Summary Data'!$Y116</f>
        <v>6.809462888448034E-2</v>
      </c>
      <c r="DR55" s="98">
        <f>('[1]Summary Data'!$V116*POWER(DR$51,3))+('[1]Summary Data'!$W116*POWER(DR$51,2))+('[1]Summary Data'!$X116*DR$51)+'[1]Summary Data'!$Y116</f>
        <v>7.881132498944024E-2</v>
      </c>
      <c r="DS55" s="98">
        <f>('[1]Summary Data'!$V116*POWER(DS$51,3))+('[1]Summary Data'!$W116*POWER(DS$51,2))+('[1]Summary Data'!$X116*DS$51)+'[1]Summary Data'!$Y116</f>
        <v>9.0324044124160313E-2</v>
      </c>
      <c r="DT55" s="98">
        <f>('[1]Summary Data'!$V116*POWER(DT$51,3))+('[1]Summary Data'!$W116*POWER(DT$51,2))+('[1]Summary Data'!$X116*DT$51)+'[1]Summary Data'!$Y116</f>
        <v>0.10264220577792046</v>
      </c>
      <c r="DU55" s="98">
        <f>('[1]Summary Data'!$V116*POWER(DU$51,3))+('[1]Summary Data'!$W116*POWER(DU$51,2))+('[1]Summary Data'!$X116*DU$51)+'[1]Summary Data'!$Y116</f>
        <v>0.11577522944000038</v>
      </c>
      <c r="DV55" s="98">
        <f>('[1]Summary Data'!$V116*POWER(DV$51,3))+('[1]Summary Data'!$W116*POWER(DV$51,2))+('[1]Summary Data'!$X116*DV$51)+'[1]Summary Data'!$Y116</f>
        <v>0.12973253459968057</v>
      </c>
      <c r="DW55" s="98">
        <f>('[1]Summary Data'!$V116*POWER(DW$51,3))+('[1]Summary Data'!$W116*POWER(DW$51,2))+('[1]Summary Data'!$X116*DW$51)+'[1]Summary Data'!$Y116</f>
        <v>0.14452354074624049</v>
      </c>
      <c r="DX55" s="98">
        <f>('[1]Summary Data'!$V116*POWER(DX$51,3))+('[1]Summary Data'!$W116*POWER(DX$51,2))+('[1]Summary Data'!$X116*DX$51)+'[1]Summary Data'!$Y116</f>
        <v>0.16015766736896062</v>
      </c>
      <c r="DY55" s="98">
        <f>('[1]Summary Data'!$V116*POWER(DY$51,3))+('[1]Summary Data'!$W116*POWER(DY$51,2))+('[1]Summary Data'!$X116*DY$51)+'[1]Summary Data'!$Y116</f>
        <v>0.17664433395712062</v>
      </c>
      <c r="DZ55" s="98">
        <f>('[1]Summary Data'!$V116*POWER(DZ$51,3))+('[1]Summary Data'!$W116*POWER(DZ$51,2))+('[1]Summary Data'!$X116*DZ$51)+'[1]Summary Data'!$Y116</f>
        <v>0.19399296000000074</v>
      </c>
      <c r="EA55" s="98">
        <f>('[1]Summary Data'!$V116*POWER(EA$51,3))+('[1]Summary Data'!$W116*POWER(EA$51,2))+('[1]Summary Data'!$X116*EA$51)+'[1]Summary Data'!$Y116</f>
        <v>0.21221296498688066</v>
      </c>
      <c r="EB55" s="98">
        <f>('[1]Summary Data'!$V116*POWER(EB$51,3))+('[1]Summary Data'!$W116*POWER(EB$51,2))+('[1]Summary Data'!$X116*EB$51)+'[1]Summary Data'!$Y116</f>
        <v>0.23131376840704074</v>
      </c>
      <c r="EC55" s="98">
        <f>('[1]Summary Data'!$V116*POWER(EC$51,3))+('[1]Summary Data'!$W116*POWER(EC$51,2))+('[1]Summary Data'!$X116*EC$51)+'[1]Summary Data'!$Y116</f>
        <v>0.25130478974976089</v>
      </c>
      <c r="ED55" s="98">
        <f>('[1]Summary Data'!$V116*POWER(ED$51,3))+('[1]Summary Data'!$W116*POWER(ED$51,2))+('[1]Summary Data'!$X116*ED$51)+'[1]Summary Data'!$Y116</f>
        <v>0.27219544850432087</v>
      </c>
      <c r="EE55" s="98">
        <f>('[1]Summary Data'!$V116*POWER(EE$51,3))+('[1]Summary Data'!$W116*POWER(EE$51,2))+('[1]Summary Data'!$X116*EE$51)+'[1]Summary Data'!$Y116</f>
        <v>0.29399516416000093</v>
      </c>
      <c r="EF55" s="98">
        <f>('[1]Summary Data'!$V116*POWER(EF$51,3))+('[1]Summary Data'!$W116*POWER(EF$51,2))+('[1]Summary Data'!$X116*EF$51)+'[1]Summary Data'!$Y116</f>
        <v>0.3167133562060811</v>
      </c>
      <c r="EG55" s="98">
        <f>('[1]Summary Data'!$V116*POWER(EG$51,3))+('[1]Summary Data'!$W116*POWER(EG$51,2))+('[1]Summary Data'!$X116*EG$51)+'[1]Summary Data'!$Y116</f>
        <v>0.34035944413184116</v>
      </c>
      <c r="EH55" s="98">
        <f>('[1]Summary Data'!$V116*POWER(EH$51,3))+('[1]Summary Data'!$W116*POWER(EH$51,2))+('[1]Summary Data'!$X116*EH$51)+'[1]Summary Data'!$Y116</f>
        <v>0.36494284742656102</v>
      </c>
      <c r="EI55" s="98">
        <f>('[1]Summary Data'!$V116*POWER(EI$51,3))+('[1]Summary Data'!$W116*POWER(EI$51,2))+('[1]Summary Data'!$X116*EI$51)+'[1]Summary Data'!$Y116</f>
        <v>0.39047298557952115</v>
      </c>
      <c r="EJ55" s="98">
        <f>('[1]Summary Data'!$V116*POWER(EJ$51,3))+('[1]Summary Data'!$W116*POWER(EJ$51,2))+('[1]Summary Data'!$X116*EJ$51)+'[1]Summary Data'!$Y116</f>
        <v>0.41695927808000122</v>
      </c>
      <c r="EK55" s="98">
        <f>('[1]Summary Data'!$V116*POWER(EK$51,3))+('[1]Summary Data'!$W116*POWER(EK$51,2))+('[1]Summary Data'!$X116*EK$51)+'[1]Summary Data'!$Y116</f>
        <v>0.44441114441728125</v>
      </c>
      <c r="EL55" s="98">
        <f>('[1]Summary Data'!$V116*POWER(EL$51,3))+('[1]Summary Data'!$W116*POWER(EL$51,2))+('[1]Summary Data'!$X116*EL$51)+'[1]Summary Data'!$Y116</f>
        <v>0.47283800408064136</v>
      </c>
      <c r="EM55" s="98">
        <f>('[1]Summary Data'!$V116*POWER(EM$51,3))+('[1]Summary Data'!$W116*POWER(EM$51,2))+('[1]Summary Data'!$X116*EM$51)+'[1]Summary Data'!$Y116</f>
        <v>0.50224927655936136</v>
      </c>
      <c r="EN55" s="98">
        <f>('[1]Summary Data'!$V116*POWER(EN$51,3))+('[1]Summary Data'!$W116*POWER(EN$51,2))+('[1]Summary Data'!$X116*EN$51)+'[1]Summary Data'!$Y116</f>
        <v>0.53265438134272158</v>
      </c>
      <c r="EO55" s="99">
        <f>('[1]Summary Data'!$V116*POWER(EO$51,3))+('[1]Summary Data'!$W116*POWER(EO$51,2))+('[1]Summary Data'!$X116*EO$51)+'[1]Summary Data'!$Y116</f>
        <v>0.5640627379200015</v>
      </c>
      <c r="EP55" s="173"/>
    </row>
    <row r="56" spans="2:147">
      <c r="B56" s="166"/>
      <c r="C56" s="167"/>
      <c r="D56" s="167"/>
      <c r="E56" s="168"/>
      <c r="F56" s="56">
        <f t="shared" si="7"/>
        <v>4.5</v>
      </c>
      <c r="G56" s="97">
        <f t="shared" si="8"/>
        <v>0.20910999999999999</v>
      </c>
      <c r="H56" s="98">
        <f t="shared" si="8"/>
        <v>0.19587288579584</v>
      </c>
      <c r="I56" s="98">
        <f t="shared" si="8"/>
        <v>0.18287781340671999</v>
      </c>
      <c r="J56" s="98">
        <f t="shared" si="8"/>
        <v>0.17014510816768</v>
      </c>
      <c r="K56" s="98">
        <f t="shared" si="8"/>
        <v>0.15769509541375998</v>
      </c>
      <c r="L56" s="98">
        <f t="shared" si="8"/>
        <v>0.14554810048</v>
      </c>
      <c r="M56" s="98">
        <f t="shared" si="8"/>
        <v>0.13372444870143999</v>
      </c>
      <c r="N56" s="98">
        <f t="shared" si="8"/>
        <v>0.12224446541311998</v>
      </c>
      <c r="O56" s="98">
        <f t="shared" si="8"/>
        <v>0.11112847595007999</v>
      </c>
      <c r="P56" s="98">
        <f t="shared" si="8"/>
        <v>0.10039680564735998</v>
      </c>
      <c r="Q56" s="98">
        <f t="shared" si="8"/>
        <v>9.0069779839999989E-2</v>
      </c>
      <c r="R56" s="98">
        <f t="shared" si="8"/>
        <v>8.0167723863039969E-2</v>
      </c>
      <c r="S56" s="98">
        <f t="shared" si="8"/>
        <v>7.0710963051519943E-2</v>
      </c>
      <c r="T56" s="98">
        <f t="shared" si="8"/>
        <v>6.1719822740479963E-2</v>
      </c>
      <c r="U56" s="98">
        <f t="shared" si="8"/>
        <v>5.3214628264959957E-2</v>
      </c>
      <c r="V56" s="98">
        <f t="shared" si="8"/>
        <v>4.5215704959999964E-2</v>
      </c>
      <c r="W56" s="98">
        <f t="shared" si="8"/>
        <v>3.774337816063994E-2</v>
      </c>
      <c r="X56" s="98">
        <f t="shared" si="8"/>
        <v>3.0817973201919951E-2</v>
      </c>
      <c r="Y56" s="98">
        <f t="shared" si="8"/>
        <v>2.4459815418879954E-2</v>
      </c>
      <c r="Z56" s="98">
        <f t="shared" si="8"/>
        <v>1.8689230146559904E-2</v>
      </c>
      <c r="AA56" s="98">
        <f t="shared" si="8"/>
        <v>1.3526542719999951E-2</v>
      </c>
      <c r="AB56" s="98">
        <f t="shared" si="8"/>
        <v>8.9920784742399118E-3</v>
      </c>
      <c r="AC56" s="98">
        <f t="shared" si="8"/>
        <v>5.1061627443199642E-3</v>
      </c>
      <c r="AD56" s="98">
        <f t="shared" si="8"/>
        <v>2.6712846694400272E-3</v>
      </c>
      <c r="AE56" s="98">
        <f t="shared" si="8"/>
        <v>2.6712846694400272E-3</v>
      </c>
      <c r="AF56" s="98">
        <f t="shared" si="8"/>
        <v>2.6712846694400272E-3</v>
      </c>
      <c r="AG56" s="98">
        <f t="shared" si="8"/>
        <v>2.6712846694400272E-3</v>
      </c>
      <c r="AH56" s="98">
        <f t="shared" si="8"/>
        <v>2.6712846694400272E-3</v>
      </c>
      <c r="AI56" s="98">
        <f t="shared" si="8"/>
        <v>2.6712846694400272E-3</v>
      </c>
      <c r="AJ56" s="98">
        <f t="shared" si="8"/>
        <v>2.6712846694400272E-3</v>
      </c>
      <c r="AK56" s="98">
        <f t="shared" si="8"/>
        <v>2.6712846694400272E-3</v>
      </c>
      <c r="AL56" s="98">
        <f t="shared" si="8"/>
        <v>2.6712846694400272E-3</v>
      </c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98">
        <v>0</v>
      </c>
      <c r="AV56" s="98">
        <v>0</v>
      </c>
      <c r="AW56" s="98">
        <v>0</v>
      </c>
      <c r="AX56" s="98">
        <v>0</v>
      </c>
      <c r="AY56" s="98">
        <v>0</v>
      </c>
      <c r="AZ56" s="98">
        <v>0</v>
      </c>
      <c r="BA56" s="98">
        <v>0</v>
      </c>
      <c r="BB56" s="98">
        <v>0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>
        <v>0</v>
      </c>
      <c r="BN56" s="98">
        <v>0</v>
      </c>
      <c r="BO56" s="98">
        <v>0</v>
      </c>
      <c r="BP56" s="98">
        <v>0</v>
      </c>
      <c r="BQ56" s="98">
        <v>0</v>
      </c>
      <c r="BR56" s="98">
        <v>0</v>
      </c>
      <c r="BS56" s="98">
        <v>0</v>
      </c>
      <c r="BT56" s="99">
        <v>0</v>
      </c>
      <c r="BU56" s="173"/>
      <c r="CA56" s="143">
        <f t="shared" si="9"/>
        <v>0</v>
      </c>
      <c r="CB56" s="97">
        <f>('[1]Summary Data'!$V115*POWER(CB$51,3))+('[1]Summary Data'!$W115*POWER(CB$51,2))+('[1]Summary Data'!$X115*CB$51)+'[1]Summary Data'!$Y115</f>
        <v>0.20910999999999999</v>
      </c>
      <c r="CC56" s="98">
        <f>('[1]Summary Data'!$V115*POWER(CC$51,3))+('[1]Summary Data'!$W115*POWER(CC$51,2))+('[1]Summary Data'!$X115*CC$51)+'[1]Summary Data'!$Y115</f>
        <v>0.19587288579584</v>
      </c>
      <c r="CD56" s="98">
        <f>('[1]Summary Data'!$V115*POWER(CD$51,3))+('[1]Summary Data'!$W115*POWER(CD$51,2))+('[1]Summary Data'!$X115*CD$51)+'[1]Summary Data'!$Y115</f>
        <v>0.18287781340671999</v>
      </c>
      <c r="CE56" s="98">
        <f>('[1]Summary Data'!$V115*POWER(CE$51,3))+('[1]Summary Data'!$W115*POWER(CE$51,2))+('[1]Summary Data'!$X115*CE$51)+'[1]Summary Data'!$Y115</f>
        <v>0.17014510816768</v>
      </c>
      <c r="CF56" s="98">
        <f>('[1]Summary Data'!$V115*POWER(CF$51,3))+('[1]Summary Data'!$W115*POWER(CF$51,2))+('[1]Summary Data'!$X115*CF$51)+'[1]Summary Data'!$Y115</f>
        <v>0.15769509541375998</v>
      </c>
      <c r="CG56" s="98">
        <f>('[1]Summary Data'!$V115*POWER(CG$51,3))+('[1]Summary Data'!$W115*POWER(CG$51,2))+('[1]Summary Data'!$X115*CG$51)+'[1]Summary Data'!$Y115</f>
        <v>0.14554810048</v>
      </c>
      <c r="CH56" s="98">
        <f>('[1]Summary Data'!$V115*POWER(CH$51,3))+('[1]Summary Data'!$W115*POWER(CH$51,2))+('[1]Summary Data'!$X115*CH$51)+'[1]Summary Data'!$Y115</f>
        <v>0.13372444870143999</v>
      </c>
      <c r="CI56" s="98">
        <f>('[1]Summary Data'!$V115*POWER(CI$51,3))+('[1]Summary Data'!$W115*POWER(CI$51,2))+('[1]Summary Data'!$X115*CI$51)+'[1]Summary Data'!$Y115</f>
        <v>0.12224446541311998</v>
      </c>
      <c r="CJ56" s="98">
        <f>('[1]Summary Data'!$V115*POWER(CJ$51,3))+('[1]Summary Data'!$W115*POWER(CJ$51,2))+('[1]Summary Data'!$X115*CJ$51)+'[1]Summary Data'!$Y115</f>
        <v>0.11112847595007999</v>
      </c>
      <c r="CK56" s="98">
        <f>('[1]Summary Data'!$V115*POWER(CK$51,3))+('[1]Summary Data'!$W115*POWER(CK$51,2))+('[1]Summary Data'!$X115*CK$51)+'[1]Summary Data'!$Y115</f>
        <v>0.10039680564735998</v>
      </c>
      <c r="CL56" s="98">
        <f>('[1]Summary Data'!$V115*POWER(CL$51,3))+('[1]Summary Data'!$W115*POWER(CL$51,2))+('[1]Summary Data'!$X115*CL$51)+'[1]Summary Data'!$Y115</f>
        <v>9.0069779839999989E-2</v>
      </c>
      <c r="CM56" s="98">
        <f>('[1]Summary Data'!$V115*POWER(CM$51,3))+('[1]Summary Data'!$W115*POWER(CM$51,2))+('[1]Summary Data'!$X115*CM$51)+'[1]Summary Data'!$Y115</f>
        <v>8.0167723863039969E-2</v>
      </c>
      <c r="CN56" s="98">
        <f>('[1]Summary Data'!$V115*POWER(CN$51,3))+('[1]Summary Data'!$W115*POWER(CN$51,2))+('[1]Summary Data'!$X115*CN$51)+'[1]Summary Data'!$Y115</f>
        <v>7.0710963051519943E-2</v>
      </c>
      <c r="CO56" s="98">
        <f>('[1]Summary Data'!$V115*POWER(CO$51,3))+('[1]Summary Data'!$W115*POWER(CO$51,2))+('[1]Summary Data'!$X115*CO$51)+'[1]Summary Data'!$Y115</f>
        <v>6.1719822740479963E-2</v>
      </c>
      <c r="CP56" s="98">
        <f>('[1]Summary Data'!$V115*POWER(CP$51,3))+('[1]Summary Data'!$W115*POWER(CP$51,2))+('[1]Summary Data'!$X115*CP$51)+'[1]Summary Data'!$Y115</f>
        <v>5.3214628264959957E-2</v>
      </c>
      <c r="CQ56" s="98">
        <f>('[1]Summary Data'!$V115*POWER(CQ$51,3))+('[1]Summary Data'!$W115*POWER(CQ$51,2))+('[1]Summary Data'!$X115*CQ$51)+'[1]Summary Data'!$Y115</f>
        <v>4.5215704959999964E-2</v>
      </c>
      <c r="CR56" s="98">
        <f>('[1]Summary Data'!$V115*POWER(CR$51,3))+('[1]Summary Data'!$W115*POWER(CR$51,2))+('[1]Summary Data'!$X115*CR$51)+'[1]Summary Data'!$Y115</f>
        <v>3.774337816063994E-2</v>
      </c>
      <c r="CS56" s="98">
        <f>('[1]Summary Data'!$V115*POWER(CS$51,3))+('[1]Summary Data'!$W115*POWER(CS$51,2))+('[1]Summary Data'!$X115*CS$51)+'[1]Summary Data'!$Y115</f>
        <v>3.0817973201919951E-2</v>
      </c>
      <c r="CT56" s="98">
        <f>('[1]Summary Data'!$V115*POWER(CT$51,3))+('[1]Summary Data'!$W115*POWER(CT$51,2))+('[1]Summary Data'!$X115*CT$51)+'[1]Summary Data'!$Y115</f>
        <v>2.4459815418879954E-2</v>
      </c>
      <c r="CU56" s="98">
        <f>('[1]Summary Data'!$V115*POWER(CU$51,3))+('[1]Summary Data'!$W115*POWER(CU$51,2))+('[1]Summary Data'!$X115*CU$51)+'[1]Summary Data'!$Y115</f>
        <v>1.8689230146559904E-2</v>
      </c>
      <c r="CV56" s="98">
        <f>('[1]Summary Data'!$V115*POWER(CV$51,3))+('[1]Summary Data'!$W115*POWER(CV$51,2))+('[1]Summary Data'!$X115*CV$51)+'[1]Summary Data'!$Y115</f>
        <v>1.3526542719999951E-2</v>
      </c>
      <c r="CW56" s="98">
        <f>('[1]Summary Data'!$V115*POWER(CW$51,3))+('[1]Summary Data'!$W115*POWER(CW$51,2))+('[1]Summary Data'!$X115*CW$51)+'[1]Summary Data'!$Y115</f>
        <v>8.9920784742399118E-3</v>
      </c>
      <c r="CX56" s="98">
        <f>('[1]Summary Data'!$V115*POWER(CX$51,3))+('[1]Summary Data'!$W115*POWER(CX$51,2))+('[1]Summary Data'!$X115*CX$51)+'[1]Summary Data'!$Y115</f>
        <v>5.1061627443199642E-3</v>
      </c>
      <c r="CY56" s="98">
        <f>('[1]Summary Data'!$V115*POWER(CY$51,3))+('[1]Summary Data'!$W115*POWER(CY$51,2))+('[1]Summary Data'!$X115*CY$51)+'[1]Summary Data'!$Y115</f>
        <v>1.8891208652799529E-3</v>
      </c>
      <c r="CZ56" s="98">
        <f>('[1]Summary Data'!$V115*POWER(CZ$51,3))+('[1]Summary Data'!$W115*POWER(CZ$51,2))+('[1]Summary Data'!$X115*CZ$51)+'[1]Summary Data'!$Y115</f>
        <v>-6.3872182784002751E-4</v>
      </c>
      <c r="DA56" s="98">
        <f>('[1]Summary Data'!$V115*POWER(DA$51,3))+('[1]Summary Data'!$W115*POWER(DA$51,2))+('[1]Summary Data'!$X115*DA$51)+'[1]Summary Data'!$Y115</f>
        <v>-2.4570400000000214E-3</v>
      </c>
      <c r="DB56" s="98">
        <f>('[1]Summary Data'!$V115*POWER(DB$51,3))+('[1]Summary Data'!$W115*POWER(DB$51,2))+('[1]Summary Data'!$X115*DB$51)+'[1]Summary Data'!$Y115</f>
        <v>-3.5455083161600454E-3</v>
      </c>
      <c r="DC56" s="98">
        <f>('[1]Summary Data'!$V115*POWER(DC$51,3))+('[1]Summary Data'!$W115*POWER(DC$51,2))+('[1]Summary Data'!$X115*DC$51)+'[1]Summary Data'!$Y115</f>
        <v>-3.8838014412800048E-3</v>
      </c>
      <c r="DD56" s="98">
        <f>('[1]Summary Data'!$V115*POWER(DD$51,3))+('[1]Summary Data'!$W115*POWER(DD$51,2))+('[1]Summary Data'!$X115*DD$51)+'[1]Summary Data'!$Y115</f>
        <v>-3.4515940403199996E-3</v>
      </c>
      <c r="DE56" s="98">
        <f>('[1]Summary Data'!$V115*POWER(DE$51,3))+('[1]Summary Data'!$W115*POWER(DE$51,2))+('[1]Summary Data'!$X115*DE$51)+'[1]Summary Data'!$Y115</f>
        <v>-2.2285607782399353E-3</v>
      </c>
      <c r="DF56" s="98">
        <f>('[1]Summary Data'!$V115*POWER(DF$51,3))+('[1]Summary Data'!$W115*POWER(DF$51,2))+('[1]Summary Data'!$X115*DF$51)+'[1]Summary Data'!$Y115</f>
        <v>-1.9437631999993932E-4</v>
      </c>
      <c r="DG56" s="98">
        <f>('[1]Summary Data'!$V115*POWER(DG$51,3))+('[1]Summary Data'!$W115*POWER(DG$51,2))+('[1]Summary Data'!$X115*DG$51)+'[1]Summary Data'!$Y115</f>
        <v>2.6712846694400272E-3</v>
      </c>
      <c r="DH56" s="98">
        <f>('[1]Summary Data'!$V115*POWER(DH$51,3))+('[1]Summary Data'!$W115*POWER(DH$51,2))+('[1]Summary Data'!$X115*DH$51)+'[1]Summary Data'!$Y115</f>
        <v>6.3887475251201142E-3</v>
      </c>
      <c r="DI56" s="98">
        <f>('[1]Summary Data'!$V115*POWER(DI$51,3))+('[1]Summary Data'!$W115*POWER(DI$51,2))+('[1]Summary Data'!$X115*DI$51)+'[1]Summary Data'!$Y115</f>
        <v>1.0978337582080083E-2</v>
      </c>
      <c r="DJ56" s="98">
        <f>('[1]Summary Data'!$V115*POWER(DJ$51,3))+('[1]Summary Data'!$W115*POWER(DJ$51,2))+('[1]Summary Data'!$X115*DJ$51)+'[1]Summary Data'!$Y115</f>
        <v>1.6460380175360195E-2</v>
      </c>
      <c r="DK56" s="98">
        <f>('[1]Summary Data'!$V115*POWER(DK$51,3))+('[1]Summary Data'!$W115*POWER(DK$51,2))+('[1]Summary Data'!$X115*DK$51)+'[1]Summary Data'!$Y115</f>
        <v>2.2855200640000156E-2</v>
      </c>
      <c r="DL56" s="98">
        <f>('[1]Summary Data'!$V115*POWER(DL$51,3))+('[1]Summary Data'!$W115*POWER(DL$51,2))+('[1]Summary Data'!$X115*DL$51)+'[1]Summary Data'!$Y115</f>
        <v>3.0183124311040171E-2</v>
      </c>
      <c r="DM56" s="98">
        <f>('[1]Summary Data'!$V115*POWER(DM$51,3))+('[1]Summary Data'!$W115*POWER(DM$51,2))+('[1]Summary Data'!$X115*DM$51)+'[1]Summary Data'!$Y115</f>
        <v>3.8464476523520225E-2</v>
      </c>
      <c r="DN56" s="98">
        <f>('[1]Summary Data'!$V115*POWER(DN$51,3))+('[1]Summary Data'!$W115*POWER(DN$51,2))+('[1]Summary Data'!$X115*DN$51)+'[1]Summary Data'!$Y115</f>
        <v>4.7719582612480299E-2</v>
      </c>
      <c r="DO56" s="98">
        <f>('[1]Summary Data'!$V115*POWER(DO$51,3))+('[1]Summary Data'!$W115*POWER(DO$51,2))+('[1]Summary Data'!$X115*DO$51)+'[1]Summary Data'!$Y115</f>
        <v>5.7968767912960323E-2</v>
      </c>
      <c r="DP56" s="98">
        <f>('[1]Summary Data'!$V115*POWER(DP$51,3))+('[1]Summary Data'!$W115*POWER(DP$51,2))+('[1]Summary Data'!$X115*DP$51)+'[1]Summary Data'!$Y115</f>
        <v>6.9232357760000335E-2</v>
      </c>
      <c r="DQ56" s="98">
        <f>('[1]Summary Data'!$V115*POWER(DQ$51,3))+('[1]Summary Data'!$W115*POWER(DQ$51,2))+('[1]Summary Data'!$X115*DQ$51)+'[1]Summary Data'!$Y115</f>
        <v>8.1530677488640374E-2</v>
      </c>
      <c r="DR56" s="98">
        <f>('[1]Summary Data'!$V115*POWER(DR$51,3))+('[1]Summary Data'!$W115*POWER(DR$51,2))+('[1]Summary Data'!$X115*DR$51)+'[1]Summary Data'!$Y115</f>
        <v>9.4884052433920368E-2</v>
      </c>
      <c r="DS56" s="98">
        <f>('[1]Summary Data'!$V115*POWER(DS$51,3))+('[1]Summary Data'!$W115*POWER(DS$51,2))+('[1]Summary Data'!$X115*DS$51)+'[1]Summary Data'!$Y115</f>
        <v>0.10931280793088047</v>
      </c>
      <c r="DT56" s="98">
        <f>('[1]Summary Data'!$V115*POWER(DT$51,3))+('[1]Summary Data'!$W115*POWER(DT$51,2))+('[1]Summary Data'!$X115*DT$51)+'[1]Summary Data'!$Y115</f>
        <v>0.12483726931456049</v>
      </c>
      <c r="DU56" s="98">
        <f>('[1]Summary Data'!$V115*POWER(DU$51,3))+('[1]Summary Data'!$W115*POWER(DU$51,2))+('[1]Summary Data'!$X115*DU$51)+'[1]Summary Data'!$Y115</f>
        <v>0.14147776192000047</v>
      </c>
      <c r="DV56" s="98">
        <f>('[1]Summary Data'!$V115*POWER(DV$51,3))+('[1]Summary Data'!$W115*POWER(DV$51,2))+('[1]Summary Data'!$X115*DV$51)+'[1]Summary Data'!$Y115</f>
        <v>0.15925461108224068</v>
      </c>
      <c r="DW56" s="98">
        <f>('[1]Summary Data'!$V115*POWER(DW$51,3))+('[1]Summary Data'!$W115*POWER(DW$51,2))+('[1]Summary Data'!$X115*DW$51)+'[1]Summary Data'!$Y115</f>
        <v>0.17818814213632059</v>
      </c>
      <c r="DX56" s="98">
        <f>('[1]Summary Data'!$V115*POWER(DX$51,3))+('[1]Summary Data'!$W115*POWER(DX$51,2))+('[1]Summary Data'!$X115*DX$51)+'[1]Summary Data'!$Y115</f>
        <v>0.1982986804172808</v>
      </c>
      <c r="DY56" s="98">
        <f>('[1]Summary Data'!$V115*POWER(DY$51,3))+('[1]Summary Data'!$W115*POWER(DY$51,2))+('[1]Summary Data'!$X115*DY$51)+'[1]Summary Data'!$Y115</f>
        <v>0.21960655126016068</v>
      </c>
      <c r="DZ56" s="98">
        <f>('[1]Summary Data'!$V115*POWER(DZ$51,3))+('[1]Summary Data'!$W115*POWER(DZ$51,2))+('[1]Summary Data'!$X115*DZ$51)+'[1]Summary Data'!$Y115</f>
        <v>0.24213208000000094</v>
      </c>
      <c r="EA56" s="98">
        <f>('[1]Summary Data'!$V115*POWER(EA$51,3))+('[1]Summary Data'!$W115*POWER(EA$51,2))+('[1]Summary Data'!$X115*EA$51)+'[1]Summary Data'!$Y115</f>
        <v>0.26589559197184098</v>
      </c>
      <c r="EB56" s="98">
        <f>('[1]Summary Data'!$V115*POWER(EB$51,3))+('[1]Summary Data'!$W115*POWER(EB$51,2))+('[1]Summary Data'!$X115*EB$51)+'[1]Summary Data'!$Y115</f>
        <v>0.29091741251072112</v>
      </c>
      <c r="EC56" s="98">
        <f>('[1]Summary Data'!$V115*POWER(EC$51,3))+('[1]Summary Data'!$W115*POWER(EC$51,2))+('[1]Summary Data'!$X115*EC$51)+'[1]Summary Data'!$Y115</f>
        <v>0.31721786695168119</v>
      </c>
      <c r="ED56" s="98">
        <f>('[1]Summary Data'!$V115*POWER(ED$51,3))+('[1]Summary Data'!$W115*POWER(ED$51,2))+('[1]Summary Data'!$X115*ED$51)+'[1]Summary Data'!$Y115</f>
        <v>0.34481728062976125</v>
      </c>
      <c r="EE56" s="98">
        <f>('[1]Summary Data'!$V115*POWER(EE$51,3))+('[1]Summary Data'!$W115*POWER(EE$51,2))+('[1]Summary Data'!$X115*EE$51)+'[1]Summary Data'!$Y115</f>
        <v>0.37373597888000121</v>
      </c>
      <c r="EF56" s="98">
        <f>('[1]Summary Data'!$V115*POWER(EF$51,3))+('[1]Summary Data'!$W115*POWER(EF$51,2))+('[1]Summary Data'!$X115*EF$51)+'[1]Summary Data'!$Y115</f>
        <v>0.40399428703744122</v>
      </c>
      <c r="EG56" s="98">
        <f>('[1]Summary Data'!$V115*POWER(EG$51,3))+('[1]Summary Data'!$W115*POWER(EG$51,2))+('[1]Summary Data'!$X115*EG$51)+'[1]Summary Data'!$Y115</f>
        <v>0.43561253043712156</v>
      </c>
      <c r="EH56" s="98">
        <f>('[1]Summary Data'!$V115*POWER(EH$51,3))+('[1]Summary Data'!$W115*POWER(EH$51,2))+('[1]Summary Data'!$X115*EH$51)+'[1]Summary Data'!$Y115</f>
        <v>0.46861103441408147</v>
      </c>
      <c r="EI56" s="98">
        <f>('[1]Summary Data'!$V115*POWER(EI$51,3))+('[1]Summary Data'!$W115*POWER(EI$51,2))+('[1]Summary Data'!$X115*EI$51)+'[1]Summary Data'!$Y115</f>
        <v>0.50301012430336167</v>
      </c>
      <c r="EJ56" s="98">
        <f>('[1]Summary Data'!$V115*POWER(EJ$51,3))+('[1]Summary Data'!$W115*POWER(EJ$51,2))+('[1]Summary Data'!$X115*EJ$51)+'[1]Summary Data'!$Y115</f>
        <v>0.53883012544000164</v>
      </c>
      <c r="EK56" s="98">
        <f>('[1]Summary Data'!$V115*POWER(EK$51,3))+('[1]Summary Data'!$W115*POWER(EK$51,2))+('[1]Summary Data'!$X115*EK$51)+'[1]Summary Data'!$Y115</f>
        <v>0.57609136315904175</v>
      </c>
      <c r="EL56" s="98">
        <f>('[1]Summary Data'!$V115*POWER(EL$51,3))+('[1]Summary Data'!$W115*POWER(EL$51,2))+('[1]Summary Data'!$X115*EL$51)+'[1]Summary Data'!$Y115</f>
        <v>0.61481416279552181</v>
      </c>
      <c r="EM56" s="98">
        <f>('[1]Summary Data'!$V115*POWER(EM$51,3))+('[1]Summary Data'!$W115*POWER(EM$51,2))+('[1]Summary Data'!$X115*EM$51)+'[1]Summary Data'!$Y115</f>
        <v>0.65501884968448187</v>
      </c>
      <c r="EN56" s="98">
        <f>('[1]Summary Data'!$V115*POWER(EN$51,3))+('[1]Summary Data'!$W115*POWER(EN$51,2))+('[1]Summary Data'!$X115*EN$51)+'[1]Summary Data'!$Y115</f>
        <v>0.69672574916096197</v>
      </c>
      <c r="EO56" s="99">
        <f>('[1]Summary Data'!$V115*POWER(EO$51,3))+('[1]Summary Data'!$W115*POWER(EO$51,2))+('[1]Summary Data'!$X115*EO$51)+'[1]Summary Data'!$Y115</f>
        <v>0.73995518656000192</v>
      </c>
      <c r="EP56" s="173"/>
    </row>
    <row r="57" spans="2:147">
      <c r="B57" s="166"/>
      <c r="C57" s="167"/>
      <c r="D57" s="167"/>
      <c r="E57" s="168"/>
      <c r="F57" s="56">
        <f t="shared" si="7"/>
        <v>5</v>
      </c>
      <c r="G57" s="97">
        <f t="shared" si="8"/>
        <v>0.20089000000000001</v>
      </c>
      <c r="H57" s="98">
        <f t="shared" si="8"/>
        <v>0.19568070500864002</v>
      </c>
      <c r="I57" s="98">
        <f t="shared" si="8"/>
        <v>0.18985022310912</v>
      </c>
      <c r="J57" s="98">
        <f t="shared" si="8"/>
        <v>0.18345369891328001</v>
      </c>
      <c r="K57" s="98">
        <f t="shared" si="8"/>
        <v>0.17654627703296</v>
      </c>
      <c r="L57" s="98">
        <f t="shared" si="8"/>
        <v>0.16918310208000001</v>
      </c>
      <c r="M57" s="98">
        <f t="shared" si="8"/>
        <v>0.16141931866624001</v>
      </c>
      <c r="N57" s="98">
        <f t="shared" si="8"/>
        <v>0.15331007140352002</v>
      </c>
      <c r="O57" s="98">
        <f t="shared" si="8"/>
        <v>0.14491050490368002</v>
      </c>
      <c r="P57" s="98">
        <f t="shared" si="8"/>
        <v>0.13627576377855999</v>
      </c>
      <c r="Q57" s="98">
        <f t="shared" si="8"/>
        <v>0.12746099263999999</v>
      </c>
      <c r="R57" s="98">
        <f t="shared" si="8"/>
        <v>0.11852133609983999</v>
      </c>
      <c r="S57" s="98">
        <f t="shared" si="8"/>
        <v>0.10951193876991998</v>
      </c>
      <c r="T57" s="98">
        <f t="shared" si="8"/>
        <v>0.10048794526207998</v>
      </c>
      <c r="U57" s="98">
        <f t="shared" si="8"/>
        <v>9.1504500188159962E-2</v>
      </c>
      <c r="V57" s="98">
        <f t="shared" si="8"/>
        <v>8.2616748159999975E-2</v>
      </c>
      <c r="W57" s="98">
        <f t="shared" si="8"/>
        <v>7.3879833789439964E-2</v>
      </c>
      <c r="X57" s="98">
        <f t="shared" si="8"/>
        <v>6.5348901688319944E-2</v>
      </c>
      <c r="Y57" s="98">
        <f t="shared" si="8"/>
        <v>5.7079096468479945E-2</v>
      </c>
      <c r="Z57" s="98">
        <f t="shared" si="8"/>
        <v>4.9125562741759943E-2</v>
      </c>
      <c r="AA57" s="98">
        <f t="shared" si="8"/>
        <v>4.1543445119999939E-2</v>
      </c>
      <c r="AB57" s="98">
        <f t="shared" si="8"/>
        <v>3.4387888215039963E-2</v>
      </c>
      <c r="AC57" s="98">
        <f t="shared" si="8"/>
        <v>2.7714036638719908E-2</v>
      </c>
      <c r="AD57" s="98">
        <f t="shared" si="8"/>
        <v>2.1577035002879941E-2</v>
      </c>
      <c r="AE57" s="98">
        <f t="shared" si="8"/>
        <v>1.6032027919359926E-2</v>
      </c>
      <c r="AF57" s="98">
        <f t="shared" si="8"/>
        <v>1.1134159999999949E-2</v>
      </c>
      <c r="AG57" s="98">
        <f t="shared" si="8"/>
        <v>6.9385758566399836E-3</v>
      </c>
      <c r="AH57" s="98">
        <f t="shared" si="8"/>
        <v>3.5004201011200053E-3</v>
      </c>
      <c r="AI57" s="98">
        <f t="shared" si="8"/>
        <v>8.7483734527998847E-4</v>
      </c>
      <c r="AJ57" s="98">
        <f t="shared" si="8"/>
        <v>0</v>
      </c>
      <c r="AK57" s="98">
        <f t="shared" si="8"/>
        <v>0</v>
      </c>
      <c r="AL57" s="98">
        <f t="shared" si="8"/>
        <v>0</v>
      </c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9">
        <v>0</v>
      </c>
      <c r="BU57" s="173"/>
      <c r="CA57" s="143">
        <f t="shared" si="9"/>
        <v>0</v>
      </c>
      <c r="CB57" s="97">
        <f>('[1]Summary Data'!$V114*POWER(CB$51,3))+('[1]Summary Data'!$W114*POWER(CB$51,2))+('[1]Summary Data'!$X114*CB$51)+'[1]Summary Data'!$Y114</f>
        <v>0.20089000000000001</v>
      </c>
      <c r="CC57" s="98">
        <f>('[1]Summary Data'!$V114*POWER(CC$51,3))+('[1]Summary Data'!$W114*POWER(CC$51,2))+('[1]Summary Data'!$X114*CC$51)+'[1]Summary Data'!$Y114</f>
        <v>0.19568070500864002</v>
      </c>
      <c r="CD57" s="98">
        <f>('[1]Summary Data'!$V114*POWER(CD$51,3))+('[1]Summary Data'!$W114*POWER(CD$51,2))+('[1]Summary Data'!$X114*CD$51)+'[1]Summary Data'!$Y114</f>
        <v>0.18985022310912</v>
      </c>
      <c r="CE57" s="98">
        <f>('[1]Summary Data'!$V114*POWER(CE$51,3))+('[1]Summary Data'!$W114*POWER(CE$51,2))+('[1]Summary Data'!$X114*CE$51)+'[1]Summary Data'!$Y114</f>
        <v>0.18345369891328001</v>
      </c>
      <c r="CF57" s="98">
        <f>('[1]Summary Data'!$V114*POWER(CF$51,3))+('[1]Summary Data'!$W114*POWER(CF$51,2))+('[1]Summary Data'!$X114*CF$51)+'[1]Summary Data'!$Y114</f>
        <v>0.17654627703296</v>
      </c>
      <c r="CG57" s="98">
        <f>('[1]Summary Data'!$V114*POWER(CG$51,3))+('[1]Summary Data'!$W114*POWER(CG$51,2))+('[1]Summary Data'!$X114*CG$51)+'[1]Summary Data'!$Y114</f>
        <v>0.16918310208000001</v>
      </c>
      <c r="CH57" s="98">
        <f>('[1]Summary Data'!$V114*POWER(CH$51,3))+('[1]Summary Data'!$W114*POWER(CH$51,2))+('[1]Summary Data'!$X114*CH$51)+'[1]Summary Data'!$Y114</f>
        <v>0.16141931866624001</v>
      </c>
      <c r="CI57" s="98">
        <f>('[1]Summary Data'!$V114*POWER(CI$51,3))+('[1]Summary Data'!$W114*POWER(CI$51,2))+('[1]Summary Data'!$X114*CI$51)+'[1]Summary Data'!$Y114</f>
        <v>0.15331007140352002</v>
      </c>
      <c r="CJ57" s="98">
        <f>('[1]Summary Data'!$V114*POWER(CJ$51,3))+('[1]Summary Data'!$W114*POWER(CJ$51,2))+('[1]Summary Data'!$X114*CJ$51)+'[1]Summary Data'!$Y114</f>
        <v>0.14491050490368002</v>
      </c>
      <c r="CK57" s="98">
        <f>('[1]Summary Data'!$V114*POWER(CK$51,3))+('[1]Summary Data'!$W114*POWER(CK$51,2))+('[1]Summary Data'!$X114*CK$51)+'[1]Summary Data'!$Y114</f>
        <v>0.13627576377855999</v>
      </c>
      <c r="CL57" s="98">
        <f>('[1]Summary Data'!$V114*POWER(CL$51,3))+('[1]Summary Data'!$W114*POWER(CL$51,2))+('[1]Summary Data'!$X114*CL$51)+'[1]Summary Data'!$Y114</f>
        <v>0.12746099263999999</v>
      </c>
      <c r="CM57" s="98">
        <f>('[1]Summary Data'!$V114*POWER(CM$51,3))+('[1]Summary Data'!$W114*POWER(CM$51,2))+('[1]Summary Data'!$X114*CM$51)+'[1]Summary Data'!$Y114</f>
        <v>0.11852133609983999</v>
      </c>
      <c r="CN57" s="98">
        <f>('[1]Summary Data'!$V114*POWER(CN$51,3))+('[1]Summary Data'!$W114*POWER(CN$51,2))+('[1]Summary Data'!$X114*CN$51)+'[1]Summary Data'!$Y114</f>
        <v>0.10951193876991998</v>
      </c>
      <c r="CO57" s="98">
        <f>('[1]Summary Data'!$V114*POWER(CO$51,3))+('[1]Summary Data'!$W114*POWER(CO$51,2))+('[1]Summary Data'!$X114*CO$51)+'[1]Summary Data'!$Y114</f>
        <v>0.10048794526207998</v>
      </c>
      <c r="CP57" s="98">
        <f>('[1]Summary Data'!$V114*POWER(CP$51,3))+('[1]Summary Data'!$W114*POWER(CP$51,2))+('[1]Summary Data'!$X114*CP$51)+'[1]Summary Data'!$Y114</f>
        <v>9.1504500188159962E-2</v>
      </c>
      <c r="CQ57" s="98">
        <f>('[1]Summary Data'!$V114*POWER(CQ$51,3))+('[1]Summary Data'!$W114*POWER(CQ$51,2))+('[1]Summary Data'!$X114*CQ$51)+'[1]Summary Data'!$Y114</f>
        <v>8.2616748159999975E-2</v>
      </c>
      <c r="CR57" s="98">
        <f>('[1]Summary Data'!$V114*POWER(CR$51,3))+('[1]Summary Data'!$W114*POWER(CR$51,2))+('[1]Summary Data'!$X114*CR$51)+'[1]Summary Data'!$Y114</f>
        <v>7.3879833789439964E-2</v>
      </c>
      <c r="CS57" s="98">
        <f>('[1]Summary Data'!$V114*POWER(CS$51,3))+('[1]Summary Data'!$W114*POWER(CS$51,2))+('[1]Summary Data'!$X114*CS$51)+'[1]Summary Data'!$Y114</f>
        <v>6.5348901688319944E-2</v>
      </c>
      <c r="CT57" s="98">
        <f>('[1]Summary Data'!$V114*POWER(CT$51,3))+('[1]Summary Data'!$W114*POWER(CT$51,2))+('[1]Summary Data'!$X114*CT$51)+'[1]Summary Data'!$Y114</f>
        <v>5.7079096468479945E-2</v>
      </c>
      <c r="CU57" s="98">
        <f>('[1]Summary Data'!$V114*POWER(CU$51,3))+('[1]Summary Data'!$W114*POWER(CU$51,2))+('[1]Summary Data'!$X114*CU$51)+'[1]Summary Data'!$Y114</f>
        <v>4.9125562741759943E-2</v>
      </c>
      <c r="CV57" s="98">
        <f>('[1]Summary Data'!$V114*POWER(CV$51,3))+('[1]Summary Data'!$W114*POWER(CV$51,2))+('[1]Summary Data'!$X114*CV$51)+'[1]Summary Data'!$Y114</f>
        <v>4.1543445119999939E-2</v>
      </c>
      <c r="CW57" s="98">
        <f>('[1]Summary Data'!$V114*POWER(CW$51,3))+('[1]Summary Data'!$W114*POWER(CW$51,2))+('[1]Summary Data'!$X114*CW$51)+'[1]Summary Data'!$Y114</f>
        <v>3.4387888215039963E-2</v>
      </c>
      <c r="CX57" s="98">
        <f>('[1]Summary Data'!$V114*POWER(CX$51,3))+('[1]Summary Data'!$W114*POWER(CX$51,2))+('[1]Summary Data'!$X114*CX$51)+'[1]Summary Data'!$Y114</f>
        <v>2.7714036638719908E-2</v>
      </c>
      <c r="CY57" s="98">
        <f>('[1]Summary Data'!$V114*POWER(CY$51,3))+('[1]Summary Data'!$W114*POWER(CY$51,2))+('[1]Summary Data'!$X114*CY$51)+'[1]Summary Data'!$Y114</f>
        <v>2.1577035002879941E-2</v>
      </c>
      <c r="CZ57" s="98">
        <f>('[1]Summary Data'!$V114*POWER(CZ$51,3))+('[1]Summary Data'!$W114*POWER(CZ$51,2))+('[1]Summary Data'!$X114*CZ$51)+'[1]Summary Data'!$Y114</f>
        <v>1.6032027919359926E-2</v>
      </c>
      <c r="DA57" s="98">
        <f>('[1]Summary Data'!$V114*POWER(DA$51,3))+('[1]Summary Data'!$W114*POWER(DA$51,2))+('[1]Summary Data'!$X114*DA$51)+'[1]Summary Data'!$Y114</f>
        <v>1.1134159999999949E-2</v>
      </c>
      <c r="DB57" s="98">
        <f>('[1]Summary Data'!$V114*POWER(DB$51,3))+('[1]Summary Data'!$W114*POWER(DB$51,2))+('[1]Summary Data'!$X114*DB$51)+'[1]Summary Data'!$Y114</f>
        <v>6.9385758566399836E-3</v>
      </c>
      <c r="DC57" s="98">
        <f>('[1]Summary Data'!$V114*POWER(DC$51,3))+('[1]Summary Data'!$W114*POWER(DC$51,2))+('[1]Summary Data'!$X114*DC$51)+'[1]Summary Data'!$Y114</f>
        <v>3.5004201011200053E-3</v>
      </c>
      <c r="DD57" s="98">
        <f>('[1]Summary Data'!$V114*POWER(DD$51,3))+('[1]Summary Data'!$W114*POWER(DD$51,2))+('[1]Summary Data'!$X114*DD$51)+'[1]Summary Data'!$Y114</f>
        <v>8.7483734527998847E-4</v>
      </c>
      <c r="DE57" s="98">
        <f>('[1]Summary Data'!$V114*POWER(DE$51,3))+('[1]Summary Data'!$W114*POWER(DE$51,2))+('[1]Summary Data'!$X114*DE$51)+'[1]Summary Data'!$Y114</f>
        <v>-8.8302779903998152E-4</v>
      </c>
      <c r="DF57" s="98">
        <f>('[1]Summary Data'!$V114*POWER(DF$51,3))+('[1]Summary Data'!$W114*POWER(DF$51,2))+('[1]Summary Data'!$X114*DF$51)+'[1]Summary Data'!$Y114</f>
        <v>-1.7180307199999856E-3</v>
      </c>
      <c r="DG57" s="98">
        <f>('[1]Summary Data'!$V114*POWER(DG$51,3))+('[1]Summary Data'!$W114*POWER(DG$51,2))+('[1]Summary Data'!$X114*DG$51)+'[1]Summary Data'!$Y114</f>
        <v>-1.5750268057599659E-3</v>
      </c>
      <c r="DH57" s="98">
        <f>('[1]Summary Data'!$V114*POWER(DH$51,3))+('[1]Summary Data'!$W114*POWER(DH$51,2))+('[1]Summary Data'!$X114*DH$51)+'[1]Summary Data'!$Y114</f>
        <v>-3.9887144447989242E-4</v>
      </c>
      <c r="DI57" s="98">
        <f>('[1]Summary Data'!$V114*POWER(DI$51,3))+('[1]Summary Data'!$W114*POWER(DI$51,2))+('[1]Summary Data'!$X114*DI$51)+'[1]Summary Data'!$Y114</f>
        <v>1.8655799756800984E-3</v>
      </c>
      <c r="DJ57" s="98">
        <f>('[1]Summary Data'!$V114*POWER(DJ$51,3))+('[1]Summary Data'!$W114*POWER(DJ$51,2))+('[1]Summary Data'!$X114*DJ$51)+'[1]Summary Data'!$Y114</f>
        <v>5.2734720665601476E-3</v>
      </c>
      <c r="DK57" s="98">
        <f>('[1]Summary Data'!$V114*POWER(DK$51,3))+('[1]Summary Data'!$W114*POWER(DK$51,2))+('[1]Summary Data'!$X114*DK$51)+'[1]Summary Data'!$Y114</f>
        <v>9.8799494400001187E-3</v>
      </c>
      <c r="DL57" s="98">
        <f>('[1]Summary Data'!$V114*POWER(DL$51,3))+('[1]Summary Data'!$W114*POWER(DL$51,2))+('[1]Summary Data'!$X114*DL$51)+'[1]Summary Data'!$Y114</f>
        <v>1.5740156707840208E-2</v>
      </c>
      <c r="DM57" s="98">
        <f>('[1]Summary Data'!$V114*POWER(DM$51,3))+('[1]Summary Data'!$W114*POWER(DM$51,2))+('[1]Summary Data'!$X114*DM$51)+'[1]Summary Data'!$Y114</f>
        <v>2.2909238481920252E-2</v>
      </c>
      <c r="DN57" s="98">
        <f>('[1]Summary Data'!$V114*POWER(DN$51,3))+('[1]Summary Data'!$W114*POWER(DN$51,2))+('[1]Summary Data'!$X114*DN$51)+'[1]Summary Data'!$Y114</f>
        <v>3.1442339374080253E-2</v>
      </c>
      <c r="DO57" s="98">
        <f>('[1]Summary Data'!$V114*POWER(DO$51,3))+('[1]Summary Data'!$W114*POWER(DO$51,2))+('[1]Summary Data'!$X114*DO$51)+'[1]Summary Data'!$Y114</f>
        <v>4.1394603996160462E-2</v>
      </c>
      <c r="DP57" s="98">
        <f>('[1]Summary Data'!$V114*POWER(DP$51,3))+('[1]Summary Data'!$W114*POWER(DP$51,2))+('[1]Summary Data'!$X114*DP$51)+'[1]Summary Data'!$Y114</f>
        <v>5.2821176960000354E-2</v>
      </c>
      <c r="DQ57" s="98">
        <f>('[1]Summary Data'!$V114*POWER(DQ$51,3))+('[1]Summary Data'!$W114*POWER(DQ$51,2))+('[1]Summary Data'!$X114*DQ$51)+'[1]Summary Data'!$Y114</f>
        <v>6.5777202877440571E-2</v>
      </c>
      <c r="DR57" s="98">
        <f>('[1]Summary Data'!$V114*POWER(DR$51,3))+('[1]Summary Data'!$W114*POWER(DR$51,2))+('[1]Summary Data'!$X114*DR$51)+'[1]Summary Data'!$Y114</f>
        <v>8.0317826360320616E-2</v>
      </c>
      <c r="DS57" s="98">
        <f>('[1]Summary Data'!$V114*POWER(DS$51,3))+('[1]Summary Data'!$W114*POWER(DS$51,2))+('[1]Summary Data'!$X114*DS$51)+'[1]Summary Data'!$Y114</f>
        <v>9.6498192020480544E-2</v>
      </c>
      <c r="DT57" s="98">
        <f>('[1]Summary Data'!$V114*POWER(DT$51,3))+('[1]Summary Data'!$W114*POWER(DT$51,2))+('[1]Summary Data'!$X114*DT$51)+'[1]Summary Data'!$Y114</f>
        <v>0.11437344446976072</v>
      </c>
      <c r="DU57" s="98">
        <f>('[1]Summary Data'!$V114*POWER(DU$51,3))+('[1]Summary Data'!$W114*POWER(DU$51,2))+('[1]Summary Data'!$X114*DU$51)+'[1]Summary Data'!$Y114</f>
        <v>0.13399872832000073</v>
      </c>
      <c r="DV57" s="98">
        <f>('[1]Summary Data'!$V114*POWER(DV$51,3))+('[1]Summary Data'!$W114*POWER(DV$51,2))+('[1]Summary Data'!$X114*DV$51)+'[1]Summary Data'!$Y114</f>
        <v>0.15542918818304083</v>
      </c>
      <c r="DW57" s="98">
        <f>('[1]Summary Data'!$V114*POWER(DW$51,3))+('[1]Summary Data'!$W114*POWER(DW$51,2))+('[1]Summary Data'!$X114*DW$51)+'[1]Summary Data'!$Y114</f>
        <v>0.17871996867072085</v>
      </c>
      <c r="DX57" s="98">
        <f>('[1]Summary Data'!$V114*POWER(DX$51,3))+('[1]Summary Data'!$W114*POWER(DX$51,2))+('[1]Summary Data'!$X114*DX$51)+'[1]Summary Data'!$Y114</f>
        <v>0.20392621439488084</v>
      </c>
      <c r="DY57" s="98">
        <f>('[1]Summary Data'!$V114*POWER(DY$51,3))+('[1]Summary Data'!$W114*POWER(DY$51,2))+('[1]Summary Data'!$X114*DY$51)+'[1]Summary Data'!$Y114</f>
        <v>0.23110306996736107</v>
      </c>
      <c r="DZ57" s="98">
        <f>('[1]Summary Data'!$V114*POWER(DZ$51,3))+('[1]Summary Data'!$W114*POWER(DZ$51,2))+('[1]Summary Data'!$X114*DZ$51)+'[1]Summary Data'!$Y114</f>
        <v>0.26030568000000143</v>
      </c>
      <c r="EA57" s="98">
        <f>('[1]Summary Data'!$V114*POWER(EA$51,3))+('[1]Summary Data'!$W114*POWER(EA$51,2))+('[1]Summary Data'!$X114*EA$51)+'[1]Summary Data'!$Y114</f>
        <v>0.2915891891046416</v>
      </c>
      <c r="EB57" s="98">
        <f>('[1]Summary Data'!$V114*POWER(EB$51,3))+('[1]Summary Data'!$W114*POWER(EB$51,2))+('[1]Summary Data'!$X114*EB$51)+'[1]Summary Data'!$Y114</f>
        <v>0.32500874189312134</v>
      </c>
      <c r="EC57" s="98">
        <f>('[1]Summary Data'!$V114*POWER(EC$51,3))+('[1]Summary Data'!$W114*POWER(EC$51,2))+('[1]Summary Data'!$X114*EC$51)+'[1]Summary Data'!$Y114</f>
        <v>0.36061948297728147</v>
      </c>
      <c r="ED57" s="98">
        <f>('[1]Summary Data'!$V114*POWER(ED$51,3))+('[1]Summary Data'!$W114*POWER(ED$51,2))+('[1]Summary Data'!$X114*ED$51)+'[1]Summary Data'!$Y114</f>
        <v>0.39847655696896178</v>
      </c>
      <c r="EE57" s="98">
        <f>('[1]Summary Data'!$V114*POWER(EE$51,3))+('[1]Summary Data'!$W114*POWER(EE$51,2))+('[1]Summary Data'!$X114*EE$51)+'[1]Summary Data'!$Y114</f>
        <v>0.43863510848000181</v>
      </c>
      <c r="EF57" s="98">
        <f>('[1]Summary Data'!$V114*POWER(EF$51,3))+('[1]Summary Data'!$W114*POWER(EF$51,2))+('[1]Summary Data'!$X114*EF$51)+'[1]Summary Data'!$Y114</f>
        <v>0.48115028212224209</v>
      </c>
      <c r="EG57" s="98">
        <f>('[1]Summary Data'!$V114*POWER(EG$51,3))+('[1]Summary Data'!$W114*POWER(EG$51,2))+('[1]Summary Data'!$X114*EG$51)+'[1]Summary Data'!$Y114</f>
        <v>0.5260772225075222</v>
      </c>
      <c r="EH57" s="98">
        <f>('[1]Summary Data'!$V114*POWER(EH$51,3))+('[1]Summary Data'!$W114*POWER(EH$51,2))+('[1]Summary Data'!$X114*EH$51)+'[1]Summary Data'!$Y114</f>
        <v>0.57347107424768207</v>
      </c>
      <c r="EI57" s="98">
        <f>('[1]Summary Data'!$V114*POWER(EI$51,3))+('[1]Summary Data'!$W114*POWER(EI$51,2))+('[1]Summary Data'!$X114*EI$51)+'[1]Summary Data'!$Y114</f>
        <v>0.62338698195456255</v>
      </c>
      <c r="EJ57" s="98">
        <f>('[1]Summary Data'!$V114*POWER(EJ$51,3))+('[1]Summary Data'!$W114*POWER(EJ$51,2))+('[1]Summary Data'!$X114*EJ$51)+'[1]Summary Data'!$Y114</f>
        <v>0.67588009024000262</v>
      </c>
      <c r="EK57" s="98">
        <f>('[1]Summary Data'!$V114*POWER(EK$51,3))+('[1]Summary Data'!$W114*POWER(EK$51,2))+('[1]Summary Data'!$X114*EK$51)+'[1]Summary Data'!$Y114</f>
        <v>0.73100554371584259</v>
      </c>
      <c r="EL57" s="98">
        <f>('[1]Summary Data'!$V114*POWER(EL$51,3))+('[1]Summary Data'!$W114*POWER(EL$51,2))+('[1]Summary Data'!$X114*EL$51)+'[1]Summary Data'!$Y114</f>
        <v>0.7888184869939231</v>
      </c>
      <c r="EM57" s="98">
        <f>('[1]Summary Data'!$V114*POWER(EM$51,3))+('[1]Summary Data'!$W114*POWER(EM$51,2))+('[1]Summary Data'!$X114*EM$51)+'[1]Summary Data'!$Y114</f>
        <v>0.84937406468608279</v>
      </c>
      <c r="EN57" s="98">
        <f>('[1]Summary Data'!$V114*POWER(EN$51,3))+('[1]Summary Data'!$W114*POWER(EN$51,2))+('[1]Summary Data'!$X114*EN$51)+'[1]Summary Data'!$Y114</f>
        <v>0.91272742140416319</v>
      </c>
      <c r="EO57" s="99">
        <f>('[1]Summary Data'!$V114*POWER(EO$51,3))+('[1]Summary Data'!$W114*POWER(EO$51,2))+('[1]Summary Data'!$X114*EO$51)+'[1]Summary Data'!$Y114</f>
        <v>0.97893370176000305</v>
      </c>
      <c r="EP57" s="173"/>
    </row>
    <row r="58" spans="2:147">
      <c r="B58" s="166"/>
      <c r="C58" s="167"/>
      <c r="D58" s="167"/>
      <c r="E58" s="168"/>
      <c r="F58" s="56">
        <f t="shared" si="7"/>
        <v>5.5</v>
      </c>
      <c r="G58" s="97">
        <f t="shared" si="8"/>
        <v>0.19053</v>
      </c>
      <c r="H58" s="98">
        <f t="shared" si="8"/>
        <v>0.19037107866111999</v>
      </c>
      <c r="I58" s="98">
        <f t="shared" si="8"/>
        <v>0.18913112592896</v>
      </c>
      <c r="J58" s="98">
        <f t="shared" si="8"/>
        <v>0.18687975873024001</v>
      </c>
      <c r="K58" s="98">
        <f t="shared" si="8"/>
        <v>0.18368659399168</v>
      </c>
      <c r="L58" s="98">
        <f t="shared" si="8"/>
        <v>0.17962124864000001</v>
      </c>
      <c r="M58" s="98">
        <f t="shared" si="8"/>
        <v>0.17475333960191999</v>
      </c>
      <c r="N58" s="98">
        <f t="shared" si="8"/>
        <v>0.16915248380416001</v>
      </c>
      <c r="O58" s="98">
        <f t="shared" si="8"/>
        <v>0.16288829817344</v>
      </c>
      <c r="P58" s="98">
        <f t="shared" si="8"/>
        <v>0.15603039963647999</v>
      </c>
      <c r="Q58" s="98">
        <f t="shared" si="8"/>
        <v>0.14864840511999999</v>
      </c>
      <c r="R58" s="98">
        <f t="shared" si="8"/>
        <v>0.14081193155071997</v>
      </c>
      <c r="S58" s="98">
        <f t="shared" si="8"/>
        <v>0.13259059585535998</v>
      </c>
      <c r="T58" s="98">
        <f t="shared" si="8"/>
        <v>0.12405401496063996</v>
      </c>
      <c r="U58" s="98">
        <f t="shared" si="8"/>
        <v>0.11527180579327995</v>
      </c>
      <c r="V58" s="98">
        <f t="shared" si="8"/>
        <v>0.10631358527999997</v>
      </c>
      <c r="W58" s="98">
        <f t="shared" si="8"/>
        <v>9.7248970347519947E-2</v>
      </c>
      <c r="X58" s="98">
        <f t="shared" si="8"/>
        <v>8.8147577922559908E-2</v>
      </c>
      <c r="Y58" s="98">
        <f t="shared" si="8"/>
        <v>7.9079024931839895E-2</v>
      </c>
      <c r="Z58" s="98">
        <f t="shared" si="8"/>
        <v>7.0112928302079935E-2</v>
      </c>
      <c r="AA58" s="98">
        <f t="shared" si="8"/>
        <v>6.1318904959999893E-2</v>
      </c>
      <c r="AB58" s="98">
        <f t="shared" si="8"/>
        <v>5.2766571832319892E-2</v>
      </c>
      <c r="AC58" s="98">
        <f t="shared" si="8"/>
        <v>4.4525545845759934E-2</v>
      </c>
      <c r="AD58" s="98">
        <f t="shared" si="8"/>
        <v>3.6665443927039881E-2</v>
      </c>
      <c r="AE58" s="98">
        <f t="shared" si="8"/>
        <v>2.9255883002879929E-2</v>
      </c>
      <c r="AF58" s="98">
        <f t="shared" si="8"/>
        <v>2.2366479999999911E-2</v>
      </c>
      <c r="AG58" s="98">
        <f t="shared" si="8"/>
        <v>1.6066851845119939E-2</v>
      </c>
      <c r="AH58" s="98">
        <f t="shared" si="8"/>
        <v>1.0426615464959932E-2</v>
      </c>
      <c r="AI58" s="98">
        <f t="shared" si="8"/>
        <v>5.5153877862399447E-3</v>
      </c>
      <c r="AJ58" s="98">
        <f t="shared" si="8"/>
        <v>1.4027857356799511E-3</v>
      </c>
      <c r="AK58" s="98">
        <f t="shared" si="8"/>
        <v>0</v>
      </c>
      <c r="AL58" s="98">
        <f t="shared" si="8"/>
        <v>0</v>
      </c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98">
        <v>0</v>
      </c>
      <c r="AV58" s="98">
        <v>0</v>
      </c>
      <c r="AW58" s="98">
        <v>0</v>
      </c>
      <c r="AX58" s="98">
        <v>0</v>
      </c>
      <c r="AY58" s="98">
        <v>0</v>
      </c>
      <c r="AZ58" s="98">
        <v>0</v>
      </c>
      <c r="BA58" s="98">
        <v>0</v>
      </c>
      <c r="BB58" s="98">
        <v>0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  <c r="BI58" s="98">
        <v>0</v>
      </c>
      <c r="BJ58" s="98">
        <v>0</v>
      </c>
      <c r="BK58" s="98">
        <v>0</v>
      </c>
      <c r="BL58" s="98">
        <v>0</v>
      </c>
      <c r="BM58" s="98">
        <v>0</v>
      </c>
      <c r="BN58" s="98">
        <v>0</v>
      </c>
      <c r="BO58" s="98">
        <v>0</v>
      </c>
      <c r="BP58" s="98">
        <v>0</v>
      </c>
      <c r="BQ58" s="98">
        <v>0</v>
      </c>
      <c r="BR58" s="98">
        <v>0</v>
      </c>
      <c r="BS58" s="98">
        <v>0</v>
      </c>
      <c r="BT58" s="99">
        <v>0</v>
      </c>
      <c r="BU58" s="173"/>
      <c r="CA58" s="143">
        <f t="shared" si="9"/>
        <v>0</v>
      </c>
      <c r="CB58" s="97">
        <f>('[1]Summary Data'!$V113*POWER(CB$51,3))+('[1]Summary Data'!$W113*POWER(CB$51,2))+('[1]Summary Data'!$X113*CB$51)+'[1]Summary Data'!$Y113</f>
        <v>0.19053</v>
      </c>
      <c r="CC58" s="98">
        <f>('[1]Summary Data'!$V113*POWER(CC$51,3))+('[1]Summary Data'!$W113*POWER(CC$51,2))+('[1]Summary Data'!$X113*CC$51)+'[1]Summary Data'!$Y113</f>
        <v>0.19037107866111999</v>
      </c>
      <c r="CD58" s="98">
        <f>('[1]Summary Data'!$V113*POWER(CD$51,3))+('[1]Summary Data'!$W113*POWER(CD$51,2))+('[1]Summary Data'!$X113*CD$51)+'[1]Summary Data'!$Y113</f>
        <v>0.18913112592896</v>
      </c>
      <c r="CE58" s="98">
        <f>('[1]Summary Data'!$V113*POWER(CE$51,3))+('[1]Summary Data'!$W113*POWER(CE$51,2))+('[1]Summary Data'!$X113*CE$51)+'[1]Summary Data'!$Y113</f>
        <v>0.18687975873024001</v>
      </c>
      <c r="CF58" s="98">
        <f>('[1]Summary Data'!$V113*POWER(CF$51,3))+('[1]Summary Data'!$W113*POWER(CF$51,2))+('[1]Summary Data'!$X113*CF$51)+'[1]Summary Data'!$Y113</f>
        <v>0.18368659399168</v>
      </c>
      <c r="CG58" s="98">
        <f>('[1]Summary Data'!$V113*POWER(CG$51,3))+('[1]Summary Data'!$W113*POWER(CG$51,2))+('[1]Summary Data'!$X113*CG$51)+'[1]Summary Data'!$Y113</f>
        <v>0.17962124864000001</v>
      </c>
      <c r="CH58" s="98">
        <f>('[1]Summary Data'!$V113*POWER(CH$51,3))+('[1]Summary Data'!$W113*POWER(CH$51,2))+('[1]Summary Data'!$X113*CH$51)+'[1]Summary Data'!$Y113</f>
        <v>0.17475333960191999</v>
      </c>
      <c r="CI58" s="98">
        <f>('[1]Summary Data'!$V113*POWER(CI$51,3))+('[1]Summary Data'!$W113*POWER(CI$51,2))+('[1]Summary Data'!$X113*CI$51)+'[1]Summary Data'!$Y113</f>
        <v>0.16915248380416001</v>
      </c>
      <c r="CJ58" s="98">
        <f>('[1]Summary Data'!$V113*POWER(CJ$51,3))+('[1]Summary Data'!$W113*POWER(CJ$51,2))+('[1]Summary Data'!$X113*CJ$51)+'[1]Summary Data'!$Y113</f>
        <v>0.16288829817344</v>
      </c>
      <c r="CK58" s="98">
        <f>('[1]Summary Data'!$V113*POWER(CK$51,3))+('[1]Summary Data'!$W113*POWER(CK$51,2))+('[1]Summary Data'!$X113*CK$51)+'[1]Summary Data'!$Y113</f>
        <v>0.15603039963647999</v>
      </c>
      <c r="CL58" s="98">
        <f>('[1]Summary Data'!$V113*POWER(CL$51,3))+('[1]Summary Data'!$W113*POWER(CL$51,2))+('[1]Summary Data'!$X113*CL$51)+'[1]Summary Data'!$Y113</f>
        <v>0.14864840511999999</v>
      </c>
      <c r="CM58" s="98">
        <f>('[1]Summary Data'!$V113*POWER(CM$51,3))+('[1]Summary Data'!$W113*POWER(CM$51,2))+('[1]Summary Data'!$X113*CM$51)+'[1]Summary Data'!$Y113</f>
        <v>0.14081193155071997</v>
      </c>
      <c r="CN58" s="98">
        <f>('[1]Summary Data'!$V113*POWER(CN$51,3))+('[1]Summary Data'!$W113*POWER(CN$51,2))+('[1]Summary Data'!$X113*CN$51)+'[1]Summary Data'!$Y113</f>
        <v>0.13259059585535998</v>
      </c>
      <c r="CO58" s="98">
        <f>('[1]Summary Data'!$V113*POWER(CO$51,3))+('[1]Summary Data'!$W113*POWER(CO$51,2))+('[1]Summary Data'!$X113*CO$51)+'[1]Summary Data'!$Y113</f>
        <v>0.12405401496063996</v>
      </c>
      <c r="CP58" s="98">
        <f>('[1]Summary Data'!$V113*POWER(CP$51,3))+('[1]Summary Data'!$W113*POWER(CP$51,2))+('[1]Summary Data'!$X113*CP$51)+'[1]Summary Data'!$Y113</f>
        <v>0.11527180579327995</v>
      </c>
      <c r="CQ58" s="98">
        <f>('[1]Summary Data'!$V113*POWER(CQ$51,3))+('[1]Summary Data'!$W113*POWER(CQ$51,2))+('[1]Summary Data'!$X113*CQ$51)+'[1]Summary Data'!$Y113</f>
        <v>0.10631358527999997</v>
      </c>
      <c r="CR58" s="98">
        <f>('[1]Summary Data'!$V113*POWER(CR$51,3))+('[1]Summary Data'!$W113*POWER(CR$51,2))+('[1]Summary Data'!$X113*CR$51)+'[1]Summary Data'!$Y113</f>
        <v>9.7248970347519947E-2</v>
      </c>
      <c r="CS58" s="98">
        <f>('[1]Summary Data'!$V113*POWER(CS$51,3))+('[1]Summary Data'!$W113*POWER(CS$51,2))+('[1]Summary Data'!$X113*CS$51)+'[1]Summary Data'!$Y113</f>
        <v>8.8147577922559908E-2</v>
      </c>
      <c r="CT58" s="98">
        <f>('[1]Summary Data'!$V113*POWER(CT$51,3))+('[1]Summary Data'!$W113*POWER(CT$51,2))+('[1]Summary Data'!$X113*CT$51)+'[1]Summary Data'!$Y113</f>
        <v>7.9079024931839895E-2</v>
      </c>
      <c r="CU58" s="98">
        <f>('[1]Summary Data'!$V113*POWER(CU$51,3))+('[1]Summary Data'!$W113*POWER(CU$51,2))+('[1]Summary Data'!$X113*CU$51)+'[1]Summary Data'!$Y113</f>
        <v>7.0112928302079935E-2</v>
      </c>
      <c r="CV58" s="98">
        <f>('[1]Summary Data'!$V113*POWER(CV$51,3))+('[1]Summary Data'!$W113*POWER(CV$51,2))+('[1]Summary Data'!$X113*CV$51)+'[1]Summary Data'!$Y113</f>
        <v>6.1318904959999893E-2</v>
      </c>
      <c r="CW58" s="98">
        <f>('[1]Summary Data'!$V113*POWER(CW$51,3))+('[1]Summary Data'!$W113*POWER(CW$51,2))+('[1]Summary Data'!$X113*CW$51)+'[1]Summary Data'!$Y113</f>
        <v>5.2766571832319892E-2</v>
      </c>
      <c r="CX58" s="98">
        <f>('[1]Summary Data'!$V113*POWER(CX$51,3))+('[1]Summary Data'!$W113*POWER(CX$51,2))+('[1]Summary Data'!$X113*CX$51)+'[1]Summary Data'!$Y113</f>
        <v>4.4525545845759934E-2</v>
      </c>
      <c r="CY58" s="98">
        <f>('[1]Summary Data'!$V113*POWER(CY$51,3))+('[1]Summary Data'!$W113*POWER(CY$51,2))+('[1]Summary Data'!$X113*CY$51)+'[1]Summary Data'!$Y113</f>
        <v>3.6665443927039881E-2</v>
      </c>
      <c r="CZ58" s="98">
        <f>('[1]Summary Data'!$V113*POWER(CZ$51,3))+('[1]Summary Data'!$W113*POWER(CZ$51,2))+('[1]Summary Data'!$X113*CZ$51)+'[1]Summary Data'!$Y113</f>
        <v>2.9255883002879929E-2</v>
      </c>
      <c r="DA58" s="98">
        <f>('[1]Summary Data'!$V113*POWER(DA$51,3))+('[1]Summary Data'!$W113*POWER(DA$51,2))+('[1]Summary Data'!$X113*DA$51)+'[1]Summary Data'!$Y113</f>
        <v>2.2366479999999911E-2</v>
      </c>
      <c r="DB58" s="98">
        <f>('[1]Summary Data'!$V113*POWER(DB$51,3))+('[1]Summary Data'!$W113*POWER(DB$51,2))+('[1]Summary Data'!$X113*DB$51)+'[1]Summary Data'!$Y113</f>
        <v>1.6066851845119939E-2</v>
      </c>
      <c r="DC58" s="98">
        <f>('[1]Summary Data'!$V113*POWER(DC$51,3))+('[1]Summary Data'!$W113*POWER(DC$51,2))+('[1]Summary Data'!$X113*DC$51)+'[1]Summary Data'!$Y113</f>
        <v>1.0426615464959932E-2</v>
      </c>
      <c r="DD58" s="98">
        <f>('[1]Summary Data'!$V113*POWER(DD$51,3))+('[1]Summary Data'!$W113*POWER(DD$51,2))+('[1]Summary Data'!$X113*DD$51)+'[1]Summary Data'!$Y113</f>
        <v>5.5153877862399447E-3</v>
      </c>
      <c r="DE58" s="98">
        <f>('[1]Summary Data'!$V113*POWER(DE$51,3))+('[1]Summary Data'!$W113*POWER(DE$51,2))+('[1]Summary Data'!$X113*DE$51)+'[1]Summary Data'!$Y113</f>
        <v>1.4027857356799511E-3</v>
      </c>
      <c r="DF58" s="98">
        <f>('[1]Summary Data'!$V113*POWER(DF$51,3))+('[1]Summary Data'!$W113*POWER(DF$51,2))+('[1]Summary Data'!$X113*DF$51)+'[1]Summary Data'!$Y113</f>
        <v>-1.8415737600000481E-3</v>
      </c>
      <c r="DG58" s="98">
        <f>('[1]Summary Data'!$V113*POWER(DG$51,3))+('[1]Summary Data'!$W113*POWER(DG$51,2))+('[1]Summary Data'!$X113*DG$51)+'[1]Summary Data'!$Y113</f>
        <v>-4.1480737740800522E-3</v>
      </c>
      <c r="DH58" s="98">
        <f>('[1]Summary Data'!$V113*POWER(DH$51,3))+('[1]Summary Data'!$W113*POWER(DH$51,2))+('[1]Summary Data'!$X113*DH$51)+'[1]Summary Data'!$Y113</f>
        <v>-5.4470973798400324E-3</v>
      </c>
      <c r="DI58" s="98">
        <f>('[1]Summary Data'!$V113*POWER(DI$51,3))+('[1]Summary Data'!$W113*POWER(DI$51,2))+('[1]Summary Data'!$X113*DI$51)+'[1]Summary Data'!$Y113</f>
        <v>-5.6690276505599324E-3</v>
      </c>
      <c r="DJ58" s="98">
        <f>('[1]Summary Data'!$V113*POWER(DJ$51,3))+('[1]Summary Data'!$W113*POWER(DJ$51,2))+('[1]Summary Data'!$X113*DJ$51)+'[1]Summary Data'!$Y113</f>
        <v>-4.7442476595199734E-3</v>
      </c>
      <c r="DK58" s="98">
        <f>('[1]Summary Data'!$V113*POWER(DK$51,3))+('[1]Summary Data'!$W113*POWER(DK$51,2))+('[1]Summary Data'!$X113*DK$51)+'[1]Summary Data'!$Y113</f>
        <v>-2.6031404799999602E-3</v>
      </c>
      <c r="DL58" s="98">
        <f>('[1]Summary Data'!$V113*POWER(DL$51,3))+('[1]Summary Data'!$W113*POWER(DL$51,2))+('[1]Summary Data'!$X113*DL$51)+'[1]Summary Data'!$Y113</f>
        <v>8.2391081472008021E-4</v>
      </c>
      <c r="DM58" s="98">
        <f>('[1]Summary Data'!$V113*POWER(DM$51,3))+('[1]Summary Data'!$W113*POWER(DM$51,2))+('[1]Summary Data'!$X113*DM$51)+'[1]Summary Data'!$Y113</f>
        <v>5.606523151360121E-3</v>
      </c>
      <c r="DN58" s="98">
        <f>('[1]Summary Data'!$V113*POWER(DN$51,3))+('[1]Summary Data'!$W113*POWER(DN$51,2))+('[1]Summary Data'!$X113*DN$51)+'[1]Summary Data'!$Y113</f>
        <v>1.1814313456640219E-2</v>
      </c>
      <c r="DO58" s="98">
        <f>('[1]Summary Data'!$V113*POWER(DO$51,3))+('[1]Summary Data'!$W113*POWER(DO$51,2))+('[1]Summary Data'!$X113*DO$51)+'[1]Summary Data'!$Y113</f>
        <v>1.9516898657280263E-2</v>
      </c>
      <c r="DP58" s="98">
        <f>('[1]Summary Data'!$V113*POWER(DP$51,3))+('[1]Summary Data'!$W113*POWER(DP$51,2))+('[1]Summary Data'!$X113*DP$51)+'[1]Summary Data'!$Y113</f>
        <v>2.8783895680000338E-2</v>
      </c>
      <c r="DQ58" s="98">
        <f>('[1]Summary Data'!$V113*POWER(DQ$51,3))+('[1]Summary Data'!$W113*POWER(DQ$51,2))+('[1]Summary Data'!$X113*DQ$51)+'[1]Summary Data'!$Y113</f>
        <v>3.9684921451520444E-2</v>
      </c>
      <c r="DR58" s="98">
        <f>('[1]Summary Data'!$V113*POWER(DR$51,3))+('[1]Summary Data'!$W113*POWER(DR$51,2))+('[1]Summary Data'!$X113*DR$51)+'[1]Summary Data'!$Y113</f>
        <v>5.2289592898560583E-2</v>
      </c>
      <c r="DS58" s="98">
        <f>('[1]Summary Data'!$V113*POWER(DS$51,3))+('[1]Summary Data'!$W113*POWER(DS$51,2))+('[1]Summary Data'!$X113*DS$51)+'[1]Summary Data'!$Y113</f>
        <v>6.6667526947840394E-2</v>
      </c>
      <c r="DT58" s="98">
        <f>('[1]Summary Data'!$V113*POWER(DT$51,3))+('[1]Summary Data'!$W113*POWER(DT$51,2))+('[1]Summary Data'!$X113*DT$51)+'[1]Summary Data'!$Y113</f>
        <v>8.2888340526080642E-2</v>
      </c>
      <c r="DU58" s="98">
        <f>('[1]Summary Data'!$V113*POWER(DU$51,3))+('[1]Summary Data'!$W113*POWER(DU$51,2))+('[1]Summary Data'!$X113*DU$51)+'[1]Summary Data'!$Y113</f>
        <v>0.1010216505600007</v>
      </c>
      <c r="DV58" s="98">
        <f>('[1]Summary Data'!$V113*POWER(DV$51,3))+('[1]Summary Data'!$W113*POWER(DV$51,2))+('[1]Summary Data'!$X113*DV$51)+'[1]Summary Data'!$Y113</f>
        <v>0.12113707397632073</v>
      </c>
      <c r="DW58" s="98">
        <f>('[1]Summary Data'!$V113*POWER(DW$51,3))+('[1]Summary Data'!$W113*POWER(DW$51,2))+('[1]Summary Data'!$X113*DW$51)+'[1]Summary Data'!$Y113</f>
        <v>0.14330422770176082</v>
      </c>
      <c r="DX58" s="98">
        <f>('[1]Summary Data'!$V113*POWER(DX$51,3))+('[1]Summary Data'!$W113*POWER(DX$51,2))+('[1]Summary Data'!$X113*DX$51)+'[1]Summary Data'!$Y113</f>
        <v>0.16759272866304084</v>
      </c>
      <c r="DY58" s="98">
        <f>('[1]Summary Data'!$V113*POWER(DY$51,3))+('[1]Summary Data'!$W113*POWER(DY$51,2))+('[1]Summary Data'!$X113*DY$51)+'[1]Summary Data'!$Y113</f>
        <v>0.19407219378688101</v>
      </c>
      <c r="DZ58" s="98">
        <f>('[1]Summary Data'!$V113*POWER(DZ$51,3))+('[1]Summary Data'!$W113*POWER(DZ$51,2))+('[1]Summary Data'!$X113*DZ$51)+'[1]Summary Data'!$Y113</f>
        <v>0.22281224000000133</v>
      </c>
      <c r="EA58" s="98">
        <f>('[1]Summary Data'!$V113*POWER(EA$51,3))+('[1]Summary Data'!$W113*POWER(EA$51,2))+('[1]Summary Data'!$X113*EA$51)+'[1]Summary Data'!$Y113</f>
        <v>0.25388248422912141</v>
      </c>
      <c r="EB58" s="98">
        <f>('[1]Summary Data'!$V113*POWER(EB$51,3))+('[1]Summary Data'!$W113*POWER(EB$51,2))+('[1]Summary Data'!$X113*EB$51)+'[1]Summary Data'!$Y113</f>
        <v>0.28735254340096134</v>
      </c>
      <c r="EC58" s="98">
        <f>('[1]Summary Data'!$V113*POWER(EC$51,3))+('[1]Summary Data'!$W113*POWER(EC$51,2))+('[1]Summary Data'!$X113*EC$51)+'[1]Summary Data'!$Y113</f>
        <v>0.32329203444224147</v>
      </c>
      <c r="ED58" s="98">
        <f>('[1]Summary Data'!$V113*POWER(ED$51,3))+('[1]Summary Data'!$W113*POWER(ED$51,2))+('[1]Summary Data'!$X113*ED$51)+'[1]Summary Data'!$Y113</f>
        <v>0.36177057427968173</v>
      </c>
      <c r="EE58" s="98">
        <f>('[1]Summary Data'!$V113*POWER(EE$51,3))+('[1]Summary Data'!$W113*POWER(EE$51,2))+('[1]Summary Data'!$X113*EE$51)+'[1]Summary Data'!$Y113</f>
        <v>0.40285777984000182</v>
      </c>
      <c r="EF58" s="98">
        <f>('[1]Summary Data'!$V113*POWER(EF$51,3))+('[1]Summary Data'!$W113*POWER(EF$51,2))+('[1]Summary Data'!$X113*EF$51)+'[1]Summary Data'!$Y113</f>
        <v>0.44662326804992225</v>
      </c>
      <c r="EG58" s="98">
        <f>('[1]Summary Data'!$V113*POWER(EG$51,3))+('[1]Summary Data'!$W113*POWER(EG$51,2))+('[1]Summary Data'!$X113*EG$51)+'[1]Summary Data'!$Y113</f>
        <v>0.4931366558361624</v>
      </c>
      <c r="EH58" s="98">
        <f>('[1]Summary Data'!$V113*POWER(EH$51,3))+('[1]Summary Data'!$W113*POWER(EH$51,2))+('[1]Summary Data'!$X113*EH$51)+'[1]Summary Data'!$Y113</f>
        <v>0.54246756012544206</v>
      </c>
      <c r="EI58" s="98">
        <f>('[1]Summary Data'!$V113*POWER(EI$51,3))+('[1]Summary Data'!$W113*POWER(EI$51,2))+('[1]Summary Data'!$X113*EI$51)+'[1]Summary Data'!$Y113</f>
        <v>0.59468559784448238</v>
      </c>
      <c r="EJ58" s="98">
        <f>('[1]Summary Data'!$V113*POWER(EJ$51,3))+('[1]Summary Data'!$W113*POWER(EJ$51,2))+('[1]Summary Data'!$X113*EJ$51)+'[1]Summary Data'!$Y113</f>
        <v>0.64986038592000284</v>
      </c>
      <c r="EK58" s="98">
        <f>('[1]Summary Data'!$V113*POWER(EK$51,3))+('[1]Summary Data'!$W113*POWER(EK$51,2))+('[1]Summary Data'!$X113*EK$51)+'[1]Summary Data'!$Y113</f>
        <v>0.70806154127872278</v>
      </c>
      <c r="EL58" s="98">
        <f>('[1]Summary Data'!$V113*POWER(EL$51,3))+('[1]Summary Data'!$W113*POWER(EL$51,2))+('[1]Summary Data'!$X113*EL$51)+'[1]Summary Data'!$Y113</f>
        <v>0.76935868084736303</v>
      </c>
      <c r="EM58" s="98">
        <f>('[1]Summary Data'!$V113*POWER(EM$51,3))+('[1]Summary Data'!$W113*POWER(EM$51,2))+('[1]Summary Data'!$X113*EM$51)+'[1]Summary Data'!$Y113</f>
        <v>0.83382142155264294</v>
      </c>
      <c r="EN58" s="98">
        <f>('[1]Summary Data'!$V113*POWER(EN$51,3))+('[1]Summary Data'!$W113*POWER(EN$51,2))+('[1]Summary Data'!$X113*EN$51)+'[1]Summary Data'!$Y113</f>
        <v>0.9015193803212832</v>
      </c>
      <c r="EO58" s="99">
        <f>('[1]Summary Data'!$V113*POWER(EO$51,3))+('[1]Summary Data'!$W113*POWER(EO$51,2))+('[1]Summary Data'!$X113*EO$51)+'[1]Summary Data'!$Y113</f>
        <v>0.97252217408000319</v>
      </c>
      <c r="EP58" s="173"/>
    </row>
    <row r="59" spans="2:147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0.18845991593983999</v>
      </c>
      <c r="H59" s="103">
        <f t="shared" si="8"/>
        <v>0.18845991593983999</v>
      </c>
      <c r="I59" s="103">
        <f t="shared" si="8"/>
        <v>0.18845991593983999</v>
      </c>
      <c r="J59" s="103">
        <f t="shared" si="8"/>
        <v>0.18845991593983999</v>
      </c>
      <c r="K59" s="103">
        <f t="shared" si="8"/>
        <v>0.18746956709887999</v>
      </c>
      <c r="L59" s="103">
        <f t="shared" si="8"/>
        <v>0.18525818624000001</v>
      </c>
      <c r="M59" s="103">
        <f t="shared" si="8"/>
        <v>0.18191625039872</v>
      </c>
      <c r="N59" s="103">
        <f t="shared" si="8"/>
        <v>0.17753423661056</v>
      </c>
      <c r="O59" s="103">
        <f t="shared" si="8"/>
        <v>0.17220262191103999</v>
      </c>
      <c r="P59" s="103">
        <f t="shared" si="8"/>
        <v>0.16601188333568001</v>
      </c>
      <c r="Q59" s="103">
        <f t="shared" si="8"/>
        <v>0.15905249791999998</v>
      </c>
      <c r="R59" s="103">
        <f t="shared" si="8"/>
        <v>0.15141494269951997</v>
      </c>
      <c r="S59" s="103">
        <f t="shared" si="8"/>
        <v>0.14318969470975995</v>
      </c>
      <c r="T59" s="103">
        <f t="shared" si="8"/>
        <v>0.13446723098623994</v>
      </c>
      <c r="U59" s="103">
        <f t="shared" si="8"/>
        <v>0.12533802856447993</v>
      </c>
      <c r="V59" s="103">
        <f t="shared" si="8"/>
        <v>0.1158925644799999</v>
      </c>
      <c r="W59" s="103">
        <f t="shared" si="8"/>
        <v>0.1062213157683199</v>
      </c>
      <c r="X59" s="103">
        <f t="shared" si="8"/>
        <v>9.6414759464959893E-2</v>
      </c>
      <c r="Y59" s="103">
        <f t="shared" si="8"/>
        <v>8.6563372605439892E-2</v>
      </c>
      <c r="Z59" s="103">
        <f t="shared" si="8"/>
        <v>7.6757632225279912E-2</v>
      </c>
      <c r="AA59" s="103">
        <f t="shared" si="8"/>
        <v>6.7088015359999892E-2</v>
      </c>
      <c r="AB59" s="103">
        <f t="shared" si="8"/>
        <v>5.7644999045119855E-2</v>
      </c>
      <c r="AC59" s="103">
        <f t="shared" si="8"/>
        <v>4.8519060316159851E-2</v>
      </c>
      <c r="AD59" s="103">
        <f t="shared" si="8"/>
        <v>3.980067620863989E-2</v>
      </c>
      <c r="AE59" s="103">
        <f t="shared" si="8"/>
        <v>3.1580323758079842E-2</v>
      </c>
      <c r="AF59" s="103">
        <f t="shared" si="8"/>
        <v>2.3948479999999855E-2</v>
      </c>
      <c r="AG59" s="103">
        <f t="shared" si="8"/>
        <v>1.6995621969919911E-2</v>
      </c>
      <c r="AH59" s="103">
        <f t="shared" si="8"/>
        <v>1.0812226703359906E-2</v>
      </c>
      <c r="AI59" s="103">
        <f t="shared" si="8"/>
        <v>5.4887712358399066E-3</v>
      </c>
      <c r="AJ59" s="103">
        <f t="shared" si="8"/>
        <v>1.1157326028798653E-3</v>
      </c>
      <c r="AK59" s="103">
        <f t="shared" si="8"/>
        <v>0</v>
      </c>
      <c r="AL59" s="103">
        <f t="shared" ref="AL59" si="10">IF(DG59&gt;AM59,MAX(DG59,0),AM59)</f>
        <v>0</v>
      </c>
      <c r="AM59" s="103">
        <v>0</v>
      </c>
      <c r="AN59" s="103">
        <v>0</v>
      </c>
      <c r="AO59" s="103">
        <v>0</v>
      </c>
      <c r="AP59" s="103">
        <v>0</v>
      </c>
      <c r="AQ59" s="103">
        <v>0</v>
      </c>
      <c r="AR59" s="103">
        <v>0</v>
      </c>
      <c r="AS59" s="103">
        <v>0</v>
      </c>
      <c r="AT59" s="103">
        <v>0</v>
      </c>
      <c r="AU59" s="103">
        <v>0</v>
      </c>
      <c r="AV59" s="103">
        <v>0</v>
      </c>
      <c r="AW59" s="103">
        <v>0</v>
      </c>
      <c r="AX59" s="103">
        <v>0</v>
      </c>
      <c r="AY59" s="103">
        <v>0</v>
      </c>
      <c r="AZ59" s="103">
        <v>0</v>
      </c>
      <c r="BA59" s="103">
        <v>0</v>
      </c>
      <c r="BB59" s="103">
        <v>0</v>
      </c>
      <c r="BC59" s="103">
        <v>0</v>
      </c>
      <c r="BD59" s="103">
        <v>0</v>
      </c>
      <c r="BE59" s="103">
        <v>0</v>
      </c>
      <c r="BF59" s="103">
        <v>0</v>
      </c>
      <c r="BG59" s="103">
        <v>0</v>
      </c>
      <c r="BH59" s="103">
        <v>0</v>
      </c>
      <c r="BI59" s="103">
        <v>0</v>
      </c>
      <c r="BJ59" s="103">
        <v>0</v>
      </c>
      <c r="BK59" s="103">
        <v>0</v>
      </c>
      <c r="BL59" s="103">
        <v>0</v>
      </c>
      <c r="BM59" s="103">
        <v>0</v>
      </c>
      <c r="BN59" s="103">
        <v>0</v>
      </c>
      <c r="BO59" s="103">
        <v>0</v>
      </c>
      <c r="BP59" s="103">
        <v>0</v>
      </c>
      <c r="BQ59" s="103">
        <v>0</v>
      </c>
      <c r="BR59" s="103">
        <v>0</v>
      </c>
      <c r="BS59" s="103">
        <v>0</v>
      </c>
      <c r="BT59" s="104">
        <v>0</v>
      </c>
      <c r="BU59" s="174"/>
      <c r="CA59" s="144">
        <f t="shared" si="9"/>
        <v>0</v>
      </c>
      <c r="CB59" s="102">
        <f>('[1]Summary Data'!$V112*POWER(CB$51,3))+('[1]Summary Data'!$W112*POWER(CB$51,2))+('[1]Summary Data'!$X112*CB$51)+'[1]Summary Data'!$Y112</f>
        <v>0.1832</v>
      </c>
      <c r="CC59" s="103">
        <f>('[1]Summary Data'!$V112*POWER(CC$51,3))+('[1]Summary Data'!$W112*POWER(CC$51,2))+('[1]Summary Data'!$X112*CC$51)+'[1]Summary Data'!$Y112</f>
        <v>0.18641560942592</v>
      </c>
      <c r="CD59" s="103">
        <f>('[1]Summary Data'!$V112*POWER(CD$51,3))+('[1]Summary Data'!$W112*POWER(CD$51,2))+('[1]Summary Data'!$X112*CD$51)+'[1]Summary Data'!$Y112</f>
        <v>0.18813875572736</v>
      </c>
      <c r="CE59" s="103">
        <f>('[1]Summary Data'!$V112*POWER(CE$51,3))+('[1]Summary Data'!$W112*POWER(CE$51,2))+('[1]Summary Data'!$X112*CE$51)+'[1]Summary Data'!$Y112</f>
        <v>0.18845991593983999</v>
      </c>
      <c r="CF59" s="103">
        <f>('[1]Summary Data'!$V112*POWER(CF$51,3))+('[1]Summary Data'!$W112*POWER(CF$51,2))+('[1]Summary Data'!$X112*CF$51)+'[1]Summary Data'!$Y112</f>
        <v>0.18746956709887999</v>
      </c>
      <c r="CG59" s="103">
        <f>('[1]Summary Data'!$V112*POWER(CG$51,3))+('[1]Summary Data'!$W112*POWER(CG$51,2))+('[1]Summary Data'!$X112*CG$51)+'[1]Summary Data'!$Y112</f>
        <v>0.18525818624000001</v>
      </c>
      <c r="CH59" s="103">
        <f>('[1]Summary Data'!$V112*POWER(CH$51,3))+('[1]Summary Data'!$W112*POWER(CH$51,2))+('[1]Summary Data'!$X112*CH$51)+'[1]Summary Data'!$Y112</f>
        <v>0.18191625039872</v>
      </c>
      <c r="CI59" s="103">
        <f>('[1]Summary Data'!$V112*POWER(CI$51,3))+('[1]Summary Data'!$W112*POWER(CI$51,2))+('[1]Summary Data'!$X112*CI$51)+'[1]Summary Data'!$Y112</f>
        <v>0.17753423661056</v>
      </c>
      <c r="CJ59" s="103">
        <f>('[1]Summary Data'!$V112*POWER(CJ$51,3))+('[1]Summary Data'!$W112*POWER(CJ$51,2))+('[1]Summary Data'!$X112*CJ$51)+'[1]Summary Data'!$Y112</f>
        <v>0.17220262191103999</v>
      </c>
      <c r="CK59" s="103">
        <f>('[1]Summary Data'!$V112*POWER(CK$51,3))+('[1]Summary Data'!$W112*POWER(CK$51,2))+('[1]Summary Data'!$X112*CK$51)+'[1]Summary Data'!$Y112</f>
        <v>0.16601188333568001</v>
      </c>
      <c r="CL59" s="103">
        <f>('[1]Summary Data'!$V112*POWER(CL$51,3))+('[1]Summary Data'!$W112*POWER(CL$51,2))+('[1]Summary Data'!$X112*CL$51)+'[1]Summary Data'!$Y112</f>
        <v>0.15905249791999998</v>
      </c>
      <c r="CM59" s="103">
        <f>('[1]Summary Data'!$V112*POWER(CM$51,3))+('[1]Summary Data'!$W112*POWER(CM$51,2))+('[1]Summary Data'!$X112*CM$51)+'[1]Summary Data'!$Y112</f>
        <v>0.15141494269951997</v>
      </c>
      <c r="CN59" s="103">
        <f>('[1]Summary Data'!$V112*POWER(CN$51,3))+('[1]Summary Data'!$W112*POWER(CN$51,2))+('[1]Summary Data'!$X112*CN$51)+'[1]Summary Data'!$Y112</f>
        <v>0.14318969470975995</v>
      </c>
      <c r="CO59" s="103">
        <f>('[1]Summary Data'!$V112*POWER(CO$51,3))+('[1]Summary Data'!$W112*POWER(CO$51,2))+('[1]Summary Data'!$X112*CO$51)+'[1]Summary Data'!$Y112</f>
        <v>0.13446723098623994</v>
      </c>
      <c r="CP59" s="103">
        <f>('[1]Summary Data'!$V112*POWER(CP$51,3))+('[1]Summary Data'!$W112*POWER(CP$51,2))+('[1]Summary Data'!$X112*CP$51)+'[1]Summary Data'!$Y112</f>
        <v>0.12533802856447993</v>
      </c>
      <c r="CQ59" s="103">
        <f>('[1]Summary Data'!$V112*POWER(CQ$51,3))+('[1]Summary Data'!$W112*POWER(CQ$51,2))+('[1]Summary Data'!$X112*CQ$51)+'[1]Summary Data'!$Y112</f>
        <v>0.1158925644799999</v>
      </c>
      <c r="CR59" s="103">
        <f>('[1]Summary Data'!$V112*POWER(CR$51,3))+('[1]Summary Data'!$W112*POWER(CR$51,2))+('[1]Summary Data'!$X112*CR$51)+'[1]Summary Data'!$Y112</f>
        <v>0.1062213157683199</v>
      </c>
      <c r="CS59" s="103">
        <f>('[1]Summary Data'!$V112*POWER(CS$51,3))+('[1]Summary Data'!$W112*POWER(CS$51,2))+('[1]Summary Data'!$X112*CS$51)+'[1]Summary Data'!$Y112</f>
        <v>9.6414759464959893E-2</v>
      </c>
      <c r="CT59" s="103">
        <f>('[1]Summary Data'!$V112*POWER(CT$51,3))+('[1]Summary Data'!$W112*POWER(CT$51,2))+('[1]Summary Data'!$X112*CT$51)+'[1]Summary Data'!$Y112</f>
        <v>8.6563372605439892E-2</v>
      </c>
      <c r="CU59" s="103">
        <f>('[1]Summary Data'!$V112*POWER(CU$51,3))+('[1]Summary Data'!$W112*POWER(CU$51,2))+('[1]Summary Data'!$X112*CU$51)+'[1]Summary Data'!$Y112</f>
        <v>7.6757632225279912E-2</v>
      </c>
      <c r="CV59" s="103">
        <f>('[1]Summary Data'!$V112*POWER(CV$51,3))+('[1]Summary Data'!$W112*POWER(CV$51,2))+('[1]Summary Data'!$X112*CV$51)+'[1]Summary Data'!$Y112</f>
        <v>6.7088015359999892E-2</v>
      </c>
      <c r="CW59" s="103">
        <f>('[1]Summary Data'!$V112*POWER(CW$51,3))+('[1]Summary Data'!$W112*POWER(CW$51,2))+('[1]Summary Data'!$X112*CW$51)+'[1]Summary Data'!$Y112</f>
        <v>5.7644999045119855E-2</v>
      </c>
      <c r="CX59" s="103">
        <f>('[1]Summary Data'!$V112*POWER(CX$51,3))+('[1]Summary Data'!$W112*POWER(CX$51,2))+('[1]Summary Data'!$X112*CX$51)+'[1]Summary Data'!$Y112</f>
        <v>4.8519060316159851E-2</v>
      </c>
      <c r="CY59" s="103">
        <f>('[1]Summary Data'!$V112*POWER(CY$51,3))+('[1]Summary Data'!$W112*POWER(CY$51,2))+('[1]Summary Data'!$X112*CY$51)+'[1]Summary Data'!$Y112</f>
        <v>3.980067620863989E-2</v>
      </c>
      <c r="CZ59" s="103">
        <f>('[1]Summary Data'!$V112*POWER(CZ$51,3))+('[1]Summary Data'!$W112*POWER(CZ$51,2))+('[1]Summary Data'!$X112*CZ$51)+'[1]Summary Data'!$Y112</f>
        <v>3.1580323758079842E-2</v>
      </c>
      <c r="DA59" s="103">
        <f>('[1]Summary Data'!$V112*POWER(DA$51,3))+('[1]Summary Data'!$W112*POWER(DA$51,2))+('[1]Summary Data'!$X112*DA$51)+'[1]Summary Data'!$Y112</f>
        <v>2.3948479999999855E-2</v>
      </c>
      <c r="DB59" s="103">
        <f>('[1]Summary Data'!$V112*POWER(DB$51,3))+('[1]Summary Data'!$W112*POWER(DB$51,2))+('[1]Summary Data'!$X112*DB$51)+'[1]Summary Data'!$Y112</f>
        <v>1.6995621969919911E-2</v>
      </c>
      <c r="DC59" s="103">
        <f>('[1]Summary Data'!$V112*POWER(DC$51,3))+('[1]Summary Data'!$W112*POWER(DC$51,2))+('[1]Summary Data'!$X112*DC$51)+'[1]Summary Data'!$Y112</f>
        <v>1.0812226703359906E-2</v>
      </c>
      <c r="DD59" s="103">
        <f>('[1]Summary Data'!$V112*POWER(DD$51,3))+('[1]Summary Data'!$W112*POWER(DD$51,2))+('[1]Summary Data'!$X112*DD$51)+'[1]Summary Data'!$Y112</f>
        <v>5.4887712358399066E-3</v>
      </c>
      <c r="DE59" s="103">
        <f>('[1]Summary Data'!$V112*POWER(DE$51,3))+('[1]Summary Data'!$W112*POWER(DE$51,2))+('[1]Summary Data'!$X112*DE$51)+'[1]Summary Data'!$Y112</f>
        <v>1.1157326028798653E-3</v>
      </c>
      <c r="DF59" s="103">
        <f>('[1]Summary Data'!$V112*POWER(DF$51,3))+('[1]Summary Data'!$W112*POWER(DF$51,2))+('[1]Summary Data'!$X112*DF$51)+'[1]Summary Data'!$Y112</f>
        <v>-2.2164121600000974E-3</v>
      </c>
      <c r="DG59" s="103">
        <f>('[1]Summary Data'!$V112*POWER(DG$51,3))+('[1]Summary Data'!$W112*POWER(DG$51,2))+('[1]Summary Data'!$X112*DG$51)+'[1]Summary Data'!$Y112</f>
        <v>-4.4171860172801114E-3</v>
      </c>
      <c r="DH59" s="103">
        <f>('[1]Summary Data'!$V112*POWER(DH$51,3))+('[1]Summary Data'!$W112*POWER(DH$51,2))+('[1]Summary Data'!$X112*DH$51)+'[1]Summary Data'!$Y112</f>
        <v>-5.3961119334400565E-3</v>
      </c>
      <c r="DI59" s="103">
        <f>('[1]Summary Data'!$V112*POWER(DI$51,3))+('[1]Summary Data'!$W112*POWER(DI$51,2))+('[1]Summary Data'!$X112*DI$51)+'[1]Summary Data'!$Y112</f>
        <v>-5.0627128729600346E-3</v>
      </c>
      <c r="DJ59" s="103">
        <f>('[1]Summary Data'!$V112*POWER(DJ$51,3))+('[1]Summary Data'!$W112*POWER(DJ$51,2))+('[1]Summary Data'!$X112*DJ$51)+'[1]Summary Data'!$Y112</f>
        <v>-3.3265118003199534E-3</v>
      </c>
      <c r="DK59" s="103">
        <f>('[1]Summary Data'!$V112*POWER(DK$51,3))+('[1]Summary Data'!$W112*POWER(DK$51,2))+('[1]Summary Data'!$X112*DK$51)+'[1]Summary Data'!$Y112</f>
        <v>-9.7031679999970422E-5</v>
      </c>
      <c r="DL59" s="103">
        <f>('[1]Summary Data'!$V112*POWER(DL$51,3))+('[1]Summary Data'!$W112*POWER(DL$51,2))+('[1]Summary Data'!$X112*DL$51)+'[1]Summary Data'!$Y112</f>
        <v>4.7162045235199512E-3</v>
      </c>
      <c r="DM59" s="103">
        <f>('[1]Summary Data'!$V112*POWER(DM$51,3))+('[1]Summary Data'!$W112*POWER(DM$51,2))+('[1]Summary Data'!$X112*DM$51)+'[1]Summary Data'!$Y112</f>
        <v>1.120367384576007E-2</v>
      </c>
      <c r="DN59" s="103">
        <f>('[1]Summary Data'!$V112*POWER(DN$51,3))+('[1]Summary Data'!$W112*POWER(DN$51,2))+('[1]Summary Data'!$X112*DN$51)+'[1]Summary Data'!$Y112</f>
        <v>1.9455853322240119E-2</v>
      </c>
      <c r="DO59" s="103">
        <f>('[1]Summary Data'!$V112*POWER(DO$51,3))+('[1]Summary Data'!$W112*POWER(DO$51,2))+('[1]Summary Data'!$X112*DO$51)+'[1]Summary Data'!$Y112</f>
        <v>2.9563219988480244E-2</v>
      </c>
      <c r="DP59" s="103">
        <f>('[1]Summary Data'!$V112*POWER(DP$51,3))+('[1]Summary Data'!$W112*POWER(DP$51,2))+('[1]Summary Data'!$X112*DP$51)+'[1]Summary Data'!$Y112</f>
        <v>4.1616250880000261E-2</v>
      </c>
      <c r="DQ59" s="103">
        <f>('[1]Summary Data'!$V112*POWER(DQ$51,3))+('[1]Summary Data'!$W112*POWER(DQ$51,2))+('[1]Summary Data'!$X112*DQ$51)+'[1]Summary Data'!$Y112</f>
        <v>5.5705423032320456E-2</v>
      </c>
      <c r="DR59" s="103">
        <f>('[1]Summary Data'!$V112*POWER(DR$51,3))+('[1]Summary Data'!$W112*POWER(DR$51,2))+('[1]Summary Data'!$X112*DR$51)+'[1]Summary Data'!$Y112</f>
        <v>7.1921213480960422E-2</v>
      </c>
      <c r="DS59" s="103">
        <f>('[1]Summary Data'!$V112*POWER(DS$51,3))+('[1]Summary Data'!$W112*POWER(DS$51,2))+('[1]Summary Data'!$X112*DS$51)+'[1]Summary Data'!$Y112</f>
        <v>9.0354099261440501E-2</v>
      </c>
      <c r="DT59" s="103">
        <f>('[1]Summary Data'!$V112*POWER(DT$51,3))+('[1]Summary Data'!$W112*POWER(DT$51,2))+('[1]Summary Data'!$X112*DT$51)+'[1]Summary Data'!$Y112</f>
        <v>0.11109455740928084</v>
      </c>
      <c r="DU59" s="103">
        <f>('[1]Summary Data'!$V112*POWER(DU$51,3))+('[1]Summary Data'!$W112*POWER(DU$51,2))+('[1]Summary Data'!$X112*DU$51)+'[1]Summary Data'!$Y112</f>
        <v>0.13423306496000062</v>
      </c>
      <c r="DV59" s="103">
        <f>('[1]Summary Data'!$V112*POWER(DV$51,3))+('[1]Summary Data'!$W112*POWER(DV$51,2))+('[1]Summary Data'!$X112*DV$51)+'[1]Summary Data'!$Y112</f>
        <v>0.15986009894912065</v>
      </c>
      <c r="DW59" s="103">
        <f>('[1]Summary Data'!$V112*POWER(DW$51,3))+('[1]Summary Data'!$W112*POWER(DW$51,2))+('[1]Summary Data'!$X112*DW$51)+'[1]Summary Data'!$Y112</f>
        <v>0.18806613641216086</v>
      </c>
      <c r="DX59" s="103">
        <f>('[1]Summary Data'!$V112*POWER(DX$51,3))+('[1]Summary Data'!$W112*POWER(DX$51,2))+('[1]Summary Data'!$X112*DX$51)+'[1]Summary Data'!$Y112</f>
        <v>0.21894165438464086</v>
      </c>
      <c r="DY59" s="103">
        <f>('[1]Summary Data'!$V112*POWER(DY$51,3))+('[1]Summary Data'!$W112*POWER(DY$51,2))+('[1]Summary Data'!$X112*DY$51)+'[1]Summary Data'!$Y112</f>
        <v>0.25257712990208103</v>
      </c>
      <c r="DZ59" s="103">
        <f>('[1]Summary Data'!$V112*POWER(DZ$51,3))+('[1]Summary Data'!$W112*POWER(DZ$51,2))+('[1]Summary Data'!$X112*DZ$51)+'[1]Summary Data'!$Y112</f>
        <v>0.28906304000000149</v>
      </c>
      <c r="EA59" s="103">
        <f>('[1]Summary Data'!$V112*POWER(EA$51,3))+('[1]Summary Data'!$W112*POWER(EA$51,2))+('[1]Summary Data'!$X112*EA$51)+'[1]Summary Data'!$Y112</f>
        <v>0.32848986171392169</v>
      </c>
      <c r="EB59" s="103">
        <f>('[1]Summary Data'!$V112*POWER(EB$51,3))+('[1]Summary Data'!$W112*POWER(EB$51,2))+('[1]Summary Data'!$X112*EB$51)+'[1]Summary Data'!$Y112</f>
        <v>0.37094807207936153</v>
      </c>
      <c r="EC59" s="103">
        <f>('[1]Summary Data'!$V112*POWER(EC$51,3))+('[1]Summary Data'!$W112*POWER(EC$51,2))+('[1]Summary Data'!$X112*EC$51)+'[1]Summary Data'!$Y112</f>
        <v>0.4165281481318418</v>
      </c>
      <c r="ED59" s="103">
        <f>('[1]Summary Data'!$V112*POWER(ED$51,3))+('[1]Summary Data'!$W112*POWER(ED$51,2))+('[1]Summary Data'!$X112*ED$51)+'[1]Summary Data'!$Y112</f>
        <v>0.46532056690688184</v>
      </c>
      <c r="EE59" s="103">
        <f>('[1]Summary Data'!$V112*POWER(EE$51,3))+('[1]Summary Data'!$W112*POWER(EE$51,2))+('[1]Summary Data'!$X112*EE$51)+'[1]Summary Data'!$Y112</f>
        <v>0.51741580544000199</v>
      </c>
      <c r="EF59" s="103">
        <f>('[1]Summary Data'!$V112*POWER(EF$51,3))+('[1]Summary Data'!$W112*POWER(EF$51,2))+('[1]Summary Data'!$X112*EF$51)+'[1]Summary Data'!$Y112</f>
        <v>0.57290434076672203</v>
      </c>
      <c r="EG59" s="103">
        <f>('[1]Summary Data'!$V112*POWER(EG$51,3))+('[1]Summary Data'!$W112*POWER(EG$51,2))+('[1]Summary Data'!$X112*EG$51)+'[1]Summary Data'!$Y112</f>
        <v>0.63187664992256254</v>
      </c>
      <c r="EH59" s="103">
        <f>('[1]Summary Data'!$V112*POWER(EH$51,3))+('[1]Summary Data'!$W112*POWER(EH$51,2))+('[1]Summary Data'!$X112*EH$51)+'[1]Summary Data'!$Y112</f>
        <v>0.6944232099430423</v>
      </c>
      <c r="EI59" s="103">
        <f>('[1]Summary Data'!$V112*POWER(EI$51,3))+('[1]Summary Data'!$W112*POWER(EI$51,2))+('[1]Summary Data'!$X112*EI$51)+'[1]Summary Data'!$Y112</f>
        <v>0.76063449786368276</v>
      </c>
      <c r="EJ59" s="103">
        <f>('[1]Summary Data'!$V112*POWER(EJ$51,3))+('[1]Summary Data'!$W112*POWER(EJ$51,2))+('[1]Summary Data'!$X112*EJ$51)+'[1]Summary Data'!$Y112</f>
        <v>0.83060099072000315</v>
      </c>
      <c r="EK59" s="103">
        <f>('[1]Summary Data'!$V112*POWER(EK$51,3))+('[1]Summary Data'!$W112*POWER(EK$51,2))+('[1]Summary Data'!$X112*EK$51)+'[1]Summary Data'!$Y112</f>
        <v>0.90441316554752271</v>
      </c>
      <c r="EL59" s="103">
        <f>('[1]Summary Data'!$V112*POWER(EL$51,3))+('[1]Summary Data'!$W112*POWER(EL$51,2))+('[1]Summary Data'!$X112*EL$51)+'[1]Summary Data'!$Y112</f>
        <v>0.98216149938176334</v>
      </c>
      <c r="EM59" s="103">
        <f>('[1]Summary Data'!$V112*POWER(EM$51,3))+('[1]Summary Data'!$W112*POWER(EM$51,2))+('[1]Summary Data'!$X112*EM$51)+'[1]Summary Data'!$Y112</f>
        <v>1.0639364692582434</v>
      </c>
      <c r="EN59" s="103">
        <f>('[1]Summary Data'!$V112*POWER(EN$51,3))+('[1]Summary Data'!$W112*POWER(EN$51,2))+('[1]Summary Data'!$X112*EN$51)+'[1]Summary Data'!$Y112</f>
        <v>1.1498285522124838</v>
      </c>
      <c r="EO59" s="104">
        <f>('[1]Summary Data'!$V112*POWER(EO$51,3))+('[1]Summary Data'!$W112*POWER(EO$51,2))+('[1]Summary Data'!$X112*EO$51)+'[1]Summary Data'!$Y112</f>
        <v>1.2399282252800035</v>
      </c>
      <c r="EP59" s="174"/>
    </row>
    <row r="61" spans="2:147">
      <c r="I61" s="43"/>
    </row>
    <row r="62" spans="2:147">
      <c r="F62" s="112"/>
    </row>
  </sheetData>
  <sheetProtection password="C163" sheet="1" objects="1" scenarios="1"/>
  <mergeCells count="23">
    <mergeCell ref="B13:G13"/>
    <mergeCell ref="A1:T1"/>
    <mergeCell ref="J2:R2"/>
    <mergeCell ref="B5:D5"/>
    <mergeCell ref="P5:S5"/>
    <mergeCell ref="B7:D7"/>
    <mergeCell ref="B14:E22"/>
    <mergeCell ref="H15:H22"/>
    <mergeCell ref="B28:F28"/>
    <mergeCell ref="B29:E37"/>
    <mergeCell ref="B39:F39"/>
    <mergeCell ref="G39:M39"/>
    <mergeCell ref="B40:E48"/>
    <mergeCell ref="N41:N48"/>
    <mergeCell ref="B50:F50"/>
    <mergeCell ref="G50:V50"/>
    <mergeCell ref="CB50:CQ50"/>
    <mergeCell ref="DH50:DW50"/>
    <mergeCell ref="DX50:EM50"/>
    <mergeCell ref="B51:E59"/>
    <mergeCell ref="BU52:BU59"/>
    <mergeCell ref="EP52:EP59"/>
    <mergeCell ref="CR50:DG50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19" fitToHeight="2" orientation="landscape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F335AD78B1F40BBA90B35DD20539C" ma:contentTypeVersion="11" ma:contentTypeDescription="Create a new document." ma:contentTypeScope="" ma:versionID="6bdc9f0b4942b6394bc23885befcb6f3">
  <xsd:schema xmlns:xsd="http://www.w3.org/2001/XMLSchema" xmlns:xs="http://www.w3.org/2001/XMLSchema" xmlns:p="http://schemas.microsoft.com/office/2006/metadata/properties" xmlns:ns2="678b8a1c-9245-4045-8063-caa3cae0cf2a" targetNamespace="http://schemas.microsoft.com/office/2006/metadata/properties" ma:root="true" ma:fieldsID="91dda56afdc2f8870b3488ca0566e9f1" ns2:_="">
    <xsd:import namespace="678b8a1c-9245-4045-8063-caa3cae0cf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b8a1c-9245-4045-8063-caa3cae0c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42D458-2810-4091-B28D-D6DB950A14BF}"/>
</file>

<file path=customXml/itemProps2.xml><?xml version="1.0" encoding="utf-8"?>
<ds:datastoreItem xmlns:ds="http://schemas.openxmlformats.org/officeDocument/2006/customXml" ds:itemID="{3EE49DCD-82DD-4439-A992-D8E5B69A720B}"/>
</file>

<file path=customXml/itemProps3.xml><?xml version="1.0" encoding="utf-8"?>
<ds:datastoreItem xmlns:ds="http://schemas.openxmlformats.org/officeDocument/2006/customXml" ds:itemID="{807E8F9B-8F90-45DA-A24C-649ED40B82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Help</vt:lpstr>
      <vt:lpstr>Generic ECU</vt:lpstr>
      <vt:lpstr>LINK</vt:lpstr>
      <vt:lpstr>Nissan GTR EcuTek</vt:lpstr>
      <vt:lpstr>Nissan GTR COBB</vt:lpstr>
      <vt:lpstr>Subaru COBB</vt:lpstr>
      <vt:lpstr>Mitsubishi EVO X COBB</vt:lpstr>
      <vt:lpstr>PressureFactors</vt:lpstr>
      <vt:lpstr>PressureUnits</vt:lpstr>
      <vt:lpstr>Help!Print_Area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Walsh</dc:creator>
  <cp:lastModifiedBy>Aaron Walsh</cp:lastModifiedBy>
  <dcterms:created xsi:type="dcterms:W3CDTF">2019-03-01T13:06:41Z</dcterms:created>
  <dcterms:modified xsi:type="dcterms:W3CDTF">2019-03-26T16:05:23Z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0x01010012DF335AD78B1F40BBA90B35DD20539C</vt:lpwstr>
  </property>
</Properties>
</file>