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ml.chartshapes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ink/ink1.xml" ContentType="application/inkml+xml"/>
  <Override PartName="/xl/ink/ink2.xml" ContentType="application/inkml+xml"/>
  <Override PartName="/xl/ink/ink3.xml" ContentType="application/inkml+xml"/>
  <Override PartName="/xl/ink/ink4.xml" ContentType="application/inkml+xml"/>
  <Override PartName="/xl/ink/ink5.xml" ContentType="application/inkml+xml"/>
  <Override PartName="/xl/ink/ink6.xml" ContentType="application/inkml+xml"/>
  <Override PartName="/xl/drawings/drawing4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ink/ink7.xml" ContentType="application/inkml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linuygun/Documents/GitHub/FYP-Olfactory-Display/Test/"/>
    </mc:Choice>
  </mc:AlternateContent>
  <xr:revisionPtr revIDLastSave="0" documentId="13_ncr:1_{9BDCF8C4-47F4-A14A-B4AF-E6A1480B8EF2}" xr6:coauthVersionLast="47" xr6:coauthVersionMax="47" xr10:uidLastSave="{00000000-0000-0000-0000-000000000000}"/>
  <bookViews>
    <workbookView xWindow="9820" yWindow="620" windowWidth="28040" windowHeight="16300" activeTab="3" xr2:uid="{A2CCAB21-DF0A-584B-9017-39EFB3C97765}"/>
  </bookViews>
  <sheets>
    <sheet name="Test 1" sheetId="1" r:id="rId1"/>
    <sheet name="Test 2" sheetId="2" r:id="rId2"/>
    <sheet name="Test 3" sheetId="3" r:id="rId3"/>
    <sheet name="Test 4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0" i="3" l="1"/>
  <c r="J3" i="3"/>
  <c r="J2" i="3"/>
  <c r="S12" i="2"/>
  <c r="S11" i="2"/>
  <c r="S10" i="2"/>
  <c r="S9" i="2"/>
  <c r="S8" i="2"/>
  <c r="S7" i="2"/>
  <c r="S6" i="2"/>
  <c r="S5" i="2"/>
  <c r="S4" i="2"/>
  <c r="S3" i="2"/>
  <c r="S2" i="2"/>
  <c r="H15" i="3"/>
  <c r="H14" i="3"/>
  <c r="H13" i="3"/>
  <c r="H12" i="3"/>
  <c r="H2" i="3"/>
  <c r="H11" i="3"/>
  <c r="H10" i="3"/>
  <c r="H8" i="3"/>
  <c r="I50" i="2"/>
  <c r="I44" i="2"/>
  <c r="H50" i="2"/>
  <c r="H49" i="2"/>
  <c r="H48" i="2"/>
  <c r="H47" i="2"/>
  <c r="H46" i="2"/>
  <c r="H40" i="2"/>
  <c r="H44" i="2"/>
  <c r="H43" i="2"/>
  <c r="H42" i="2"/>
  <c r="H41" i="2"/>
  <c r="H38" i="2"/>
  <c r="P3" i="2"/>
  <c r="L6" i="2" s="1"/>
  <c r="P2" i="2"/>
  <c r="D19" i="1"/>
  <c r="D7" i="1"/>
  <c r="D6" i="1"/>
  <c r="D5" i="1"/>
  <c r="D4" i="1"/>
  <c r="D3" i="1"/>
  <c r="H7" i="3"/>
  <c r="I3" i="2" a="1"/>
  <c r="I3" i="2" s="1"/>
  <c r="I4" i="2" a="1"/>
  <c r="I4" i="2" s="1"/>
  <c r="I5" i="2" a="1"/>
  <c r="I5" i="2" s="1"/>
  <c r="I6" i="2" a="1"/>
  <c r="I6" i="2" s="1"/>
  <c r="I7" i="2" a="1"/>
  <c r="I7" i="2" s="1"/>
  <c r="I8" i="2" a="1"/>
  <c r="I8" i="2" s="1"/>
  <c r="I9" i="2" a="1"/>
  <c r="I9" i="2" s="1"/>
  <c r="I10" i="2" a="1"/>
  <c r="I10" i="2" s="1"/>
  <c r="I11" i="2" a="1"/>
  <c r="I11" i="2" s="1"/>
  <c r="I12" i="2" a="1"/>
  <c r="I12" i="2" s="1"/>
  <c r="I13" i="2" a="1"/>
  <c r="I13" i="2" s="1"/>
  <c r="I14" i="2" a="1"/>
  <c r="I14" i="2" s="1"/>
  <c r="I15" i="2" a="1"/>
  <c r="I15" i="2" s="1"/>
  <c r="I16" i="2" a="1"/>
  <c r="I16" i="2" s="1"/>
  <c r="I17" i="2" a="1"/>
  <c r="I17" i="2" s="1"/>
  <c r="I18" i="2" a="1"/>
  <c r="I18" i="2" s="1"/>
  <c r="I19" i="2" a="1"/>
  <c r="I19" i="2" s="1"/>
  <c r="I20" i="2" a="1"/>
  <c r="I20" i="2" s="1"/>
  <c r="I21" i="2" a="1"/>
  <c r="I21" i="2" s="1"/>
  <c r="I22" i="2" a="1"/>
  <c r="I22" i="2" s="1"/>
  <c r="I23" i="2" a="1"/>
  <c r="I23" i="2" s="1"/>
  <c r="I24" i="2" a="1"/>
  <c r="I24" i="2" s="1"/>
  <c r="I25" i="2" a="1"/>
  <c r="I25" i="2" s="1"/>
  <c r="I26" i="2" a="1"/>
  <c r="I26" i="2" s="1"/>
  <c r="I27" i="2" a="1"/>
  <c r="I27" i="2" s="1"/>
  <c r="I28" i="2" a="1"/>
  <c r="I28" i="2" s="1"/>
  <c r="I29" i="2" a="1"/>
  <c r="I29" i="2" s="1"/>
  <c r="I30" i="2" a="1"/>
  <c r="I30" i="2" s="1"/>
  <c r="I31" i="2" a="1"/>
  <c r="I31" i="2" s="1"/>
  <c r="I2" i="2" a="1"/>
  <c r="I2" i="2" s="1"/>
  <c r="L178" i="2"/>
  <c r="L179" i="2"/>
  <c r="L180" i="2"/>
  <c r="L181" i="2"/>
  <c r="L177" i="2"/>
  <c r="L167" i="2"/>
  <c r="L168" i="2"/>
  <c r="L169" i="2"/>
  <c r="L170" i="2"/>
  <c r="L171" i="2"/>
  <c r="L162" i="2"/>
  <c r="L163" i="2"/>
  <c r="L164" i="2"/>
  <c r="L165" i="2"/>
  <c r="L166" i="2"/>
  <c r="L159" i="2"/>
  <c r="L160" i="2"/>
  <c r="L161" i="2"/>
  <c r="L158" i="2"/>
  <c r="L153" i="2"/>
  <c r="L155" i="2"/>
  <c r="L156" i="2"/>
  <c r="L157" i="2"/>
  <c r="L152" i="2"/>
  <c r="P154" i="2"/>
  <c r="P155" i="2"/>
  <c r="P156" i="2"/>
  <c r="P157" i="2"/>
  <c r="P158" i="2"/>
  <c r="P159" i="2"/>
  <c r="P160" i="2"/>
  <c r="P161" i="2"/>
  <c r="P162" i="2"/>
  <c r="P163" i="2"/>
  <c r="P164" i="2"/>
  <c r="P165" i="2"/>
  <c r="P166" i="2"/>
  <c r="P167" i="2"/>
  <c r="P168" i="2"/>
  <c r="P169" i="2"/>
  <c r="P170" i="2"/>
  <c r="P171" i="2"/>
  <c r="P172" i="2"/>
  <c r="P173" i="2"/>
  <c r="P174" i="2"/>
  <c r="P175" i="2"/>
  <c r="P176" i="2"/>
  <c r="P153" i="2"/>
  <c r="L130" i="2"/>
  <c r="L138" i="2"/>
  <c r="L146" i="2"/>
  <c r="P123" i="2"/>
  <c r="L123" i="2" s="1"/>
  <c r="P124" i="2"/>
  <c r="L124" i="2" s="1"/>
  <c r="P125" i="2"/>
  <c r="L125" i="2" s="1"/>
  <c r="P126" i="2"/>
  <c r="L126" i="2" s="1"/>
  <c r="P127" i="2"/>
  <c r="L127" i="2" s="1"/>
  <c r="P128" i="2"/>
  <c r="L128" i="2" s="1"/>
  <c r="P129" i="2"/>
  <c r="L129" i="2" s="1"/>
  <c r="P130" i="2"/>
  <c r="P131" i="2"/>
  <c r="L131" i="2" s="1"/>
  <c r="P132" i="2"/>
  <c r="L132" i="2" s="1"/>
  <c r="P133" i="2"/>
  <c r="L133" i="2" s="1"/>
  <c r="P134" i="2"/>
  <c r="L134" i="2" s="1"/>
  <c r="P135" i="2"/>
  <c r="L135" i="2" s="1"/>
  <c r="P136" i="2"/>
  <c r="L136" i="2" s="1"/>
  <c r="P137" i="2"/>
  <c r="L137" i="2" s="1"/>
  <c r="P138" i="2"/>
  <c r="P139" i="2"/>
  <c r="L139" i="2" s="1"/>
  <c r="P140" i="2"/>
  <c r="L140" i="2" s="1"/>
  <c r="P141" i="2"/>
  <c r="L141" i="2" s="1"/>
  <c r="P142" i="2"/>
  <c r="L142" i="2" s="1"/>
  <c r="P143" i="2"/>
  <c r="L143" i="2" s="1"/>
  <c r="P144" i="2"/>
  <c r="L144" i="2" s="1"/>
  <c r="P145" i="2"/>
  <c r="L145" i="2" s="1"/>
  <c r="P146" i="2"/>
  <c r="P147" i="2"/>
  <c r="L147" i="2" s="1"/>
  <c r="P148" i="2"/>
  <c r="L148" i="2" s="1"/>
  <c r="P149" i="2"/>
  <c r="L149" i="2" s="1"/>
  <c r="P150" i="2"/>
  <c r="L150" i="2" s="1"/>
  <c r="P151" i="2"/>
  <c r="L151" i="2" s="1"/>
  <c r="P122" i="2"/>
  <c r="L122" i="2" s="1"/>
  <c r="L119" i="2"/>
  <c r="L107" i="2"/>
  <c r="L104" i="2"/>
  <c r="P93" i="2"/>
  <c r="L93" i="2" s="1"/>
  <c r="P94" i="2"/>
  <c r="L94" i="2" s="1"/>
  <c r="P95" i="2"/>
  <c r="L96" i="2" s="1"/>
  <c r="P96" i="2"/>
  <c r="L97" i="2" s="1"/>
  <c r="P97" i="2"/>
  <c r="L98" i="2" s="1"/>
  <c r="P98" i="2"/>
  <c r="L99" i="2" s="1"/>
  <c r="P99" i="2"/>
  <c r="L100" i="2" s="1"/>
  <c r="P100" i="2"/>
  <c r="L101" i="2" s="1"/>
  <c r="P101" i="2"/>
  <c r="L103" i="2" s="1"/>
  <c r="P102" i="2"/>
  <c r="P103" i="2"/>
  <c r="P104" i="2"/>
  <c r="L106" i="2" s="1"/>
  <c r="P105" i="2"/>
  <c r="P106" i="2"/>
  <c r="L108" i="2" s="1"/>
  <c r="P107" i="2"/>
  <c r="L109" i="2" s="1"/>
  <c r="P108" i="2"/>
  <c r="L110" i="2" s="1"/>
  <c r="P109" i="2"/>
  <c r="L111" i="2" s="1"/>
  <c r="P110" i="2"/>
  <c r="L112" i="2" s="1"/>
  <c r="P111" i="2"/>
  <c r="L113" i="2" s="1"/>
  <c r="P112" i="2"/>
  <c r="L114" i="2" s="1"/>
  <c r="P113" i="2"/>
  <c r="L115" i="2" s="1"/>
  <c r="P114" i="2"/>
  <c r="L116" i="2" s="1"/>
  <c r="P115" i="2"/>
  <c r="L117" i="2" s="1"/>
  <c r="P116" i="2"/>
  <c r="P117" i="2"/>
  <c r="P92" i="2"/>
  <c r="L92" i="2" s="1"/>
  <c r="L69" i="2"/>
  <c r="P63" i="2"/>
  <c r="L65" i="2" s="1"/>
  <c r="P64" i="2"/>
  <c r="L67" i="2" s="1"/>
  <c r="P65" i="2"/>
  <c r="L68" i="2" s="1"/>
  <c r="P66" i="2"/>
  <c r="P67" i="2"/>
  <c r="L70" i="2" s="1"/>
  <c r="P68" i="2"/>
  <c r="L71" i="2" s="1"/>
  <c r="P69" i="2"/>
  <c r="L72" i="2" s="1"/>
  <c r="P70" i="2"/>
  <c r="L73" i="2" s="1"/>
  <c r="P71" i="2"/>
  <c r="L74" i="2" s="1"/>
  <c r="P72" i="2"/>
  <c r="L76" i="2" s="1"/>
  <c r="P73" i="2"/>
  <c r="L77" i="2" s="1"/>
  <c r="P74" i="2"/>
  <c r="L78" i="2" s="1"/>
  <c r="P75" i="2"/>
  <c r="L79" i="2" s="1"/>
  <c r="P76" i="2"/>
  <c r="L80" i="2" s="1"/>
  <c r="P77" i="2"/>
  <c r="L81" i="2" s="1"/>
  <c r="P78" i="2"/>
  <c r="L83" i="2" s="1"/>
  <c r="P79" i="2"/>
  <c r="L87" i="2" s="1"/>
  <c r="P80" i="2"/>
  <c r="L88" i="2" s="1"/>
  <c r="P81" i="2"/>
  <c r="L89" i="2" s="1"/>
  <c r="P82" i="2"/>
  <c r="L90" i="2" s="1"/>
  <c r="P83" i="2"/>
  <c r="L91" i="2" s="1"/>
  <c r="P62" i="2"/>
  <c r="Q62" i="2" s="1"/>
  <c r="P33" i="2"/>
  <c r="L33" i="2" s="1"/>
  <c r="P34" i="2"/>
  <c r="L34" i="2" s="1"/>
  <c r="P35" i="2"/>
  <c r="L35" i="2" s="1"/>
  <c r="P36" i="2"/>
  <c r="L36" i="2" s="1"/>
  <c r="P37" i="2"/>
  <c r="L37" i="2" s="1"/>
  <c r="P38" i="2"/>
  <c r="L38" i="2" s="1"/>
  <c r="P39" i="2"/>
  <c r="L39" i="2" s="1"/>
  <c r="P40" i="2"/>
  <c r="L40" i="2" s="1"/>
  <c r="P41" i="2"/>
  <c r="L41" i="2" s="1"/>
  <c r="P42" i="2"/>
  <c r="L42" i="2" s="1"/>
  <c r="P43" i="2"/>
  <c r="L43" i="2" s="1"/>
  <c r="P44" i="2"/>
  <c r="L44" i="2" s="1"/>
  <c r="P45" i="2"/>
  <c r="L45" i="2" s="1"/>
  <c r="P46" i="2"/>
  <c r="L46" i="2" s="1"/>
  <c r="P47" i="2"/>
  <c r="L47" i="2" s="1"/>
  <c r="P48" i="2"/>
  <c r="L48" i="2" s="1"/>
  <c r="P49" i="2"/>
  <c r="L49" i="2" s="1"/>
  <c r="P50" i="2"/>
  <c r="L50" i="2" s="1"/>
  <c r="P51" i="2"/>
  <c r="L51" i="2" s="1"/>
  <c r="P52" i="2"/>
  <c r="L57" i="2" s="1"/>
  <c r="P53" i="2"/>
  <c r="L58" i="2" s="1"/>
  <c r="P54" i="2"/>
  <c r="L59" i="2" s="1"/>
  <c r="P55" i="2"/>
  <c r="L60" i="2" s="1"/>
  <c r="P56" i="2"/>
  <c r="L61" i="2" s="1"/>
  <c r="P32" i="2"/>
  <c r="L32" i="2" s="1"/>
  <c r="P1" i="2"/>
  <c r="L2" i="2" s="1"/>
  <c r="P4" i="2"/>
  <c r="P5" i="2"/>
  <c r="L9" i="2" s="1"/>
  <c r="P6" i="2"/>
  <c r="L11" i="2" s="1"/>
  <c r="P7" i="2"/>
  <c r="L12" i="2" s="1"/>
  <c r="P8" i="2"/>
  <c r="L13" i="2" s="1"/>
  <c r="P9" i="2"/>
  <c r="L14" i="2" s="1"/>
  <c r="P10" i="2"/>
  <c r="Q10" i="2" s="1"/>
  <c r="P11" i="2"/>
  <c r="L16" i="2" s="1"/>
  <c r="P12" i="2"/>
  <c r="L17" i="2" s="1"/>
  <c r="P13" i="2"/>
  <c r="L18" i="2" s="1"/>
  <c r="P14" i="2"/>
  <c r="L19" i="2" s="1"/>
  <c r="P15" i="2"/>
  <c r="L20" i="2" s="1"/>
  <c r="P16" i="2"/>
  <c r="L21" i="2" s="1"/>
  <c r="P17" i="2"/>
  <c r="L22" i="2" s="1"/>
  <c r="P18" i="2"/>
  <c r="L24" i="2" s="1"/>
  <c r="P19" i="2"/>
  <c r="L25" i="2" s="1"/>
  <c r="P20" i="2"/>
  <c r="L26" i="2" s="1"/>
  <c r="P21" i="2"/>
  <c r="L27" i="2" s="1"/>
  <c r="P22" i="2"/>
  <c r="L28" i="2" s="1"/>
  <c r="P23" i="2"/>
  <c r="L29" i="2" s="1"/>
  <c r="P24" i="2"/>
  <c r="L30" i="2" s="1"/>
  <c r="P25" i="2"/>
  <c r="L31" i="2" s="1"/>
  <c r="L8" i="2"/>
  <c r="C3" i="3"/>
  <c r="C5" i="3"/>
  <c r="C6" i="3"/>
  <c r="C7" i="3"/>
  <c r="C8" i="3"/>
  <c r="C9" i="3"/>
  <c r="C10" i="3"/>
  <c r="C11" i="3"/>
  <c r="C12" i="3"/>
  <c r="C13" i="3"/>
  <c r="C14" i="3"/>
  <c r="C15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6" i="3"/>
  <c r="C37" i="3"/>
  <c r="C38" i="3"/>
  <c r="C39" i="3"/>
  <c r="C40" i="3"/>
  <c r="C41" i="3"/>
  <c r="C42" i="3"/>
  <c r="C43" i="3"/>
  <c r="C44" i="3"/>
  <c r="C45" i="3"/>
  <c r="C46" i="3"/>
  <c r="C47" i="3"/>
  <c r="C48" i="3"/>
  <c r="C49" i="3"/>
  <c r="C50" i="3"/>
  <c r="C51" i="3"/>
  <c r="C52" i="3"/>
  <c r="C53" i="3"/>
  <c r="C54" i="3"/>
  <c r="C55" i="3"/>
  <c r="C56" i="3"/>
  <c r="C57" i="3"/>
  <c r="C58" i="3"/>
  <c r="C59" i="3"/>
  <c r="C61" i="3"/>
  <c r="C62" i="3"/>
  <c r="C63" i="3"/>
  <c r="C64" i="3"/>
  <c r="C65" i="3"/>
  <c r="C66" i="3"/>
  <c r="C67" i="3"/>
  <c r="C68" i="3"/>
  <c r="C69" i="3"/>
  <c r="C70" i="3"/>
  <c r="C71" i="3"/>
  <c r="C72" i="3"/>
  <c r="C73" i="3"/>
  <c r="C74" i="3"/>
  <c r="C75" i="3"/>
  <c r="C76" i="3"/>
  <c r="C77" i="3"/>
  <c r="C78" i="3"/>
  <c r="C79" i="3"/>
  <c r="C80" i="3"/>
  <c r="C81" i="3"/>
  <c r="C82" i="3"/>
  <c r="C83" i="3"/>
  <c r="C84" i="3"/>
  <c r="C87" i="3"/>
  <c r="C88" i="3"/>
  <c r="C89" i="3"/>
  <c r="C90" i="3"/>
  <c r="C91" i="3"/>
  <c r="C92" i="3"/>
  <c r="C93" i="3"/>
  <c r="C94" i="3"/>
  <c r="C95" i="3"/>
  <c r="C96" i="3"/>
  <c r="C97" i="3"/>
  <c r="C98" i="3"/>
  <c r="C99" i="3"/>
  <c r="C100" i="3"/>
  <c r="C101" i="3"/>
  <c r="C102" i="3"/>
  <c r="C103" i="3"/>
  <c r="C104" i="3"/>
  <c r="C105" i="3"/>
  <c r="C106" i="3"/>
  <c r="C107" i="3"/>
  <c r="C108" i="3"/>
  <c r="C109" i="3"/>
  <c r="C110" i="3"/>
  <c r="C111" i="3"/>
  <c r="C112" i="3"/>
  <c r="C113" i="3"/>
  <c r="C114" i="3"/>
  <c r="C115" i="3"/>
  <c r="C116" i="3"/>
  <c r="C117" i="3"/>
  <c r="C118" i="3"/>
  <c r="C119" i="3"/>
  <c r="C120" i="3"/>
  <c r="C121" i="3"/>
  <c r="C122" i="3"/>
  <c r="C123" i="3"/>
  <c r="C124" i="3"/>
  <c r="C125" i="3"/>
  <c r="C126" i="3"/>
  <c r="C127" i="3"/>
  <c r="C128" i="3"/>
  <c r="C129" i="3"/>
  <c r="C130" i="3"/>
  <c r="C131" i="3"/>
  <c r="C132" i="3"/>
  <c r="C133" i="3"/>
  <c r="C134" i="3"/>
  <c r="C135" i="3"/>
  <c r="C136" i="3"/>
  <c r="C137" i="3"/>
  <c r="C138" i="3"/>
  <c r="C139" i="3"/>
  <c r="C140" i="3"/>
  <c r="C141" i="3"/>
  <c r="C142" i="3"/>
  <c r="C143" i="3"/>
  <c r="C144" i="3"/>
  <c r="C145" i="3"/>
  <c r="C146" i="3"/>
  <c r="C147" i="3"/>
  <c r="C148" i="3"/>
  <c r="C149" i="3"/>
  <c r="C150" i="3"/>
  <c r="C151" i="3"/>
  <c r="C2" i="3"/>
  <c r="K3" i="3"/>
  <c r="K5" i="3"/>
  <c r="K6" i="3"/>
  <c r="K128" i="3"/>
  <c r="K129" i="3"/>
  <c r="K130" i="3"/>
  <c r="K131" i="3"/>
  <c r="K133" i="3"/>
  <c r="K134" i="3"/>
  <c r="K135" i="3"/>
  <c r="K138" i="3"/>
  <c r="K139" i="3"/>
  <c r="K141" i="3"/>
  <c r="K142" i="3"/>
  <c r="K146" i="3"/>
  <c r="K149" i="3"/>
  <c r="K127" i="3"/>
  <c r="K103" i="3"/>
  <c r="K104" i="3"/>
  <c r="K105" i="3"/>
  <c r="K106" i="3"/>
  <c r="K107" i="3"/>
  <c r="K108" i="3"/>
  <c r="K110" i="3"/>
  <c r="K111" i="3"/>
  <c r="K113" i="3"/>
  <c r="K114" i="3"/>
  <c r="K115" i="3"/>
  <c r="K117" i="3"/>
  <c r="K119" i="3"/>
  <c r="K120" i="3"/>
  <c r="K121" i="3"/>
  <c r="K122" i="3"/>
  <c r="K123" i="3"/>
  <c r="K124" i="3"/>
  <c r="K125" i="3"/>
  <c r="K126" i="3"/>
  <c r="K80" i="3"/>
  <c r="K81" i="3"/>
  <c r="K83" i="3"/>
  <c r="K84" i="3"/>
  <c r="K87" i="3"/>
  <c r="K88" i="3"/>
  <c r="K89" i="3"/>
  <c r="K90" i="3"/>
  <c r="K91" i="3"/>
  <c r="K92" i="3"/>
  <c r="K93" i="3"/>
  <c r="K95" i="3"/>
  <c r="K96" i="3"/>
  <c r="K98" i="3"/>
  <c r="K99" i="3"/>
  <c r="K100" i="3"/>
  <c r="K101" i="3"/>
  <c r="K53" i="3"/>
  <c r="K56" i="3"/>
  <c r="K58" i="3"/>
  <c r="K59" i="3"/>
  <c r="K61" i="3"/>
  <c r="K62" i="3"/>
  <c r="K65" i="3"/>
  <c r="K66" i="3"/>
  <c r="K74" i="3"/>
  <c r="K75" i="3"/>
  <c r="K76" i="3"/>
  <c r="K52" i="3"/>
  <c r="K28" i="3"/>
  <c r="K29" i="3"/>
  <c r="K30" i="3"/>
  <c r="K31" i="3"/>
  <c r="K32" i="3"/>
  <c r="K36" i="3"/>
  <c r="K37" i="3"/>
  <c r="K38" i="3"/>
  <c r="K39" i="3"/>
  <c r="K40" i="3"/>
  <c r="K42" i="3"/>
  <c r="K43" i="3"/>
  <c r="K44" i="3"/>
  <c r="K45" i="3"/>
  <c r="K46" i="3"/>
  <c r="K47" i="3"/>
  <c r="K48" i="3"/>
  <c r="K49" i="3"/>
  <c r="K50" i="3"/>
  <c r="K51" i="3"/>
  <c r="K27" i="3"/>
  <c r="K26" i="3"/>
  <c r="K8" i="3"/>
  <c r="K9" i="3"/>
  <c r="K10" i="3"/>
  <c r="K11" i="3"/>
  <c r="K12" i="3"/>
  <c r="K13" i="3"/>
  <c r="K14" i="3"/>
  <c r="K15" i="3"/>
  <c r="K17" i="3"/>
  <c r="K18" i="3"/>
  <c r="K19" i="3"/>
  <c r="K20" i="3"/>
  <c r="K21" i="3"/>
  <c r="K22" i="3"/>
  <c r="K23" i="3"/>
  <c r="K24" i="3"/>
  <c r="K25" i="3"/>
  <c r="K2" i="3"/>
  <c r="L51" i="3"/>
  <c r="Q28" i="3"/>
  <c r="Q29" i="3"/>
  <c r="Q30" i="3"/>
  <c r="Q31" i="3"/>
  <c r="Q32" i="3"/>
  <c r="Q33" i="3"/>
  <c r="Q34" i="3"/>
  <c r="Q35" i="3"/>
  <c r="Q36" i="3"/>
  <c r="Q37" i="3"/>
  <c r="Q38" i="3"/>
  <c r="Q39" i="3"/>
  <c r="Q40" i="3"/>
  <c r="Q41" i="3"/>
  <c r="Q42" i="3"/>
  <c r="Q43" i="3"/>
  <c r="Q44" i="3"/>
  <c r="Q45" i="3"/>
  <c r="Q46" i="3"/>
  <c r="Q47" i="3"/>
  <c r="Q48" i="3"/>
  <c r="Q49" i="3"/>
  <c r="Q50" i="3"/>
  <c r="Q51" i="3"/>
  <c r="Q27" i="3"/>
  <c r="P28" i="3"/>
  <c r="P29" i="3"/>
  <c r="P30" i="3"/>
  <c r="P31" i="3"/>
  <c r="P32" i="3"/>
  <c r="P33" i="3"/>
  <c r="P34" i="3"/>
  <c r="P35" i="3"/>
  <c r="P36" i="3"/>
  <c r="P37" i="3"/>
  <c r="P38" i="3"/>
  <c r="P39" i="3"/>
  <c r="P40" i="3"/>
  <c r="P41" i="3"/>
  <c r="P42" i="3"/>
  <c r="P43" i="3"/>
  <c r="P44" i="3"/>
  <c r="P45" i="3"/>
  <c r="P46" i="3"/>
  <c r="P47" i="3"/>
  <c r="P48" i="3"/>
  <c r="P49" i="3"/>
  <c r="P50" i="3"/>
  <c r="P51" i="3"/>
  <c r="P27" i="3"/>
  <c r="O28" i="3"/>
  <c r="O29" i="3"/>
  <c r="O30" i="3"/>
  <c r="O31" i="3"/>
  <c r="O32" i="3"/>
  <c r="O33" i="3"/>
  <c r="O34" i="3"/>
  <c r="O35" i="3"/>
  <c r="K85" i="3" s="1"/>
  <c r="C85" i="3" s="1"/>
  <c r="O36" i="3"/>
  <c r="K86" i="3" s="1"/>
  <c r="C86" i="3" s="1"/>
  <c r="O37" i="3"/>
  <c r="O38" i="3"/>
  <c r="O39" i="3"/>
  <c r="O40" i="3"/>
  <c r="O41" i="3"/>
  <c r="O42" i="3"/>
  <c r="O43" i="3"/>
  <c r="O44" i="3"/>
  <c r="O45" i="3"/>
  <c r="O46" i="3"/>
  <c r="O47" i="3"/>
  <c r="O48" i="3"/>
  <c r="O49" i="3"/>
  <c r="O50" i="3"/>
  <c r="O51" i="3"/>
  <c r="O27" i="3"/>
  <c r="N28" i="3"/>
  <c r="N29" i="3"/>
  <c r="N30" i="3"/>
  <c r="N31" i="3"/>
  <c r="N32" i="3"/>
  <c r="N33" i="3"/>
  <c r="N34" i="3"/>
  <c r="N35" i="3"/>
  <c r="K60" i="3" s="1"/>
  <c r="C60" i="3" s="1"/>
  <c r="N36" i="3"/>
  <c r="N37" i="3"/>
  <c r="N38" i="3"/>
  <c r="N39" i="3"/>
  <c r="N40" i="3"/>
  <c r="N41" i="3"/>
  <c r="N42" i="3"/>
  <c r="N43" i="3"/>
  <c r="N44" i="3"/>
  <c r="N45" i="3"/>
  <c r="N46" i="3"/>
  <c r="N47" i="3"/>
  <c r="N48" i="3"/>
  <c r="N49" i="3"/>
  <c r="N50" i="3"/>
  <c r="N51" i="3"/>
  <c r="N27" i="3"/>
  <c r="M28" i="3"/>
  <c r="M29" i="3"/>
  <c r="M30" i="3"/>
  <c r="M31" i="3"/>
  <c r="M32" i="3"/>
  <c r="M33" i="3"/>
  <c r="M34" i="3"/>
  <c r="K34" i="3" s="1"/>
  <c r="C34" i="3" s="1"/>
  <c r="M35" i="3"/>
  <c r="K35" i="3" s="1"/>
  <c r="C35" i="3" s="1"/>
  <c r="M36" i="3"/>
  <c r="M37" i="3"/>
  <c r="M38" i="3"/>
  <c r="M39" i="3"/>
  <c r="M40" i="3"/>
  <c r="M41" i="3"/>
  <c r="M42" i="3"/>
  <c r="M43" i="3"/>
  <c r="M44" i="3"/>
  <c r="M45" i="3"/>
  <c r="M46" i="3"/>
  <c r="M47" i="3"/>
  <c r="M48" i="3"/>
  <c r="M49" i="3"/>
  <c r="M50" i="3"/>
  <c r="M51" i="3"/>
  <c r="M27" i="3"/>
  <c r="L50" i="3"/>
  <c r="L28" i="3"/>
  <c r="L29" i="3"/>
  <c r="K4" i="3" s="1"/>
  <c r="C4" i="3" s="1"/>
  <c r="L30" i="3"/>
  <c r="L31" i="3"/>
  <c r="L32" i="3"/>
  <c r="L33" i="3"/>
  <c r="L34" i="3"/>
  <c r="L35" i="3"/>
  <c r="L36" i="3"/>
  <c r="L37" i="3"/>
  <c r="L38" i="3"/>
  <c r="L39" i="3"/>
  <c r="L40" i="3"/>
  <c r="L41" i="3"/>
  <c r="K16" i="3" s="1"/>
  <c r="C16" i="3" s="1"/>
  <c r="L42" i="3"/>
  <c r="L43" i="3"/>
  <c r="L44" i="3"/>
  <c r="L45" i="3"/>
  <c r="L46" i="3"/>
  <c r="L47" i="3"/>
  <c r="L48" i="3"/>
  <c r="L49" i="3"/>
  <c r="L27" i="3"/>
  <c r="D2" i="1"/>
  <c r="G27" i="1"/>
  <c r="H27" i="1"/>
  <c r="I27" i="1"/>
  <c r="J27" i="1"/>
  <c r="K27" i="1"/>
  <c r="F27" i="1"/>
  <c r="G26" i="1"/>
  <c r="H26" i="1"/>
  <c r="I26" i="1"/>
  <c r="J26" i="1"/>
  <c r="K26" i="1"/>
  <c r="F26" i="1"/>
  <c r="H25" i="1"/>
  <c r="I25" i="1"/>
  <c r="J25" i="1"/>
  <c r="K25" i="1"/>
  <c r="G25" i="1"/>
  <c r="F25" i="1"/>
  <c r="G24" i="1"/>
  <c r="H24" i="1"/>
  <c r="I24" i="1"/>
  <c r="J24" i="1"/>
  <c r="K24" i="1"/>
  <c r="F24" i="1"/>
  <c r="G23" i="1"/>
  <c r="H23" i="1"/>
  <c r="I23" i="1"/>
  <c r="J23" i="1"/>
  <c r="K23" i="1"/>
  <c r="F23" i="1"/>
  <c r="K22" i="1"/>
  <c r="G22" i="1"/>
  <c r="H22" i="1"/>
  <c r="I22" i="1"/>
  <c r="J22" i="1"/>
  <c r="F22" i="1"/>
  <c r="F10" i="3" l="1" a="1"/>
  <c r="F10" i="3" s="1"/>
  <c r="F14" i="3" a="1"/>
  <c r="F14" i="3" s="1"/>
  <c r="F23" i="3" a="1"/>
  <c r="F23" i="3" s="1"/>
  <c r="F17" i="3" a="1"/>
  <c r="F17" i="3" s="1"/>
  <c r="F24" i="3" a="1"/>
  <c r="F24" i="3" s="1"/>
  <c r="F8" i="3" a="1"/>
  <c r="F8" i="3" s="1"/>
  <c r="F11" i="3" a="1"/>
  <c r="F11" i="3" s="1"/>
  <c r="F5" i="3" a="1"/>
  <c r="F5" i="3" s="1"/>
  <c r="F9" i="3" a="1"/>
  <c r="F9" i="3" s="1"/>
  <c r="F18" i="3" a="1"/>
  <c r="F18" i="3" s="1"/>
  <c r="F2" i="3" a="1"/>
  <c r="F2" i="3" s="1"/>
  <c r="F3" i="3" a="1"/>
  <c r="F3" i="3" s="1"/>
  <c r="F12" i="3" a="1"/>
  <c r="F12" i="3" s="1"/>
  <c r="F21" i="3" a="1"/>
  <c r="F21" i="3" s="1"/>
  <c r="F6" i="3" a="1"/>
  <c r="F6" i="3" s="1"/>
  <c r="F15" i="3" a="1"/>
  <c r="F15" i="3" s="1"/>
  <c r="F19" i="3" a="1"/>
  <c r="F19" i="3" s="1"/>
  <c r="F20" i="3" a="1"/>
  <c r="F20" i="3" s="1"/>
  <c r="F4" i="3" a="1"/>
  <c r="F4" i="3" s="1"/>
  <c r="F13" i="3" a="1"/>
  <c r="F13" i="3" s="1"/>
  <c r="F22" i="3" a="1"/>
  <c r="F22" i="3" s="1"/>
  <c r="F26" i="3" a="1"/>
  <c r="F26" i="3" s="1"/>
  <c r="F7" i="3" a="1"/>
  <c r="F7" i="3" s="1"/>
  <c r="F16" i="3" a="1"/>
  <c r="F16" i="3" s="1"/>
  <c r="F25" i="3" a="1"/>
  <c r="F25" i="3" s="1"/>
  <c r="I34" i="2"/>
  <c r="I35" i="2"/>
  <c r="I37" i="2"/>
  <c r="I33" i="2"/>
  <c r="I32" i="2"/>
  <c r="I36" i="2"/>
  <c r="H8" i="2" a="1"/>
  <c r="H8" i="2" s="1"/>
  <c r="H16" i="2" a="1"/>
  <c r="H16" i="2" s="1"/>
  <c r="H24" i="2" a="1"/>
  <c r="H24" i="2" s="1"/>
  <c r="H2" i="2" a="1"/>
  <c r="H2" i="2" s="1"/>
  <c r="H9" i="2" a="1"/>
  <c r="H9" i="2" s="1"/>
  <c r="H17" i="2" a="1"/>
  <c r="H17" i="2" s="1"/>
  <c r="H25" i="2" a="1"/>
  <c r="H25" i="2" s="1"/>
  <c r="H27" i="2" a="1"/>
  <c r="H27" i="2" s="1"/>
  <c r="H30" i="2" a="1"/>
  <c r="H30" i="2" s="1"/>
  <c r="H10" i="2" a="1"/>
  <c r="H10" i="2" s="1"/>
  <c r="H18" i="2" a="1"/>
  <c r="H18" i="2" s="1"/>
  <c r="H26" i="2" a="1"/>
  <c r="H26" i="2" s="1"/>
  <c r="H28" i="2" a="1"/>
  <c r="H28" i="2" s="1"/>
  <c r="H7" i="2" a="1"/>
  <c r="H7" i="2" s="1"/>
  <c r="H3" i="2" a="1"/>
  <c r="H3" i="2" s="1"/>
  <c r="H11" i="2" a="1"/>
  <c r="H11" i="2" s="1"/>
  <c r="H19" i="2" a="1"/>
  <c r="H19" i="2" s="1"/>
  <c r="H21" i="2" a="1"/>
  <c r="H21" i="2" s="1"/>
  <c r="H23" i="2" a="1"/>
  <c r="H23" i="2" s="1"/>
  <c r="H4" i="2" a="1"/>
  <c r="H4" i="2" s="1"/>
  <c r="H12" i="2" a="1"/>
  <c r="H12" i="2" s="1"/>
  <c r="H20" i="2" a="1"/>
  <c r="H20" i="2" s="1"/>
  <c r="H29" i="2" a="1"/>
  <c r="H29" i="2" s="1"/>
  <c r="H31" i="2" a="1"/>
  <c r="H31" i="2" s="1"/>
  <c r="H5" i="2" a="1"/>
  <c r="H5" i="2" s="1"/>
  <c r="H13" i="2" a="1"/>
  <c r="H13" i="2" s="1"/>
  <c r="H15" i="2" a="1"/>
  <c r="H15" i="2" s="1"/>
  <c r="H6" i="2" a="1"/>
  <c r="H6" i="2" s="1"/>
  <c r="H14" i="2" a="1"/>
  <c r="H14" i="2" s="1"/>
  <c r="H22" i="2" a="1"/>
  <c r="H22" i="2" s="1"/>
  <c r="L86" i="2"/>
  <c r="L22" i="1"/>
  <c r="L27" i="1"/>
  <c r="L24" i="1"/>
  <c r="L26" i="1"/>
  <c r="L25" i="1"/>
  <c r="L23" i="1"/>
  <c r="H3" i="3" l="1"/>
  <c r="H6" i="3"/>
  <c r="H4" i="3"/>
  <c r="H5" i="3"/>
  <c r="H36" i="2"/>
  <c r="H37" i="2"/>
  <c r="H33" i="2"/>
  <c r="H35" i="2"/>
  <c r="H34" i="2"/>
  <c r="H32" i="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<sst xmlns="http://schemas.openxmlformats.org/spreadsheetml/2006/main" count="423" uniqueCount="374">
  <si>
    <t>0061.79399116o</t>
  </si>
  <si>
    <t>0071.37817416o</t>
  </si>
  <si>
    <t>0053.78028916o</t>
  </si>
  <si>
    <t>0020.34.843575</t>
  </si>
  <si>
    <t>0020.73.86729</t>
  </si>
  <si>
    <t>0030.72.662613</t>
  </si>
  <si>
    <t>0030.54.532227</t>
  </si>
  <si>
    <t>0030.96.079041</t>
  </si>
  <si>
    <t>0040.36.542633</t>
  </si>
  <si>
    <t>0040.74.013245</t>
  </si>
  <si>
    <t>0040.102o16i</t>
  </si>
  <si>
    <t>0040.93.241913</t>
  </si>
  <si>
    <t>0050.34.710571</t>
  </si>
  <si>
    <t>0050.75.531036</t>
  </si>
  <si>
    <t>0050.53.842621</t>
  </si>
  <si>
    <t>0050.15.00116</t>
  </si>
  <si>
    <t>0050.94.20166</t>
  </si>
  <si>
    <t>0060.36.779724</t>
  </si>
  <si>
    <t>0060.74.403809</t>
  </si>
  <si>
    <t>0060.14.368591</t>
  </si>
  <si>
    <t>0060.94.134827</t>
  </si>
  <si>
    <t>0070.36.50708</t>
  </si>
  <si>
    <t>0070.73.695984</t>
  </si>
  <si>
    <t>0070.53.708984</t>
  </si>
  <si>
    <t>0070.14.055725</t>
  </si>
  <si>
    <t>0020.32.507469</t>
  </si>
  <si>
    <t>0020.75.002979</t>
  </si>
  <si>
    <t>0020.51.842094</t>
  </si>
  <si>
    <t>0020.14.28038</t>
  </si>
  <si>
    <t>0020.93.606331</t>
  </si>
  <si>
    <t>0030.32.345901</t>
  </si>
  <si>
    <t>0030.73.658394</t>
  </si>
  <si>
    <t>0030.54.089096</t>
  </si>
  <si>
    <t>0030.15.025543</t>
  </si>
  <si>
    <t>0030.93.135208</t>
  </si>
  <si>
    <t>0040.34.550858</t>
  </si>
  <si>
    <t>0040.73.914566</t>
  </si>
  <si>
    <t>0040.12.073685</t>
  </si>
  <si>
    <t>0050.32.380005</t>
  </si>
  <si>
    <t>0050.71.414612</t>
  </si>
  <si>
    <t>0050.52.075439</t>
  </si>
  <si>
    <t>0050.11.073303</t>
  </si>
  <si>
    <t>0050.91.582825</t>
  </si>
  <si>
    <t>0070.31.191162</t>
  </si>
  <si>
    <t>0070.71.845398</t>
  </si>
  <si>
    <t>0070.51.340668</t>
  </si>
  <si>
    <t>0070.12.205688</t>
  </si>
  <si>
    <t>0070.91.926239</t>
  </si>
  <si>
    <t>0020.32.098114</t>
  </si>
  <si>
    <t>0020.13.911972</t>
  </si>
  <si>
    <t>0030.32.134705</t>
  </si>
  <si>
    <t>0030.72.606598</t>
  </si>
  <si>
    <t>0030.52.527618</t>
  </si>
  <si>
    <t>0030.13.168732</t>
  </si>
  <si>
    <t>0030.91.724854</t>
  </si>
  <si>
    <t>0040.32.066559</t>
  </si>
  <si>
    <t>0040.72.548431</t>
  </si>
  <si>
    <t>0040.52.505188</t>
  </si>
  <si>
    <t>0040.92.708282</t>
  </si>
  <si>
    <t>0050.31.873657</t>
  </si>
  <si>
    <t>0050.72.177246</t>
  </si>
  <si>
    <t>0050.52.697418</t>
  </si>
  <si>
    <t>0050.13.765686</t>
  </si>
  <si>
    <t>0050.93.041748</t>
  </si>
  <si>
    <t>0060.73.68573</t>
  </si>
  <si>
    <t>0070.32.234253</t>
  </si>
  <si>
    <t>0070.72.977356</t>
  </si>
  <si>
    <t>0070.52.764648</t>
  </si>
  <si>
    <t>0070.13.30249</t>
  </si>
  <si>
    <t>0070.95.621704</t>
  </si>
  <si>
    <t>0020.33.436035</t>
  </si>
  <si>
    <t>0020.73.999161</t>
  </si>
  <si>
    <t>0020.55.28891</t>
  </si>
  <si>
    <t>0020.95.25943</t>
  </si>
  <si>
    <t>0030.33.928101</t>
  </si>
  <si>
    <t>0030.74.824829</t>
  </si>
  <si>
    <t>0030.54.990356</t>
  </si>
  <si>
    <t>0030.14.450073</t>
  </si>
  <si>
    <t>0040.31.780609</t>
  </si>
  <si>
    <t>0040.72.39624</t>
  </si>
  <si>
    <t>0040.54.149994</t>
  </si>
  <si>
    <t>0040.13.148102</t>
  </si>
  <si>
    <t>0040.92.216461</t>
  </si>
  <si>
    <t>0050.32.759583</t>
  </si>
  <si>
    <t>0050.73.080048</t>
  </si>
  <si>
    <t>0050.51.854797</t>
  </si>
  <si>
    <t>0050.12.999725</t>
  </si>
  <si>
    <t>0050.92.289368</t>
  </si>
  <si>
    <t>0060.34.235504</t>
  </si>
  <si>
    <t>0060.75.079834</t>
  </si>
  <si>
    <t>0060.55.156433</t>
  </si>
  <si>
    <t>0060.15.088806</t>
  </si>
  <si>
    <t>0060.93.583618</t>
  </si>
  <si>
    <t>0070.73.157654</t>
  </si>
  <si>
    <t>0070.54.501953</t>
  </si>
  <si>
    <t>0070.13.205139</t>
  </si>
  <si>
    <t>0020.34.990805</t>
  </si>
  <si>
    <t>0020.73.522495</t>
  </si>
  <si>
    <t>0020.52.683601</t>
  </si>
  <si>
    <t>0020.16.653999</t>
  </si>
  <si>
    <t>0020.94.348167</t>
  </si>
  <si>
    <t>0030.33.119568</t>
  </si>
  <si>
    <t>0030.73.055145</t>
  </si>
  <si>
    <t>0030.52.801315</t>
  </si>
  <si>
    <t>0030.12.74054</t>
  </si>
  <si>
    <t>0030.92.231689</t>
  </si>
  <si>
    <t>0040.31.405945</t>
  </si>
  <si>
    <t>0040.72.124268</t>
  </si>
  <si>
    <t>0040.52.636002</t>
  </si>
  <si>
    <t>0040.11.797119</t>
  </si>
  <si>
    <t>0040.93.956085</t>
  </si>
  <si>
    <t>0050.31.268555</t>
  </si>
  <si>
    <t>0050.71.417694</t>
  </si>
  <si>
    <t>0050.51.842468</t>
  </si>
  <si>
    <t>0050.12.633118</t>
  </si>
  <si>
    <t>0050.92.545197</t>
  </si>
  <si>
    <t>0060.32.761353</t>
  </si>
  <si>
    <t>0060.71.913727</t>
  </si>
  <si>
    <t>0060.52.784271</t>
  </si>
  <si>
    <t>0060.13.143646</t>
  </si>
  <si>
    <t>0060.93.551941</t>
  </si>
  <si>
    <t>0070.32.455139</t>
  </si>
  <si>
    <t>0070.71.765564</t>
  </si>
  <si>
    <t>0070.54.32373</t>
  </si>
  <si>
    <t>0070.13.609467</t>
  </si>
  <si>
    <t>0070.93.863647</t>
  </si>
  <si>
    <t>0020.33.457079</t>
  </si>
  <si>
    <t>0020.75.643501</t>
  </si>
  <si>
    <t>0020.15.211777</t>
  </si>
  <si>
    <t>0020.95.797424</t>
  </si>
  <si>
    <t>0030.31.265419</t>
  </si>
  <si>
    <t>0030.72.570648</t>
  </si>
  <si>
    <t>0030.51.374924</t>
  </si>
  <si>
    <t>0030.12.830215</t>
  </si>
  <si>
    <t>0030.91.419724</t>
  </si>
  <si>
    <t>0040.32.828766</t>
  </si>
  <si>
    <t>0040.71.286926</t>
  </si>
  <si>
    <t>0040.51.470001</t>
  </si>
  <si>
    <t>0040.11.584091</t>
  </si>
  <si>
    <t>0040.91.532043</t>
  </si>
  <si>
    <t>0050.35.88884</t>
  </si>
  <si>
    <t>0050.74.085373</t>
  </si>
  <si>
    <t>0050.54.390457</t>
  </si>
  <si>
    <t>0050.14.962372</t>
  </si>
  <si>
    <t>0050.94.522232</t>
  </si>
  <si>
    <t>0070.33.628143</t>
  </si>
  <si>
    <t>0070.74.117111</t>
  </si>
  <si>
    <t>0070.54.136581</t>
  </si>
  <si>
    <t>0070.14.15274</t>
  </si>
  <si>
    <t>0070.94.604431</t>
  </si>
  <si>
    <t>0020.14.6171362o7o</t>
  </si>
  <si>
    <t>0020.43.2664152o7o</t>
  </si>
  <si>
    <t>0020.53.6527142o7o</t>
  </si>
  <si>
    <t>0020.33.8650592o7o</t>
  </si>
  <si>
    <t>0030.102o7o</t>
  </si>
  <si>
    <t>0030.41.7377012o7o</t>
  </si>
  <si>
    <t>0030.23.2516782o7o</t>
  </si>
  <si>
    <t>0030.54.1346442o7o</t>
  </si>
  <si>
    <t>0030.34.0314182o7o</t>
  </si>
  <si>
    <t>0040.14.194582o7o</t>
  </si>
  <si>
    <t>0040.43.0875242o7o</t>
  </si>
  <si>
    <t>0040.23.8508152o7o</t>
  </si>
  <si>
    <t>0040.54.6763152o7o</t>
  </si>
  <si>
    <t>0050.14.0778052o7o</t>
  </si>
  <si>
    <t>0050.41.8541872o7o</t>
  </si>
  <si>
    <t>0050.21.2697752o7o</t>
  </si>
  <si>
    <t>0050.51.9011842o7o</t>
  </si>
  <si>
    <t>0050.33.821962o7o</t>
  </si>
  <si>
    <t>0060.12.8924562o7o</t>
  </si>
  <si>
    <t>0060.43.7315982o7o</t>
  </si>
  <si>
    <t>0060.24.2692572o7o</t>
  </si>
  <si>
    <t>0060.53.6436162o7o</t>
  </si>
  <si>
    <t>0060.34.8700562o7o</t>
  </si>
  <si>
    <t>0020.14.1941582o7o</t>
  </si>
  <si>
    <t>0020.44.9825972o7o</t>
  </si>
  <si>
    <t>0020.24.617472o7o</t>
  </si>
  <si>
    <t>0020.53.6689682o7o</t>
  </si>
  <si>
    <t>0020.35.115442o7o</t>
  </si>
  <si>
    <t>0030.14.1707612o7o</t>
  </si>
  <si>
    <t>0030.402o7o</t>
  </si>
  <si>
    <t>0030.33.3158572o7o</t>
  </si>
  <si>
    <t>0040.16.0256042o7o</t>
  </si>
  <si>
    <t>0040.41.9281622o7o</t>
  </si>
  <si>
    <t>0040.23.2248842o7o</t>
  </si>
  <si>
    <t>0040.55.1707152o7o</t>
  </si>
  <si>
    <t>0040.302o7o</t>
  </si>
  <si>
    <t>0050.14.0461432o7o</t>
  </si>
  <si>
    <t>0050.42.333132o7o</t>
  </si>
  <si>
    <t>0050.24.1096192o7o</t>
  </si>
  <si>
    <t>0050.55.9776922o7o</t>
  </si>
  <si>
    <t>0050.34.8214112o7o</t>
  </si>
  <si>
    <t>0060.14.9644472o7o</t>
  </si>
  <si>
    <t>0060.46.8005072o7o</t>
  </si>
  <si>
    <t>0060.23.4377442o7o</t>
  </si>
  <si>
    <t>0060.54.981142o7o</t>
  </si>
  <si>
    <t>0060.34.372072o7o</t>
  </si>
  <si>
    <t>0020.11.594242o7o</t>
  </si>
  <si>
    <t>0020.44.6160512o7o</t>
  </si>
  <si>
    <t>0020.502o7o</t>
  </si>
  <si>
    <t>0020.36.6191482o7o</t>
  </si>
  <si>
    <t>0030.44.811342o7o</t>
  </si>
  <si>
    <t>0030.24.7730412o7o</t>
  </si>
  <si>
    <t>0030.33.7115172o7o</t>
  </si>
  <si>
    <t>0040.14.7801512o7o</t>
  </si>
  <si>
    <t>0040.402o7o</t>
  </si>
  <si>
    <t>0040.202o7o</t>
  </si>
  <si>
    <t>0040.54.458132o7o</t>
  </si>
  <si>
    <t>0040.32.8748172o7o</t>
  </si>
  <si>
    <t>0050.102o7o</t>
  </si>
  <si>
    <t>0050.402o7o</t>
  </si>
  <si>
    <t>0050.202o7o</t>
  </si>
  <si>
    <t>0050.502o7o</t>
  </si>
  <si>
    <t>0050.302o7o</t>
  </si>
  <si>
    <t>0060.102o7o</t>
  </si>
  <si>
    <t>0060.402o7o</t>
  </si>
  <si>
    <t>0060.26.1855472o7o</t>
  </si>
  <si>
    <t>0060.56.8471072o7o</t>
  </si>
  <si>
    <t>0060.35.991152o7o</t>
  </si>
  <si>
    <t>0020.54.5730362o7o</t>
  </si>
  <si>
    <t>0020.36.2066352o7o</t>
  </si>
  <si>
    <t>0030.44.2052922o7o</t>
  </si>
  <si>
    <t>0030.24.507082o7o</t>
  </si>
  <si>
    <t>0040.12.3846742o7o</t>
  </si>
  <si>
    <t>0040.42.7521972o7o</t>
  </si>
  <si>
    <t>0040.21.3903812o7o</t>
  </si>
  <si>
    <t>0040.51.1522522o7o</t>
  </si>
  <si>
    <t>0040.32.2001042o7o</t>
  </si>
  <si>
    <t>0050.12.4134832o7o</t>
  </si>
  <si>
    <t>0050.42.6654662o7o</t>
  </si>
  <si>
    <t>0050.54.4617612o7o</t>
  </si>
  <si>
    <t>0050.33.4525152o7o</t>
  </si>
  <si>
    <t>0060.43.3711852o7o</t>
  </si>
  <si>
    <t>0060.25.6443182o7o</t>
  </si>
  <si>
    <t>0060.52.8088682o7o</t>
  </si>
  <si>
    <t>0060.34.1253362o7o</t>
  </si>
  <si>
    <t>0020.102o7o</t>
  </si>
  <si>
    <t>0020.42.684382o7o</t>
  </si>
  <si>
    <t>0020.25.1582642o7o</t>
  </si>
  <si>
    <t>0020.54.2265632o7o</t>
  </si>
  <si>
    <t>0020.32.482012o7o</t>
  </si>
  <si>
    <t>0030.13.7091222o7o</t>
  </si>
  <si>
    <t>0030.45.7210242o7o</t>
  </si>
  <si>
    <t>0030.202o7o</t>
  </si>
  <si>
    <t>0030.55.8678592o7o</t>
  </si>
  <si>
    <t>0030.36.1619262o7o</t>
  </si>
  <si>
    <t>0040.102o7o</t>
  </si>
  <si>
    <t>0040.46.3863532o7o</t>
  </si>
  <si>
    <t>0040.25.4643862o7o</t>
  </si>
  <si>
    <t>0040.56.1726072o7o</t>
  </si>
  <si>
    <t>0050.12.9054872o7o</t>
  </si>
  <si>
    <t>0050.25.9120482o7o</t>
  </si>
  <si>
    <t>0050.53.9230042o7o</t>
  </si>
  <si>
    <t>0050.33.16982o7o</t>
  </si>
  <si>
    <t>0060.13.2158512o7o</t>
  </si>
  <si>
    <t>0060.45.2014472o7o</t>
  </si>
  <si>
    <t>0060.26.8928832o7o</t>
  </si>
  <si>
    <t>0060.54.4635012o7o</t>
  </si>
  <si>
    <t>0060.32.5480352o7o</t>
  </si>
  <si>
    <t>0020.12.1271272o7o</t>
  </si>
  <si>
    <t>0020.42.1525382o7o</t>
  </si>
  <si>
    <t>0020.21.6060642o7o</t>
  </si>
  <si>
    <t>0020.52.1860012o7o</t>
  </si>
  <si>
    <t>0020.33.5834352o7o</t>
  </si>
  <si>
    <t>0030.43.2280652o7o</t>
  </si>
  <si>
    <t>0030.23.3361662o7o</t>
  </si>
  <si>
    <t>0030.54.6194152o7o</t>
  </si>
  <si>
    <t>0040.44.2136692o7o</t>
  </si>
  <si>
    <t>0040.24.722214</t>
  </si>
  <si>
    <t>0040.502o7o</t>
  </si>
  <si>
    <t>0040.34.6206972o7o</t>
  </si>
  <si>
    <t>0050.14.5735472o7o</t>
  </si>
  <si>
    <t>0050.35.4628912o7o</t>
  </si>
  <si>
    <t>0060.25.95813</t>
  </si>
  <si>
    <t>0060.302o7o</t>
  </si>
  <si>
    <t>0030.850.71</t>
  </si>
  <si>
    <t>0050.850.41</t>
  </si>
  <si>
    <t>0020.250.72</t>
  </si>
  <si>
    <t>0060.540.72</t>
  </si>
  <si>
    <t>0040.130.41</t>
  </si>
  <si>
    <t>0070.130.51</t>
  </si>
  <si>
    <t>0040.740.42</t>
  </si>
  <si>
    <t>0050.130.51</t>
  </si>
  <si>
    <t>0060.740.21</t>
  </si>
  <si>
    <t>0030.670.71</t>
  </si>
  <si>
    <t>0050.720.81</t>
  </si>
  <si>
    <t>0020.540.22</t>
  </si>
  <si>
    <t>0060.130.42</t>
  </si>
  <si>
    <t>0040.720.61</t>
  </si>
  <si>
    <t>0070.130.82</t>
  </si>
  <si>
    <t>0020.130.21</t>
  </si>
  <si>
    <t>0060.540.41</t>
  </si>
  <si>
    <t>0020.540.61</t>
  </si>
  <si>
    <t>0030.250.32</t>
  </si>
  <si>
    <t>0050.320.72</t>
  </si>
  <si>
    <t>0020.860.61</t>
  </si>
  <si>
    <t>0060.670.52</t>
  </si>
  <si>
    <t>0040.670.11</t>
  </si>
  <si>
    <t>0070.540.72</t>
  </si>
  <si>
    <t>0040.320.82</t>
  </si>
  <si>
    <t>0060.670.82</t>
  </si>
  <si>
    <t>0050.670.82</t>
  </si>
  <si>
    <t>0030.460.81</t>
  </si>
  <si>
    <t>0050.740.32</t>
  </si>
  <si>
    <t>0020.740.61</t>
  </si>
  <si>
    <t>0060.320.81</t>
  </si>
  <si>
    <t>0040.130.72</t>
  </si>
  <si>
    <t>0070.850.32</t>
  </si>
  <si>
    <t>0040.540.72</t>
  </si>
  <si>
    <t>0050.850.61</t>
  </si>
  <si>
    <t>0020.320.72</t>
  </si>
  <si>
    <t>0030.670.22</t>
  </si>
  <si>
    <t>0050.460.62</t>
  </si>
  <si>
    <t>0020.460.82</t>
  </si>
  <si>
    <t>0060.670.31</t>
  </si>
  <si>
    <t>0040.460.11</t>
  </si>
  <si>
    <t>0070.460.11</t>
  </si>
  <si>
    <t>0030.250.12</t>
  </si>
  <si>
    <t>0060.670.32</t>
  </si>
  <si>
    <t>0030.540.21</t>
  </si>
  <si>
    <t>0030.670.51</t>
  </si>
  <si>
    <t>0050.830.62</t>
  </si>
  <si>
    <t>0020.670.82</t>
  </si>
  <si>
    <t>0060.750.51</t>
  </si>
  <si>
    <t>0040.320.12</t>
  </si>
  <si>
    <t>0070.540.42</t>
  </si>
  <si>
    <t>0050.460.22</t>
  </si>
  <si>
    <t>0030.540.72</t>
  </si>
  <si>
    <t>0050.320.12</t>
  </si>
  <si>
    <t>First Scent</t>
  </si>
  <si>
    <t>Intensity</t>
  </si>
  <si>
    <t>Second Scent</t>
  </si>
  <si>
    <t>User's Selection</t>
  </si>
  <si>
    <t>Active Scent</t>
  </si>
  <si>
    <t>Clearing Time</t>
  </si>
  <si>
    <t>User's Choice</t>
  </si>
  <si>
    <t>Background Scent Intensity</t>
  </si>
  <si>
    <t>Background Detection Time</t>
  </si>
  <si>
    <t>2: Lemon</t>
  </si>
  <si>
    <t>3: Lavender</t>
  </si>
  <si>
    <t>4: Orange</t>
  </si>
  <si>
    <t>5: Iris</t>
  </si>
  <si>
    <t>6: Lemongrass</t>
  </si>
  <si>
    <t>7: Sakura</t>
  </si>
  <si>
    <t>Lemon</t>
  </si>
  <si>
    <t>Error</t>
  </si>
  <si>
    <t>Avg. Time</t>
  </si>
  <si>
    <t>Avg Time</t>
  </si>
  <si>
    <t>Lavender</t>
  </si>
  <si>
    <t>Orange</t>
  </si>
  <si>
    <t>Iris</t>
  </si>
  <si>
    <t>Lemongrass</t>
  </si>
  <si>
    <t>Sakura</t>
  </si>
  <si>
    <t>Right</t>
  </si>
  <si>
    <t>x</t>
  </si>
  <si>
    <t>Detection Time</t>
  </si>
  <si>
    <t>Perceived Distance</t>
  </si>
  <si>
    <t>Duty Cycle</t>
  </si>
  <si>
    <t>Avg Detection Time</t>
  </si>
  <si>
    <t>Avg Perceived Distance</t>
  </si>
  <si>
    <t>0020.93.999451</t>
  </si>
  <si>
    <t>0070.93.665405</t>
  </si>
  <si>
    <t>0040.54.047119</t>
  </si>
  <si>
    <t>0040.94.496277</t>
  </si>
  <si>
    <t>0040.54.148361</t>
  </si>
  <si>
    <t>0020.23.7685852o7o</t>
  </si>
  <si>
    <t>0030.24.6221162o7o</t>
  </si>
  <si>
    <t>0030.54.8674472o7o</t>
  </si>
  <si>
    <t>0030.53.7898562o7o</t>
  </si>
  <si>
    <t>0030.54.7180332o7o</t>
  </si>
  <si>
    <t>0030.34.8987092o7o</t>
  </si>
  <si>
    <t>0040.33.3767092o7o</t>
  </si>
  <si>
    <t>Time</t>
  </si>
  <si>
    <t>Distance</t>
  </si>
  <si>
    <t>Left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</si>
</sst>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000"/>
  </numFmts>
  <fonts count="1" x14ac:knownFonts="1"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0.249977111117893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0" fillId="0" borderId="0" xfId="0" applyFont="1"/>
    <xf numFmtId="0" fontId="0" fillId="0" borderId="2" xfId="0" applyFont="1" applyBorder="1"/>
    <xf numFmtId="0" fontId="0" fillId="0" borderId="0" xfId="0" applyFont="1" applyBorder="1"/>
    <xf numFmtId="0" fontId="0" fillId="0" borderId="1" xfId="0" applyFont="1" applyBorder="1"/>
    <xf numFmtId="0" fontId="0" fillId="0" borderId="0" xfId="0" applyFill="1"/>
    <xf numFmtId="20" fontId="0" fillId="0" borderId="0" xfId="0" applyNumberFormat="1"/>
    <xf numFmtId="0" fontId="0" fillId="4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Fill="1" applyBorder="1"/>
    <xf numFmtId="0" fontId="0" fillId="0" borderId="0" xfId="0" applyNumberFormat="1" applyAlignment="1">
      <alignment horizontal="center"/>
    </xf>
    <xf numFmtId="166" fontId="0" fillId="0" borderId="0" xfId="0" applyNumberFormat="1"/>
    <xf numFmtId="0" fontId="0" fillId="0" borderId="0" xfId="0" applyNumberFormat="1"/>
    <xf numFmtId="0" fontId="0" fillId="4" borderId="0" xfId="0" applyNumberFormat="1" applyFill="1"/>
    <xf numFmtId="0" fontId="0" fillId="0" borderId="0" xfId="0" applyNumberFormat="1" applyAlignment="1">
      <alignment horizontal="right"/>
    </xf>
    <xf numFmtId="2" fontId="0" fillId="0" borderId="0" xfId="0" applyNumberFormat="1"/>
    <xf numFmtId="11" fontId="0" fillId="4" borderId="0" xfId="0" applyNumberFormat="1" applyFill="1" applyAlignment="1">
      <alignment horizontal="right"/>
    </xf>
    <xf numFmtId="11" fontId="0" fillId="0" borderId="0" xfId="0" applyNumberFormat="1" applyAlignment="1">
      <alignment horizontal="right"/>
    </xf>
    <xf numFmtId="2" fontId="0" fillId="0" borderId="0" xfId="0" applyNumberFormat="1" applyAlignment="1">
      <alignment horizontal="right"/>
    </xf>
    <xf numFmtId="0" fontId="0" fillId="0" borderId="0" xfId="0" applyFill="1" applyBorder="1"/>
    <xf numFmtId="0" fontId="0" fillId="0" borderId="1" xfId="0" applyFill="1" applyBorder="1"/>
    <xf numFmtId="0" fontId="0" fillId="0" borderId="2" xfId="0" applyFill="1" applyBorder="1"/>
    <xf numFmtId="0" fontId="0" fillId="5" borderId="0" xfId="0" applyFill="1"/>
  </cellXfs>
  <cellStyles count="1">
    <cellStyle name="Normal" xfId="0" builtinId="0"/>
  </cellStyles>
  <dxfs count="54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colors>
    <mruColors>
      <color rgb="FFFFF96C"/>
      <color rgb="FFC69AFF"/>
      <color rgb="FFFEBB5E"/>
      <color rgb="FFC0DFFF"/>
      <color rgb="FFD2F78C"/>
      <color rgb="FFFFC3F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Average Clearing</a:t>
            </a:r>
            <a:r>
              <a:rPr lang="en-US" b="1" baseline="0"/>
              <a:t> Time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'Test 1'!$D$1</c:f>
              <c:strCache>
                <c:ptCount val="1"/>
                <c:pt idx="0">
                  <c:v>Avg. Time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'Test 1'!$D$11:$D$16</c:f>
              <c:strCache>
                <c:ptCount val="6"/>
                <c:pt idx="0">
                  <c:v>Lemon</c:v>
                </c:pt>
                <c:pt idx="1">
                  <c:v>Lavender</c:v>
                </c:pt>
                <c:pt idx="2">
                  <c:v>Orange</c:v>
                </c:pt>
                <c:pt idx="3">
                  <c:v>Iris</c:v>
                </c:pt>
                <c:pt idx="4">
                  <c:v>Lemongrass</c:v>
                </c:pt>
                <c:pt idx="5">
                  <c:v>Sakura</c:v>
                </c:pt>
              </c:strCache>
            </c:strRef>
          </c:cat>
          <c:val>
            <c:numRef>
              <c:f>'Test 1'!$D$2:$D$7</c:f>
              <c:numCache>
                <c:formatCode>General</c:formatCode>
                <c:ptCount val="6"/>
                <c:pt idx="0">
                  <c:v>4.78</c:v>
                </c:pt>
                <c:pt idx="1">
                  <c:v>4.54</c:v>
                </c:pt>
                <c:pt idx="2">
                  <c:v>5.043333333333333</c:v>
                </c:pt>
                <c:pt idx="3">
                  <c:v>4.7216666666666667</c:v>
                </c:pt>
                <c:pt idx="4">
                  <c:v>4.9716666666666667</c:v>
                </c:pt>
                <c:pt idx="5">
                  <c:v>4.83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F54-1F44-B120-3F0EE9940A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68069759"/>
        <c:axId val="768071487"/>
      </c:barChart>
      <c:catAx>
        <c:axId val="76806975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/>
                  <a:t>Scents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8071487"/>
        <c:crosses val="autoZero"/>
        <c:auto val="1"/>
        <c:lblAlgn val="ctr"/>
        <c:lblOffset val="100"/>
        <c:noMultiLvlLbl val="0"/>
      </c:catAx>
      <c:valAx>
        <c:axId val="7680714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/>
                  <a:t>Time</a:t>
                </a:r>
                <a:r>
                  <a:rPr lang="en-GB" b="1" baseline="0"/>
                  <a:t> /s</a:t>
                </a:r>
                <a:endParaRPr lang="en-GB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80697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b="1"/>
              <a:t>Average Scent</a:t>
            </a:r>
            <a:r>
              <a:rPr lang="en-GB" b="1" baseline="0"/>
              <a:t> Detection Time</a:t>
            </a:r>
            <a:endParaRPr lang="en-GB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Lemon</c:v>
          </c:tx>
          <c:spPr>
            <a:solidFill>
              <a:srgbClr val="FFF96C"/>
            </a:solidFill>
            <a:ln>
              <a:noFill/>
            </a:ln>
            <a:effectLst/>
          </c:spPr>
          <c:invertIfNegative val="0"/>
          <c:cat>
            <c:numRef>
              <c:f>'Test 2'!$G$2:$G$6</c:f>
              <c:numCache>
                <c:formatCode>General</c:formatCode>
                <c:ptCount val="5"/>
                <c:pt idx="0">
                  <c:v>0.1</c:v>
                </c:pt>
                <c:pt idx="1">
                  <c:v>0.3</c:v>
                </c:pt>
                <c:pt idx="2">
                  <c:v>0.5</c:v>
                </c:pt>
                <c:pt idx="3">
                  <c:v>0.7</c:v>
                </c:pt>
                <c:pt idx="4">
                  <c:v>0.9</c:v>
                </c:pt>
              </c:numCache>
            </c:numRef>
          </c:cat>
          <c:val>
            <c:numRef>
              <c:f>'Test 2'!$H$2:$H$6</c:f>
              <c:numCache>
                <c:formatCode>General</c:formatCode>
                <c:ptCount val="5"/>
                <c:pt idx="0">
                  <c:v>5.6763546666666658</c:v>
                </c:pt>
                <c:pt idx="1">
                  <c:v>3.7221795000000006</c:v>
                </c:pt>
                <c:pt idx="2">
                  <c:v>4.2619283333333327</c:v>
                </c:pt>
                <c:pt idx="3">
                  <c:v>4.1504526666666672</c:v>
                </c:pt>
                <c:pt idx="4">
                  <c:v>4.2125276666666664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033-674A-A6F0-F407C2F0ABE5}"/>
            </c:ext>
          </c:extLst>
        </c:ser>
        <c:ser>
          <c:idx val="1"/>
          <c:order val="1"/>
          <c:tx>
            <c:v>Lavender</c:v>
          </c:tx>
          <c:spPr>
            <a:solidFill>
              <a:srgbClr val="C69AFF"/>
            </a:solidFill>
            <a:ln>
              <a:noFill/>
            </a:ln>
            <a:effectLst/>
          </c:spPr>
          <c:invertIfNegative val="0"/>
          <c:cat>
            <c:numRef>
              <c:f>'Test 2'!$G$2:$G$6</c:f>
              <c:numCache>
                <c:formatCode>General</c:formatCode>
                <c:ptCount val="5"/>
                <c:pt idx="0">
                  <c:v>0.1</c:v>
                </c:pt>
                <c:pt idx="1">
                  <c:v>0.3</c:v>
                </c:pt>
                <c:pt idx="2">
                  <c:v>0.5</c:v>
                </c:pt>
                <c:pt idx="3">
                  <c:v>0.7</c:v>
                </c:pt>
                <c:pt idx="4">
                  <c:v>0.9</c:v>
                </c:pt>
              </c:numCache>
            </c:numRef>
          </c:cat>
          <c:val>
            <c:numRef>
              <c:f>'Test 2'!$H$7:$H$11</c:f>
              <c:numCache>
                <c:formatCode>General</c:formatCode>
                <c:ptCount val="5"/>
                <c:pt idx="0">
                  <c:v>4.2025171666666665</c:v>
                </c:pt>
                <c:pt idx="1">
                  <c:v>3.2989490000000004</c:v>
                </c:pt>
                <c:pt idx="2">
                  <c:v>3.3859226666666662</c:v>
                </c:pt>
                <c:pt idx="3">
                  <c:v>3.2297045</c:v>
                </c:pt>
                <c:pt idx="4">
                  <c:v>2.7285208333333331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033-674A-A6F0-F407C2F0ABE5}"/>
            </c:ext>
          </c:extLst>
        </c:ser>
        <c:ser>
          <c:idx val="2"/>
          <c:order val="2"/>
          <c:tx>
            <c:v>Orange</c:v>
          </c:tx>
          <c:spPr>
            <a:solidFill>
              <a:srgbClr val="FEBB5E"/>
            </a:solidFill>
            <a:ln>
              <a:noFill/>
            </a:ln>
            <a:effectLst/>
          </c:spPr>
          <c:invertIfNegative val="0"/>
          <c:cat>
            <c:numRef>
              <c:f>'Test 2'!$G$2:$G$6</c:f>
              <c:numCache>
                <c:formatCode>General</c:formatCode>
                <c:ptCount val="5"/>
                <c:pt idx="0">
                  <c:v>0.1</c:v>
                </c:pt>
                <c:pt idx="1">
                  <c:v>0.3</c:v>
                </c:pt>
                <c:pt idx="2">
                  <c:v>0.5</c:v>
                </c:pt>
                <c:pt idx="3">
                  <c:v>0.7</c:v>
                </c:pt>
                <c:pt idx="4">
                  <c:v>0.9</c:v>
                </c:pt>
              </c:numCache>
            </c:numRef>
          </c:cat>
          <c:val>
            <c:numRef>
              <c:f>'Test 2'!$H$12:$H$16</c:f>
              <c:numCache>
                <c:formatCode>General</c:formatCode>
                <c:ptCount val="5"/>
                <c:pt idx="0">
                  <c:v>4.4091491666666665</c:v>
                </c:pt>
                <c:pt idx="1">
                  <c:v>3.5907925000000005</c:v>
                </c:pt>
                <c:pt idx="2">
                  <c:v>2.9924621666666664</c:v>
                </c:pt>
                <c:pt idx="3">
                  <c:v>2.713946</c:v>
                </c:pt>
                <c:pt idx="4">
                  <c:v>3.0251768333333331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033-674A-A6F0-F407C2F0ABE5}"/>
            </c:ext>
          </c:extLst>
        </c:ser>
        <c:ser>
          <c:idx val="3"/>
          <c:order val="3"/>
          <c:tx>
            <c:v>Iris</c:v>
          </c:tx>
          <c:spPr>
            <a:solidFill>
              <a:srgbClr val="C0DFFF"/>
            </a:solidFill>
            <a:ln>
              <a:noFill/>
            </a:ln>
            <a:effectLst/>
          </c:spPr>
          <c:invertIfNegative val="0"/>
          <c:cat>
            <c:numRef>
              <c:f>'Test 2'!$G$2:$G$6</c:f>
              <c:numCache>
                <c:formatCode>General</c:formatCode>
                <c:ptCount val="5"/>
                <c:pt idx="0">
                  <c:v>0.1</c:v>
                </c:pt>
                <c:pt idx="1">
                  <c:v>0.3</c:v>
                </c:pt>
                <c:pt idx="2">
                  <c:v>0.5</c:v>
                </c:pt>
                <c:pt idx="3">
                  <c:v>0.7</c:v>
                </c:pt>
                <c:pt idx="4">
                  <c:v>0.9</c:v>
                </c:pt>
              </c:numCache>
            </c:numRef>
          </c:cat>
          <c:val>
            <c:numRef>
              <c:f>'Test 2'!$H$17:$H$21</c:f>
              <c:numCache>
                <c:formatCode>General</c:formatCode>
                <c:ptCount val="5"/>
                <c:pt idx="0">
                  <c:v>3.405894</c:v>
                </c:pt>
                <c:pt idx="1">
                  <c:v>3.1468685000000001</c:v>
                </c:pt>
                <c:pt idx="2">
                  <c:v>2.7838666666666665</c:v>
                </c:pt>
                <c:pt idx="3">
                  <c:v>2.9510015000000003</c:v>
                </c:pt>
                <c:pt idx="4">
                  <c:v>3.0305049999999998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033-674A-A6F0-F407C2F0ABE5}"/>
            </c:ext>
          </c:extLst>
        </c:ser>
        <c:ser>
          <c:idx val="4"/>
          <c:order val="4"/>
          <c:tx>
            <c:v>Lemongrass</c:v>
          </c:tx>
          <c:spPr>
            <a:solidFill>
              <a:srgbClr val="D2F78C"/>
            </a:solidFill>
            <a:ln>
              <a:noFill/>
            </a:ln>
            <a:effectLst/>
          </c:spPr>
          <c:invertIfNegative val="0"/>
          <c:cat>
            <c:numRef>
              <c:f>'Test 2'!$G$2:$G$6</c:f>
              <c:numCache>
                <c:formatCode>General</c:formatCode>
                <c:ptCount val="5"/>
                <c:pt idx="0">
                  <c:v>0.1</c:v>
                </c:pt>
                <c:pt idx="1">
                  <c:v>0.3</c:v>
                </c:pt>
                <c:pt idx="2">
                  <c:v>0.5</c:v>
                </c:pt>
                <c:pt idx="3">
                  <c:v>0.7</c:v>
                </c:pt>
                <c:pt idx="4">
                  <c:v>0.9</c:v>
                </c:pt>
              </c:numCache>
            </c:numRef>
          </c:cat>
          <c:val>
            <c:numRef>
              <c:f>'Test 2'!$H$22:$H$26</c:f>
              <c:numCache>
                <c:formatCode>General</c:formatCode>
                <c:ptCount val="5"/>
                <c:pt idx="0">
                  <c:v>4.9287628333333338</c:v>
                </c:pt>
                <c:pt idx="1">
                  <c:v>5.1864748333333326</c:v>
                </c:pt>
                <c:pt idx="2">
                  <c:v>3.7025985000000006</c:v>
                </c:pt>
                <c:pt idx="3">
                  <c:v>3.8662078333333336</c:v>
                </c:pt>
                <c:pt idx="4">
                  <c:v>3.3067826666666669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033-674A-A6F0-F407C2F0ABE5}"/>
            </c:ext>
          </c:extLst>
        </c:ser>
        <c:ser>
          <c:idx val="5"/>
          <c:order val="5"/>
          <c:tx>
            <c:v>Sakura</c:v>
          </c:tx>
          <c:spPr>
            <a:solidFill>
              <a:srgbClr val="FFC3F5"/>
            </a:solidFill>
            <a:ln>
              <a:noFill/>
            </a:ln>
            <a:effectLst/>
          </c:spPr>
          <c:invertIfNegative val="0"/>
          <c:cat>
            <c:numRef>
              <c:f>'Test 2'!$G$2:$G$6</c:f>
              <c:numCache>
                <c:formatCode>General</c:formatCode>
                <c:ptCount val="5"/>
                <c:pt idx="0">
                  <c:v>0.1</c:v>
                </c:pt>
                <c:pt idx="1">
                  <c:v>0.3</c:v>
                </c:pt>
                <c:pt idx="2">
                  <c:v>0.5</c:v>
                </c:pt>
                <c:pt idx="3">
                  <c:v>0.7</c:v>
                </c:pt>
                <c:pt idx="4">
                  <c:v>0.9</c:v>
                </c:pt>
              </c:numCache>
            </c:numRef>
          </c:cat>
          <c:val>
            <c:numRef>
              <c:f>'Test 2'!$H$27:$H$31</c:f>
              <c:numCache>
                <c:formatCode>General</c:formatCode>
                <c:ptCount val="5"/>
                <c:pt idx="0">
                  <c:v>3.5849558333333333</c:v>
                </c:pt>
                <c:pt idx="1">
                  <c:v>3.1955718333333336</c:v>
                </c:pt>
                <c:pt idx="2">
                  <c:v>3.2466249999999999</c:v>
                </c:pt>
                <c:pt idx="3">
                  <c:v>2.9874624999999999</c:v>
                </c:pt>
                <c:pt idx="4">
                  <c:v>3.7834813999999994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5033-674A-A6F0-F407C2F0AB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01086287"/>
        <c:axId val="801824895"/>
      </c:barChart>
      <c:catAx>
        <c:axId val="90108628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/>
                  <a:t>Duty Cycle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1824895"/>
        <c:crosses val="autoZero"/>
        <c:auto val="1"/>
        <c:lblAlgn val="ctr"/>
        <c:lblOffset val="100"/>
        <c:noMultiLvlLbl val="0"/>
      </c:catAx>
      <c:valAx>
        <c:axId val="8018248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/>
                  <a:t>Time /s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10862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b="1"/>
              <a:t>Average Perceived Distance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Lemon</c:v>
          </c:tx>
          <c:spPr>
            <a:solidFill>
              <a:srgbClr val="FFF96C"/>
            </a:solidFill>
            <a:ln>
              <a:noFill/>
            </a:ln>
            <a:effectLst/>
          </c:spPr>
          <c:invertIfNegative val="0"/>
          <c:cat>
            <c:numRef>
              <c:f>'Test 2'!$G$2:$G$6</c:f>
              <c:numCache>
                <c:formatCode>General</c:formatCode>
                <c:ptCount val="5"/>
                <c:pt idx="0">
                  <c:v>0.1</c:v>
                </c:pt>
                <c:pt idx="1">
                  <c:v>0.3</c:v>
                </c:pt>
                <c:pt idx="2">
                  <c:v>0.5</c:v>
                </c:pt>
                <c:pt idx="3">
                  <c:v>0.7</c:v>
                </c:pt>
                <c:pt idx="4">
                  <c:v>0.9</c:v>
                </c:pt>
              </c:numCache>
            </c:numRef>
          </c:cat>
          <c:val>
            <c:numRef>
              <c:f>'Test 2'!$I$2:$I$6</c:f>
              <c:numCache>
                <c:formatCode>General</c:formatCode>
                <c:ptCount val="5"/>
                <c:pt idx="0">
                  <c:v>7.333333333333333</c:v>
                </c:pt>
                <c:pt idx="1">
                  <c:v>6.666666666666667</c:v>
                </c:pt>
                <c:pt idx="2">
                  <c:v>6.833333333333333</c:v>
                </c:pt>
                <c:pt idx="3">
                  <c:v>4.5</c:v>
                </c:pt>
                <c:pt idx="4">
                  <c:v>4.5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87C-7643-95CF-B14EA07300A8}"/>
            </c:ext>
          </c:extLst>
        </c:ser>
        <c:ser>
          <c:idx val="1"/>
          <c:order val="1"/>
          <c:tx>
            <c:v>Lavender</c:v>
          </c:tx>
          <c:spPr>
            <a:solidFill>
              <a:srgbClr val="C69AFF"/>
            </a:solidFill>
            <a:ln>
              <a:noFill/>
            </a:ln>
            <a:effectLst/>
          </c:spPr>
          <c:invertIfNegative val="0"/>
          <c:cat>
            <c:numRef>
              <c:f>'Test 2'!$G$2:$G$6</c:f>
              <c:numCache>
                <c:formatCode>General</c:formatCode>
                <c:ptCount val="5"/>
                <c:pt idx="0">
                  <c:v>0.1</c:v>
                </c:pt>
                <c:pt idx="1">
                  <c:v>0.3</c:v>
                </c:pt>
                <c:pt idx="2">
                  <c:v>0.5</c:v>
                </c:pt>
                <c:pt idx="3">
                  <c:v>0.7</c:v>
                </c:pt>
                <c:pt idx="4">
                  <c:v>0.9</c:v>
                </c:pt>
              </c:numCache>
            </c:numRef>
          </c:cat>
          <c:val>
            <c:numRef>
              <c:f>'Test 2'!$I$7:$I$11</c:f>
              <c:numCache>
                <c:formatCode>General</c:formatCode>
                <c:ptCount val="5"/>
                <c:pt idx="0">
                  <c:v>6.666666666666667</c:v>
                </c:pt>
                <c:pt idx="1">
                  <c:v>7</c:v>
                </c:pt>
                <c:pt idx="2">
                  <c:v>6.666666666666667</c:v>
                </c:pt>
                <c:pt idx="3">
                  <c:v>4.333333333333333</c:v>
                </c:pt>
                <c:pt idx="4">
                  <c:v>4.166666666666667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87C-7643-95CF-B14EA07300A8}"/>
            </c:ext>
          </c:extLst>
        </c:ser>
        <c:ser>
          <c:idx val="2"/>
          <c:order val="2"/>
          <c:tx>
            <c:v>Orange</c:v>
          </c:tx>
          <c:spPr>
            <a:solidFill>
              <a:srgbClr val="FEBB5E"/>
            </a:solidFill>
            <a:ln>
              <a:noFill/>
            </a:ln>
            <a:effectLst/>
          </c:spPr>
          <c:invertIfNegative val="0"/>
          <c:cat>
            <c:numRef>
              <c:f>'Test 2'!$G$2:$G$6</c:f>
              <c:numCache>
                <c:formatCode>General</c:formatCode>
                <c:ptCount val="5"/>
                <c:pt idx="0">
                  <c:v>0.1</c:v>
                </c:pt>
                <c:pt idx="1">
                  <c:v>0.3</c:v>
                </c:pt>
                <c:pt idx="2">
                  <c:v>0.5</c:v>
                </c:pt>
                <c:pt idx="3">
                  <c:v>0.7</c:v>
                </c:pt>
                <c:pt idx="4">
                  <c:v>0.9</c:v>
                </c:pt>
              </c:numCache>
            </c:numRef>
          </c:cat>
          <c:val>
            <c:numRef>
              <c:f>'Test 2'!$I$12:$I$16</c:f>
              <c:numCache>
                <c:formatCode>General</c:formatCode>
                <c:ptCount val="5"/>
                <c:pt idx="0">
                  <c:v>7.5</c:v>
                </c:pt>
                <c:pt idx="1">
                  <c:v>5.166666666666667</c:v>
                </c:pt>
                <c:pt idx="2">
                  <c:v>5.666666666666667</c:v>
                </c:pt>
                <c:pt idx="3">
                  <c:v>4.5</c:v>
                </c:pt>
                <c:pt idx="4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87C-7643-95CF-B14EA07300A8}"/>
            </c:ext>
          </c:extLst>
        </c:ser>
        <c:ser>
          <c:idx val="3"/>
          <c:order val="3"/>
          <c:tx>
            <c:v>Iris</c:v>
          </c:tx>
          <c:spPr>
            <a:solidFill>
              <a:srgbClr val="C0DFFF"/>
            </a:solidFill>
            <a:ln>
              <a:noFill/>
            </a:ln>
            <a:effectLst/>
          </c:spPr>
          <c:invertIfNegative val="0"/>
          <c:cat>
            <c:numRef>
              <c:f>'Test 2'!$G$2:$G$6</c:f>
              <c:numCache>
                <c:formatCode>General</c:formatCode>
                <c:ptCount val="5"/>
                <c:pt idx="0">
                  <c:v>0.1</c:v>
                </c:pt>
                <c:pt idx="1">
                  <c:v>0.3</c:v>
                </c:pt>
                <c:pt idx="2">
                  <c:v>0.5</c:v>
                </c:pt>
                <c:pt idx="3">
                  <c:v>0.7</c:v>
                </c:pt>
                <c:pt idx="4">
                  <c:v>0.9</c:v>
                </c:pt>
              </c:numCache>
            </c:numRef>
          </c:cat>
          <c:val>
            <c:numRef>
              <c:f>'Test 2'!$I$17:$I$21</c:f>
              <c:numCache>
                <c:formatCode>General</c:formatCode>
                <c:ptCount val="5"/>
                <c:pt idx="0">
                  <c:v>6.333333333333333</c:v>
                </c:pt>
                <c:pt idx="1">
                  <c:v>4.333333333333333</c:v>
                </c:pt>
                <c:pt idx="2">
                  <c:v>4</c:v>
                </c:pt>
                <c:pt idx="3">
                  <c:v>3.3333333333333335</c:v>
                </c:pt>
                <c:pt idx="4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587C-7643-95CF-B14EA07300A8}"/>
            </c:ext>
          </c:extLst>
        </c:ser>
        <c:ser>
          <c:idx val="4"/>
          <c:order val="4"/>
          <c:tx>
            <c:v>Lemongrass</c:v>
          </c:tx>
          <c:spPr>
            <a:solidFill>
              <a:srgbClr val="D2F78C"/>
            </a:solidFill>
            <a:ln>
              <a:noFill/>
            </a:ln>
            <a:effectLst/>
          </c:spPr>
          <c:invertIfNegative val="0"/>
          <c:cat>
            <c:numRef>
              <c:f>'Test 2'!$G$2:$G$6</c:f>
              <c:numCache>
                <c:formatCode>General</c:formatCode>
                <c:ptCount val="5"/>
                <c:pt idx="0">
                  <c:v>0.1</c:v>
                </c:pt>
                <c:pt idx="1">
                  <c:v>0.3</c:v>
                </c:pt>
                <c:pt idx="2">
                  <c:v>0.5</c:v>
                </c:pt>
                <c:pt idx="3">
                  <c:v>0.7</c:v>
                </c:pt>
                <c:pt idx="4">
                  <c:v>0.9</c:v>
                </c:pt>
              </c:numCache>
            </c:numRef>
          </c:cat>
          <c:val>
            <c:numRef>
              <c:f>'Test 2'!$I$22:$I$26</c:f>
              <c:numCache>
                <c:formatCode>General</c:formatCode>
                <c:ptCount val="5"/>
                <c:pt idx="0">
                  <c:v>8.3333333333333339</c:v>
                </c:pt>
                <c:pt idx="1">
                  <c:v>7.5</c:v>
                </c:pt>
                <c:pt idx="2">
                  <c:v>6.833333333333333</c:v>
                </c:pt>
                <c:pt idx="3">
                  <c:v>5.5</c:v>
                </c:pt>
                <c:pt idx="4">
                  <c:v>4.333333333333333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587C-7643-95CF-B14EA07300A8}"/>
            </c:ext>
          </c:extLst>
        </c:ser>
        <c:ser>
          <c:idx val="5"/>
          <c:order val="5"/>
          <c:tx>
            <c:v>Sakura</c:v>
          </c:tx>
          <c:spPr>
            <a:solidFill>
              <a:srgbClr val="FFC3F5"/>
            </a:solidFill>
            <a:ln>
              <a:noFill/>
            </a:ln>
            <a:effectLst/>
          </c:spPr>
          <c:invertIfNegative val="0"/>
          <c:cat>
            <c:numRef>
              <c:f>'Test 2'!$G$2:$G$6</c:f>
              <c:numCache>
                <c:formatCode>General</c:formatCode>
                <c:ptCount val="5"/>
                <c:pt idx="0">
                  <c:v>0.1</c:v>
                </c:pt>
                <c:pt idx="1">
                  <c:v>0.3</c:v>
                </c:pt>
                <c:pt idx="2">
                  <c:v>0.5</c:v>
                </c:pt>
                <c:pt idx="3">
                  <c:v>0.7</c:v>
                </c:pt>
                <c:pt idx="4">
                  <c:v>0.9</c:v>
                </c:pt>
              </c:numCache>
            </c:numRef>
          </c:cat>
          <c:val>
            <c:numRef>
              <c:f>'Test 2'!$I$27:$I$31</c:f>
              <c:numCache>
                <c:formatCode>General</c:formatCode>
                <c:ptCount val="5"/>
                <c:pt idx="0">
                  <c:v>6.5</c:v>
                </c:pt>
                <c:pt idx="1">
                  <c:v>5.166666666666667</c:v>
                </c:pt>
                <c:pt idx="2">
                  <c:v>4.833333333333333</c:v>
                </c:pt>
                <c:pt idx="3">
                  <c:v>5</c:v>
                </c:pt>
                <c:pt idx="4">
                  <c:v>4.333333333333333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587C-7643-95CF-B14EA07300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54846895"/>
        <c:axId val="793352575"/>
      </c:barChart>
      <c:catAx>
        <c:axId val="85484689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/>
                  <a:t>Duty Cycle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3352575"/>
        <c:crosses val="autoZero"/>
        <c:auto val="1"/>
        <c:lblAlgn val="ctr"/>
        <c:lblOffset val="100"/>
        <c:noMultiLvlLbl val="0"/>
      </c:catAx>
      <c:valAx>
        <c:axId val="7933525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/>
                  <a:t>Distance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48468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b="1"/>
              <a:t>Average</a:t>
            </a:r>
            <a:r>
              <a:rPr lang="en-GB" b="1" baseline="0"/>
              <a:t> Scent Detection Time For Each Scent</a:t>
            </a:r>
            <a:endParaRPr lang="en-GB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'Test 2'!$F$32:$F$37</c:f>
              <c:strCache>
                <c:ptCount val="6"/>
                <c:pt idx="0">
                  <c:v>Lemon</c:v>
                </c:pt>
                <c:pt idx="1">
                  <c:v>Lavender</c:v>
                </c:pt>
                <c:pt idx="2">
                  <c:v>Orange</c:v>
                </c:pt>
                <c:pt idx="3">
                  <c:v>Iris</c:v>
                </c:pt>
                <c:pt idx="4">
                  <c:v>Lemongrass</c:v>
                </c:pt>
                <c:pt idx="5">
                  <c:v>Sakura</c:v>
                </c:pt>
              </c:strCache>
            </c:strRef>
          </c:cat>
          <c:val>
            <c:numRef>
              <c:f>'Test 2'!$H$32:$H$37</c:f>
              <c:numCache>
                <c:formatCode>General</c:formatCode>
                <c:ptCount val="6"/>
                <c:pt idx="0">
                  <c:v>4.4046885666666657</c:v>
                </c:pt>
                <c:pt idx="1">
                  <c:v>3.3691228333333334</c:v>
                </c:pt>
                <c:pt idx="2">
                  <c:v>3.3463053333333335</c:v>
                </c:pt>
                <c:pt idx="3">
                  <c:v>3.0636271333333331</c:v>
                </c:pt>
                <c:pt idx="4">
                  <c:v>4.1981653333333337</c:v>
                </c:pt>
                <c:pt idx="5">
                  <c:v>3.359619313333333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37C-2A49-880D-A8CB29C5CE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92250335"/>
        <c:axId val="876139871"/>
      </c:barChart>
      <c:catAx>
        <c:axId val="79225033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/>
                  <a:t>Scents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6139871"/>
        <c:crosses val="autoZero"/>
        <c:auto val="1"/>
        <c:lblAlgn val="ctr"/>
        <c:lblOffset val="100"/>
        <c:noMultiLvlLbl val="0"/>
      </c:catAx>
      <c:valAx>
        <c:axId val="8761398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/>
                  <a:t>Time /s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225033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b="1"/>
              <a:t>Average</a:t>
            </a:r>
            <a:r>
              <a:rPr lang="en-GB" b="1" baseline="0"/>
              <a:t> Perceived Distance For Each Scent</a:t>
            </a:r>
            <a:endParaRPr lang="en-GB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'Test 2'!$F$32:$F$37</c:f>
              <c:strCache>
                <c:ptCount val="6"/>
                <c:pt idx="0">
                  <c:v>Lemon</c:v>
                </c:pt>
                <c:pt idx="1">
                  <c:v>Lavender</c:v>
                </c:pt>
                <c:pt idx="2">
                  <c:v>Orange</c:v>
                </c:pt>
                <c:pt idx="3">
                  <c:v>Iris</c:v>
                </c:pt>
                <c:pt idx="4">
                  <c:v>Lemongrass</c:v>
                </c:pt>
                <c:pt idx="5">
                  <c:v>Sakura</c:v>
                </c:pt>
              </c:strCache>
            </c:strRef>
          </c:cat>
          <c:val>
            <c:numRef>
              <c:f>'Test 2'!$I$32:$I$37</c:f>
              <c:numCache>
                <c:formatCode>General</c:formatCode>
                <c:ptCount val="6"/>
                <c:pt idx="0">
                  <c:v>5.9666666666666668</c:v>
                </c:pt>
                <c:pt idx="1">
                  <c:v>5.7666666666666675</c:v>
                </c:pt>
                <c:pt idx="2">
                  <c:v>5.3666666666666671</c:v>
                </c:pt>
                <c:pt idx="3">
                  <c:v>4.2</c:v>
                </c:pt>
                <c:pt idx="4">
                  <c:v>6.5</c:v>
                </c:pt>
                <c:pt idx="5">
                  <c:v>5.1666666666666661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B2A-444C-A528-A7A3B8AD5D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21078223"/>
        <c:axId val="921079951"/>
      </c:barChart>
      <c:catAx>
        <c:axId val="92107822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/>
                  <a:t>Scents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1079951"/>
        <c:crosses val="autoZero"/>
        <c:auto val="1"/>
        <c:lblAlgn val="ctr"/>
        <c:lblOffset val="100"/>
        <c:noMultiLvlLbl val="0"/>
      </c:catAx>
      <c:valAx>
        <c:axId val="9210799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/>
                  <a:t>Distance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107822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b="1"/>
              <a:t>Average</a:t>
            </a:r>
            <a:r>
              <a:rPr lang="en-GB" b="1" baseline="0"/>
              <a:t> Scent Detection Time For Each intensity</a:t>
            </a:r>
            <a:endParaRPr lang="en-GB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'Test 2'!$G$40:$G$44</c:f>
              <c:numCache>
                <c:formatCode>General</c:formatCode>
                <c:ptCount val="5"/>
                <c:pt idx="0">
                  <c:v>0.1</c:v>
                </c:pt>
                <c:pt idx="1">
                  <c:v>0.3</c:v>
                </c:pt>
                <c:pt idx="2">
                  <c:v>0.5</c:v>
                </c:pt>
                <c:pt idx="3">
                  <c:v>0.7</c:v>
                </c:pt>
                <c:pt idx="4">
                  <c:v>0.9</c:v>
                </c:pt>
              </c:numCache>
            </c:numRef>
          </c:cat>
          <c:val>
            <c:numRef>
              <c:f>'Test 2'!$H$40:$H$44</c:f>
              <c:numCache>
                <c:formatCode>General</c:formatCode>
                <c:ptCount val="5"/>
                <c:pt idx="0">
                  <c:v>4.3679389444444441</c:v>
                </c:pt>
                <c:pt idx="1">
                  <c:v>3.6901393611111111</c:v>
                </c:pt>
                <c:pt idx="2">
                  <c:v>3.3955672222222226</c:v>
                </c:pt>
                <c:pt idx="3">
                  <c:v>3.3164625000000001</c:v>
                </c:pt>
                <c:pt idx="4">
                  <c:v>3.3478323999999997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5EF-8A4B-BA44-28CAF13FE3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65502671"/>
        <c:axId val="926865759"/>
      </c:barChart>
      <c:catAx>
        <c:axId val="96550267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/>
                  <a:t>Duty Cycle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6865759"/>
        <c:crosses val="autoZero"/>
        <c:auto val="1"/>
        <c:lblAlgn val="ctr"/>
        <c:lblOffset val="100"/>
        <c:noMultiLvlLbl val="0"/>
      </c:catAx>
      <c:valAx>
        <c:axId val="9268657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/>
                  <a:t>Time /s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550267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b="1"/>
              <a:t>Average</a:t>
            </a:r>
            <a:r>
              <a:rPr lang="en-GB" b="1" baseline="0"/>
              <a:t> Perceived Distance For Each Intensity</a:t>
            </a:r>
            <a:endParaRPr lang="en-GB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'Test 2'!$G$46:$G$50</c:f>
              <c:numCache>
                <c:formatCode>General</c:formatCode>
                <c:ptCount val="5"/>
                <c:pt idx="0">
                  <c:v>0.1</c:v>
                </c:pt>
                <c:pt idx="1">
                  <c:v>0.3</c:v>
                </c:pt>
                <c:pt idx="2">
                  <c:v>0.5</c:v>
                </c:pt>
                <c:pt idx="3">
                  <c:v>0.7</c:v>
                </c:pt>
                <c:pt idx="4">
                  <c:v>0.9</c:v>
                </c:pt>
              </c:numCache>
            </c:numRef>
          </c:cat>
          <c:val>
            <c:numRef>
              <c:f>'Test 2'!$H$46:$H$50</c:f>
              <c:numCache>
                <c:formatCode>General</c:formatCode>
                <c:ptCount val="5"/>
                <c:pt idx="0">
                  <c:v>7.1111111111111107</c:v>
                </c:pt>
                <c:pt idx="1">
                  <c:v>5.9722222222222223</c:v>
                </c:pt>
                <c:pt idx="2">
                  <c:v>5.8055555555555562</c:v>
                </c:pt>
                <c:pt idx="3">
                  <c:v>4.5277777777777777</c:v>
                </c:pt>
                <c:pt idx="4">
                  <c:v>4.0555555555555554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5C6-994D-A07A-AA255DE97E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43403503"/>
        <c:axId val="929433183"/>
      </c:barChart>
      <c:catAx>
        <c:axId val="84340350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/>
                  <a:t>Duty Cycle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9433183"/>
        <c:crosses val="autoZero"/>
        <c:auto val="1"/>
        <c:lblAlgn val="ctr"/>
        <c:lblOffset val="100"/>
        <c:noMultiLvlLbl val="0"/>
      </c:catAx>
      <c:valAx>
        <c:axId val="9294331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/>
                  <a:t>Time /s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340350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'Test 2'!$R$2:$R$11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'Test 2'!$S$2:$S$11</c:f>
              <c:numCache>
                <c:formatCode>General</c:formatCode>
                <c:ptCount val="10"/>
                <c:pt idx="0">
                  <c:v>3.3986842222222218</c:v>
                </c:pt>
                <c:pt idx="1">
                  <c:v>3.1311733076923076</c:v>
                </c:pt>
                <c:pt idx="2">
                  <c:v>2.5466055000000001</c:v>
                </c:pt>
                <c:pt idx="3">
                  <c:v>3.1707718230769233</c:v>
                </c:pt>
                <c:pt idx="4">
                  <c:v>3.8783323076923084</c:v>
                </c:pt>
                <c:pt idx="5">
                  <c:v>3.3145331666666653</c:v>
                </c:pt>
                <c:pt idx="6">
                  <c:v>3.2987495999999998</c:v>
                </c:pt>
                <c:pt idx="7">
                  <c:v>3.6703867619047608</c:v>
                </c:pt>
                <c:pt idx="8">
                  <c:v>5.0109328333333325</c:v>
                </c:pt>
                <c:pt idx="9">
                  <c:v>6.4904109999999999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92B-E547-9E88-D9BE4FDD93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18229167"/>
        <c:axId val="917804959"/>
      </c:barChart>
      <c:catAx>
        <c:axId val="9182291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7804959"/>
        <c:crosses val="autoZero"/>
        <c:auto val="1"/>
        <c:lblAlgn val="ctr"/>
        <c:lblOffset val="100"/>
        <c:noMultiLvlLbl val="0"/>
      </c:catAx>
      <c:valAx>
        <c:axId val="9178049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822916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b="1"/>
              <a:t>Average Backgrou</a:t>
            </a:r>
            <a:r>
              <a:rPr lang="en-GB" b="1" baseline="0"/>
              <a:t>nd Detection Time</a:t>
            </a:r>
            <a:endParaRPr lang="en-GB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Lemon</c:v>
          </c:tx>
          <c:spPr>
            <a:solidFill>
              <a:srgbClr val="FFF96C"/>
            </a:solidFill>
            <a:ln>
              <a:noFill/>
            </a:ln>
            <a:effectLst/>
          </c:spPr>
          <c:invertIfNegative val="0"/>
          <c:cat>
            <c:numRef>
              <c:f>'Test 3'!$E$27:$E$31</c:f>
              <c:numCache>
                <c:formatCode>General</c:formatCode>
                <c:ptCount val="5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</c:numCache>
            </c:numRef>
          </c:cat>
          <c:val>
            <c:numRef>
              <c:f>'Test 3'!$F$2:$F$6</c:f>
              <c:numCache>
                <c:formatCode>General</c:formatCode>
                <c:ptCount val="5"/>
                <c:pt idx="0">
                  <c:v>4.4221101666666671</c:v>
                </c:pt>
                <c:pt idx="1">
                  <c:v>4.8583971666666663</c:v>
                </c:pt>
                <c:pt idx="2">
                  <c:v>4.6452878333333336</c:v>
                </c:pt>
                <c:pt idx="3">
                  <c:v>4.1169968333333333</c:v>
                </c:pt>
                <c:pt idx="4">
                  <c:v>4.2178803333333326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DCD-FF4F-BC27-946D956C547E}"/>
            </c:ext>
          </c:extLst>
        </c:ser>
        <c:ser>
          <c:idx val="1"/>
          <c:order val="1"/>
          <c:tx>
            <c:v>Lavender</c:v>
          </c:tx>
          <c:spPr>
            <a:solidFill>
              <a:srgbClr val="C69AFF"/>
            </a:solidFill>
            <a:ln>
              <a:noFill/>
            </a:ln>
            <a:effectLst/>
          </c:spPr>
          <c:invertIfNegative val="0"/>
          <c:cat>
            <c:numRef>
              <c:f>'Test 3'!$E$27:$E$31</c:f>
              <c:numCache>
                <c:formatCode>General</c:formatCode>
                <c:ptCount val="5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</c:numCache>
            </c:numRef>
          </c:cat>
          <c:val>
            <c:numRef>
              <c:f>'Test 3'!$F$7:$F$11</c:f>
              <c:numCache>
                <c:formatCode>General</c:formatCode>
                <c:ptCount val="5"/>
                <c:pt idx="0">
                  <c:v>5.2858926666666664</c:v>
                </c:pt>
                <c:pt idx="1">
                  <c:v>4.5816801666666658</c:v>
                </c:pt>
                <c:pt idx="2">
                  <c:v>4.8532378333333339</c:v>
                </c:pt>
                <c:pt idx="3">
                  <c:v>4.4505703333333333</c:v>
                </c:pt>
                <c:pt idx="4">
                  <c:v>4.6662089999999994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DCD-FF4F-BC27-946D956C547E}"/>
            </c:ext>
          </c:extLst>
        </c:ser>
        <c:ser>
          <c:idx val="2"/>
          <c:order val="2"/>
          <c:tx>
            <c:v>Orange</c:v>
          </c:tx>
          <c:spPr>
            <a:solidFill>
              <a:srgbClr val="FEBB5E"/>
            </a:solidFill>
            <a:ln>
              <a:noFill/>
            </a:ln>
            <a:effectLst/>
          </c:spPr>
          <c:invertIfNegative val="0"/>
          <c:cat>
            <c:numRef>
              <c:f>'Test 3'!$E$27:$E$31</c:f>
              <c:numCache>
                <c:formatCode>General</c:formatCode>
                <c:ptCount val="5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</c:numCache>
            </c:numRef>
          </c:cat>
          <c:val>
            <c:numRef>
              <c:f>'Test 3'!$F$12:$F$16</c:f>
              <c:numCache>
                <c:formatCode>General</c:formatCode>
                <c:ptCount val="5"/>
                <c:pt idx="0">
                  <c:v>5.2308348333333337</c:v>
                </c:pt>
                <c:pt idx="1">
                  <c:v>4.2750776666666663</c:v>
                </c:pt>
                <c:pt idx="2">
                  <c:v>4.5120545000000005</c:v>
                </c:pt>
                <c:pt idx="3">
                  <c:v>4.2279841666666664</c:v>
                </c:pt>
                <c:pt idx="4">
                  <c:v>4.7716698333333332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DCD-FF4F-BC27-946D956C547E}"/>
            </c:ext>
          </c:extLst>
        </c:ser>
        <c:ser>
          <c:idx val="3"/>
          <c:order val="3"/>
          <c:tx>
            <c:v>Iris</c:v>
          </c:tx>
          <c:spPr>
            <a:solidFill>
              <a:srgbClr val="C0DFFF"/>
            </a:solidFill>
            <a:ln>
              <a:noFill/>
            </a:ln>
            <a:effectLst/>
          </c:spPr>
          <c:invertIfNegative val="0"/>
          <c:cat>
            <c:numRef>
              <c:f>'Test 3'!$E$27:$E$31</c:f>
              <c:numCache>
                <c:formatCode>General</c:formatCode>
                <c:ptCount val="5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</c:numCache>
            </c:numRef>
          </c:cat>
          <c:val>
            <c:numRef>
              <c:f>'Test 3'!$F$17:$F$21</c:f>
              <c:numCache>
                <c:formatCode>General</c:formatCode>
                <c:ptCount val="5"/>
                <c:pt idx="0">
                  <c:v>4.1694108333333331</c:v>
                </c:pt>
                <c:pt idx="1">
                  <c:v>5.3819070000000009</c:v>
                </c:pt>
                <c:pt idx="2">
                  <c:v>4.6214294999999996</c:v>
                </c:pt>
                <c:pt idx="3">
                  <c:v>4.6421305000000004</c:v>
                </c:pt>
                <c:pt idx="4">
                  <c:v>5.0439401666666663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1DCD-FF4F-BC27-946D956C547E}"/>
            </c:ext>
          </c:extLst>
        </c:ser>
        <c:ser>
          <c:idx val="4"/>
          <c:order val="4"/>
          <c:tx>
            <c:v>Lemongrass</c:v>
          </c:tx>
          <c:spPr>
            <a:solidFill>
              <a:srgbClr val="D2F78C"/>
            </a:solidFill>
            <a:ln>
              <a:noFill/>
            </a:ln>
            <a:effectLst/>
          </c:spPr>
          <c:invertIfNegative val="0"/>
          <c:cat>
            <c:numRef>
              <c:f>'Test 3'!$E$27:$E$31</c:f>
              <c:numCache>
                <c:formatCode>General</c:formatCode>
                <c:ptCount val="5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</c:numCache>
            </c:numRef>
          </c:cat>
          <c:val>
            <c:numRef>
              <c:f>'Test 3'!$F$22:$F$26</c:f>
              <c:numCache>
                <c:formatCode>General</c:formatCode>
                <c:ptCount val="5"/>
                <c:pt idx="0">
                  <c:v>5.3454590000000008</c:v>
                </c:pt>
                <c:pt idx="1">
                  <c:v>5.3882915000000002</c:v>
                </c:pt>
                <c:pt idx="2">
                  <c:v>4.8177744999999996</c:v>
                </c:pt>
                <c:pt idx="3">
                  <c:v>5.5174561666666664</c:v>
                </c:pt>
                <c:pt idx="4">
                  <c:v>4.9573720000000003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1DCD-FF4F-BC27-946D956C547E}"/>
            </c:ext>
          </c:extLst>
        </c:ser>
        <c:ser>
          <c:idx val="5"/>
          <c:order val="5"/>
          <c:tx>
            <c:v>Sakura</c:v>
          </c:tx>
          <c:spPr>
            <a:solidFill>
              <a:srgbClr val="FFC3F5"/>
            </a:solidFill>
            <a:ln>
              <a:noFill/>
            </a:ln>
            <a:effectLst/>
          </c:spPr>
          <c:invertIfNegative val="0"/>
          <c:cat>
            <c:numRef>
              <c:f>'Test 3'!$E$27:$E$31</c:f>
              <c:numCache>
                <c:formatCode>General</c:formatCode>
                <c:ptCount val="5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</c:numCache>
            </c:numRef>
          </c:cat>
          <c:val>
            <c:numRef>
              <c:f>'Test 3'!$F$27:$F$31</c:f>
              <c:numCache>
                <c:formatCode>General</c:formatCode>
                <c:ptCount val="5"/>
                <c:pt idx="0">
                  <c:v>5.4454589999999996</c:v>
                </c:pt>
                <c:pt idx="1">
                  <c:v>5.4882914999999999</c:v>
                </c:pt>
                <c:pt idx="2">
                  <c:v>4.8777745000000001</c:v>
                </c:pt>
                <c:pt idx="3">
                  <c:v>5.4874561666666697</c:v>
                </c:pt>
                <c:pt idx="4">
                  <c:v>4.9773719999999999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1DCD-FF4F-BC27-946D956C54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87616255"/>
        <c:axId val="788396703"/>
      </c:barChart>
      <c:catAx>
        <c:axId val="78761625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/>
                  <a:t>Background Scent Duty Cycle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8396703"/>
        <c:crosses val="autoZero"/>
        <c:auto val="1"/>
        <c:lblAlgn val="ctr"/>
        <c:lblOffset val="100"/>
        <c:noMultiLvlLbl val="0"/>
      </c:catAx>
      <c:valAx>
        <c:axId val="7883967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/>
                  <a:t>Time</a:t>
                </a:r>
                <a:r>
                  <a:rPr lang="en-GB" b="1" baseline="0"/>
                  <a:t> /s</a:t>
                </a:r>
                <a:endParaRPr lang="en-GB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76162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b="1"/>
              <a:t>Average Background Detection</a:t>
            </a:r>
            <a:r>
              <a:rPr lang="en-GB" b="1" baseline="0"/>
              <a:t> Time For Each Scent</a:t>
            </a:r>
            <a:endParaRPr lang="en-GB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'Test 3'!$G$2:$G$7</c:f>
              <c:strCache>
                <c:ptCount val="6"/>
                <c:pt idx="0">
                  <c:v>Lemon</c:v>
                </c:pt>
                <c:pt idx="1">
                  <c:v>Lavender</c:v>
                </c:pt>
                <c:pt idx="2">
                  <c:v>Orange</c:v>
                </c:pt>
                <c:pt idx="3">
                  <c:v>Iris</c:v>
                </c:pt>
                <c:pt idx="4">
                  <c:v>Lemongrass</c:v>
                </c:pt>
                <c:pt idx="5">
                  <c:v>Sakura</c:v>
                </c:pt>
              </c:strCache>
            </c:strRef>
          </c:cat>
          <c:val>
            <c:numRef>
              <c:f>'Test 3'!$H$2:$H$7</c:f>
              <c:numCache>
                <c:formatCode>General</c:formatCode>
                <c:ptCount val="6"/>
                <c:pt idx="0">
                  <c:v>4.4521344666666662</c:v>
                </c:pt>
                <c:pt idx="1">
                  <c:v>4.767517999999999</c:v>
                </c:pt>
                <c:pt idx="2">
                  <c:v>4.6035242000000007</c:v>
                </c:pt>
                <c:pt idx="3">
                  <c:v>4.7717635999999999</c:v>
                </c:pt>
                <c:pt idx="4">
                  <c:v>5.205270633333333</c:v>
                </c:pt>
                <c:pt idx="5">
                  <c:v>5.2552706333333337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5D0-8A48-AFD6-66B054FA0F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46786351"/>
        <c:axId val="919774207"/>
      </c:barChart>
      <c:catAx>
        <c:axId val="84678635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/>
                  <a:t>Scents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9774207"/>
        <c:crosses val="autoZero"/>
        <c:auto val="1"/>
        <c:lblAlgn val="ctr"/>
        <c:lblOffset val="100"/>
        <c:noMultiLvlLbl val="0"/>
      </c:catAx>
      <c:valAx>
        <c:axId val="9197742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/>
                  <a:t>Time /s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678635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b="1"/>
              <a:t>Average</a:t>
            </a:r>
            <a:r>
              <a:rPr lang="en-GB" b="1" baseline="0"/>
              <a:t> Background Detection Time For Each Background Intensity </a:t>
            </a:r>
            <a:endParaRPr lang="en-GB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'Test 3'!$G$10:$G$14</c:f>
              <c:numCache>
                <c:formatCode>General</c:formatCode>
                <c:ptCount val="5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</c:numCache>
            </c:numRef>
          </c:cat>
          <c:val>
            <c:numRef>
              <c:f>'Test 3'!$H$10:$H$14</c:f>
              <c:numCache>
                <c:formatCode>General</c:formatCode>
                <c:ptCount val="5"/>
                <c:pt idx="0">
                  <c:v>4.9831944166666675</c:v>
                </c:pt>
                <c:pt idx="1">
                  <c:v>4.9956074999999993</c:v>
                </c:pt>
                <c:pt idx="2">
                  <c:v>4.7212597777777781</c:v>
                </c:pt>
                <c:pt idx="3">
                  <c:v>4.740432361111111</c:v>
                </c:pt>
                <c:pt idx="4">
                  <c:v>4.7724072222222214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FB1-F54F-8FA7-5E818C15D7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71645535"/>
        <c:axId val="920771023"/>
      </c:barChart>
      <c:catAx>
        <c:axId val="97164553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/>
                  <a:t>Duty Cycle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0771023"/>
        <c:crosses val="autoZero"/>
        <c:auto val="1"/>
        <c:lblAlgn val="ctr"/>
        <c:lblOffset val="100"/>
        <c:noMultiLvlLbl val="0"/>
      </c:catAx>
      <c:valAx>
        <c:axId val="9207710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/>
                  <a:t>Time /s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164553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800" b="1"/>
              <a:t>Average Background Detection Time</a:t>
            </a:r>
            <a:r>
              <a:rPr lang="en-GB" sz="1800" b="1" baseline="0"/>
              <a:t> For Left and Right Object Scents</a:t>
            </a:r>
            <a:endParaRPr lang="en-GB" sz="1800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'Test 3'!$I$2:$I$3</c:f>
              <c:strCache>
                <c:ptCount val="2"/>
                <c:pt idx="0">
                  <c:v>Left</c:v>
                </c:pt>
                <c:pt idx="1">
                  <c:v>Right</c:v>
                </c:pt>
              </c:strCache>
            </c:strRef>
          </c:cat>
          <c:val>
            <c:numRef>
              <c:f>'Test 3'!$J$2:$J$3</c:f>
              <c:numCache>
                <c:formatCode>General</c:formatCode>
                <c:ptCount val="2"/>
                <c:pt idx="0">
                  <c:v>4.6077255555555556</c:v>
                </c:pt>
                <c:pt idx="1">
                  <c:v>5.0774349555555558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D9F-CF45-91CE-F41C1BA53E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66724895"/>
        <c:axId val="782558303"/>
      </c:barChart>
      <c:catAx>
        <c:axId val="9667248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2558303"/>
        <c:crosses val="autoZero"/>
        <c:auto val="1"/>
        <c:lblAlgn val="ctr"/>
        <c:lblOffset val="100"/>
        <c:noMultiLvlLbl val="0"/>
      </c:catAx>
      <c:valAx>
        <c:axId val="7825583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8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800" b="1"/>
                  <a:t>Time /s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8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672489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customXml" Target="../ink/ink1.xml"/><Relationship Id="rId13" Type="http://schemas.openxmlformats.org/officeDocument/2006/relationships/image" Target="../media/image3.png"/><Relationship Id="rId18" Type="http://schemas.openxmlformats.org/officeDocument/2006/relationships/customXml" Target="../ink/ink6.xml"/><Relationship Id="rId3" Type="http://schemas.openxmlformats.org/officeDocument/2006/relationships/chart" Target="../charts/chart4.xml"/><Relationship Id="rId7" Type="http://schemas.openxmlformats.org/officeDocument/2006/relationships/chart" Target="../charts/chart8.xml"/><Relationship Id="rId12" Type="http://schemas.openxmlformats.org/officeDocument/2006/relationships/customXml" Target="../ink/ink3.xml"/><Relationship Id="rId17" Type="http://schemas.openxmlformats.org/officeDocument/2006/relationships/image" Target="../media/image5.png"/><Relationship Id="rId2" Type="http://schemas.openxmlformats.org/officeDocument/2006/relationships/chart" Target="../charts/chart3.xml"/><Relationship Id="rId16" Type="http://schemas.openxmlformats.org/officeDocument/2006/relationships/customXml" Target="../ink/ink5.xml"/><Relationship Id="rId1" Type="http://schemas.openxmlformats.org/officeDocument/2006/relationships/chart" Target="../charts/chart2.xml"/><Relationship Id="rId6" Type="http://schemas.openxmlformats.org/officeDocument/2006/relationships/chart" Target="../charts/chart7.xml"/><Relationship Id="rId11" Type="http://schemas.openxmlformats.org/officeDocument/2006/relationships/image" Target="../media/image2.png"/><Relationship Id="rId5" Type="http://schemas.openxmlformats.org/officeDocument/2006/relationships/chart" Target="../charts/chart6.xml"/><Relationship Id="rId15" Type="http://schemas.openxmlformats.org/officeDocument/2006/relationships/image" Target="../media/image4.png"/><Relationship Id="rId10" Type="http://schemas.openxmlformats.org/officeDocument/2006/relationships/customXml" Target="../ink/ink2.xml"/><Relationship Id="rId19" Type="http://schemas.openxmlformats.org/officeDocument/2006/relationships/image" Target="../media/image6.png"/><Relationship Id="rId4" Type="http://schemas.openxmlformats.org/officeDocument/2006/relationships/chart" Target="../charts/chart5.xml"/><Relationship Id="rId9" Type="http://schemas.openxmlformats.org/officeDocument/2006/relationships/image" Target="../media/image1.png"/><Relationship Id="rId14" Type="http://schemas.openxmlformats.org/officeDocument/2006/relationships/customXml" Target="../ink/ink4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1.xml"/><Relationship Id="rId2" Type="http://schemas.openxmlformats.org/officeDocument/2006/relationships/chart" Target="../charts/chart10.xml"/><Relationship Id="rId1" Type="http://schemas.openxmlformats.org/officeDocument/2006/relationships/chart" Target="../charts/chart9.xml"/><Relationship Id="rId6" Type="http://schemas.openxmlformats.org/officeDocument/2006/relationships/chart" Target="../charts/chart12.xml"/><Relationship Id="rId5" Type="http://schemas.openxmlformats.org/officeDocument/2006/relationships/image" Target="../media/image7.png"/><Relationship Id="rId4" Type="http://schemas.openxmlformats.org/officeDocument/2006/relationships/customXml" Target="../ink/ink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31750</xdr:colOff>
      <xdr:row>28</xdr:row>
      <xdr:rowOff>101600</xdr:rowOff>
    </xdr:from>
    <xdr:to>
      <xdr:col>12</xdr:col>
      <xdr:colOff>25400</xdr:colOff>
      <xdr:row>45</xdr:row>
      <xdr:rowOff>25400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11D95E53-9A79-ACAE-A7BA-E561027B0DE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192777</xdr:colOff>
      <xdr:row>1</xdr:row>
      <xdr:rowOff>186906</xdr:rowOff>
    </xdr:from>
    <xdr:to>
      <xdr:col>5</xdr:col>
      <xdr:colOff>503207</xdr:colOff>
      <xdr:row>22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7B9B5ED-E76F-FEBB-D432-7D86A829F13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332798</xdr:colOff>
      <xdr:row>21</xdr:row>
      <xdr:rowOff>135387</xdr:rowOff>
    </xdr:from>
    <xdr:to>
      <xdr:col>5</xdr:col>
      <xdr:colOff>625617</xdr:colOff>
      <xdr:row>41</xdr:row>
      <xdr:rowOff>167735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D501B0F-1822-6557-35B8-E08B717EF7F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315618</xdr:colOff>
      <xdr:row>43</xdr:row>
      <xdr:rowOff>165817</xdr:rowOff>
    </xdr:from>
    <xdr:to>
      <xdr:col>5</xdr:col>
      <xdr:colOff>612045</xdr:colOff>
      <xdr:row>64</xdr:row>
      <xdr:rowOff>1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CBE2391-4023-9FE0-EA62-BF1D9CCCD04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241300</xdr:colOff>
      <xdr:row>65</xdr:row>
      <xdr:rowOff>12089</xdr:rowOff>
    </xdr:from>
    <xdr:to>
      <xdr:col>5</xdr:col>
      <xdr:colOff>535542</xdr:colOff>
      <xdr:row>85</xdr:row>
      <xdr:rowOff>61205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A95E7C45-4959-A5BB-D50C-56CE726E84D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131589</xdr:colOff>
      <xdr:row>86</xdr:row>
      <xdr:rowOff>82015</xdr:rowOff>
    </xdr:from>
    <xdr:to>
      <xdr:col>5</xdr:col>
      <xdr:colOff>428432</xdr:colOff>
      <xdr:row>106</xdr:row>
      <xdr:rowOff>107108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2CF4D96C-9077-CDDF-A1E7-E8B146A6001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32132</xdr:colOff>
      <xdr:row>108</xdr:row>
      <xdr:rowOff>5507</xdr:rowOff>
    </xdr:from>
    <xdr:to>
      <xdr:col>5</xdr:col>
      <xdr:colOff>321324</xdr:colOff>
      <xdr:row>128</xdr:row>
      <xdr:rowOff>30602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5F6BEF7-B7DF-3123-67EB-EB13D67DFE1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16</xdr:col>
      <xdr:colOff>682433</xdr:colOff>
      <xdr:row>14</xdr:row>
      <xdr:rowOff>66713</xdr:rowOff>
    </xdr:from>
    <xdr:to>
      <xdr:col>23</xdr:col>
      <xdr:colOff>810963</xdr:colOff>
      <xdr:row>34</xdr:row>
      <xdr:rowOff>198914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7837D5DE-4B89-910B-DCDE-DFD52474FDA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 editAs="oneCell">
    <xdr:from>
      <xdr:col>1</xdr:col>
      <xdr:colOff>120960</xdr:colOff>
      <xdr:row>30</xdr:row>
      <xdr:rowOff>82690</xdr:rowOff>
    </xdr:from>
    <xdr:to>
      <xdr:col>1</xdr:col>
      <xdr:colOff>129240</xdr:colOff>
      <xdr:row>31</xdr:row>
      <xdr:rowOff>23814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8">
          <xdr14:nvContentPartPr>
            <xdr14:cNvPr id="9" name="Ink 8">
              <a:extLst>
                <a:ext uri="{FF2B5EF4-FFF2-40B4-BE49-F238E27FC236}">
                  <a16:creationId xmlns:a16="http://schemas.microsoft.com/office/drawing/2014/main" id="{6DB6601E-B1A9-8947-822B-D60933EFB51C}"/>
                </a:ext>
              </a:extLst>
            </xdr14:cNvPr>
            <xdr14:cNvContentPartPr/>
          </xdr14:nvContentPartPr>
          <xdr14:nvPr macro=""/>
          <xdr14:xfrm>
            <a:off x="2400840" y="6050160"/>
            <a:ext cx="8280" cy="140040"/>
          </xdr14:xfrm>
        </xdr:contentPart>
      </mc:Choice>
      <mc:Fallback>
        <xdr:pic>
          <xdr:nvPicPr>
            <xdr:cNvPr id="9" name="Ink 8">
              <a:extLst>
                <a:ext uri="{FF2B5EF4-FFF2-40B4-BE49-F238E27FC236}">
                  <a16:creationId xmlns:a16="http://schemas.microsoft.com/office/drawing/2014/main" id="{6DB6601E-B1A9-8947-822B-D60933EFB51C}"/>
                </a:ext>
              </a:extLst>
            </xdr:cNvPr>
            <xdr:cNvPicPr/>
          </xdr:nvPicPr>
          <xdr:blipFill>
            <a:blip xmlns:r="http://schemas.openxmlformats.org/officeDocument/2006/relationships" r:embed="rId9"/>
            <a:stretch>
              <a:fillRect/>
            </a:stretch>
          </xdr:blipFill>
          <xdr:spPr>
            <a:xfrm>
              <a:off x="2392200" y="6041520"/>
              <a:ext cx="25920" cy="1576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935829</xdr:colOff>
      <xdr:row>31</xdr:row>
      <xdr:rowOff>47934</xdr:rowOff>
    </xdr:from>
    <xdr:to>
      <xdr:col>3</xdr:col>
      <xdr:colOff>945909</xdr:colOff>
      <xdr:row>32</xdr:row>
      <xdr:rowOff>31899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0">
          <xdr14:nvContentPartPr>
            <xdr14:cNvPr id="10" name="Ink 9">
              <a:extLst>
                <a:ext uri="{FF2B5EF4-FFF2-40B4-BE49-F238E27FC236}">
                  <a16:creationId xmlns:a16="http://schemas.microsoft.com/office/drawing/2014/main" id="{8222E8BE-0E63-4A7B-8145-7895126F380D}"/>
                </a:ext>
              </a:extLst>
            </xdr14:cNvPr>
            <xdr14:cNvContentPartPr/>
          </xdr14:nvContentPartPr>
          <xdr14:nvPr macro=""/>
          <xdr14:xfrm>
            <a:off x="5388480" y="6214320"/>
            <a:ext cx="10080" cy="182880"/>
          </xdr14:xfrm>
        </xdr:contentPart>
      </mc:Choice>
      <mc:Fallback>
        <xdr:pic>
          <xdr:nvPicPr>
            <xdr:cNvPr id="10" name="Ink 9">
              <a:extLst>
                <a:ext uri="{FF2B5EF4-FFF2-40B4-BE49-F238E27FC236}">
                  <a16:creationId xmlns:a16="http://schemas.microsoft.com/office/drawing/2014/main" id="{8222E8BE-0E63-4A7B-8145-7895126F380D}"/>
                </a:ext>
              </a:extLst>
            </xdr:cNvPr>
            <xdr:cNvPicPr/>
          </xdr:nvPicPr>
          <xdr:blipFill>
            <a:blip xmlns:r="http://schemas.openxmlformats.org/officeDocument/2006/relationships" r:embed="rId11"/>
            <a:stretch>
              <a:fillRect/>
            </a:stretch>
          </xdr:blipFill>
          <xdr:spPr>
            <a:xfrm>
              <a:off x="5379480" y="6205320"/>
              <a:ext cx="27720" cy="2005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420669</xdr:colOff>
      <xdr:row>30</xdr:row>
      <xdr:rowOff>84850</xdr:rowOff>
    </xdr:from>
    <xdr:to>
      <xdr:col>3</xdr:col>
      <xdr:colOff>430749</xdr:colOff>
      <xdr:row>31</xdr:row>
      <xdr:rowOff>80334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2">
          <xdr14:nvContentPartPr>
            <xdr14:cNvPr id="11" name="Ink 10">
              <a:extLst>
                <a:ext uri="{FF2B5EF4-FFF2-40B4-BE49-F238E27FC236}">
                  <a16:creationId xmlns:a16="http://schemas.microsoft.com/office/drawing/2014/main" id="{569D4810-D0C7-2864-0912-8ED4E2A5A958}"/>
                </a:ext>
              </a:extLst>
            </xdr14:cNvPr>
            <xdr14:cNvContentPartPr/>
          </xdr14:nvContentPartPr>
          <xdr14:nvPr macro=""/>
          <xdr14:xfrm>
            <a:off x="4873320" y="6052320"/>
            <a:ext cx="10080" cy="194400"/>
          </xdr14:xfrm>
        </xdr:contentPart>
      </mc:Choice>
      <mc:Fallback>
        <xdr:pic>
          <xdr:nvPicPr>
            <xdr:cNvPr id="11" name="Ink 10">
              <a:extLst>
                <a:ext uri="{FF2B5EF4-FFF2-40B4-BE49-F238E27FC236}">
                  <a16:creationId xmlns:a16="http://schemas.microsoft.com/office/drawing/2014/main" id="{569D4810-D0C7-2864-0912-8ED4E2A5A958}"/>
                </a:ext>
              </a:extLst>
            </xdr:cNvPr>
            <xdr:cNvPicPr/>
          </xdr:nvPicPr>
          <xdr:blipFill>
            <a:blip xmlns:r="http://schemas.openxmlformats.org/officeDocument/2006/relationships" r:embed="rId13"/>
            <a:stretch>
              <a:fillRect/>
            </a:stretch>
          </xdr:blipFill>
          <xdr:spPr>
            <a:xfrm>
              <a:off x="4864320" y="6043320"/>
              <a:ext cx="27720" cy="2120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278280</xdr:colOff>
      <xdr:row>31</xdr:row>
      <xdr:rowOff>101574</xdr:rowOff>
    </xdr:from>
    <xdr:to>
      <xdr:col>1</xdr:col>
      <xdr:colOff>291240</xdr:colOff>
      <xdr:row>32</xdr:row>
      <xdr:rowOff>81579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4">
          <xdr14:nvContentPartPr>
            <xdr14:cNvPr id="15" name="Ink 14">
              <a:extLst>
                <a:ext uri="{FF2B5EF4-FFF2-40B4-BE49-F238E27FC236}">
                  <a16:creationId xmlns:a16="http://schemas.microsoft.com/office/drawing/2014/main" id="{3BEB37F4-66AB-BE91-B95A-4228CB81593F}"/>
                </a:ext>
              </a:extLst>
            </xdr14:cNvPr>
            <xdr14:cNvContentPartPr/>
          </xdr14:nvContentPartPr>
          <xdr14:nvPr macro=""/>
          <xdr14:xfrm>
            <a:off x="2558160" y="6267960"/>
            <a:ext cx="12960" cy="178920"/>
          </xdr14:xfrm>
        </xdr:contentPart>
      </mc:Choice>
      <mc:Fallback>
        <xdr:pic>
          <xdr:nvPicPr>
            <xdr:cNvPr id="15" name="Ink 14">
              <a:extLst>
                <a:ext uri="{FF2B5EF4-FFF2-40B4-BE49-F238E27FC236}">
                  <a16:creationId xmlns:a16="http://schemas.microsoft.com/office/drawing/2014/main" id="{3BEB37F4-66AB-BE91-B95A-4228CB81593F}"/>
                </a:ext>
              </a:extLst>
            </xdr:cNvPr>
            <xdr:cNvPicPr/>
          </xdr:nvPicPr>
          <xdr:blipFill>
            <a:blip xmlns:r="http://schemas.openxmlformats.org/officeDocument/2006/relationships" r:embed="rId15"/>
            <a:stretch>
              <a:fillRect/>
            </a:stretch>
          </xdr:blipFill>
          <xdr:spPr>
            <a:xfrm>
              <a:off x="2549160" y="6259320"/>
              <a:ext cx="30600" cy="1965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1070735</xdr:colOff>
      <xdr:row>31</xdr:row>
      <xdr:rowOff>131454</xdr:rowOff>
    </xdr:from>
    <xdr:to>
      <xdr:col>2</xdr:col>
      <xdr:colOff>1071095</xdr:colOff>
      <xdr:row>32</xdr:row>
      <xdr:rowOff>127299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6">
          <xdr14:nvContentPartPr>
            <xdr14:cNvPr id="16" name="Ink 15">
              <a:extLst>
                <a:ext uri="{FF2B5EF4-FFF2-40B4-BE49-F238E27FC236}">
                  <a16:creationId xmlns:a16="http://schemas.microsoft.com/office/drawing/2014/main" id="{5D079748-9771-F8B8-C6CE-C6AFE49D5739}"/>
                </a:ext>
              </a:extLst>
            </xdr14:cNvPr>
            <xdr14:cNvContentPartPr/>
          </xdr14:nvContentPartPr>
          <xdr14:nvPr macro=""/>
          <xdr14:xfrm>
            <a:off x="4437000" y="6297840"/>
            <a:ext cx="360" cy="194760"/>
          </xdr14:xfrm>
        </xdr:contentPart>
      </mc:Choice>
      <mc:Fallback>
        <xdr:pic>
          <xdr:nvPicPr>
            <xdr:cNvPr id="16" name="Ink 15">
              <a:extLst>
                <a:ext uri="{FF2B5EF4-FFF2-40B4-BE49-F238E27FC236}">
                  <a16:creationId xmlns:a16="http://schemas.microsoft.com/office/drawing/2014/main" id="{5D079748-9771-F8B8-C6CE-C6AFE49D5739}"/>
                </a:ext>
              </a:extLst>
            </xdr:cNvPr>
            <xdr:cNvPicPr/>
          </xdr:nvPicPr>
          <xdr:blipFill>
            <a:blip xmlns:r="http://schemas.openxmlformats.org/officeDocument/2006/relationships" r:embed="rId17"/>
            <a:stretch>
              <a:fillRect/>
            </a:stretch>
          </xdr:blipFill>
          <xdr:spPr>
            <a:xfrm>
              <a:off x="4428000" y="6288840"/>
              <a:ext cx="18000" cy="2124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546840</xdr:colOff>
      <xdr:row>30</xdr:row>
      <xdr:rowOff>27250</xdr:rowOff>
    </xdr:from>
    <xdr:to>
      <xdr:col>1</xdr:col>
      <xdr:colOff>557280</xdr:colOff>
      <xdr:row>31</xdr:row>
      <xdr:rowOff>54414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8">
          <xdr14:nvContentPartPr>
            <xdr14:cNvPr id="17" name="Ink 16">
              <a:extLst>
                <a:ext uri="{FF2B5EF4-FFF2-40B4-BE49-F238E27FC236}">
                  <a16:creationId xmlns:a16="http://schemas.microsoft.com/office/drawing/2014/main" id="{E8768DFF-4114-E022-8002-8A562CB0EDE6}"/>
                </a:ext>
              </a:extLst>
            </xdr14:cNvPr>
            <xdr14:cNvContentPartPr/>
          </xdr14:nvContentPartPr>
          <xdr14:nvPr macro=""/>
          <xdr14:xfrm>
            <a:off x="2826720" y="5994720"/>
            <a:ext cx="10440" cy="226080"/>
          </xdr14:xfrm>
        </xdr:contentPart>
      </mc:Choice>
      <mc:Fallback>
        <xdr:pic>
          <xdr:nvPicPr>
            <xdr:cNvPr id="17" name="Ink 16">
              <a:extLst>
                <a:ext uri="{FF2B5EF4-FFF2-40B4-BE49-F238E27FC236}">
                  <a16:creationId xmlns:a16="http://schemas.microsoft.com/office/drawing/2014/main" id="{E8768DFF-4114-E022-8002-8A562CB0EDE6}"/>
                </a:ext>
              </a:extLst>
            </xdr:cNvPr>
            <xdr:cNvPicPr/>
          </xdr:nvPicPr>
          <xdr:blipFill>
            <a:blip xmlns:r="http://schemas.openxmlformats.org/officeDocument/2006/relationships" r:embed="rId19"/>
            <a:stretch>
              <a:fillRect/>
            </a:stretch>
          </xdr:blipFill>
          <xdr:spPr>
            <a:xfrm>
              <a:off x="2818080" y="5986080"/>
              <a:ext cx="28080" cy="24372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0.07354</cdr:x>
      <cdr:y>0.44695</cdr:y>
    </cdr:from>
    <cdr:to>
      <cdr:x>0.8587</cdr:x>
      <cdr:y>0.45077</cdr:y>
    </cdr:to>
    <cdr:cxnSp macro="">
      <cdr:nvCxnSpPr>
        <cdr:cNvPr id="3" name="Straight Connector 2">
          <a:extLst xmlns:a="http://schemas.openxmlformats.org/drawingml/2006/main">
            <a:ext uri="{FF2B5EF4-FFF2-40B4-BE49-F238E27FC236}">
              <a16:creationId xmlns:a16="http://schemas.microsoft.com/office/drawing/2014/main" id="{CC27E54B-B4D8-A276-BE66-17EA0DFCFA34}"/>
            </a:ext>
          </a:extLst>
        </cdr:cNvPr>
        <cdr:cNvCxnSpPr/>
      </cdr:nvCxnSpPr>
      <cdr:spPr>
        <a:xfrm xmlns:a="http://schemas.openxmlformats.org/drawingml/2006/main" flipV="1">
          <a:off x="508768" y="1792565"/>
          <a:ext cx="5431928" cy="15301"/>
        </a:xfrm>
        <a:prstGeom xmlns:a="http://schemas.openxmlformats.org/drawingml/2006/main" prst="line">
          <a:avLst/>
        </a:prstGeom>
      </cdr:spPr>
      <cdr:style>
        <a:lnRef xmlns:a="http://schemas.openxmlformats.org/drawingml/2006/main" idx="1">
          <a:schemeClr val="dk1"/>
        </a:lnRef>
        <a:fillRef xmlns:a="http://schemas.openxmlformats.org/drawingml/2006/main" idx="0">
          <a:schemeClr val="dk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tx1"/>
        </a:fontRef>
      </cdr:style>
    </cdr:cxnSp>
  </cdr:relSizeAnchor>
</c:userShapes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793750</xdr:colOff>
      <xdr:row>56</xdr:row>
      <xdr:rowOff>152400</xdr:rowOff>
    </xdr:from>
    <xdr:to>
      <xdr:col>8</xdr:col>
      <xdr:colOff>596900</xdr:colOff>
      <xdr:row>75</xdr:row>
      <xdr:rowOff>177800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AC95F1A-3830-A757-8DCC-CEB079EAB20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825500</xdr:colOff>
      <xdr:row>35</xdr:row>
      <xdr:rowOff>63500</xdr:rowOff>
    </xdr:from>
    <xdr:to>
      <xdr:col>8</xdr:col>
      <xdr:colOff>596900</xdr:colOff>
      <xdr:row>55</xdr:row>
      <xdr:rowOff>25400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2C2CCA2-89DB-B77E-DC9B-86CEBACB445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356054</xdr:colOff>
      <xdr:row>52</xdr:row>
      <xdr:rowOff>102506</xdr:rowOff>
    </xdr:from>
    <xdr:to>
      <xdr:col>15</xdr:col>
      <xdr:colOff>725714</xdr:colOff>
      <xdr:row>72</xdr:row>
      <xdr:rowOff>45356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6758CF16-44F0-65EA-B28C-71BA772D930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7</xdr:col>
      <xdr:colOff>475139</xdr:colOff>
      <xdr:row>1</xdr:row>
      <xdr:rowOff>63733</xdr:rowOff>
    </xdr:from>
    <xdr:to>
      <xdr:col>7</xdr:col>
      <xdr:colOff>475499</xdr:colOff>
      <xdr:row>1</xdr:row>
      <xdr:rowOff>64093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">
          <xdr14:nvContentPartPr>
            <xdr14:cNvPr id="5" name="Ink 4">
              <a:extLst>
                <a:ext uri="{FF2B5EF4-FFF2-40B4-BE49-F238E27FC236}">
                  <a16:creationId xmlns:a16="http://schemas.microsoft.com/office/drawing/2014/main" id="{DC2832A5-8AEE-B005-2A7E-C5AFB8B57A73}"/>
                </a:ext>
              </a:extLst>
            </xdr14:cNvPr>
            <xdr14:cNvContentPartPr/>
          </xdr14:nvContentPartPr>
          <xdr14:nvPr macro=""/>
          <xdr14:xfrm>
            <a:off x="10929960" y="267840"/>
            <a:ext cx="360" cy="360"/>
          </xdr14:xfrm>
        </xdr:contentPart>
      </mc:Choice>
      <mc:Fallback>
        <xdr:pic>
          <xdr:nvPicPr>
            <xdr:cNvPr id="5" name="Ink 4">
              <a:extLst>
                <a:ext uri="{FF2B5EF4-FFF2-40B4-BE49-F238E27FC236}">
                  <a16:creationId xmlns:a16="http://schemas.microsoft.com/office/drawing/2014/main" id="{DC2832A5-8AEE-B005-2A7E-C5AFB8B57A73}"/>
                </a:ext>
              </a:extLst>
            </xdr:cNvPr>
            <xdr:cNvPicPr/>
          </xdr:nvPicPr>
          <xdr:blipFill>
            <a:blip xmlns:r="http://schemas.openxmlformats.org/officeDocument/2006/relationships" r:embed="rId5"/>
            <a:stretch>
              <a:fillRect/>
            </a:stretch>
          </xdr:blipFill>
          <xdr:spPr>
            <a:xfrm>
              <a:off x="10921320" y="25920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17</xdr:col>
      <xdr:colOff>786946</xdr:colOff>
      <xdr:row>7</xdr:row>
      <xdr:rowOff>11791</xdr:rowOff>
    </xdr:from>
    <xdr:to>
      <xdr:col>24</xdr:col>
      <xdr:colOff>703036</xdr:colOff>
      <xdr:row>37</xdr:row>
      <xdr:rowOff>181428</xdr:rowOff>
    </xdr:to>
    <xdr:grpSp>
      <xdr:nvGrpSpPr>
        <xdr:cNvPr id="9" name="Group 8">
          <a:extLst>
            <a:ext uri="{FF2B5EF4-FFF2-40B4-BE49-F238E27FC236}">
              <a16:creationId xmlns:a16="http://schemas.microsoft.com/office/drawing/2014/main" id="{839C9A2A-C735-8093-7D27-DB95339AB5F7}"/>
            </a:ext>
          </a:extLst>
        </xdr:cNvPr>
        <xdr:cNvGrpSpPr/>
      </xdr:nvGrpSpPr>
      <xdr:grpSpPr>
        <a:xfrm>
          <a:off x="22827591" y="1445662"/>
          <a:ext cx="5651574" cy="6314798"/>
          <a:chOff x="23011946" y="1236434"/>
          <a:chExt cx="5631090" cy="6292851"/>
        </a:xfrm>
      </xdr:grpSpPr>
      <xdr:graphicFrame macro="">
        <xdr:nvGraphicFramePr>
          <xdr:cNvPr id="6" name="Chart 5">
            <a:extLst>
              <a:ext uri="{FF2B5EF4-FFF2-40B4-BE49-F238E27FC236}">
                <a16:creationId xmlns:a16="http://schemas.microsoft.com/office/drawing/2014/main" id="{B80787CF-EAA8-D61E-927F-52CA337E02AA}"/>
              </a:ext>
            </a:extLst>
          </xdr:cNvPr>
          <xdr:cNvGraphicFramePr/>
        </xdr:nvGraphicFramePr>
        <xdr:xfrm>
          <a:off x="23011946" y="1236434"/>
          <a:ext cx="5631090" cy="6292851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6"/>
          </a:graphicData>
        </a:graphic>
      </xdr:graphicFrame>
      <xdr:cxnSp macro="">
        <xdr:nvCxnSpPr>
          <xdr:cNvPr id="8" name="Straight Connector 7">
            <a:extLst>
              <a:ext uri="{FF2B5EF4-FFF2-40B4-BE49-F238E27FC236}">
                <a16:creationId xmlns:a16="http://schemas.microsoft.com/office/drawing/2014/main" id="{D5F05DFE-5652-163C-6CFC-8126F10C79C0}"/>
              </a:ext>
            </a:extLst>
          </xdr:cNvPr>
          <xdr:cNvCxnSpPr/>
        </xdr:nvCxnSpPr>
        <xdr:spPr>
          <a:xfrm>
            <a:off x="23857858" y="4059464"/>
            <a:ext cx="4626428" cy="0"/>
          </a:xfrm>
          <a:prstGeom prst="line">
            <a:avLst/>
          </a:prstGeom>
          <a:ln>
            <a:solidFill>
              <a:srgbClr val="FF0000"/>
            </a:solidFill>
          </a:ln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18</xdr:col>
      <xdr:colOff>38553</xdr:colOff>
      <xdr:row>6</xdr:row>
      <xdr:rowOff>11791</xdr:rowOff>
    </xdr:from>
    <xdr:to>
      <xdr:col>23</xdr:col>
      <xdr:colOff>582838</xdr:colOff>
      <xdr:row>6</xdr:row>
      <xdr:rowOff>11791</xdr:rowOff>
    </xdr:to>
    <xdr:cxnSp macro="">
      <xdr:nvCxnSpPr>
        <xdr:cNvPr id="12" name="Straight Connector 11">
          <a:extLst>
            <a:ext uri="{FF2B5EF4-FFF2-40B4-BE49-F238E27FC236}">
              <a16:creationId xmlns:a16="http://schemas.microsoft.com/office/drawing/2014/main" id="{B2D6126E-4105-DA46-AA01-CBAEE920C06F}"/>
            </a:ext>
          </a:extLst>
        </xdr:cNvPr>
        <xdr:cNvCxnSpPr/>
      </xdr:nvCxnSpPr>
      <xdr:spPr>
        <a:xfrm>
          <a:off x="23011946" y="1236434"/>
          <a:ext cx="4626428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1016000</xdr:colOff>
      <xdr:row>61</xdr:row>
      <xdr:rowOff>123151</xdr:rowOff>
    </xdr:from>
    <xdr:to>
      <xdr:col>15</xdr:col>
      <xdr:colOff>577273</xdr:colOff>
      <xdr:row>61</xdr:row>
      <xdr:rowOff>123151</xdr:rowOff>
    </xdr:to>
    <xdr:cxnSp macro="">
      <xdr:nvCxnSpPr>
        <xdr:cNvPr id="14" name="Straight Connector 13">
          <a:extLst>
            <a:ext uri="{FF2B5EF4-FFF2-40B4-BE49-F238E27FC236}">
              <a16:creationId xmlns:a16="http://schemas.microsoft.com/office/drawing/2014/main" id="{9C0904C4-6B78-2A26-AE82-8BD992277340}"/>
            </a:ext>
          </a:extLst>
        </xdr:cNvPr>
        <xdr:cNvCxnSpPr/>
      </xdr:nvCxnSpPr>
      <xdr:spPr>
        <a:xfrm>
          <a:off x="14755091" y="12330545"/>
          <a:ext cx="5164667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6-17T20:29:28.289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1 43 24575,'0'90'0,"0"-58"0,2 53 0,4-55 0,0-14 0,0 16 0,-4-19 0,-2-1 0,0 1 0,0-2 0,0-2 0,0-6 0,0-3 0,0-4 0,0-4 0,0 0 0,0-4 0,0 0 0,0-4 0,0 0 0,0-2 0,0 1 0,0-2 0,0 2 0,0 2 0,0-1 0,0 4 0,0-1 0,0 1 0,0 1 0,0 2 0,0 0 0,0 2 0,0-1 0,0 0 0,0-2 0,0-1 0,0-1 0,0-2 0,0-1 0,0 0 0,0 3 0,0 2 0,0 3 0,0-1 0,0 4 0,0 1 0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6-17T20:29:43.950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27 0 24575,'0'29'0,"0"-2"0,0 5 0,0-2 0,0-4 0,0-3 0,0-2 0,0 0 0,0 4 0,0 0 0,0 3 0,0 0 0,0 1 0,0-2 0,0-3 0,0 1 0,-2-2 0,-1-2 0,0-4 0,-1-4 0,1-5 0,-2-4 0,2-2 0,-1-2 0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6-17T20:30:02.921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17 0 24575,'5'2'0,"-2"8"0,0 16 0,-3 20 0,-3 12 0,-1-1 0,0-3 0,-2-6 0,2-4 0,0-4 0,1-10 0,3-5 0,0-2 0,0-5 0,0-3 0,0-4 0,0-2 0,0 0 0,0-2 0,0-3 0,0-1 0</inkml:trace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6-17T20:30:14.900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35 259 24575,'0'0'0</inkml:trace>
  <inkml:trace contextRef="#ctx0" brushRef="#br0" timeOffset="245">35 259 24575,'0'0'0</inkml:trace>
  <inkml:trace contextRef="#ctx0" brushRef="#br0" timeOffset="1518">0 1 24575,'0'30'0,"0"17"0,0 19 0,0 4 0,0-2 0,0-11 0,0-16 0,0-6 0,0-13 0,0-10 0,0-4 0,0-2 0,0 0 0,0 1 0,0-1 0,0-1 0,0 0 0,0-3 0,0 0 0</inkml:trace>
</inkml:ink>
</file>

<file path=xl/ink/ink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6-17T20:30:23.054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0 0 24575,'0'17'0,"0"2"0,0-1 0,0-1 0,0 0 0,0 1 0,0 6 0,0 7 0,0 5 0,0 5 0,0 5 0,0 1 0,0 0 0,0-3 0,0-7 0,0-4 0,0-7 0,0-13 0,0-4 0</inkml:trace>
</inkml:ink>
</file>

<file path=xl/ink/ink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6-17T20:30:29.749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29 1 24575,'0'16'0,"0"14"0,0 26 0,0 23 0,0 3 0,0 1 0,0-10 0,0-18 0,0-9 0,0-14 0,0-12 0,0-4 0,0-4 0,0-4 0,0-1 0,-2-2 0,-4-2 0,-3 0 0,3-3 0,1 0 0</inkml:trace>
</inkml:ink>
</file>

<file path=xl/ink/ink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6-18T10:18:26.469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1 1 24575,'0'0'0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2FA4C-B07E-BC44-99B5-41AF3440D6BC}">
  <dimension ref="A1:S72"/>
  <sheetViews>
    <sheetView workbookViewId="0">
      <selection activeCell="D19" sqref="D19"/>
    </sheetView>
  </sheetViews>
  <sheetFormatPr baseColWidth="10" defaultRowHeight="16" x14ac:dyDescent="0.2"/>
  <cols>
    <col min="1" max="1" width="11.1640625" bestFit="1" customWidth="1"/>
    <col min="2" max="2" width="12.5" bestFit="1" customWidth="1"/>
    <col min="3" max="3" width="14.6640625" bestFit="1" customWidth="1"/>
    <col min="4" max="4" width="15.5" customWidth="1"/>
  </cols>
  <sheetData>
    <row r="1" spans="1:19" x14ac:dyDescent="0.2">
      <c r="A1" s="3" t="s">
        <v>332</v>
      </c>
      <c r="B1" s="3" t="s">
        <v>333</v>
      </c>
      <c r="C1" s="3" t="s">
        <v>334</v>
      </c>
      <c r="D1" s="3" t="s">
        <v>345</v>
      </c>
      <c r="E1" s="2">
        <v>2</v>
      </c>
      <c r="F1" s="2">
        <v>7</v>
      </c>
      <c r="G1" s="2">
        <v>2</v>
      </c>
      <c r="H1" s="2">
        <v>5</v>
      </c>
      <c r="I1" s="2">
        <v>2</v>
      </c>
      <c r="J1" s="2">
        <v>2</v>
      </c>
      <c r="K1" s="2">
        <v>2</v>
      </c>
      <c r="L1" s="2">
        <v>7</v>
      </c>
      <c r="M1" s="2">
        <v>2</v>
      </c>
      <c r="N1" s="2">
        <v>2</v>
      </c>
      <c r="O1" s="2">
        <v>2</v>
      </c>
      <c r="P1" s="2">
        <v>2</v>
      </c>
      <c r="R1">
        <v>2</v>
      </c>
      <c r="S1">
        <v>7</v>
      </c>
    </row>
    <row r="2" spans="1:19" x14ac:dyDescent="0.2">
      <c r="A2">
        <v>2</v>
      </c>
      <c r="B2">
        <v>8.02</v>
      </c>
      <c r="C2">
        <v>7</v>
      </c>
      <c r="D2">
        <f>AVERAGEIF($A$2:$A$40, A2, $B$2:$B$40)</f>
        <v>4.78</v>
      </c>
      <c r="E2" s="2">
        <v>210.02322000000001</v>
      </c>
      <c r="F2" s="2"/>
      <c r="G2" s="2">
        <v>22.518630999999999</v>
      </c>
      <c r="H2" s="2"/>
      <c r="I2" s="2">
        <v>23.658991</v>
      </c>
      <c r="J2" s="2"/>
      <c r="K2" s="2">
        <v>215.67581000000001</v>
      </c>
      <c r="L2" s="2"/>
      <c r="M2" s="2">
        <v>23.092040999999998</v>
      </c>
      <c r="N2" s="2"/>
      <c r="O2" s="2">
        <v>23.722418000000001</v>
      </c>
      <c r="P2" s="2"/>
      <c r="R2">
        <v>3</v>
      </c>
      <c r="S2">
        <v>5</v>
      </c>
    </row>
    <row r="3" spans="1:19" x14ac:dyDescent="0.2">
      <c r="A3">
        <v>2</v>
      </c>
      <c r="B3">
        <v>3.66</v>
      </c>
      <c r="C3">
        <v>2</v>
      </c>
      <c r="D3">
        <f>AVERAGEIF($A$2:$A$40, A8, $B$2:$B$40)</f>
        <v>4.54</v>
      </c>
      <c r="E3" s="2">
        <v>3</v>
      </c>
      <c r="F3" s="2">
        <v>5</v>
      </c>
      <c r="G3" s="2">
        <v>3</v>
      </c>
      <c r="H3" s="2">
        <v>7</v>
      </c>
      <c r="I3" s="2">
        <v>3</v>
      </c>
      <c r="J3" s="2">
        <v>5</v>
      </c>
      <c r="K3" s="2">
        <v>3</v>
      </c>
      <c r="L3" s="2">
        <v>5</v>
      </c>
      <c r="M3" s="2">
        <v>3</v>
      </c>
      <c r="N3" s="2">
        <v>1</v>
      </c>
      <c r="O3" s="2">
        <v>3</v>
      </c>
      <c r="P3" s="2">
        <v>3</v>
      </c>
      <c r="R3">
        <v>4</v>
      </c>
      <c r="S3">
        <v>4</v>
      </c>
    </row>
    <row r="4" spans="1:19" x14ac:dyDescent="0.2">
      <c r="A4" s="6">
        <v>2</v>
      </c>
      <c r="B4" s="6">
        <v>7.67</v>
      </c>
      <c r="C4" s="6">
        <v>7</v>
      </c>
      <c r="D4">
        <f>AVERAGEIF($A$2:$A$40, A14, $B$2:$B$40)</f>
        <v>5.043333333333333</v>
      </c>
      <c r="E4" s="2">
        <v>38.895538000000002</v>
      </c>
      <c r="F4" s="2"/>
      <c r="G4" s="2">
        <v>31.723396000000001</v>
      </c>
      <c r="H4" s="2"/>
      <c r="I4" s="2">
        <v>33.647250999999997</v>
      </c>
      <c r="J4" s="2"/>
      <c r="K4" s="2">
        <v>38.653472999999998</v>
      </c>
      <c r="L4" s="2"/>
      <c r="M4" s="2">
        <v>32.355956999999997</v>
      </c>
      <c r="N4" s="2"/>
      <c r="O4" s="2">
        <v>33.956619000000003</v>
      </c>
      <c r="P4" s="2"/>
      <c r="R4">
        <v>5</v>
      </c>
      <c r="S4">
        <v>5</v>
      </c>
    </row>
    <row r="5" spans="1:19" x14ac:dyDescent="0.2">
      <c r="A5" s="9">
        <v>2</v>
      </c>
      <c r="B5" s="9">
        <v>3.09</v>
      </c>
      <c r="C5" s="9">
        <v>2</v>
      </c>
      <c r="D5">
        <f>AVERAGEIF($A$2:$A$40, A20, $B$2:$B$40)</f>
        <v>4.7216666666666667</v>
      </c>
      <c r="E5" s="2">
        <v>4</v>
      </c>
      <c r="F5" s="2">
        <v>4</v>
      </c>
      <c r="G5" s="2">
        <v>4</v>
      </c>
      <c r="H5" s="2">
        <v>4</v>
      </c>
      <c r="I5" s="2">
        <v>4</v>
      </c>
      <c r="J5" s="2">
        <v>4</v>
      </c>
      <c r="K5" s="2">
        <v>4</v>
      </c>
      <c r="L5" s="2">
        <v>4</v>
      </c>
      <c r="M5" s="2">
        <v>4</v>
      </c>
      <c r="N5" s="2">
        <v>3</v>
      </c>
      <c r="O5" s="2">
        <v>4</v>
      </c>
      <c r="P5" s="2">
        <v>4</v>
      </c>
      <c r="R5">
        <v>6</v>
      </c>
      <c r="S5">
        <v>2</v>
      </c>
    </row>
    <row r="6" spans="1:19" x14ac:dyDescent="0.2">
      <c r="A6" s="7">
        <v>2</v>
      </c>
      <c r="B6" s="7">
        <v>3.72</v>
      </c>
      <c r="C6" s="7">
        <v>2</v>
      </c>
      <c r="D6">
        <f>AVERAGEIF($A$2:$A$40, A26, $B$2:$B$40)</f>
        <v>4.9716666666666667</v>
      </c>
      <c r="E6" s="2">
        <v>46.515076000000001</v>
      </c>
      <c r="F6" s="2"/>
      <c r="G6" s="2">
        <v>43.765045000000001</v>
      </c>
      <c r="H6" s="2"/>
      <c r="I6" s="2">
        <v>43.461975000000002</v>
      </c>
      <c r="J6" s="2"/>
      <c r="K6" s="2">
        <v>48.309479000000003</v>
      </c>
      <c r="L6" s="2"/>
      <c r="M6" s="2">
        <v>43.180205999999998</v>
      </c>
      <c r="N6" s="2"/>
      <c r="O6" s="2">
        <v>44.623550000000002</v>
      </c>
      <c r="P6" s="2"/>
      <c r="R6">
        <v>7</v>
      </c>
      <c r="S6">
        <v>3</v>
      </c>
    </row>
    <row r="7" spans="1:19" x14ac:dyDescent="0.2">
      <c r="A7" s="15">
        <v>2</v>
      </c>
      <c r="B7" s="15">
        <v>2.52</v>
      </c>
      <c r="C7" s="15">
        <v>5</v>
      </c>
      <c r="D7">
        <f>AVERAGEIF($A$2:$A$40, A32, $B$2:$B$40)</f>
        <v>4.83</v>
      </c>
      <c r="E7" s="2">
        <v>5</v>
      </c>
      <c r="F7" s="2">
        <v>5</v>
      </c>
      <c r="G7" s="2">
        <v>5</v>
      </c>
      <c r="H7" s="2">
        <v>2</v>
      </c>
      <c r="I7" s="2">
        <v>5</v>
      </c>
      <c r="J7" s="2">
        <v>3</v>
      </c>
      <c r="K7" s="2">
        <v>5</v>
      </c>
      <c r="L7" s="2">
        <v>3</v>
      </c>
      <c r="M7" s="2">
        <v>5</v>
      </c>
      <c r="N7" s="2">
        <v>1</v>
      </c>
      <c r="O7" s="2">
        <v>5</v>
      </c>
      <c r="P7" s="2">
        <v>5</v>
      </c>
      <c r="R7">
        <v>2</v>
      </c>
      <c r="S7">
        <v>2</v>
      </c>
    </row>
    <row r="8" spans="1:19" x14ac:dyDescent="0.2">
      <c r="A8">
        <v>3</v>
      </c>
      <c r="B8">
        <v>6.9</v>
      </c>
      <c r="C8">
        <v>5</v>
      </c>
      <c r="E8" s="2">
        <v>57.976776000000001</v>
      </c>
      <c r="F8" s="2"/>
      <c r="G8" s="2">
        <v>52.651932000000002</v>
      </c>
      <c r="H8" s="2"/>
      <c r="I8" s="2">
        <v>52.880127000000002</v>
      </c>
      <c r="J8" s="2"/>
      <c r="K8" s="2">
        <v>513.48837000000003</v>
      </c>
      <c r="L8" s="2"/>
      <c r="M8" s="2">
        <v>53.734710999999997</v>
      </c>
      <c r="N8" s="2"/>
      <c r="O8" s="2">
        <v>53.597861999999999</v>
      </c>
      <c r="P8" s="2"/>
      <c r="R8">
        <v>3</v>
      </c>
      <c r="S8">
        <v>5</v>
      </c>
    </row>
    <row r="9" spans="1:19" x14ac:dyDescent="0.2">
      <c r="A9">
        <v>3</v>
      </c>
      <c r="B9">
        <v>3.65</v>
      </c>
      <c r="C9">
        <v>5</v>
      </c>
      <c r="E9" s="2">
        <v>6</v>
      </c>
      <c r="F9" s="2">
        <v>2</v>
      </c>
      <c r="G9" s="2">
        <v>6</v>
      </c>
      <c r="H9" s="2">
        <v>3</v>
      </c>
      <c r="I9" s="2">
        <v>6</v>
      </c>
      <c r="J9" s="2">
        <v>6</v>
      </c>
      <c r="K9" s="2">
        <v>6</v>
      </c>
      <c r="L9" s="2">
        <v>2</v>
      </c>
      <c r="M9" s="2">
        <v>6</v>
      </c>
      <c r="N9" s="2">
        <v>7</v>
      </c>
      <c r="O9" s="2">
        <v>6</v>
      </c>
      <c r="P9" s="2">
        <v>6</v>
      </c>
      <c r="R9">
        <v>4</v>
      </c>
      <c r="S9">
        <v>4</v>
      </c>
    </row>
    <row r="10" spans="1:19" x14ac:dyDescent="0.2">
      <c r="A10" s="6">
        <v>3</v>
      </c>
      <c r="B10" s="6">
        <v>8.65</v>
      </c>
      <c r="C10" s="6">
        <v>5</v>
      </c>
      <c r="E10" s="2">
        <v>68.130035000000007</v>
      </c>
      <c r="F10" s="2"/>
      <c r="G10" s="2" t="s">
        <v>0</v>
      </c>
      <c r="H10" s="2"/>
      <c r="I10" s="2">
        <v>63.767440999999998</v>
      </c>
      <c r="J10" s="2"/>
      <c r="K10" s="2">
        <v>67.782898000000003</v>
      </c>
      <c r="L10" s="2"/>
      <c r="M10" s="2">
        <v>63.720551</v>
      </c>
      <c r="N10" s="2"/>
      <c r="O10" s="2">
        <v>65.051192999999998</v>
      </c>
      <c r="P10" s="2"/>
      <c r="R10">
        <v>5</v>
      </c>
      <c r="S10">
        <v>3</v>
      </c>
    </row>
    <row r="11" spans="1:19" x14ac:dyDescent="0.2">
      <c r="A11" s="9">
        <v>3</v>
      </c>
      <c r="B11" s="9">
        <v>2.36</v>
      </c>
      <c r="C11" s="9">
        <v>1</v>
      </c>
      <c r="D11" t="s">
        <v>343</v>
      </c>
      <c r="E11" s="2">
        <v>7</v>
      </c>
      <c r="F11" s="2">
        <v>3</v>
      </c>
      <c r="G11" s="2">
        <v>7</v>
      </c>
      <c r="H11" s="2">
        <v>7</v>
      </c>
      <c r="I11" s="2">
        <v>7</v>
      </c>
      <c r="J11" s="2">
        <v>7</v>
      </c>
      <c r="K11" s="2">
        <v>7</v>
      </c>
      <c r="L11" s="2">
        <v>5</v>
      </c>
      <c r="M11" s="2">
        <v>7</v>
      </c>
      <c r="N11" s="2">
        <v>3</v>
      </c>
      <c r="O11" s="2">
        <v>7</v>
      </c>
      <c r="P11" s="2">
        <v>7</v>
      </c>
      <c r="R11">
        <v>6</v>
      </c>
      <c r="S11">
        <v>6</v>
      </c>
    </row>
    <row r="12" spans="1:19" x14ac:dyDescent="0.2">
      <c r="A12" s="7">
        <v>3</v>
      </c>
      <c r="B12" s="7">
        <v>3.96</v>
      </c>
      <c r="C12" s="7">
        <v>3</v>
      </c>
      <c r="D12" t="s">
        <v>347</v>
      </c>
      <c r="E12" s="2">
        <v>79.257568000000006</v>
      </c>
      <c r="F12" s="2"/>
      <c r="G12" s="2" t="s">
        <v>1</v>
      </c>
      <c r="H12" s="2"/>
      <c r="I12" s="2">
        <v>73.755904999999998</v>
      </c>
      <c r="J12" s="2"/>
      <c r="K12" s="2">
        <v>713.97797000000003</v>
      </c>
      <c r="L12" s="2"/>
      <c r="M12" s="2">
        <v>72.684082000000004</v>
      </c>
      <c r="N12" s="2"/>
      <c r="O12" s="2">
        <v>73.915267999999998</v>
      </c>
      <c r="P12" s="2"/>
      <c r="R12">
        <v>7</v>
      </c>
      <c r="S12">
        <v>7</v>
      </c>
    </row>
    <row r="13" spans="1:19" x14ac:dyDescent="0.2">
      <c r="A13" s="15">
        <v>3</v>
      </c>
      <c r="B13" s="15">
        <v>1.72</v>
      </c>
      <c r="C13" s="15">
        <v>7</v>
      </c>
      <c r="D13" t="s">
        <v>348</v>
      </c>
      <c r="E13" s="2">
        <v>5</v>
      </c>
      <c r="F13" s="2">
        <v>5</v>
      </c>
      <c r="G13" s="2">
        <v>5</v>
      </c>
      <c r="H13" s="2">
        <v>2</v>
      </c>
      <c r="I13" s="2">
        <v>5</v>
      </c>
      <c r="J13" s="2">
        <v>7</v>
      </c>
      <c r="K13" s="2">
        <v>5</v>
      </c>
      <c r="L13" s="2">
        <v>3</v>
      </c>
      <c r="M13" s="2">
        <v>5</v>
      </c>
      <c r="N13" s="2">
        <v>1</v>
      </c>
      <c r="O13" s="2">
        <v>5</v>
      </c>
      <c r="P13" s="2">
        <v>5</v>
      </c>
      <c r="R13">
        <v>2</v>
      </c>
      <c r="S13">
        <v>7</v>
      </c>
    </row>
    <row r="14" spans="1:19" x14ac:dyDescent="0.2">
      <c r="A14" s="5">
        <v>4</v>
      </c>
      <c r="B14" s="5">
        <v>6.52</v>
      </c>
      <c r="C14" s="5">
        <v>4</v>
      </c>
      <c r="D14" t="s">
        <v>349</v>
      </c>
      <c r="E14" s="2">
        <v>59.633361999999998</v>
      </c>
      <c r="F14" s="2"/>
      <c r="G14" s="2">
        <v>55.636566000000002</v>
      </c>
      <c r="H14" s="2"/>
      <c r="I14" s="2" t="s">
        <v>2</v>
      </c>
      <c r="J14" s="2"/>
      <c r="K14" s="2">
        <v>56.343688999999998</v>
      </c>
      <c r="L14" s="2"/>
      <c r="M14" s="2">
        <v>53.185425000000002</v>
      </c>
      <c r="N14" s="2"/>
      <c r="O14" s="2">
        <v>53.728530999999997</v>
      </c>
      <c r="P14" s="2"/>
      <c r="R14">
        <v>3</v>
      </c>
      <c r="S14">
        <v>5</v>
      </c>
    </row>
    <row r="15" spans="1:19" x14ac:dyDescent="0.2">
      <c r="A15">
        <v>4</v>
      </c>
      <c r="B15">
        <v>3.86</v>
      </c>
      <c r="C15">
        <v>4</v>
      </c>
      <c r="D15" t="s">
        <v>350</v>
      </c>
      <c r="E15" s="2">
        <v>7</v>
      </c>
      <c r="F15" s="2">
        <v>6</v>
      </c>
      <c r="G15" s="2">
        <v>7</v>
      </c>
      <c r="H15" s="2">
        <v>5</v>
      </c>
      <c r="I15" s="2">
        <v>7</v>
      </c>
      <c r="J15" s="2">
        <v>3</v>
      </c>
      <c r="K15" s="2">
        <v>7</v>
      </c>
      <c r="L15" s="2">
        <v>6</v>
      </c>
      <c r="M15" s="2">
        <v>7</v>
      </c>
      <c r="N15" s="2">
        <v>3</v>
      </c>
      <c r="O15" s="2">
        <v>7</v>
      </c>
      <c r="P15" s="2">
        <v>7</v>
      </c>
      <c r="R15">
        <v>4</v>
      </c>
      <c r="S15">
        <v>4</v>
      </c>
    </row>
    <row r="16" spans="1:19" x14ac:dyDescent="0.2">
      <c r="A16" s="6">
        <v>4</v>
      </c>
      <c r="B16" s="6">
        <v>8.31</v>
      </c>
      <c r="C16" s="6">
        <v>4</v>
      </c>
      <c r="D16" t="s">
        <v>351</v>
      </c>
      <c r="E16" s="2">
        <v>77.767944</v>
      </c>
      <c r="F16" s="2"/>
      <c r="G16" s="2">
        <v>72.325622999999993</v>
      </c>
      <c r="H16" s="2"/>
      <c r="I16" s="2">
        <v>74.186249000000004</v>
      </c>
      <c r="J16" s="2"/>
      <c r="K16" s="2">
        <v>72.595703</v>
      </c>
      <c r="L16" s="2"/>
      <c r="M16" s="2">
        <v>73.045440999999997</v>
      </c>
      <c r="N16" s="2"/>
      <c r="O16" s="2">
        <v>73.398621000000006</v>
      </c>
      <c r="P16" s="2"/>
      <c r="R16">
        <v>5</v>
      </c>
      <c r="S16">
        <v>3</v>
      </c>
    </row>
    <row r="17" spans="1:19" x14ac:dyDescent="0.2">
      <c r="A17" s="9">
        <v>4</v>
      </c>
      <c r="B17" s="9">
        <v>3.18</v>
      </c>
      <c r="C17" s="9">
        <v>3</v>
      </c>
      <c r="E17" s="2">
        <v>3</v>
      </c>
      <c r="F17" s="2">
        <v>2</v>
      </c>
      <c r="G17" s="2">
        <v>3</v>
      </c>
      <c r="H17" s="2">
        <v>3</v>
      </c>
      <c r="I17" s="2">
        <v>3</v>
      </c>
      <c r="J17" s="2">
        <v>5</v>
      </c>
      <c r="K17" s="2">
        <v>3</v>
      </c>
      <c r="L17" s="2">
        <v>7</v>
      </c>
      <c r="M17" s="2">
        <v>3</v>
      </c>
      <c r="N17" s="2">
        <v>4</v>
      </c>
      <c r="O17" s="2">
        <v>3</v>
      </c>
      <c r="P17" s="2">
        <v>5</v>
      </c>
      <c r="R17">
        <v>6</v>
      </c>
      <c r="S17">
        <v>2</v>
      </c>
    </row>
    <row r="18" spans="1:19" x14ac:dyDescent="0.2">
      <c r="A18" s="7">
        <v>4</v>
      </c>
      <c r="B18" s="7">
        <v>4.62</v>
      </c>
      <c r="C18" s="7">
        <v>4</v>
      </c>
      <c r="E18" s="2">
        <v>39.187927000000002</v>
      </c>
      <c r="F18" s="2"/>
      <c r="G18" s="2">
        <v>31.604217999999999</v>
      </c>
      <c r="H18" s="2"/>
      <c r="I18" s="2">
        <v>30.585891700000001</v>
      </c>
      <c r="J18" s="2"/>
      <c r="K18" s="2">
        <v>37.515808</v>
      </c>
      <c r="L18" s="2"/>
      <c r="M18" s="2">
        <v>31.966705000000001</v>
      </c>
      <c r="N18" s="2"/>
      <c r="O18" s="2">
        <v>34.534041999999999</v>
      </c>
      <c r="P18" s="2"/>
      <c r="R18">
        <v>7</v>
      </c>
      <c r="S18">
        <v>5</v>
      </c>
    </row>
    <row r="19" spans="1:19" x14ac:dyDescent="0.2">
      <c r="A19" s="15">
        <v>4</v>
      </c>
      <c r="B19" s="15">
        <v>3.77</v>
      </c>
      <c r="C19" s="15">
        <v>4</v>
      </c>
      <c r="D19">
        <f>AVERAGE(D2:D7)</f>
        <v>4.8144444444444447</v>
      </c>
      <c r="R19">
        <v>2</v>
      </c>
      <c r="S19">
        <v>2</v>
      </c>
    </row>
    <row r="20" spans="1:19" x14ac:dyDescent="0.2">
      <c r="A20" s="5">
        <v>5</v>
      </c>
      <c r="B20" s="5">
        <v>7.98</v>
      </c>
      <c r="C20" s="5">
        <v>5</v>
      </c>
      <c r="R20">
        <v>3</v>
      </c>
      <c r="S20">
        <v>1</v>
      </c>
    </row>
    <row r="21" spans="1:19" x14ac:dyDescent="0.2">
      <c r="A21" s="6">
        <v>5</v>
      </c>
      <c r="B21" s="6">
        <v>2.88</v>
      </c>
      <c r="C21" s="6">
        <v>3</v>
      </c>
      <c r="E21" s="14"/>
      <c r="F21" s="13">
        <v>2</v>
      </c>
      <c r="G21" s="13">
        <v>3</v>
      </c>
      <c r="H21" s="13">
        <v>4</v>
      </c>
      <c r="I21" s="13">
        <v>5</v>
      </c>
      <c r="J21" s="13">
        <v>6</v>
      </c>
      <c r="K21" s="13">
        <v>7</v>
      </c>
      <c r="L21" s="13" t="s">
        <v>344</v>
      </c>
      <c r="M21" s="12" t="s">
        <v>337</v>
      </c>
      <c r="R21">
        <v>4</v>
      </c>
      <c r="S21">
        <v>3</v>
      </c>
    </row>
    <row r="22" spans="1:19" x14ac:dyDescent="0.2">
      <c r="A22" s="6">
        <v>5</v>
      </c>
      <c r="B22" s="6">
        <v>7.49</v>
      </c>
      <c r="C22" s="6">
        <v>3</v>
      </c>
      <c r="E22" s="13">
        <v>2</v>
      </c>
      <c r="F22" s="14">
        <f>COUNTIFS($A2:$A40,F21,$C2:$C40,$E22)</f>
        <v>3</v>
      </c>
      <c r="G22" s="14">
        <f>COUNTIFS($A2:$A40,G21,$C2:$C40,$E22)</f>
        <v>0</v>
      </c>
      <c r="H22" s="14">
        <f>COUNTIFS($A2:$A40,H21,$C2:$C40,$E22)</f>
        <v>0</v>
      </c>
      <c r="I22" s="14">
        <f>COUNTIFS($A2:$A40,I21,$C2:$C40,$E22)</f>
        <v>1</v>
      </c>
      <c r="J22" s="14">
        <f>COUNTIFS($A2:$A40,J21,$C2:$C40,$E22)</f>
        <v>2</v>
      </c>
      <c r="K22" s="14">
        <f>COUNTIFS($A2:$A40,K21,$C2:$C40,$E22)</f>
        <v>0</v>
      </c>
      <c r="L22" s="16">
        <f>SUM(G22:K22)/SUM(F22:K22)</f>
        <v>0.5</v>
      </c>
      <c r="M22" t="s">
        <v>338</v>
      </c>
      <c r="R22">
        <v>5</v>
      </c>
      <c r="S22">
        <v>1</v>
      </c>
    </row>
    <row r="23" spans="1:19" x14ac:dyDescent="0.2">
      <c r="A23" s="9">
        <v>5</v>
      </c>
      <c r="B23" s="9">
        <v>3.73</v>
      </c>
      <c r="C23" s="9">
        <v>1</v>
      </c>
      <c r="E23" s="13">
        <v>3</v>
      </c>
      <c r="F23" s="14">
        <f>COUNTIFS($A2:$A40,F21,$C2:$C40,$E23)</f>
        <v>0</v>
      </c>
      <c r="G23" s="14">
        <f>COUNTIFS($A2:$A40,G21,$C2:$C40,$E23)</f>
        <v>1</v>
      </c>
      <c r="H23" s="14">
        <f>COUNTIFS($A2:$A40,H21,$C2:$C40,$E23)</f>
        <v>1</v>
      </c>
      <c r="I23" s="14">
        <f>COUNTIFS($A2:$A40,I21,$C2:$C40,$E23)</f>
        <v>2</v>
      </c>
      <c r="J23" s="14">
        <f>COUNTIFS($A2:$A40,J21,$C2:$C40,$E23)</f>
        <v>1</v>
      </c>
      <c r="K23" s="14">
        <f>COUNTIFS($A2:$A40,K21,$C2:$C40,$E23)</f>
        <v>2</v>
      </c>
      <c r="L23" s="16">
        <f>SUM(H23:K23,F23)/SUM(F23:K23)</f>
        <v>0.8571428571428571</v>
      </c>
      <c r="M23" t="s">
        <v>339</v>
      </c>
      <c r="R23">
        <v>6</v>
      </c>
      <c r="S23">
        <v>7</v>
      </c>
    </row>
    <row r="24" spans="1:19" x14ac:dyDescent="0.2">
      <c r="A24" s="7">
        <v>5</v>
      </c>
      <c r="B24" s="7">
        <v>3.6</v>
      </c>
      <c r="C24" s="7">
        <v>5</v>
      </c>
      <c r="E24" s="13">
        <v>4</v>
      </c>
      <c r="F24" s="14">
        <f>COUNTIFS($A2:$A40,F21,$C2:$C40,$E24)</f>
        <v>0</v>
      </c>
      <c r="G24" s="14">
        <f>COUNTIFS($A2:$A40,G21,$C2:$C40,$E24)</f>
        <v>0</v>
      </c>
      <c r="H24" s="14">
        <f>COUNTIFS($A2:$A40,H21,$C2:$C40,$E24)</f>
        <v>5</v>
      </c>
      <c r="I24" s="14">
        <f>COUNTIFS($A2:$A40,I21,$C2:$C40,$E24)</f>
        <v>0</v>
      </c>
      <c r="J24" s="14">
        <f>COUNTIFS($A2:$A40,J21,$C2:$C40,$E24)</f>
        <v>0</v>
      </c>
      <c r="K24" s="14">
        <f>COUNTIFS($A2:$A40,K21,$C2:$C40,$E24)</f>
        <v>0</v>
      </c>
      <c r="L24" s="16">
        <f>SUM(I24:K24,F24:G24)/SUM(F24:K24)</f>
        <v>0</v>
      </c>
      <c r="M24" t="s">
        <v>340</v>
      </c>
      <c r="O24">
        <v>2</v>
      </c>
      <c r="P24">
        <v>2</v>
      </c>
      <c r="R24">
        <v>7</v>
      </c>
      <c r="S24">
        <v>3</v>
      </c>
    </row>
    <row r="25" spans="1:19" x14ac:dyDescent="0.2">
      <c r="A25" s="15">
        <v>5</v>
      </c>
      <c r="B25" s="15">
        <v>2.65</v>
      </c>
      <c r="C25" s="15">
        <v>2</v>
      </c>
      <c r="E25" s="13">
        <v>5</v>
      </c>
      <c r="F25" s="14">
        <f>COUNTIFS($A2:$A40,F21,$C2:$C40,$E25)</f>
        <v>1</v>
      </c>
      <c r="G25" s="14">
        <f>COUNTIFS($A2:$A40,G21,$C2:$C40,$E25)</f>
        <v>3</v>
      </c>
      <c r="H25" s="14">
        <f>COUNTIFS($A2:$A40,H21,$C2:$C40,$E25)</f>
        <v>0</v>
      </c>
      <c r="I25" s="14">
        <f>COUNTIFS($A2:$A40,I21,$C2:$C40,$E25)</f>
        <v>2</v>
      </c>
      <c r="J25" s="14">
        <f>COUNTIFS($A2:$A40,J21,$C2:$C40,$E25)</f>
        <v>0</v>
      </c>
      <c r="K25" s="14">
        <f>COUNTIFS($A2:$A40,K21,$C2:$C40,$E25)</f>
        <v>1</v>
      </c>
      <c r="L25" s="16">
        <f>SUM(F25:H25,J25:K25)/SUM(F25:K25)</f>
        <v>0.7142857142857143</v>
      </c>
      <c r="M25" t="s">
        <v>341</v>
      </c>
      <c r="O25">
        <v>3</v>
      </c>
      <c r="P25">
        <v>5</v>
      </c>
      <c r="R25">
        <v>2</v>
      </c>
      <c r="S25">
        <v>2</v>
      </c>
    </row>
    <row r="26" spans="1:19" x14ac:dyDescent="0.2">
      <c r="A26">
        <v>6</v>
      </c>
      <c r="B26">
        <v>8.1300000000000008</v>
      </c>
      <c r="C26">
        <v>2</v>
      </c>
      <c r="E26" s="13">
        <v>6</v>
      </c>
      <c r="F26" s="14">
        <f>COUNTIFS($A2:$A40,F21,$C2:$C40,$E26)</f>
        <v>0</v>
      </c>
      <c r="G26" s="14">
        <f>COUNTIFS($A2:$A40,G21,$C2:$C40,$E26)</f>
        <v>0</v>
      </c>
      <c r="H26" s="14">
        <f>COUNTIFS($A2:$A40,H21,$C2:$C40,$E26)</f>
        <v>0</v>
      </c>
      <c r="I26" s="14">
        <f>COUNTIFS($A2:$A40,I21,$C2:$C40,$E26)</f>
        <v>0</v>
      </c>
      <c r="J26" s="14">
        <f>COUNTIFS($A2:$A40,J21,$C2:$C40,$E26)</f>
        <v>2</v>
      </c>
      <c r="K26" s="14">
        <f>COUNTIFS($A2:$A40,K21,$C2:$C40,$E26)</f>
        <v>0</v>
      </c>
      <c r="L26" s="16">
        <f>SUM(F26:I26,K26)/SUM(F26:K26)</f>
        <v>0</v>
      </c>
      <c r="M26" t="s">
        <v>342</v>
      </c>
      <c r="O26">
        <v>4</v>
      </c>
      <c r="P26">
        <v>4</v>
      </c>
      <c r="R26">
        <v>3</v>
      </c>
      <c r="S26">
        <v>3</v>
      </c>
    </row>
    <row r="27" spans="1:19" x14ac:dyDescent="0.2">
      <c r="A27">
        <v>6</v>
      </c>
      <c r="B27">
        <v>3.77</v>
      </c>
      <c r="C27">
        <v>6</v>
      </c>
      <c r="E27" s="13">
        <v>7</v>
      </c>
      <c r="F27" s="14">
        <f>COUNTIFS($A2:$A40,F21,$C2:$C40,$E27)</f>
        <v>2</v>
      </c>
      <c r="G27" s="14">
        <f>COUNTIFS($A2:$A40,G21,$C2:$C40,$E27)</f>
        <v>1</v>
      </c>
      <c r="H27" s="14">
        <f>COUNTIFS($A2:$A40,H21,$C2:$C40,$E27)</f>
        <v>0</v>
      </c>
      <c r="I27" s="14">
        <f>COUNTIFS($A2:$A40,I21,$C2:$C40,$E27)</f>
        <v>0</v>
      </c>
      <c r="J27" s="14">
        <f>COUNTIFS($A2:$A40,J21,$C2:$C40,$E27)</f>
        <v>1</v>
      </c>
      <c r="K27" s="14">
        <f>COUNTIFS($A2:$A40,K21,$C2:$C40,$E27)</f>
        <v>3</v>
      </c>
      <c r="L27" s="16">
        <f>SUM(F27:J27)/SUM(F27:K27)</f>
        <v>0.5714285714285714</v>
      </c>
      <c r="O27">
        <v>5</v>
      </c>
      <c r="P27">
        <v>3</v>
      </c>
      <c r="R27">
        <v>4</v>
      </c>
      <c r="S27">
        <v>4</v>
      </c>
    </row>
    <row r="28" spans="1:19" x14ac:dyDescent="0.2">
      <c r="A28" s="6">
        <v>6</v>
      </c>
      <c r="B28" s="6">
        <v>7.78</v>
      </c>
      <c r="C28" s="6">
        <v>2</v>
      </c>
      <c r="O28">
        <v>6</v>
      </c>
      <c r="P28">
        <v>6</v>
      </c>
      <c r="R28">
        <v>5</v>
      </c>
      <c r="S28">
        <v>5</v>
      </c>
    </row>
    <row r="29" spans="1:19" x14ac:dyDescent="0.2">
      <c r="A29" s="9">
        <v>6</v>
      </c>
      <c r="B29" s="9">
        <v>3.72</v>
      </c>
      <c r="C29" s="9">
        <v>7</v>
      </c>
      <c r="O29">
        <v>7</v>
      </c>
      <c r="P29">
        <v>7</v>
      </c>
      <c r="R29">
        <v>6</v>
      </c>
      <c r="S29">
        <v>6</v>
      </c>
    </row>
    <row r="30" spans="1:19" x14ac:dyDescent="0.2">
      <c r="A30" s="7">
        <v>6</v>
      </c>
      <c r="B30" s="7">
        <v>5.05</v>
      </c>
      <c r="C30" s="7">
        <v>6</v>
      </c>
      <c r="O30">
        <v>2</v>
      </c>
      <c r="P30">
        <v>7</v>
      </c>
      <c r="R30">
        <v>7</v>
      </c>
      <c r="S30">
        <v>7</v>
      </c>
    </row>
    <row r="31" spans="1:19" x14ac:dyDescent="0.2">
      <c r="A31" s="15">
        <v>6</v>
      </c>
      <c r="B31" s="15">
        <v>1.38</v>
      </c>
      <c r="C31" s="15">
        <v>3</v>
      </c>
      <c r="O31">
        <v>3</v>
      </c>
      <c r="P31">
        <v>5</v>
      </c>
      <c r="R31">
        <v>2</v>
      </c>
      <c r="S31">
        <v>5</v>
      </c>
    </row>
    <row r="32" spans="1:19" x14ac:dyDescent="0.2">
      <c r="A32">
        <v>7</v>
      </c>
      <c r="B32">
        <v>9.26</v>
      </c>
      <c r="C32">
        <v>3</v>
      </c>
      <c r="O32">
        <v>4</v>
      </c>
      <c r="P32">
        <v>4</v>
      </c>
      <c r="R32">
        <v>3</v>
      </c>
      <c r="S32">
        <v>7</v>
      </c>
    </row>
    <row r="33" spans="1:19" x14ac:dyDescent="0.2">
      <c r="A33" s="6">
        <v>7</v>
      </c>
      <c r="B33" s="6">
        <v>3.76</v>
      </c>
      <c r="C33" s="6">
        <v>7</v>
      </c>
      <c r="O33">
        <v>5</v>
      </c>
      <c r="P33">
        <v>3</v>
      </c>
      <c r="R33">
        <v>4</v>
      </c>
      <c r="S33">
        <v>4</v>
      </c>
    </row>
    <row r="34" spans="1:19" x14ac:dyDescent="0.2">
      <c r="A34" s="6">
        <v>7</v>
      </c>
      <c r="B34" s="6">
        <v>7.98</v>
      </c>
      <c r="C34" s="6">
        <v>5</v>
      </c>
      <c r="O34">
        <v>6</v>
      </c>
      <c r="P34">
        <v>1</v>
      </c>
      <c r="R34">
        <v>5</v>
      </c>
      <c r="S34">
        <v>2</v>
      </c>
    </row>
    <row r="35" spans="1:19" x14ac:dyDescent="0.2">
      <c r="A35" s="9">
        <v>7</v>
      </c>
      <c r="B35" s="9">
        <v>2.68</v>
      </c>
      <c r="C35" s="9">
        <v>3</v>
      </c>
      <c r="O35">
        <v>7</v>
      </c>
      <c r="P35">
        <v>5</v>
      </c>
      <c r="R35">
        <v>6</v>
      </c>
      <c r="S35">
        <v>3</v>
      </c>
    </row>
    <row r="36" spans="1:19" x14ac:dyDescent="0.2">
      <c r="A36" s="7">
        <v>7</v>
      </c>
      <c r="B36" s="7">
        <v>3.92</v>
      </c>
      <c r="C36" s="7">
        <v>7</v>
      </c>
      <c r="O36">
        <v>2</v>
      </c>
      <c r="P36">
        <v>2</v>
      </c>
      <c r="R36">
        <v>7</v>
      </c>
      <c r="S36">
        <v>7</v>
      </c>
    </row>
    <row r="37" spans="1:19" x14ac:dyDescent="0.2">
      <c r="A37" s="15">
        <v>7</v>
      </c>
      <c r="B37" s="15">
        <v>1.38</v>
      </c>
      <c r="C37" s="15">
        <v>7</v>
      </c>
      <c r="O37">
        <v>3</v>
      </c>
      <c r="P37">
        <v>3</v>
      </c>
      <c r="R37">
        <v>2</v>
      </c>
      <c r="S37">
        <v>2</v>
      </c>
    </row>
    <row r="38" spans="1:19" x14ac:dyDescent="0.2">
      <c r="A38" s="15"/>
      <c r="B38" s="15"/>
      <c r="C38" s="15"/>
      <c r="O38">
        <v>4</v>
      </c>
      <c r="P38">
        <v>4</v>
      </c>
      <c r="R38">
        <v>3</v>
      </c>
      <c r="S38">
        <v>5</v>
      </c>
    </row>
    <row r="39" spans="1:19" x14ac:dyDescent="0.2">
      <c r="A39" s="15"/>
      <c r="B39" s="15"/>
      <c r="C39" s="15"/>
      <c r="O39">
        <v>5</v>
      </c>
      <c r="P39">
        <v>5</v>
      </c>
      <c r="R39">
        <v>4</v>
      </c>
      <c r="S39">
        <v>4</v>
      </c>
    </row>
    <row r="40" spans="1:19" x14ac:dyDescent="0.2">
      <c r="A40" s="15"/>
      <c r="B40" s="15"/>
      <c r="C40" s="15"/>
      <c r="O40">
        <v>6</v>
      </c>
      <c r="P40">
        <v>7</v>
      </c>
      <c r="R40">
        <v>5</v>
      </c>
      <c r="S40">
        <v>3</v>
      </c>
    </row>
    <row r="41" spans="1:19" x14ac:dyDescent="0.2">
      <c r="O41">
        <v>7</v>
      </c>
      <c r="P41">
        <v>3</v>
      </c>
      <c r="R41">
        <v>6</v>
      </c>
      <c r="S41">
        <v>6</v>
      </c>
    </row>
    <row r="42" spans="1:19" x14ac:dyDescent="0.2">
      <c r="O42">
        <v>2</v>
      </c>
      <c r="P42">
        <v>2</v>
      </c>
      <c r="R42">
        <v>7</v>
      </c>
      <c r="S42">
        <v>7</v>
      </c>
    </row>
    <row r="43" spans="1:19" x14ac:dyDescent="0.2">
      <c r="O43">
        <v>3</v>
      </c>
      <c r="P43">
        <v>3</v>
      </c>
      <c r="R43">
        <v>2</v>
      </c>
      <c r="S43">
        <v>7</v>
      </c>
    </row>
    <row r="44" spans="1:19" x14ac:dyDescent="0.2">
      <c r="O44">
        <v>4</v>
      </c>
      <c r="P44">
        <v>4</v>
      </c>
      <c r="R44">
        <v>3</v>
      </c>
      <c r="S44">
        <v>5</v>
      </c>
    </row>
    <row r="45" spans="1:19" x14ac:dyDescent="0.2">
      <c r="O45">
        <v>5</v>
      </c>
      <c r="P45">
        <v>5</v>
      </c>
      <c r="R45">
        <v>4</v>
      </c>
      <c r="S45">
        <v>4</v>
      </c>
    </row>
    <row r="46" spans="1:19" x14ac:dyDescent="0.2">
      <c r="O46">
        <v>6</v>
      </c>
      <c r="P46">
        <v>6</v>
      </c>
      <c r="R46">
        <v>5</v>
      </c>
      <c r="S46">
        <v>3</v>
      </c>
    </row>
    <row r="47" spans="1:19" x14ac:dyDescent="0.2">
      <c r="D47" s="11"/>
      <c r="E47" s="11"/>
      <c r="O47">
        <v>7</v>
      </c>
      <c r="P47">
        <v>7</v>
      </c>
      <c r="R47">
        <v>6</v>
      </c>
      <c r="S47">
        <v>1</v>
      </c>
    </row>
    <row r="48" spans="1:19" x14ac:dyDescent="0.2">
      <c r="D48" s="11"/>
      <c r="E48" s="11"/>
      <c r="O48">
        <v>2</v>
      </c>
      <c r="P48">
        <v>5</v>
      </c>
      <c r="R48">
        <v>7</v>
      </c>
      <c r="S48">
        <v>5</v>
      </c>
    </row>
    <row r="49" spans="4:19" x14ac:dyDescent="0.2">
      <c r="D49" s="11"/>
      <c r="E49" s="11"/>
      <c r="O49">
        <v>3</v>
      </c>
      <c r="P49">
        <v>7</v>
      </c>
      <c r="R49">
        <v>2</v>
      </c>
      <c r="S49">
        <v>2</v>
      </c>
    </row>
    <row r="50" spans="4:19" x14ac:dyDescent="0.2">
      <c r="D50" s="11"/>
      <c r="E50" s="11"/>
      <c r="O50">
        <v>4</v>
      </c>
      <c r="P50">
        <v>4</v>
      </c>
      <c r="R50">
        <v>3</v>
      </c>
      <c r="S50">
        <v>3</v>
      </c>
    </row>
    <row r="51" spans="4:19" x14ac:dyDescent="0.2">
      <c r="D51" s="11"/>
      <c r="E51" s="11"/>
      <c r="O51">
        <v>5</v>
      </c>
      <c r="P51">
        <v>2</v>
      </c>
      <c r="R51">
        <v>4</v>
      </c>
      <c r="S51">
        <v>4</v>
      </c>
    </row>
    <row r="52" spans="4:19" x14ac:dyDescent="0.2">
      <c r="D52" s="11"/>
      <c r="E52" s="11"/>
      <c r="O52">
        <v>6</v>
      </c>
      <c r="P52">
        <v>3</v>
      </c>
      <c r="R52">
        <v>5</v>
      </c>
      <c r="S52">
        <v>5</v>
      </c>
    </row>
    <row r="53" spans="4:19" x14ac:dyDescent="0.2">
      <c r="D53" s="11"/>
      <c r="E53" s="11"/>
      <c r="O53">
        <v>7</v>
      </c>
      <c r="P53">
        <v>7</v>
      </c>
      <c r="R53">
        <v>6</v>
      </c>
      <c r="S53">
        <v>7</v>
      </c>
    </row>
    <row r="54" spans="4:19" x14ac:dyDescent="0.2">
      <c r="D54" s="11"/>
      <c r="E54" s="11"/>
      <c r="R54">
        <v>7</v>
      </c>
      <c r="S54">
        <v>3</v>
      </c>
    </row>
    <row r="55" spans="4:19" x14ac:dyDescent="0.2">
      <c r="D55" s="11"/>
      <c r="E55" s="11"/>
      <c r="R55">
        <v>2</v>
      </c>
      <c r="S55">
        <v>2</v>
      </c>
    </row>
    <row r="56" spans="4:19" x14ac:dyDescent="0.2">
      <c r="D56" s="11"/>
      <c r="E56" s="11"/>
      <c r="R56">
        <v>3</v>
      </c>
      <c r="S56">
        <v>3</v>
      </c>
    </row>
    <row r="57" spans="4:19" x14ac:dyDescent="0.2">
      <c r="D57" s="11"/>
      <c r="E57" s="11"/>
      <c r="R57">
        <v>4</v>
      </c>
      <c r="S57">
        <v>4</v>
      </c>
    </row>
    <row r="58" spans="4:19" x14ac:dyDescent="0.2">
      <c r="D58" s="11"/>
      <c r="E58" s="11"/>
      <c r="R58">
        <v>5</v>
      </c>
      <c r="S58">
        <v>5</v>
      </c>
    </row>
    <row r="59" spans="4:19" x14ac:dyDescent="0.2">
      <c r="D59" s="11"/>
      <c r="E59" s="11"/>
      <c r="R59">
        <v>6</v>
      </c>
      <c r="S59">
        <v>6</v>
      </c>
    </row>
    <row r="60" spans="4:19" x14ac:dyDescent="0.2">
      <c r="D60" s="11"/>
      <c r="E60" s="11"/>
      <c r="R60">
        <v>7</v>
      </c>
      <c r="S60">
        <v>7</v>
      </c>
    </row>
    <row r="61" spans="4:19" x14ac:dyDescent="0.2">
      <c r="D61" s="11"/>
      <c r="E61" s="11"/>
      <c r="R61">
        <v>2</v>
      </c>
      <c r="S61">
        <v>5</v>
      </c>
    </row>
    <row r="62" spans="4:19" x14ac:dyDescent="0.2">
      <c r="D62" s="11"/>
      <c r="E62" s="11"/>
      <c r="R62">
        <v>3</v>
      </c>
      <c r="S62">
        <v>7</v>
      </c>
    </row>
    <row r="63" spans="4:19" x14ac:dyDescent="0.2">
      <c r="D63" s="11"/>
      <c r="E63" s="11"/>
      <c r="R63">
        <v>4</v>
      </c>
      <c r="S63">
        <v>4</v>
      </c>
    </row>
    <row r="64" spans="4:19" x14ac:dyDescent="0.2">
      <c r="D64" s="11"/>
      <c r="E64" s="11"/>
      <c r="R64">
        <v>5</v>
      </c>
      <c r="S64">
        <v>2</v>
      </c>
    </row>
    <row r="65" spans="18:19" x14ac:dyDescent="0.2">
      <c r="R65">
        <v>6</v>
      </c>
      <c r="S65">
        <v>3</v>
      </c>
    </row>
    <row r="66" spans="18:19" x14ac:dyDescent="0.2">
      <c r="R66">
        <v>7</v>
      </c>
      <c r="S66">
        <v>7</v>
      </c>
    </row>
    <row r="67" spans="18:19" x14ac:dyDescent="0.2">
      <c r="R67">
        <v>2</v>
      </c>
      <c r="S67">
        <v>6</v>
      </c>
    </row>
    <row r="68" spans="18:19" x14ac:dyDescent="0.2">
      <c r="R68">
        <v>3</v>
      </c>
      <c r="S68">
        <v>6</v>
      </c>
    </row>
    <row r="69" spans="18:19" x14ac:dyDescent="0.2">
      <c r="R69">
        <v>4</v>
      </c>
      <c r="S69">
        <v>7</v>
      </c>
    </row>
    <row r="70" spans="18:19" x14ac:dyDescent="0.2">
      <c r="R70">
        <v>5</v>
      </c>
      <c r="S70">
        <v>5</v>
      </c>
    </row>
    <row r="71" spans="18:19" x14ac:dyDescent="0.2">
      <c r="R71">
        <v>6</v>
      </c>
      <c r="S71">
        <v>6</v>
      </c>
    </row>
    <row r="72" spans="18:19" x14ac:dyDescent="0.2">
      <c r="R72">
        <v>7</v>
      </c>
      <c r="S72">
        <v>7</v>
      </c>
    </row>
  </sheetData>
  <sortState xmlns:xlrd2="http://schemas.microsoft.com/office/spreadsheetml/2017/richdata2" ref="A2:C37">
    <sortCondition ref="A2:A37"/>
  </sortState>
  <conditionalFormatting sqref="F22:K27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22:L27">
    <cfRule type="colorScale" priority="1">
      <colorScale>
        <cfvo type="min"/>
        <cfvo type="max"/>
        <color theme="5" tint="0.79998168889431442"/>
        <color theme="5"/>
      </colorScale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009154-636A-7E46-A5BA-78CF540D2791}">
  <dimension ref="F1:S205"/>
  <sheetViews>
    <sheetView topLeftCell="A2" zoomScale="83" workbookViewId="0">
      <selection activeCell="S13" sqref="S13"/>
    </sheetView>
  </sheetViews>
  <sheetFormatPr baseColWidth="10" defaultRowHeight="16" x14ac:dyDescent="0.2"/>
  <cols>
    <col min="1" max="1" width="29.83203125" customWidth="1"/>
    <col min="2" max="5" width="14.1640625" bestFit="1" customWidth="1"/>
    <col min="6" max="6" width="15.1640625" style="11" bestFit="1" customWidth="1"/>
    <col min="8" max="8" width="17.33203125" style="11" bestFit="1" customWidth="1"/>
    <col min="9" max="9" width="20.1640625" bestFit="1" customWidth="1"/>
    <col min="11" max="11" width="11.1640625" bestFit="1" customWidth="1"/>
    <col min="12" max="12" width="13.6640625" bestFit="1" customWidth="1"/>
    <col min="13" max="13" width="16.6640625" bestFit="1" customWidth="1"/>
    <col min="15" max="15" width="14.1640625" bestFit="1" customWidth="1"/>
  </cols>
  <sheetData>
    <row r="1" spans="6:19" x14ac:dyDescent="0.2">
      <c r="F1" s="28" t="s">
        <v>332</v>
      </c>
      <c r="G1" s="28" t="s">
        <v>356</v>
      </c>
      <c r="H1" s="28" t="s">
        <v>357</v>
      </c>
      <c r="I1" s="28" t="s">
        <v>358</v>
      </c>
      <c r="J1" s="28" t="s">
        <v>332</v>
      </c>
      <c r="K1" s="28" t="s">
        <v>356</v>
      </c>
      <c r="L1" s="28" t="s">
        <v>354</v>
      </c>
      <c r="M1" s="28" t="s">
        <v>355</v>
      </c>
      <c r="O1" t="s">
        <v>3</v>
      </c>
      <c r="P1" t="str">
        <f>RIGHT(O1,LEN(O1)-6)</f>
        <v>4.843575</v>
      </c>
    </row>
    <row r="2" spans="6:19" x14ac:dyDescent="0.2">
      <c r="F2">
        <v>2</v>
      </c>
      <c r="G2">
        <v>0.1</v>
      </c>
      <c r="H2" s="11" cm="1">
        <f t="array" ref="H2">AVERAGE(IF(($J$2:$J$181=F2)*($K$2:$K$181=G2), $L$2:$L$181))</f>
        <v>5.6763546666666658</v>
      </c>
      <c r="I2" s="11" cm="1">
        <f t="array" ref="I2">AVERAGE(IF(($J$2:$J$181=F2)*($K$2:$K$181=G2), $M$2:$M$181))</f>
        <v>7.333333333333333</v>
      </c>
      <c r="J2">
        <v>2</v>
      </c>
      <c r="K2">
        <v>0.3</v>
      </c>
      <c r="L2" s="17">
        <f>VALUE(P1)</f>
        <v>4.8435750000000004</v>
      </c>
      <c r="M2">
        <v>5</v>
      </c>
      <c r="O2" t="s">
        <v>4</v>
      </c>
      <c r="P2" t="str">
        <f>RIGHT(O2,LEN(O2)-6)</f>
        <v>3.86729</v>
      </c>
      <c r="Q2" s="17"/>
      <c r="R2">
        <v>1</v>
      </c>
      <c r="S2">
        <f>AVERAGEIF(M2:M181,R2,L2:L181)</f>
        <v>3.3986842222222218</v>
      </c>
    </row>
    <row r="3" spans="6:19" x14ac:dyDescent="0.2">
      <c r="F3">
        <v>2</v>
      </c>
      <c r="G3">
        <v>0.3</v>
      </c>
      <c r="H3" s="11" cm="1">
        <f t="array" ref="H3">AVERAGE(IF(($J$2:$J$181=F3)*($K$2:$K$181=G3), $L$2:$L$181))</f>
        <v>3.7221795000000006</v>
      </c>
      <c r="I3" s="11" cm="1">
        <f t="array" ref="I3">AVERAGE(IF(($J$2:$J$181=F3)*($K$2:$K$181=G3), $M$2:$M$181))</f>
        <v>6.666666666666667</v>
      </c>
      <c r="J3">
        <v>2</v>
      </c>
      <c r="K3">
        <v>0.7</v>
      </c>
      <c r="L3" s="17">
        <v>3.8672900000000001</v>
      </c>
      <c r="M3">
        <v>3</v>
      </c>
      <c r="O3" t="s">
        <v>359</v>
      </c>
      <c r="P3" t="str">
        <f>RIGHT(O3,LEN(O3)-6)</f>
        <v>3.999451</v>
      </c>
      <c r="R3">
        <v>2</v>
      </c>
      <c r="S3">
        <f>AVERAGEIF(M2:M181,R3,L2:L181)</f>
        <v>3.1311733076923076</v>
      </c>
    </row>
    <row r="4" spans="6:19" x14ac:dyDescent="0.2">
      <c r="F4">
        <v>2</v>
      </c>
      <c r="G4">
        <v>0.5</v>
      </c>
      <c r="H4" s="11" cm="1">
        <f t="array" ref="H4">AVERAGE(IF(($J$2:$J$181=F4)*($K$2:$K$181=G4), $L$2:$L$181))</f>
        <v>4.2619283333333327</v>
      </c>
      <c r="I4" s="11" cm="1">
        <f t="array" ref="I4">AVERAGE(IF(($J$2:$J$181=F4)*($K$2:$K$181=G4), $M$2:$M$181))</f>
        <v>6.833333333333333</v>
      </c>
      <c r="J4">
        <v>2</v>
      </c>
      <c r="K4">
        <v>0.5</v>
      </c>
      <c r="L4" s="21">
        <v>7</v>
      </c>
      <c r="M4">
        <v>10</v>
      </c>
      <c r="O4" t="s">
        <v>5</v>
      </c>
      <c r="P4" t="str">
        <f t="shared" ref="P2:P25" si="0">RIGHT(O4,LEN(O4)-6)</f>
        <v>2.662613</v>
      </c>
      <c r="R4">
        <v>3</v>
      </c>
      <c r="S4">
        <f>AVERAGEIF(M2:M181,R4,L2:L181)</f>
        <v>2.5466055000000001</v>
      </c>
    </row>
    <row r="5" spans="6:19" x14ac:dyDescent="0.2">
      <c r="F5">
        <v>2</v>
      </c>
      <c r="G5">
        <v>0.7</v>
      </c>
      <c r="H5" s="11" cm="1">
        <f t="array" ref="H5">AVERAGE(IF(($J$2:$J$181=F5)*($K$2:$K$181=G5), $L$2:$L$181))</f>
        <v>4.1504526666666672</v>
      </c>
      <c r="I5" s="11" cm="1">
        <f t="array" ref="I5">AVERAGE(IF(($J$2:$J$181=F5)*($K$2:$K$181=G5), $M$2:$M$181))</f>
        <v>4.5</v>
      </c>
      <c r="J5">
        <v>2</v>
      </c>
      <c r="K5">
        <v>0.1</v>
      </c>
      <c r="L5" s="21">
        <v>7</v>
      </c>
      <c r="M5">
        <v>10</v>
      </c>
      <c r="O5" t="s">
        <v>6</v>
      </c>
      <c r="P5" t="str">
        <f t="shared" si="0"/>
        <v>4.532227</v>
      </c>
      <c r="R5">
        <v>4</v>
      </c>
      <c r="S5">
        <f>AVERAGEIF(M2:M181,R5,L2:L181)</f>
        <v>3.1707718230769233</v>
      </c>
    </row>
    <row r="6" spans="6:19" x14ac:dyDescent="0.2">
      <c r="F6">
        <v>2</v>
      </c>
      <c r="G6">
        <v>0.9</v>
      </c>
      <c r="H6" s="11" cm="1">
        <f t="array" ref="H6">AVERAGE(IF(($J$2:$J$181=F6)*($K$2:$K$181=G6), $L$2:$L$181))</f>
        <v>4.2125276666666664</v>
      </c>
      <c r="I6" s="11" cm="1">
        <f t="array" ref="I6">AVERAGE(IF(($J$2:$J$181=F6)*($K$2:$K$181=G6), $M$2:$M$181))</f>
        <v>4.5</v>
      </c>
      <c r="J6">
        <v>2</v>
      </c>
      <c r="K6">
        <v>0.9</v>
      </c>
      <c r="L6" s="17">
        <f>VALUE(P3)</f>
        <v>3.9994510000000001</v>
      </c>
      <c r="M6">
        <v>8</v>
      </c>
      <c r="O6" t="s">
        <v>7</v>
      </c>
      <c r="P6" t="str">
        <f t="shared" si="0"/>
        <v>6.079041</v>
      </c>
      <c r="R6">
        <v>5</v>
      </c>
      <c r="S6">
        <f>AVERAGEIF(M2:M181,R6,L2:L181)</f>
        <v>3.8783323076923084</v>
      </c>
    </row>
    <row r="7" spans="6:19" x14ac:dyDescent="0.2">
      <c r="F7">
        <v>3</v>
      </c>
      <c r="G7">
        <v>0.1</v>
      </c>
      <c r="H7" s="11" cm="1">
        <f t="array" ref="H7">AVERAGE(IF(($J$2:$J$181=F7)*($K$2:$K$181=G7), $L$2:$L$181))</f>
        <v>4.2025171666666665</v>
      </c>
      <c r="I7" s="11" cm="1">
        <f t="array" ref="I7">AVERAGE(IF(($J$2:$J$181=F7)*($K$2:$K$181=G7), $M$2:$M$181))</f>
        <v>6.666666666666667</v>
      </c>
      <c r="J7">
        <v>3</v>
      </c>
      <c r="K7">
        <v>0.3</v>
      </c>
      <c r="L7" s="21">
        <v>7</v>
      </c>
      <c r="M7">
        <v>10</v>
      </c>
      <c r="O7" t="s">
        <v>8</v>
      </c>
      <c r="P7" t="str">
        <f t="shared" si="0"/>
        <v>6.542633</v>
      </c>
      <c r="R7">
        <v>6</v>
      </c>
      <c r="S7">
        <f>AVERAGEIF(M2:M181,R7,L2:L181)</f>
        <v>3.3145331666666653</v>
      </c>
    </row>
    <row r="8" spans="6:19" x14ac:dyDescent="0.2">
      <c r="F8">
        <v>3</v>
      </c>
      <c r="G8">
        <v>0.3</v>
      </c>
      <c r="H8" s="11" cm="1">
        <f t="array" ref="H8">AVERAGE(IF(($J$2:$J$181=F8)*($K$2:$K$181=G8), $L$2:$L$181))</f>
        <v>3.2989490000000004</v>
      </c>
      <c r="I8" s="11" cm="1">
        <f t="array" ref="I8">AVERAGE(IF(($J$2:$J$181=F8)*($K$2:$K$181=G8), $M$2:$M$181))</f>
        <v>7</v>
      </c>
      <c r="J8">
        <v>3</v>
      </c>
      <c r="K8">
        <v>0.7</v>
      </c>
      <c r="L8" s="17">
        <f>VALUE(P4)</f>
        <v>2.6626129999999999</v>
      </c>
      <c r="M8">
        <v>2</v>
      </c>
      <c r="O8" t="s">
        <v>9</v>
      </c>
      <c r="P8" t="str">
        <f t="shared" si="0"/>
        <v>4.013245</v>
      </c>
      <c r="R8">
        <v>7</v>
      </c>
      <c r="S8">
        <f>AVERAGEIF(M2:M181,R8,L2:L181)</f>
        <v>3.2987495999999998</v>
      </c>
    </row>
    <row r="9" spans="6:19" x14ac:dyDescent="0.2">
      <c r="F9">
        <v>3</v>
      </c>
      <c r="G9">
        <v>0.5</v>
      </c>
      <c r="H9" s="11" cm="1">
        <f t="array" ref="H9">AVERAGE(IF(($J$2:$J$181=F9)*($K$2:$K$181=G9), $L$2:$L$181))</f>
        <v>3.3859226666666662</v>
      </c>
      <c r="I9" s="11" cm="1">
        <f t="array" ref="I9">AVERAGE(IF(($J$2:$J$181=F9)*($K$2:$K$181=G9), $M$2:$M$181))</f>
        <v>6.666666666666667</v>
      </c>
      <c r="J9">
        <v>3</v>
      </c>
      <c r="K9">
        <v>0.5</v>
      </c>
      <c r="L9" s="17">
        <f>VALUE(P5)</f>
        <v>4.5322269999999998</v>
      </c>
      <c r="M9">
        <v>6</v>
      </c>
      <c r="O9" t="s">
        <v>361</v>
      </c>
      <c r="P9" t="str">
        <f t="shared" si="0"/>
        <v>4.047119</v>
      </c>
      <c r="R9">
        <v>8</v>
      </c>
      <c r="S9">
        <f>AVERAGEIF(M2:M181,R9,L2:L181)</f>
        <v>3.6703867619047608</v>
      </c>
    </row>
    <row r="10" spans="6:19" x14ac:dyDescent="0.2">
      <c r="F10">
        <v>3</v>
      </c>
      <c r="G10">
        <v>0.7</v>
      </c>
      <c r="H10" s="11" cm="1">
        <f t="array" ref="H10">AVERAGE(IF(($J$2:$J$181=F10)*($K$2:$K$181=G10), $L$2:$L$181))</f>
        <v>3.2297045</v>
      </c>
      <c r="I10" s="11" cm="1">
        <f t="array" ref="I10">AVERAGE(IF(($J$2:$J$181=F10)*($K$2:$K$181=G10), $M$2:$M$181))</f>
        <v>4.333333333333333</v>
      </c>
      <c r="J10">
        <v>3</v>
      </c>
      <c r="K10">
        <v>0.1</v>
      </c>
      <c r="L10" s="21">
        <v>7</v>
      </c>
      <c r="M10">
        <v>10</v>
      </c>
      <c r="O10" t="s">
        <v>10</v>
      </c>
      <c r="P10" t="str">
        <f t="shared" si="0"/>
        <v>02o16i</v>
      </c>
      <c r="Q10" s="17" t="e">
        <f t="shared" ref="Q10" si="1">VALUE(P10)</f>
        <v>#VALUE!</v>
      </c>
      <c r="R10">
        <v>9</v>
      </c>
      <c r="S10">
        <f>AVERAGEIF(M2:M181,R10,L2:L181)</f>
        <v>5.0109328333333325</v>
      </c>
    </row>
    <row r="11" spans="6:19" x14ac:dyDescent="0.2">
      <c r="F11">
        <v>3</v>
      </c>
      <c r="G11">
        <v>0.9</v>
      </c>
      <c r="H11" s="11" cm="1">
        <f t="array" ref="H11">AVERAGE(IF(($J$2:$J$181=F11)*($K$2:$K$181=G11), $L$2:$L$181))</f>
        <v>2.7285208333333331</v>
      </c>
      <c r="I11" s="11" cm="1">
        <f t="array" ref="I11">AVERAGE(IF(($J$2:$J$181=F11)*($K$2:$K$181=G11), $M$2:$M$181))</f>
        <v>4.166666666666667</v>
      </c>
      <c r="J11">
        <v>3</v>
      </c>
      <c r="K11">
        <v>0.9</v>
      </c>
      <c r="L11" s="17">
        <f>VALUE(P6)</f>
        <v>6.0790410000000001</v>
      </c>
      <c r="M11">
        <v>5</v>
      </c>
      <c r="O11" t="s">
        <v>11</v>
      </c>
      <c r="P11" t="str">
        <f t="shared" si="0"/>
        <v>3.241913</v>
      </c>
      <c r="R11">
        <v>10</v>
      </c>
      <c r="S11">
        <f>AVERAGEIF(M2:M181,R11,L2:L181)</f>
        <v>6.4904109999999999</v>
      </c>
    </row>
    <row r="12" spans="6:19" x14ac:dyDescent="0.2">
      <c r="F12">
        <v>4</v>
      </c>
      <c r="G12">
        <v>0.1</v>
      </c>
      <c r="H12" s="11" cm="1">
        <f t="array" ref="H12">AVERAGE(IF(($J$2:$J$181=F12)*($K$2:$K$181=G12), $L$2:$L$181))</f>
        <v>4.4091491666666665</v>
      </c>
      <c r="I12" s="11" cm="1">
        <f t="array" ref="I12">AVERAGE(IF(($J$2:$J$181=F12)*($K$2:$K$181=G12), $M$2:$M$181))</f>
        <v>7.5</v>
      </c>
      <c r="J12">
        <v>4</v>
      </c>
      <c r="K12">
        <v>0.3</v>
      </c>
      <c r="L12" s="17">
        <f>VALUE(P7)</f>
        <v>6.5426330000000004</v>
      </c>
      <c r="M12">
        <v>7</v>
      </c>
      <c r="O12" t="s">
        <v>12</v>
      </c>
      <c r="P12" t="str">
        <f t="shared" si="0"/>
        <v>4.710571</v>
      </c>
      <c r="S12">
        <f>AVERAGE(S2:S11)</f>
        <v>3.7910580522588524</v>
      </c>
    </row>
    <row r="13" spans="6:19" x14ac:dyDescent="0.2">
      <c r="F13">
        <v>4</v>
      </c>
      <c r="G13">
        <v>0.3</v>
      </c>
      <c r="H13" s="11" cm="1">
        <f t="array" ref="H13">AVERAGE(IF(($J$2:$J$181=F13)*($K$2:$K$181=G13), $L$2:$L$181))</f>
        <v>3.5907925000000005</v>
      </c>
      <c r="I13" s="11" cm="1">
        <f t="array" ref="I13">AVERAGE(IF(($J$2:$J$181=F13)*($K$2:$K$181=G13), $M$2:$M$181))</f>
        <v>5.166666666666667</v>
      </c>
      <c r="J13">
        <v>4</v>
      </c>
      <c r="K13">
        <v>0.7</v>
      </c>
      <c r="L13" s="17">
        <f>VALUE(P8)</f>
        <v>4.0132450000000004</v>
      </c>
      <c r="M13">
        <v>4</v>
      </c>
      <c r="O13" t="s">
        <v>13</v>
      </c>
      <c r="P13" t="str">
        <f t="shared" si="0"/>
        <v>5.531036</v>
      </c>
    </row>
    <row r="14" spans="6:19" x14ac:dyDescent="0.2">
      <c r="F14">
        <v>4</v>
      </c>
      <c r="G14">
        <v>0.5</v>
      </c>
      <c r="H14" s="11" cm="1">
        <f t="array" ref="H14">AVERAGE(IF(($J$2:$J$181=F14)*($K$2:$K$181=G14), $L$2:$L$181))</f>
        <v>2.9924621666666664</v>
      </c>
      <c r="I14" s="11" cm="1">
        <f t="array" ref="I14">AVERAGE(IF(($J$2:$J$181=F14)*($K$2:$K$181=G14), $M$2:$M$181))</f>
        <v>5.666666666666667</v>
      </c>
      <c r="J14">
        <v>4</v>
      </c>
      <c r="K14">
        <v>0.5</v>
      </c>
      <c r="L14" s="17">
        <f>VALUE(P9)</f>
        <v>4.0471190000000004</v>
      </c>
      <c r="M14">
        <v>7</v>
      </c>
      <c r="O14" t="s">
        <v>14</v>
      </c>
      <c r="P14" t="str">
        <f t="shared" si="0"/>
        <v>3.842621</v>
      </c>
    </row>
    <row r="15" spans="6:19" x14ac:dyDescent="0.2">
      <c r="F15">
        <v>4</v>
      </c>
      <c r="G15">
        <v>0.7</v>
      </c>
      <c r="H15" s="11" cm="1">
        <f t="array" ref="H15">AVERAGE(IF(($J$2:$J$181=F15)*($K$2:$K$181=G15), $L$2:$L$181))</f>
        <v>2.713946</v>
      </c>
      <c r="I15" s="11" cm="1">
        <f t="array" ref="I15">AVERAGE(IF(($J$2:$J$181=F15)*($K$2:$K$181=G15), $M$2:$M$181))</f>
        <v>4.5</v>
      </c>
      <c r="J15">
        <v>4</v>
      </c>
      <c r="K15">
        <v>0.1</v>
      </c>
      <c r="L15" s="21">
        <v>7</v>
      </c>
      <c r="M15">
        <v>10</v>
      </c>
      <c r="O15" t="s">
        <v>15</v>
      </c>
      <c r="P15" t="str">
        <f t="shared" si="0"/>
        <v>5.00116</v>
      </c>
    </row>
    <row r="16" spans="6:19" x14ac:dyDescent="0.2">
      <c r="F16">
        <v>4</v>
      </c>
      <c r="G16">
        <v>0.9</v>
      </c>
      <c r="H16" s="11" cm="1">
        <f t="array" ref="H16">AVERAGE(IF(($J$2:$J$181=F16)*($K$2:$K$181=G16), $L$2:$L$181))</f>
        <v>3.0251768333333331</v>
      </c>
      <c r="I16" s="11" cm="1">
        <f t="array" ref="I16">AVERAGE(IF(($J$2:$J$181=F16)*($K$2:$K$181=G16), $M$2:$M$181))</f>
        <v>4</v>
      </c>
      <c r="J16">
        <v>4</v>
      </c>
      <c r="K16">
        <v>0.9</v>
      </c>
      <c r="L16" s="17">
        <f>VALUE(P11)</f>
        <v>3.2419129999999998</v>
      </c>
      <c r="M16">
        <v>2</v>
      </c>
      <c r="O16" t="s">
        <v>16</v>
      </c>
      <c r="P16" t="str">
        <f t="shared" si="0"/>
        <v>4.20166</v>
      </c>
    </row>
    <row r="17" spans="6:16" x14ac:dyDescent="0.2">
      <c r="F17">
        <v>5</v>
      </c>
      <c r="G17">
        <v>0.1</v>
      </c>
      <c r="H17" s="11" cm="1">
        <f t="array" ref="H17">AVERAGE(IF(($J$2:$J$181=F17)*($K$2:$K$181=G17), $L$2:$L$181))</f>
        <v>3.405894</v>
      </c>
      <c r="I17" s="11" cm="1">
        <f t="array" ref="I17">AVERAGE(IF(($J$2:$J$181=F17)*($K$2:$K$181=G17), $M$2:$M$181))</f>
        <v>6.333333333333333</v>
      </c>
      <c r="J17">
        <v>5</v>
      </c>
      <c r="K17">
        <v>0.3</v>
      </c>
      <c r="L17" s="17">
        <f>VALUE(P12)</f>
        <v>4.7105709999999998</v>
      </c>
      <c r="M17">
        <v>4</v>
      </c>
      <c r="O17" t="s">
        <v>17</v>
      </c>
      <c r="P17" t="str">
        <f t="shared" si="0"/>
        <v>6.779724</v>
      </c>
    </row>
    <row r="18" spans="6:16" x14ac:dyDescent="0.2">
      <c r="F18">
        <v>5</v>
      </c>
      <c r="G18">
        <v>0.3</v>
      </c>
      <c r="H18" s="11" cm="1">
        <f t="array" ref="H18">AVERAGE(IF(($J$2:$J$181=F18)*($K$2:$K$181=G18), $L$2:$L$181))</f>
        <v>3.1468685000000001</v>
      </c>
      <c r="I18" s="11" cm="1">
        <f t="array" ref="I18">AVERAGE(IF(($J$2:$J$181=F18)*($K$2:$K$181=G18), $M$2:$M$181))</f>
        <v>4.333333333333333</v>
      </c>
      <c r="J18">
        <v>5</v>
      </c>
      <c r="K18">
        <v>0.7</v>
      </c>
      <c r="L18" s="17">
        <f>VALUE(P13)</f>
        <v>5.5310360000000003</v>
      </c>
      <c r="M18">
        <v>7</v>
      </c>
      <c r="O18" t="s">
        <v>18</v>
      </c>
      <c r="P18" t="str">
        <f t="shared" si="0"/>
        <v>4.403809</v>
      </c>
    </row>
    <row r="19" spans="6:16" x14ac:dyDescent="0.2">
      <c r="F19">
        <v>5</v>
      </c>
      <c r="G19">
        <v>0.5</v>
      </c>
      <c r="H19" s="11" cm="1">
        <f t="array" ref="H19">AVERAGE(IF(($J$2:$J$181=F19)*($K$2:$K$181=G19), $L$2:$L$181))</f>
        <v>2.7838666666666665</v>
      </c>
      <c r="I19" s="11" cm="1">
        <f t="array" ref="I19">AVERAGE(IF(($J$2:$J$181=F19)*($K$2:$K$181=G19), $M$2:$M$181))</f>
        <v>4</v>
      </c>
      <c r="J19">
        <v>5</v>
      </c>
      <c r="K19">
        <v>0.5</v>
      </c>
      <c r="L19" s="17">
        <f>VALUE(P14)</f>
        <v>3.8426209999999998</v>
      </c>
      <c r="M19">
        <v>4</v>
      </c>
      <c r="O19" t="s">
        <v>19</v>
      </c>
      <c r="P19" t="str">
        <f t="shared" si="0"/>
        <v>4.368591</v>
      </c>
    </row>
    <row r="20" spans="6:16" x14ac:dyDescent="0.2">
      <c r="F20">
        <v>5</v>
      </c>
      <c r="G20">
        <v>0.7</v>
      </c>
      <c r="H20" s="11" cm="1">
        <f t="array" ref="H20">AVERAGE(IF(($J$2:$J$181=F20)*($K$2:$K$181=G20), $L$2:$L$181))</f>
        <v>2.9510015000000003</v>
      </c>
      <c r="I20" s="11" cm="1">
        <f t="array" ref="I20">AVERAGE(IF(($J$2:$J$181=F20)*($K$2:$K$181=G20), $M$2:$M$181))</f>
        <v>3.3333333333333335</v>
      </c>
      <c r="J20">
        <v>5</v>
      </c>
      <c r="K20">
        <v>0.1</v>
      </c>
      <c r="L20" s="17">
        <f>VALUE(P15)</f>
        <v>5.0011599999999996</v>
      </c>
      <c r="M20">
        <v>7</v>
      </c>
      <c r="O20" t="s">
        <v>20</v>
      </c>
      <c r="P20" t="str">
        <f t="shared" si="0"/>
        <v>4.134827</v>
      </c>
    </row>
    <row r="21" spans="6:16" x14ac:dyDescent="0.2">
      <c r="F21">
        <v>5</v>
      </c>
      <c r="G21">
        <v>0.9</v>
      </c>
      <c r="H21" s="11" cm="1">
        <f t="array" ref="H21">AVERAGE(IF(($J$2:$J$181=F21)*($K$2:$K$181=G21), $L$2:$L$181))</f>
        <v>3.0305049999999998</v>
      </c>
      <c r="I21" s="11" cm="1">
        <f t="array" ref="I21">AVERAGE(IF(($J$2:$J$181=F21)*($K$2:$K$181=G21), $M$2:$M$181))</f>
        <v>3</v>
      </c>
      <c r="J21">
        <v>5</v>
      </c>
      <c r="K21">
        <v>0.9</v>
      </c>
      <c r="L21" s="17">
        <f>VALUE(P16)</f>
        <v>4.2016600000000004</v>
      </c>
      <c r="M21">
        <v>2</v>
      </c>
      <c r="O21" t="s">
        <v>21</v>
      </c>
      <c r="P21" t="str">
        <f t="shared" si="0"/>
        <v>6.50708</v>
      </c>
    </row>
    <row r="22" spans="6:16" x14ac:dyDescent="0.2">
      <c r="F22">
        <v>6</v>
      </c>
      <c r="G22">
        <v>0.1</v>
      </c>
      <c r="H22" s="11" cm="1">
        <f t="array" ref="H22">AVERAGE(IF(($J$2:$J$181=F22)*($K$2:$K$181=G22), $L$2:$L$181))</f>
        <v>4.9287628333333338</v>
      </c>
      <c r="I22" s="11" cm="1">
        <f t="array" ref="I22">AVERAGE(IF(($J$2:$J$181=F22)*($K$2:$K$181=G22), $M$2:$M$181))</f>
        <v>8.3333333333333339</v>
      </c>
      <c r="J22">
        <v>6</v>
      </c>
      <c r="K22">
        <v>0.3</v>
      </c>
      <c r="L22" s="17">
        <f>VALUE(P17)</f>
        <v>6.7797239999999999</v>
      </c>
      <c r="M22">
        <v>9</v>
      </c>
      <c r="O22" t="s">
        <v>22</v>
      </c>
      <c r="P22" t="str">
        <f t="shared" si="0"/>
        <v>3.695984</v>
      </c>
    </row>
    <row r="23" spans="6:16" x14ac:dyDescent="0.2">
      <c r="F23">
        <v>6</v>
      </c>
      <c r="G23">
        <v>0.3</v>
      </c>
      <c r="H23" s="11" cm="1">
        <f t="array" ref="H23">AVERAGE(IF(($J$2:$J$181=F23)*($K$2:$K$181=G23), $L$2:$L$181))</f>
        <v>5.1864748333333326</v>
      </c>
      <c r="I23" s="11" cm="1">
        <f t="array" ref="I23">AVERAGE(IF(($J$2:$J$181=F23)*($K$2:$K$181=G23), $M$2:$M$181))</f>
        <v>7.5</v>
      </c>
      <c r="J23">
        <v>6</v>
      </c>
      <c r="K23">
        <v>0.7</v>
      </c>
      <c r="L23" s="21">
        <v>7</v>
      </c>
      <c r="M23">
        <v>5</v>
      </c>
      <c r="O23" t="s">
        <v>23</v>
      </c>
      <c r="P23" t="str">
        <f t="shared" si="0"/>
        <v>3.708984</v>
      </c>
    </row>
    <row r="24" spans="6:16" x14ac:dyDescent="0.2">
      <c r="F24">
        <v>6</v>
      </c>
      <c r="G24">
        <v>0.5</v>
      </c>
      <c r="H24" s="11" cm="1">
        <f t="array" ref="H24">AVERAGE(IF(($J$2:$J$181=F24)*($K$2:$K$181=G24), $L$2:$L$181))</f>
        <v>3.7025985000000006</v>
      </c>
      <c r="I24" s="11" cm="1">
        <f t="array" ref="I24">AVERAGE(IF(($J$2:$J$181=F24)*($K$2:$K$181=G24), $M$2:$M$181))</f>
        <v>6.833333333333333</v>
      </c>
      <c r="J24">
        <v>6</v>
      </c>
      <c r="K24">
        <v>0.5</v>
      </c>
      <c r="L24" s="17">
        <f>VALUE(P18)</f>
        <v>4.4038089999999999</v>
      </c>
      <c r="M24">
        <v>10</v>
      </c>
      <c r="O24" t="s">
        <v>24</v>
      </c>
      <c r="P24" t="str">
        <f t="shared" si="0"/>
        <v>4.055725</v>
      </c>
    </row>
    <row r="25" spans="6:16" x14ac:dyDescent="0.2">
      <c r="F25">
        <v>6</v>
      </c>
      <c r="G25">
        <v>0.7</v>
      </c>
      <c r="H25" s="11" cm="1">
        <f t="array" ref="H25">AVERAGE(IF(($J$2:$J$181=F25)*($K$2:$K$181=G25), $L$2:$L$181))</f>
        <v>3.8662078333333336</v>
      </c>
      <c r="I25" s="11" cm="1">
        <f t="array" ref="I25">AVERAGE(IF(($J$2:$J$181=F25)*($K$2:$K$181=G25), $M$2:$M$181))</f>
        <v>5.5</v>
      </c>
      <c r="J25">
        <v>6</v>
      </c>
      <c r="K25">
        <v>0.1</v>
      </c>
      <c r="L25" s="17">
        <f>VALUE(P19)</f>
        <v>4.3685910000000003</v>
      </c>
      <c r="M25">
        <v>3</v>
      </c>
      <c r="O25" t="s">
        <v>360</v>
      </c>
      <c r="P25" t="str">
        <f t="shared" si="0"/>
        <v>3.665405</v>
      </c>
    </row>
    <row r="26" spans="6:16" x14ac:dyDescent="0.2">
      <c r="F26">
        <v>6</v>
      </c>
      <c r="G26">
        <v>0.9</v>
      </c>
      <c r="H26" s="11" cm="1">
        <f t="array" ref="H26">AVERAGE(IF(($J$2:$J$181=F26)*($K$2:$K$181=G26), $L$2:$L$181))</f>
        <v>3.3067826666666669</v>
      </c>
      <c r="I26" s="11" cm="1">
        <f t="array" ref="I26">AVERAGE(IF(($J$2:$J$181=F26)*($K$2:$K$181=G26), $M$2:$M$181))</f>
        <v>4.333333333333333</v>
      </c>
      <c r="J26">
        <v>6</v>
      </c>
      <c r="K26">
        <v>0.9</v>
      </c>
      <c r="L26" s="17">
        <f>VALUE(P20)</f>
        <v>4.1348269999999996</v>
      </c>
      <c r="M26">
        <v>6</v>
      </c>
    </row>
    <row r="27" spans="6:16" x14ac:dyDescent="0.2">
      <c r="F27">
        <v>7</v>
      </c>
      <c r="G27">
        <v>0.1</v>
      </c>
      <c r="H27" s="11" cm="1">
        <f t="array" ref="H27">AVERAGE(IF(($J$2:$J$181=F27)*($K$2:$K$181=G27), $L$2:$L$181))</f>
        <v>3.5849558333333333</v>
      </c>
      <c r="I27" s="11" cm="1">
        <f t="array" ref="I27">AVERAGE(IF(($J$2:$J$181=F27)*($K$2:$K$181=G27), $M$2:$M$181))</f>
        <v>6.5</v>
      </c>
      <c r="J27">
        <v>7</v>
      </c>
      <c r="K27">
        <v>0.3</v>
      </c>
      <c r="L27" s="17">
        <f>VALUE(P21)</f>
        <v>6.5070800000000002</v>
      </c>
      <c r="M27">
        <v>5</v>
      </c>
    </row>
    <row r="28" spans="6:16" x14ac:dyDescent="0.2">
      <c r="F28">
        <v>7</v>
      </c>
      <c r="G28">
        <v>0.3</v>
      </c>
      <c r="H28" s="11" cm="1">
        <f t="array" ref="H28">AVERAGE(IF(($J$2:$J$181=F28)*($K$2:$K$181=G28), $L$2:$L$181))</f>
        <v>3.1955718333333336</v>
      </c>
      <c r="I28" s="11" cm="1">
        <f t="array" ref="I28">AVERAGE(IF(($J$2:$J$181=F28)*($K$2:$K$181=G28), $M$2:$M$181))</f>
        <v>5.166666666666667</v>
      </c>
      <c r="J28">
        <v>7</v>
      </c>
      <c r="K28">
        <v>0.7</v>
      </c>
      <c r="L28" s="17">
        <f>VALUE(P22)</f>
        <v>3.6959840000000002</v>
      </c>
      <c r="M28">
        <v>3</v>
      </c>
    </row>
    <row r="29" spans="6:16" x14ac:dyDescent="0.2">
      <c r="F29">
        <v>7</v>
      </c>
      <c r="G29">
        <v>0.5</v>
      </c>
      <c r="H29" s="11" cm="1">
        <f t="array" ref="H29">AVERAGE(IF(($J$2:$J$181=F29)*($K$2:$K$181=G29), $L$2:$L$181))</f>
        <v>3.2466249999999999</v>
      </c>
      <c r="I29" s="11" cm="1">
        <f t="array" ref="I29">AVERAGE(IF(($J$2:$J$181=F29)*($K$2:$K$181=G29), $M$2:$M$181))</f>
        <v>4.833333333333333</v>
      </c>
      <c r="J29">
        <v>7</v>
      </c>
      <c r="K29">
        <v>0.5</v>
      </c>
      <c r="L29" s="17">
        <f>VALUE(P23)</f>
        <v>3.7089840000000001</v>
      </c>
      <c r="M29">
        <v>4</v>
      </c>
    </row>
    <row r="30" spans="6:16" x14ac:dyDescent="0.2">
      <c r="F30">
        <v>7</v>
      </c>
      <c r="G30">
        <v>0.7</v>
      </c>
      <c r="H30" s="11" cm="1">
        <f t="array" ref="H30">AVERAGE(IF(($J$2:$J$181=F30)*($K$2:$K$181=G30), $L$2:$L$181))</f>
        <v>2.9874624999999999</v>
      </c>
      <c r="I30" s="11" cm="1">
        <f t="array" ref="I30">AVERAGE(IF(($J$2:$J$181=F30)*($K$2:$K$181=G30), $M$2:$M$181))</f>
        <v>5</v>
      </c>
      <c r="J30">
        <v>7</v>
      </c>
      <c r="K30">
        <v>0.1</v>
      </c>
      <c r="L30" s="17">
        <f>VALUE(P24)</f>
        <v>4.0557249999999998</v>
      </c>
      <c r="M30">
        <v>8</v>
      </c>
    </row>
    <row r="31" spans="6:16" x14ac:dyDescent="0.2">
      <c r="F31">
        <v>7</v>
      </c>
      <c r="G31">
        <v>0.9</v>
      </c>
      <c r="H31" s="11" cm="1">
        <f t="array" ref="H31">AVERAGE(IF(($J$2:$J$181=F31)*($K$2:$K$181=G31), $L$2:$L$181))</f>
        <v>3.7834813999999994</v>
      </c>
      <c r="I31" s="11" cm="1">
        <f t="array" ref="I31">AVERAGE(IF(($J$2:$J$181=F31)*($K$2:$K$181=G31), $M$2:$M$181))</f>
        <v>4.333333333333333</v>
      </c>
      <c r="J31">
        <v>7</v>
      </c>
      <c r="K31">
        <v>0.9</v>
      </c>
      <c r="L31" s="17">
        <f>VALUE(P25)</f>
        <v>3.6654049999999998</v>
      </c>
      <c r="M31">
        <v>9</v>
      </c>
    </row>
    <row r="32" spans="6:16" x14ac:dyDescent="0.2">
      <c r="F32" s="11" t="s">
        <v>343</v>
      </c>
      <c r="H32" s="11">
        <f>AVERAGE(H2:H6)</f>
        <v>4.4046885666666657</v>
      </c>
      <c r="I32" s="11">
        <f>AVERAGE(I2:I6)</f>
        <v>5.9666666666666668</v>
      </c>
      <c r="J32">
        <v>2</v>
      </c>
      <c r="K32">
        <v>0.3</v>
      </c>
      <c r="L32" s="17">
        <f>VALUE(P32)</f>
        <v>2.5074689999999999</v>
      </c>
      <c r="M32">
        <v>6</v>
      </c>
      <c r="O32" t="s">
        <v>25</v>
      </c>
      <c r="P32" t="str">
        <f>RIGHT(O32,LEN(O32)-6)</f>
        <v>2.507469</v>
      </c>
    </row>
    <row r="33" spans="6:16" x14ac:dyDescent="0.2">
      <c r="F33" s="11" t="s">
        <v>347</v>
      </c>
      <c r="H33" s="11">
        <f>AVERAGE(H7:H11)</f>
        <v>3.3691228333333334</v>
      </c>
      <c r="I33" s="11">
        <f>AVERAGE(I7:I11)</f>
        <v>5.7666666666666675</v>
      </c>
      <c r="J33">
        <v>2</v>
      </c>
      <c r="K33">
        <v>0.7</v>
      </c>
      <c r="L33" s="17">
        <f>VALUE(P33)</f>
        <v>5.0029789999999998</v>
      </c>
      <c r="M33">
        <v>4</v>
      </c>
      <c r="O33" t="s">
        <v>26</v>
      </c>
      <c r="P33" t="str">
        <f t="shared" ref="P33:P56" si="2">RIGHT(O33,LEN(O33)-6)</f>
        <v>5.002979</v>
      </c>
    </row>
    <row r="34" spans="6:16" x14ac:dyDescent="0.2">
      <c r="F34" s="11" t="s">
        <v>348</v>
      </c>
      <c r="H34" s="11">
        <f>AVERAGE(H12:H16)</f>
        <v>3.3463053333333335</v>
      </c>
      <c r="I34" s="11">
        <f>AVERAGE(I12:I16)</f>
        <v>5.3666666666666671</v>
      </c>
      <c r="J34">
        <v>2</v>
      </c>
      <c r="K34">
        <v>0.5</v>
      </c>
      <c r="L34" s="17">
        <f>VALUE(P34)</f>
        <v>1.8420939999999999</v>
      </c>
      <c r="M34">
        <v>7</v>
      </c>
      <c r="O34" t="s">
        <v>27</v>
      </c>
      <c r="P34" t="str">
        <f t="shared" si="2"/>
        <v>1.842094</v>
      </c>
    </row>
    <row r="35" spans="6:16" x14ac:dyDescent="0.2">
      <c r="F35" s="11" t="s">
        <v>349</v>
      </c>
      <c r="H35" s="11">
        <f>AVERAGE(H17:H21)</f>
        <v>3.0636271333333331</v>
      </c>
      <c r="I35" s="11">
        <f>AVERAGE(I17:I21)</f>
        <v>4.2</v>
      </c>
      <c r="J35">
        <v>2</v>
      </c>
      <c r="K35">
        <v>0.1</v>
      </c>
      <c r="L35" s="17">
        <f>VALUE(P35)</f>
        <v>4.2803800000000001</v>
      </c>
      <c r="M35">
        <v>9</v>
      </c>
      <c r="O35" t="s">
        <v>28</v>
      </c>
      <c r="P35" t="str">
        <f t="shared" si="2"/>
        <v>4.28038</v>
      </c>
    </row>
    <row r="36" spans="6:16" x14ac:dyDescent="0.2">
      <c r="F36" s="11" t="s">
        <v>350</v>
      </c>
      <c r="H36" s="11">
        <f>AVERAGE(H22:H26)</f>
        <v>4.1981653333333337</v>
      </c>
      <c r="I36" s="11">
        <f>AVERAGE(I22:I26)</f>
        <v>6.5</v>
      </c>
      <c r="J36">
        <v>2</v>
      </c>
      <c r="K36">
        <v>0.9</v>
      </c>
      <c r="L36" s="17">
        <f>VALUE(P36)</f>
        <v>3.606331</v>
      </c>
      <c r="M36">
        <v>7</v>
      </c>
      <c r="O36" t="s">
        <v>29</v>
      </c>
      <c r="P36" t="str">
        <f t="shared" si="2"/>
        <v>3.606331</v>
      </c>
    </row>
    <row r="37" spans="6:16" x14ac:dyDescent="0.2">
      <c r="F37" s="11" t="s">
        <v>351</v>
      </c>
      <c r="H37" s="11">
        <f>AVERAGE(H27:H31)</f>
        <v>3.359619313333333</v>
      </c>
      <c r="I37" s="11">
        <f>AVERAGE(I27:I31)</f>
        <v>5.1666666666666661</v>
      </c>
      <c r="J37">
        <v>3</v>
      </c>
      <c r="K37">
        <v>0.3</v>
      </c>
      <c r="L37" s="17">
        <f>VALUE(P37)</f>
        <v>2.345901</v>
      </c>
      <c r="M37">
        <v>4</v>
      </c>
      <c r="O37" t="s">
        <v>30</v>
      </c>
      <c r="P37" t="str">
        <f t="shared" si="2"/>
        <v>2.345901</v>
      </c>
    </row>
    <row r="38" spans="6:16" x14ac:dyDescent="0.2">
      <c r="H38" s="11">
        <f>AVERAGE(H32:H37)</f>
        <v>3.6235880855555558</v>
      </c>
      <c r="J38">
        <v>3</v>
      </c>
      <c r="K38">
        <v>0.7</v>
      </c>
      <c r="L38" s="17">
        <f>VALUE(P38)</f>
        <v>3.6583939999999999</v>
      </c>
      <c r="M38">
        <v>7</v>
      </c>
      <c r="O38" t="s">
        <v>31</v>
      </c>
      <c r="P38" t="str">
        <f t="shared" si="2"/>
        <v>3.658394</v>
      </c>
    </row>
    <row r="39" spans="6:16" x14ac:dyDescent="0.2">
      <c r="J39">
        <v>3</v>
      </c>
      <c r="K39">
        <v>0.5</v>
      </c>
      <c r="L39" s="17">
        <f>VALUE(P39)</f>
        <v>4.0890959999999996</v>
      </c>
      <c r="M39">
        <v>8</v>
      </c>
      <c r="O39" t="s">
        <v>32</v>
      </c>
      <c r="P39" t="str">
        <f t="shared" si="2"/>
        <v>4.089096</v>
      </c>
    </row>
    <row r="40" spans="6:16" x14ac:dyDescent="0.2">
      <c r="G40">
        <v>0.1</v>
      </c>
      <c r="H40" s="11">
        <f>AVERAGEIF($G2:$G31,G2,$H2:$H31)</f>
        <v>4.3679389444444441</v>
      </c>
      <c r="I40" t="s">
        <v>371</v>
      </c>
      <c r="J40">
        <v>3</v>
      </c>
      <c r="K40">
        <v>0.1</v>
      </c>
      <c r="L40" s="17">
        <f>VALUE(P40)</f>
        <v>5.0255429999999999</v>
      </c>
      <c r="M40">
        <v>6</v>
      </c>
      <c r="O40" t="s">
        <v>33</v>
      </c>
      <c r="P40" t="str">
        <f t="shared" si="2"/>
        <v>5.025543</v>
      </c>
    </row>
    <row r="41" spans="6:16" x14ac:dyDescent="0.2">
      <c r="G41">
        <v>0.3</v>
      </c>
      <c r="H41" s="11">
        <f>AVERAGEIF(G2:G31,G3,H2:H31)</f>
        <v>3.6901393611111111</v>
      </c>
      <c r="J41">
        <v>3</v>
      </c>
      <c r="K41">
        <v>0.9</v>
      </c>
      <c r="L41" s="17">
        <f>VALUE(P41)</f>
        <v>3.135208</v>
      </c>
      <c r="M41">
        <v>6</v>
      </c>
      <c r="O41" t="s">
        <v>34</v>
      </c>
      <c r="P41" t="str">
        <f t="shared" si="2"/>
        <v>3.135208</v>
      </c>
    </row>
    <row r="42" spans="6:16" x14ac:dyDescent="0.2">
      <c r="G42">
        <v>0.5</v>
      </c>
      <c r="H42" s="11">
        <f>AVERAGEIF(G2:G31,G4,H2:H31)</f>
        <v>3.3955672222222226</v>
      </c>
      <c r="J42">
        <v>4</v>
      </c>
      <c r="K42">
        <v>0.3</v>
      </c>
      <c r="L42" s="17">
        <f>VALUE(P42)</f>
        <v>4.5508579999999998</v>
      </c>
      <c r="M42">
        <v>5</v>
      </c>
      <c r="O42" t="s">
        <v>35</v>
      </c>
      <c r="P42" t="str">
        <f t="shared" si="2"/>
        <v>4.550858</v>
      </c>
    </row>
    <row r="43" spans="6:16" x14ac:dyDescent="0.2">
      <c r="G43">
        <v>0.7</v>
      </c>
      <c r="H43" s="11">
        <f>AVERAGEIF(G2:G31,G5,H2:H31)</f>
        <v>3.3164625000000001</v>
      </c>
      <c r="J43">
        <v>4</v>
      </c>
      <c r="K43">
        <v>0.7</v>
      </c>
      <c r="L43" s="17">
        <f>VALUE(P43)</f>
        <v>3.9145660000000002</v>
      </c>
      <c r="M43">
        <v>5</v>
      </c>
      <c r="O43" t="s">
        <v>36</v>
      </c>
      <c r="P43" t="str">
        <f t="shared" si="2"/>
        <v>3.914566</v>
      </c>
    </row>
    <row r="44" spans="6:16" x14ac:dyDescent="0.2">
      <c r="G44">
        <v>0.9</v>
      </c>
      <c r="H44" s="11">
        <f>AVERAGEIF(G2:G31,G6,H2:H31)</f>
        <v>3.3478323999999997</v>
      </c>
      <c r="I44">
        <f>AVERAGE(H40:H44)</f>
        <v>3.6235880855555549</v>
      </c>
      <c r="J44">
        <v>4</v>
      </c>
      <c r="K44">
        <v>0.5</v>
      </c>
      <c r="L44" s="17">
        <f>VALUE(P44)</f>
        <v>4.1483610000000004</v>
      </c>
      <c r="M44">
        <v>7</v>
      </c>
      <c r="O44" t="s">
        <v>363</v>
      </c>
      <c r="P44" t="str">
        <f t="shared" si="2"/>
        <v>4.148361</v>
      </c>
    </row>
    <row r="45" spans="6:16" x14ac:dyDescent="0.2">
      <c r="J45">
        <v>4</v>
      </c>
      <c r="K45">
        <v>0.1</v>
      </c>
      <c r="L45" s="17">
        <f>VALUE(P45)</f>
        <v>2.0736849999999998</v>
      </c>
      <c r="M45">
        <v>8</v>
      </c>
      <c r="O45" t="s">
        <v>37</v>
      </c>
      <c r="P45" t="str">
        <f t="shared" si="2"/>
        <v>2.073685</v>
      </c>
    </row>
    <row r="46" spans="6:16" x14ac:dyDescent="0.2">
      <c r="G46">
        <v>0.1</v>
      </c>
      <c r="H46" s="11">
        <f>AVERAGEIF($G2:$G31,G2,$I2:$I31)</f>
        <v>7.1111111111111107</v>
      </c>
      <c r="I46" t="s">
        <v>372</v>
      </c>
      <c r="J46">
        <v>4</v>
      </c>
      <c r="K46">
        <v>0.9</v>
      </c>
      <c r="L46" s="17">
        <f>VALUE(P46)</f>
        <v>4.4962770000000001</v>
      </c>
      <c r="M46">
        <v>5</v>
      </c>
      <c r="O46" t="s">
        <v>362</v>
      </c>
      <c r="P46" t="str">
        <f t="shared" si="2"/>
        <v>4.496277</v>
      </c>
    </row>
    <row r="47" spans="6:16" x14ac:dyDescent="0.2">
      <c r="G47">
        <v>0.3</v>
      </c>
      <c r="H47" s="11">
        <f>AVERAGEIF($G2:$G31,G3,$I2:$I31)</f>
        <v>5.9722222222222223</v>
      </c>
      <c r="J47">
        <v>5</v>
      </c>
      <c r="K47">
        <v>0.3</v>
      </c>
      <c r="L47" s="17">
        <f>VALUE(P47)</f>
        <v>2.3800050000000001</v>
      </c>
      <c r="M47">
        <v>3</v>
      </c>
      <c r="O47" t="s">
        <v>38</v>
      </c>
      <c r="P47" t="str">
        <f t="shared" si="2"/>
        <v>2.380005</v>
      </c>
    </row>
    <row r="48" spans="6:16" x14ac:dyDescent="0.2">
      <c r="G48">
        <v>0.5</v>
      </c>
      <c r="H48" s="11">
        <f>AVERAGEIF($G2:$G31,G4,$I2:$I31)</f>
        <v>5.8055555555555562</v>
      </c>
      <c r="J48">
        <v>5</v>
      </c>
      <c r="K48">
        <v>0.7</v>
      </c>
      <c r="L48" s="17">
        <f>VALUE(P48)</f>
        <v>1.414612</v>
      </c>
      <c r="M48">
        <v>3</v>
      </c>
      <c r="O48" t="s">
        <v>39</v>
      </c>
      <c r="P48" t="str">
        <f t="shared" si="2"/>
        <v>1.414612</v>
      </c>
    </row>
    <row r="49" spans="7:17" x14ac:dyDescent="0.2">
      <c r="G49">
        <v>0.7</v>
      </c>
      <c r="H49" s="11">
        <f>AVERAGEIF($G2:$G31,G5,$I2:$I31)</f>
        <v>4.5277777777777777</v>
      </c>
      <c r="J49">
        <v>5</v>
      </c>
      <c r="K49">
        <v>0.5</v>
      </c>
      <c r="L49" s="17">
        <f>VALUE(P49)</f>
        <v>2.0754389999999998</v>
      </c>
      <c r="M49">
        <v>3</v>
      </c>
      <c r="O49" t="s">
        <v>40</v>
      </c>
      <c r="P49" t="str">
        <f t="shared" si="2"/>
        <v>2.075439</v>
      </c>
    </row>
    <row r="50" spans="7:17" x14ac:dyDescent="0.2">
      <c r="G50">
        <v>0.9</v>
      </c>
      <c r="H50" s="11">
        <f>AVERAGEIF($G2:$G31,G6,$I2:$I31)</f>
        <v>4.0555555555555554</v>
      </c>
      <c r="I50">
        <f>AVERAGE(H46:H50)</f>
        <v>5.4944444444444445</v>
      </c>
      <c r="J50">
        <v>5</v>
      </c>
      <c r="K50">
        <v>0.1</v>
      </c>
      <c r="L50" s="17">
        <f>VALUE(P50)</f>
        <v>1.0733029999999999</v>
      </c>
      <c r="M50">
        <v>3</v>
      </c>
      <c r="O50" t="s">
        <v>41</v>
      </c>
      <c r="P50" t="str">
        <f t="shared" si="2"/>
        <v>1.073303</v>
      </c>
    </row>
    <row r="51" spans="7:17" x14ac:dyDescent="0.2">
      <c r="J51">
        <v>5</v>
      </c>
      <c r="K51">
        <v>0.9</v>
      </c>
      <c r="L51" s="17">
        <f>VALUE(P51)</f>
        <v>1.5828249999999999</v>
      </c>
      <c r="M51">
        <v>2</v>
      </c>
      <c r="O51" t="s">
        <v>42</v>
      </c>
      <c r="P51" t="str">
        <f t="shared" si="2"/>
        <v>1.582825</v>
      </c>
    </row>
    <row r="52" spans="7:17" x14ac:dyDescent="0.2">
      <c r="J52">
        <v>6</v>
      </c>
      <c r="K52">
        <v>0.3</v>
      </c>
      <c r="L52" s="17">
        <v>6.7797239999999999</v>
      </c>
      <c r="M52">
        <v>8</v>
      </c>
      <c r="O52" t="s">
        <v>43</v>
      </c>
      <c r="P52" t="str">
        <f t="shared" si="2"/>
        <v>1.191162</v>
      </c>
    </row>
    <row r="53" spans="7:17" x14ac:dyDescent="0.2">
      <c r="J53">
        <v>6</v>
      </c>
      <c r="K53">
        <v>0.7</v>
      </c>
      <c r="L53" s="17">
        <v>3.2685909999999998</v>
      </c>
      <c r="M53">
        <v>6</v>
      </c>
      <c r="O53" t="s">
        <v>44</v>
      </c>
      <c r="P53" t="str">
        <f t="shared" si="2"/>
        <v>1.845398</v>
      </c>
    </row>
    <row r="54" spans="7:17" x14ac:dyDescent="0.2">
      <c r="J54">
        <v>6</v>
      </c>
      <c r="K54">
        <v>0.5</v>
      </c>
      <c r="L54" s="17">
        <v>3.503809</v>
      </c>
      <c r="M54">
        <v>7</v>
      </c>
      <c r="O54" t="s">
        <v>45</v>
      </c>
      <c r="P54" t="str">
        <f t="shared" si="2"/>
        <v>1.340668</v>
      </c>
    </row>
    <row r="55" spans="7:17" x14ac:dyDescent="0.2">
      <c r="J55">
        <v>6</v>
      </c>
      <c r="K55">
        <v>0.1</v>
      </c>
      <c r="L55" s="17">
        <v>7</v>
      </c>
      <c r="M55">
        <v>10</v>
      </c>
      <c r="O55" t="s">
        <v>46</v>
      </c>
      <c r="P55" t="str">
        <f t="shared" si="2"/>
        <v>2.205688</v>
      </c>
    </row>
    <row r="56" spans="7:17" x14ac:dyDescent="0.2">
      <c r="J56">
        <v>6</v>
      </c>
      <c r="K56">
        <v>0.9</v>
      </c>
      <c r="L56" s="17">
        <v>3.2348270000000001</v>
      </c>
      <c r="M56">
        <v>5</v>
      </c>
      <c r="O56" t="s">
        <v>47</v>
      </c>
      <c r="P56" t="str">
        <f t="shared" si="2"/>
        <v>1.926239</v>
      </c>
    </row>
    <row r="57" spans="7:17" x14ac:dyDescent="0.2">
      <c r="J57">
        <v>7</v>
      </c>
      <c r="K57">
        <v>0.3</v>
      </c>
      <c r="L57">
        <f>VALUE(P52)</f>
        <v>1.1911620000000001</v>
      </c>
      <c r="M57">
        <v>1</v>
      </c>
    </row>
    <row r="58" spans="7:17" x14ac:dyDescent="0.2">
      <c r="J58">
        <v>7</v>
      </c>
      <c r="K58">
        <v>0.7</v>
      </c>
      <c r="L58">
        <f>VALUE(P53)</f>
        <v>1.8453980000000001</v>
      </c>
      <c r="M58">
        <v>3</v>
      </c>
    </row>
    <row r="59" spans="7:17" x14ac:dyDescent="0.2">
      <c r="J59">
        <v>7</v>
      </c>
      <c r="K59">
        <v>0.5</v>
      </c>
      <c r="L59">
        <f>VALUE(P54)</f>
        <v>1.340668</v>
      </c>
      <c r="M59">
        <v>3</v>
      </c>
    </row>
    <row r="60" spans="7:17" x14ac:dyDescent="0.2">
      <c r="J60">
        <v>7</v>
      </c>
      <c r="K60">
        <v>0.1</v>
      </c>
      <c r="L60">
        <f>VALUE(P55)</f>
        <v>2.2056879999999999</v>
      </c>
      <c r="M60">
        <v>3</v>
      </c>
    </row>
    <row r="61" spans="7:17" x14ac:dyDescent="0.2">
      <c r="J61">
        <v>7</v>
      </c>
      <c r="K61">
        <v>0.9</v>
      </c>
      <c r="L61">
        <f>VALUE(P56)</f>
        <v>1.926239</v>
      </c>
      <c r="M61">
        <v>4</v>
      </c>
    </row>
    <row r="62" spans="7:17" x14ac:dyDescent="0.2">
      <c r="J62">
        <v>2</v>
      </c>
      <c r="K62">
        <v>0.3</v>
      </c>
      <c r="L62">
        <v>3.0981139999999998</v>
      </c>
      <c r="M62">
        <v>8</v>
      </c>
      <c r="O62" t="s">
        <v>48</v>
      </c>
      <c r="P62" t="str">
        <f>RIGHT(O62,LEN(O62)-6)</f>
        <v>2.098114</v>
      </c>
      <c r="Q62">
        <f>VALUE(P62)</f>
        <v>2.0981139999999998</v>
      </c>
    </row>
    <row r="63" spans="7:17" x14ac:dyDescent="0.2">
      <c r="J63">
        <v>2</v>
      </c>
      <c r="K63">
        <v>0.7</v>
      </c>
      <c r="L63" s="17">
        <v>2.8672900000000001</v>
      </c>
      <c r="M63">
        <v>5</v>
      </c>
      <c r="O63" t="s">
        <v>49</v>
      </c>
      <c r="P63" t="str">
        <f t="shared" ref="P63:P83" si="3">RIGHT(O63,LEN(O63)-6)</f>
        <v>3.911972</v>
      </c>
    </row>
    <row r="64" spans="7:17" x14ac:dyDescent="0.2">
      <c r="J64">
        <v>2</v>
      </c>
      <c r="K64">
        <v>0.5</v>
      </c>
      <c r="L64" s="17">
        <v>2.9743200000000001</v>
      </c>
      <c r="M64">
        <v>6</v>
      </c>
      <c r="O64" t="s">
        <v>50</v>
      </c>
      <c r="P64" t="str">
        <f t="shared" si="3"/>
        <v>2.134705</v>
      </c>
    </row>
    <row r="65" spans="10:16" x14ac:dyDescent="0.2">
      <c r="J65">
        <v>2</v>
      </c>
      <c r="K65">
        <v>0.1</v>
      </c>
      <c r="L65">
        <f>VALUE(P63)</f>
        <v>3.911972</v>
      </c>
      <c r="M65">
        <v>8</v>
      </c>
      <c r="O65" t="s">
        <v>51</v>
      </c>
      <c r="P65" t="str">
        <f t="shared" si="3"/>
        <v>2.606598</v>
      </c>
    </row>
    <row r="66" spans="10:16" x14ac:dyDescent="0.2">
      <c r="J66">
        <v>2</v>
      </c>
      <c r="K66">
        <v>0.9</v>
      </c>
      <c r="L66" s="17">
        <v>2.2643629999999999</v>
      </c>
      <c r="M66">
        <v>3</v>
      </c>
      <c r="O66" t="s">
        <v>52</v>
      </c>
      <c r="P66" t="str">
        <f t="shared" si="3"/>
        <v>2.527618</v>
      </c>
    </row>
    <row r="67" spans="10:16" x14ac:dyDescent="0.2">
      <c r="J67">
        <v>3</v>
      </c>
      <c r="K67">
        <v>0.3</v>
      </c>
      <c r="L67">
        <f>VALUE(P64)</f>
        <v>2.1347049999999999</v>
      </c>
      <c r="M67">
        <v>5</v>
      </c>
      <c r="O67" t="s">
        <v>53</v>
      </c>
      <c r="P67" t="str">
        <f t="shared" si="3"/>
        <v>3.168732</v>
      </c>
    </row>
    <row r="68" spans="10:16" x14ac:dyDescent="0.2">
      <c r="J68">
        <v>3</v>
      </c>
      <c r="K68">
        <v>0.7</v>
      </c>
      <c r="L68">
        <f>VALUE(P65)</f>
        <v>2.606598</v>
      </c>
      <c r="M68">
        <v>6</v>
      </c>
      <c r="O68" t="s">
        <v>54</v>
      </c>
      <c r="P68" t="str">
        <f t="shared" si="3"/>
        <v>1.724854</v>
      </c>
    </row>
    <row r="69" spans="10:16" x14ac:dyDescent="0.2">
      <c r="J69">
        <v>3</v>
      </c>
      <c r="K69">
        <v>0.5</v>
      </c>
      <c r="L69">
        <f>VALUE(P66)</f>
        <v>2.5276179999999999</v>
      </c>
      <c r="M69">
        <v>8</v>
      </c>
      <c r="O69" t="s">
        <v>55</v>
      </c>
      <c r="P69" t="str">
        <f t="shared" si="3"/>
        <v>2.066559</v>
      </c>
    </row>
    <row r="70" spans="10:16" x14ac:dyDescent="0.2">
      <c r="J70">
        <v>3</v>
      </c>
      <c r="K70">
        <v>0.1</v>
      </c>
      <c r="L70">
        <f>VALUE(P67)</f>
        <v>3.1687319999999999</v>
      </c>
      <c r="M70">
        <v>1</v>
      </c>
      <c r="O70" t="s">
        <v>56</v>
      </c>
      <c r="P70" t="str">
        <f t="shared" si="3"/>
        <v>2.548431</v>
      </c>
    </row>
    <row r="71" spans="10:16" x14ac:dyDescent="0.2">
      <c r="J71">
        <v>3</v>
      </c>
      <c r="K71">
        <v>0.9</v>
      </c>
      <c r="L71">
        <f>VALUE(P68)</f>
        <v>1.7248540000000001</v>
      </c>
      <c r="M71">
        <v>5</v>
      </c>
      <c r="O71" t="s">
        <v>57</v>
      </c>
      <c r="P71" t="str">
        <f t="shared" si="3"/>
        <v>2.505188</v>
      </c>
    </row>
    <row r="72" spans="10:16" x14ac:dyDescent="0.2">
      <c r="J72">
        <v>4</v>
      </c>
      <c r="K72">
        <v>0.3</v>
      </c>
      <c r="L72">
        <f>VALUE(P69)</f>
        <v>2.0665589999999998</v>
      </c>
      <c r="M72">
        <v>4</v>
      </c>
      <c r="O72" t="s">
        <v>58</v>
      </c>
      <c r="P72" t="str">
        <f t="shared" si="3"/>
        <v>2.708282</v>
      </c>
    </row>
    <row r="73" spans="10:16" x14ac:dyDescent="0.2">
      <c r="J73">
        <v>4</v>
      </c>
      <c r="K73">
        <v>0.7</v>
      </c>
      <c r="L73">
        <f>VALUE(P70)</f>
        <v>2.5484309999999999</v>
      </c>
      <c r="M73">
        <v>7</v>
      </c>
      <c r="O73" t="s">
        <v>59</v>
      </c>
      <c r="P73" t="str">
        <f t="shared" si="3"/>
        <v>1.873657</v>
      </c>
    </row>
    <row r="74" spans="10:16" x14ac:dyDescent="0.2">
      <c r="J74">
        <v>4</v>
      </c>
      <c r="K74">
        <v>0.5</v>
      </c>
      <c r="L74">
        <f>VALUE(P71)</f>
        <v>2.505188</v>
      </c>
      <c r="M74">
        <v>8</v>
      </c>
      <c r="O74" t="s">
        <v>60</v>
      </c>
      <c r="P74" t="str">
        <f t="shared" si="3"/>
        <v>2.177246</v>
      </c>
    </row>
    <row r="75" spans="10:16" x14ac:dyDescent="0.2">
      <c r="J75">
        <v>4</v>
      </c>
      <c r="K75">
        <v>0.1</v>
      </c>
      <c r="L75">
        <v>7</v>
      </c>
      <c r="M75">
        <v>10</v>
      </c>
      <c r="O75" t="s">
        <v>61</v>
      </c>
      <c r="P75" t="str">
        <f t="shared" si="3"/>
        <v>2.697418</v>
      </c>
    </row>
    <row r="76" spans="10:16" x14ac:dyDescent="0.2">
      <c r="J76">
        <v>4</v>
      </c>
      <c r="K76">
        <v>0.9</v>
      </c>
      <c r="L76">
        <f>VALUE(P72)</f>
        <v>2.7082820000000001</v>
      </c>
      <c r="M76">
        <v>6</v>
      </c>
      <c r="O76" t="s">
        <v>62</v>
      </c>
      <c r="P76" t="str">
        <f t="shared" si="3"/>
        <v>3.765686</v>
      </c>
    </row>
    <row r="77" spans="10:16" x14ac:dyDescent="0.2">
      <c r="J77">
        <v>5</v>
      </c>
      <c r="K77">
        <v>0.3</v>
      </c>
      <c r="L77">
        <f>VALUE(P73)</f>
        <v>1.8736569999999999</v>
      </c>
      <c r="M77">
        <v>4</v>
      </c>
      <c r="O77" t="s">
        <v>63</v>
      </c>
      <c r="P77" t="str">
        <f t="shared" si="3"/>
        <v>3.041748</v>
      </c>
    </row>
    <row r="78" spans="10:16" x14ac:dyDescent="0.2">
      <c r="J78">
        <v>5</v>
      </c>
      <c r="K78">
        <v>0.7</v>
      </c>
      <c r="L78">
        <f>VALUE(P74)</f>
        <v>2.1772459999999998</v>
      </c>
      <c r="M78">
        <v>2</v>
      </c>
      <c r="O78" t="s">
        <v>64</v>
      </c>
      <c r="P78" t="str">
        <f t="shared" si="3"/>
        <v>3.68573</v>
      </c>
    </row>
    <row r="79" spans="10:16" x14ac:dyDescent="0.2">
      <c r="J79">
        <v>5</v>
      </c>
      <c r="K79">
        <v>0.5</v>
      </c>
      <c r="L79">
        <f>VALUE(P75)</f>
        <v>2.6974179999999999</v>
      </c>
      <c r="M79">
        <v>5</v>
      </c>
      <c r="O79" t="s">
        <v>65</v>
      </c>
      <c r="P79" t="str">
        <f t="shared" si="3"/>
        <v>2.234253</v>
      </c>
    </row>
    <row r="80" spans="10:16" x14ac:dyDescent="0.2">
      <c r="J80">
        <v>5</v>
      </c>
      <c r="K80">
        <v>0.1</v>
      </c>
      <c r="L80">
        <f>VALUE(P76)</f>
        <v>3.7656860000000001</v>
      </c>
      <c r="M80">
        <v>6</v>
      </c>
      <c r="O80" t="s">
        <v>66</v>
      </c>
      <c r="P80" t="str">
        <f t="shared" si="3"/>
        <v>2.977356</v>
      </c>
    </row>
    <row r="81" spans="10:16" x14ac:dyDescent="0.2">
      <c r="J81">
        <v>5</v>
      </c>
      <c r="K81">
        <v>0.9</v>
      </c>
      <c r="L81">
        <f>VALUE(P77)</f>
        <v>3.0417480000000001</v>
      </c>
      <c r="M81">
        <v>3</v>
      </c>
      <c r="O81" t="s">
        <v>67</v>
      </c>
      <c r="P81" t="str">
        <f t="shared" si="3"/>
        <v>2.764648</v>
      </c>
    </row>
    <row r="82" spans="10:16" x14ac:dyDescent="0.2">
      <c r="J82">
        <v>6</v>
      </c>
      <c r="K82">
        <v>0.3</v>
      </c>
      <c r="L82">
        <v>7</v>
      </c>
      <c r="M82">
        <v>10</v>
      </c>
      <c r="O82" t="s">
        <v>68</v>
      </c>
      <c r="P82" t="str">
        <f t="shared" si="3"/>
        <v>3.30249</v>
      </c>
    </row>
    <row r="83" spans="10:16" x14ac:dyDescent="0.2">
      <c r="J83">
        <v>6</v>
      </c>
      <c r="K83">
        <v>0.7</v>
      </c>
      <c r="L83">
        <f>VALUE(P78)</f>
        <v>3.68573</v>
      </c>
      <c r="M83">
        <v>5</v>
      </c>
      <c r="O83" t="s">
        <v>69</v>
      </c>
      <c r="P83" t="str">
        <f t="shared" si="3"/>
        <v>5.621704</v>
      </c>
    </row>
    <row r="84" spans="10:16" x14ac:dyDescent="0.2">
      <c r="J84">
        <v>6</v>
      </c>
      <c r="K84">
        <v>0.5</v>
      </c>
      <c r="L84">
        <v>3.9745240000000002</v>
      </c>
      <c r="M84">
        <v>8</v>
      </c>
    </row>
    <row r="85" spans="10:16" x14ac:dyDescent="0.2">
      <c r="J85">
        <v>6</v>
      </c>
      <c r="K85">
        <v>0.1</v>
      </c>
      <c r="L85">
        <v>7</v>
      </c>
      <c r="M85">
        <v>10</v>
      </c>
    </row>
    <row r="86" spans="10:16" x14ac:dyDescent="0.2">
      <c r="J86">
        <v>6</v>
      </c>
      <c r="K86">
        <v>0.9</v>
      </c>
      <c r="L86">
        <f>VALUE(P77)</f>
        <v>3.0417480000000001</v>
      </c>
      <c r="M86">
        <v>4</v>
      </c>
    </row>
    <row r="87" spans="10:16" x14ac:dyDescent="0.2">
      <c r="J87">
        <v>7</v>
      </c>
      <c r="K87">
        <v>0.3</v>
      </c>
      <c r="L87">
        <f>VALUE(P79)</f>
        <v>2.2342529999999998</v>
      </c>
      <c r="M87">
        <v>7</v>
      </c>
    </row>
    <row r="88" spans="10:16" x14ac:dyDescent="0.2">
      <c r="J88">
        <v>7</v>
      </c>
      <c r="K88">
        <v>0.7</v>
      </c>
      <c r="L88">
        <f>VALUE(P80)</f>
        <v>2.9773559999999999</v>
      </c>
      <c r="M88">
        <v>5</v>
      </c>
    </row>
    <row r="89" spans="10:16" x14ac:dyDescent="0.2">
      <c r="J89">
        <v>7</v>
      </c>
      <c r="K89">
        <v>0.5</v>
      </c>
      <c r="L89">
        <f>VALUE(P81)</f>
        <v>2.7646480000000002</v>
      </c>
      <c r="M89">
        <v>6</v>
      </c>
    </row>
    <row r="90" spans="10:16" x14ac:dyDescent="0.2">
      <c r="J90">
        <v>7</v>
      </c>
      <c r="K90">
        <v>0.1</v>
      </c>
      <c r="L90">
        <f>VALUE(P82)</f>
        <v>3.3024900000000001</v>
      </c>
      <c r="M90">
        <v>8</v>
      </c>
    </row>
    <row r="91" spans="10:16" x14ac:dyDescent="0.2">
      <c r="J91">
        <v>7</v>
      </c>
      <c r="K91">
        <v>0.9</v>
      </c>
      <c r="L91">
        <f>VALUE(P83)</f>
        <v>5.6217040000000003</v>
      </c>
      <c r="M91">
        <v>1</v>
      </c>
    </row>
    <row r="92" spans="10:16" x14ac:dyDescent="0.2">
      <c r="J92">
        <v>2</v>
      </c>
      <c r="K92">
        <v>0.3</v>
      </c>
      <c r="L92">
        <f>VALUE(P92)</f>
        <v>3.436035</v>
      </c>
      <c r="M92">
        <v>7</v>
      </c>
      <c r="O92" t="s">
        <v>70</v>
      </c>
      <c r="P92" t="str">
        <f>RIGHT(O92,LEN(O92)-6)</f>
        <v>3.436035</v>
      </c>
    </row>
    <row r="93" spans="10:16" x14ac:dyDescent="0.2">
      <c r="J93">
        <v>2</v>
      </c>
      <c r="K93">
        <v>0.7</v>
      </c>
      <c r="L93">
        <f>VALUE(P93)</f>
        <v>3.999161</v>
      </c>
      <c r="M93">
        <v>5</v>
      </c>
      <c r="O93" t="s">
        <v>71</v>
      </c>
      <c r="P93" t="str">
        <f t="shared" ref="P93:P117" si="4">RIGHT(O93,LEN(O93)-6)</f>
        <v>3.999161</v>
      </c>
    </row>
    <row r="94" spans="10:16" x14ac:dyDescent="0.2">
      <c r="J94">
        <v>2</v>
      </c>
      <c r="K94">
        <v>0.5</v>
      </c>
      <c r="L94">
        <f>VALUE(P94)</f>
        <v>5.2889099999999996</v>
      </c>
      <c r="M94">
        <v>9</v>
      </c>
      <c r="O94" t="s">
        <v>72</v>
      </c>
      <c r="P94" t="str">
        <f t="shared" si="4"/>
        <v>5.28891</v>
      </c>
    </row>
    <row r="95" spans="10:16" x14ac:dyDescent="0.2">
      <c r="J95">
        <v>2</v>
      </c>
      <c r="K95">
        <v>0.1</v>
      </c>
      <c r="L95">
        <v>7</v>
      </c>
      <c r="M95">
        <v>10</v>
      </c>
      <c r="O95" t="s">
        <v>73</v>
      </c>
      <c r="P95" t="str">
        <f t="shared" si="4"/>
        <v>5.25943</v>
      </c>
    </row>
    <row r="96" spans="10:16" x14ac:dyDescent="0.2">
      <c r="J96">
        <v>2</v>
      </c>
      <c r="K96">
        <v>0.9</v>
      </c>
      <c r="L96">
        <f>VALUE(P95)</f>
        <v>5.25943</v>
      </c>
      <c r="M96">
        <v>1</v>
      </c>
      <c r="O96" t="s">
        <v>74</v>
      </c>
      <c r="P96" t="str">
        <f t="shared" si="4"/>
        <v>3.928101</v>
      </c>
    </row>
    <row r="97" spans="10:16" x14ac:dyDescent="0.2">
      <c r="J97">
        <v>3</v>
      </c>
      <c r="K97">
        <v>0.3</v>
      </c>
      <c r="L97">
        <f>VALUE(P96)</f>
        <v>3.9281009999999998</v>
      </c>
      <c r="M97">
        <v>8</v>
      </c>
      <c r="O97" t="s">
        <v>75</v>
      </c>
      <c r="P97" t="str">
        <f t="shared" si="4"/>
        <v>4.824829</v>
      </c>
    </row>
    <row r="98" spans="10:16" x14ac:dyDescent="0.2">
      <c r="J98">
        <v>3</v>
      </c>
      <c r="K98">
        <v>0.7</v>
      </c>
      <c r="L98">
        <f>VALUE(P97)</f>
        <v>4.8248290000000003</v>
      </c>
      <c r="M98">
        <v>5</v>
      </c>
      <c r="O98" t="s">
        <v>76</v>
      </c>
      <c r="P98" t="str">
        <f t="shared" si="4"/>
        <v>4.990356</v>
      </c>
    </row>
    <row r="99" spans="10:16" x14ac:dyDescent="0.2">
      <c r="J99">
        <v>3</v>
      </c>
      <c r="K99">
        <v>0.5</v>
      </c>
      <c r="L99">
        <f>VALUE(P98)</f>
        <v>4.9903560000000002</v>
      </c>
      <c r="M99">
        <v>6</v>
      </c>
      <c r="O99" t="s">
        <v>77</v>
      </c>
      <c r="P99" t="str">
        <f t="shared" si="4"/>
        <v>4.450073</v>
      </c>
    </row>
    <row r="100" spans="10:16" x14ac:dyDescent="0.2">
      <c r="J100">
        <v>3</v>
      </c>
      <c r="K100">
        <v>0.1</v>
      </c>
      <c r="L100">
        <f>VALUE(P99)</f>
        <v>4.4500729999999997</v>
      </c>
      <c r="M100">
        <v>8</v>
      </c>
      <c r="O100" t="s">
        <v>78</v>
      </c>
      <c r="P100" t="str">
        <f t="shared" si="4"/>
        <v>1.780609</v>
      </c>
    </row>
    <row r="101" spans="10:16" x14ac:dyDescent="0.2">
      <c r="J101">
        <v>3</v>
      </c>
      <c r="K101">
        <v>0.9</v>
      </c>
      <c r="L101">
        <f>VALUE(P100)</f>
        <v>1.7806090000000001</v>
      </c>
      <c r="M101">
        <v>4</v>
      </c>
      <c r="O101" t="s">
        <v>79</v>
      </c>
      <c r="P101" t="str">
        <f t="shared" si="4"/>
        <v>2.39624</v>
      </c>
    </row>
    <row r="102" spans="10:16" x14ac:dyDescent="0.2">
      <c r="J102">
        <v>4</v>
      </c>
      <c r="K102">
        <v>0.3</v>
      </c>
      <c r="L102" s="18">
        <v>4.1499940000000004</v>
      </c>
      <c r="M102">
        <v>2</v>
      </c>
      <c r="O102" t="s">
        <v>80</v>
      </c>
      <c r="P102" t="str">
        <f>RIGHT(O102,LEN(O102)-6)</f>
        <v>4.149994</v>
      </c>
    </row>
    <row r="103" spans="10:16" x14ac:dyDescent="0.2">
      <c r="J103">
        <v>4</v>
      </c>
      <c r="K103">
        <v>0.7</v>
      </c>
      <c r="L103">
        <f>VALUE(P101)</f>
        <v>2.3962400000000001</v>
      </c>
      <c r="M103">
        <v>1</v>
      </c>
      <c r="O103" t="s">
        <v>81</v>
      </c>
      <c r="P103" t="str">
        <f t="shared" si="4"/>
        <v>3.148102</v>
      </c>
    </row>
    <row r="104" spans="10:16" x14ac:dyDescent="0.2">
      <c r="J104">
        <v>4</v>
      </c>
      <c r="K104">
        <v>0.5</v>
      </c>
      <c r="L104">
        <f>VALUE(P103)</f>
        <v>3.1481020000000002</v>
      </c>
      <c r="M104">
        <v>2</v>
      </c>
      <c r="O104" t="s">
        <v>82</v>
      </c>
      <c r="P104" t="str">
        <f t="shared" si="4"/>
        <v>2.216461</v>
      </c>
    </row>
    <row r="105" spans="10:16" x14ac:dyDescent="0.2">
      <c r="J105">
        <v>4</v>
      </c>
      <c r="K105">
        <v>0.1</v>
      </c>
      <c r="L105">
        <v>7</v>
      </c>
      <c r="M105">
        <v>10</v>
      </c>
      <c r="O105" t="s">
        <v>83</v>
      </c>
      <c r="P105" t="str">
        <f t="shared" si="4"/>
        <v>2.759583</v>
      </c>
    </row>
    <row r="106" spans="10:16" x14ac:dyDescent="0.2">
      <c r="J106">
        <v>4</v>
      </c>
      <c r="K106">
        <v>0.9</v>
      </c>
      <c r="L106">
        <f>VALUE(P104)</f>
        <v>2.2164609999999998</v>
      </c>
      <c r="M106">
        <v>2</v>
      </c>
      <c r="O106" t="s">
        <v>84</v>
      </c>
      <c r="P106" t="str">
        <f t="shared" si="4"/>
        <v>3.080048</v>
      </c>
    </row>
    <row r="107" spans="10:16" x14ac:dyDescent="0.2">
      <c r="J107">
        <v>5</v>
      </c>
      <c r="K107">
        <v>0.3</v>
      </c>
      <c r="L107">
        <f>VALUE(P105)</f>
        <v>2.7595830000000001</v>
      </c>
      <c r="M107">
        <v>5</v>
      </c>
      <c r="O107" t="s">
        <v>85</v>
      </c>
      <c r="P107" t="str">
        <f t="shared" si="4"/>
        <v>1.854797</v>
      </c>
    </row>
    <row r="108" spans="10:16" x14ac:dyDescent="0.2">
      <c r="J108">
        <v>5</v>
      </c>
      <c r="K108">
        <v>0.7</v>
      </c>
      <c r="L108">
        <f>VALUE(P106)</f>
        <v>3.0800480000000001</v>
      </c>
      <c r="M108">
        <v>1</v>
      </c>
      <c r="O108" t="s">
        <v>86</v>
      </c>
      <c r="P108" t="str">
        <f t="shared" si="4"/>
        <v>2.999725</v>
      </c>
    </row>
    <row r="109" spans="10:16" x14ac:dyDescent="0.2">
      <c r="J109">
        <v>5</v>
      </c>
      <c r="K109">
        <v>0.5</v>
      </c>
      <c r="L109">
        <f>VALUE(P107)</f>
        <v>1.854797</v>
      </c>
      <c r="M109">
        <v>3</v>
      </c>
      <c r="O109" t="s">
        <v>87</v>
      </c>
      <c r="P109" t="str">
        <f t="shared" si="4"/>
        <v>2.289368</v>
      </c>
    </row>
    <row r="110" spans="10:16" x14ac:dyDescent="0.2">
      <c r="J110">
        <v>5</v>
      </c>
      <c r="K110">
        <v>0.1</v>
      </c>
      <c r="L110">
        <f>VALUE(P108)</f>
        <v>2.9997250000000002</v>
      </c>
      <c r="M110">
        <v>5</v>
      </c>
      <c r="O110" t="s">
        <v>88</v>
      </c>
      <c r="P110" t="str">
        <f t="shared" si="4"/>
        <v>4.235504</v>
      </c>
    </row>
    <row r="111" spans="10:16" x14ac:dyDescent="0.2">
      <c r="J111">
        <v>5</v>
      </c>
      <c r="K111">
        <v>0.9</v>
      </c>
      <c r="L111">
        <f>VALUE(P109)</f>
        <v>2.2893680000000001</v>
      </c>
      <c r="M111">
        <v>2</v>
      </c>
      <c r="O111" t="s">
        <v>89</v>
      </c>
      <c r="P111" t="str">
        <f t="shared" si="4"/>
        <v>5.079834</v>
      </c>
    </row>
    <row r="112" spans="10:16" x14ac:dyDescent="0.2">
      <c r="J112">
        <v>6</v>
      </c>
      <c r="K112">
        <v>0.3</v>
      </c>
      <c r="L112">
        <f>VALUE(P110)</f>
        <v>4.2355039999999997</v>
      </c>
      <c r="M112">
        <v>6</v>
      </c>
      <c r="O112" t="s">
        <v>90</v>
      </c>
      <c r="P112" t="str">
        <f t="shared" si="4"/>
        <v>5.156433</v>
      </c>
    </row>
    <row r="113" spans="10:16" x14ac:dyDescent="0.2">
      <c r="J113">
        <v>6</v>
      </c>
      <c r="K113">
        <v>0.7</v>
      </c>
      <c r="L113">
        <f>VALUE(P111)</f>
        <v>5.079834</v>
      </c>
      <c r="M113">
        <v>6</v>
      </c>
      <c r="O113" t="s">
        <v>91</v>
      </c>
      <c r="P113" t="str">
        <f t="shared" si="4"/>
        <v>5.088806</v>
      </c>
    </row>
    <row r="114" spans="10:16" x14ac:dyDescent="0.2">
      <c r="J114">
        <v>6</v>
      </c>
      <c r="K114">
        <v>0.5</v>
      </c>
      <c r="L114">
        <f>VALUE(P112)</f>
        <v>5.1564329999999998</v>
      </c>
      <c r="M114">
        <v>4</v>
      </c>
      <c r="O114" t="s">
        <v>92</v>
      </c>
      <c r="P114" t="str">
        <f t="shared" si="4"/>
        <v>3.583618</v>
      </c>
    </row>
    <row r="115" spans="10:16" x14ac:dyDescent="0.2">
      <c r="J115">
        <v>6</v>
      </c>
      <c r="K115">
        <v>0.1</v>
      </c>
      <c r="L115">
        <f>VALUE(P113)</f>
        <v>5.0888059999999999</v>
      </c>
      <c r="M115">
        <v>9</v>
      </c>
      <c r="O115" t="s">
        <v>93</v>
      </c>
      <c r="P115" t="str">
        <f t="shared" si="4"/>
        <v>3.157654</v>
      </c>
    </row>
    <row r="116" spans="10:16" x14ac:dyDescent="0.2">
      <c r="J116">
        <v>6</v>
      </c>
      <c r="K116">
        <v>0.9</v>
      </c>
      <c r="L116">
        <f>VALUE(P114)</f>
        <v>3.583618</v>
      </c>
      <c r="M116">
        <v>4</v>
      </c>
      <c r="O116" t="s">
        <v>94</v>
      </c>
      <c r="P116" t="str">
        <f t="shared" si="4"/>
        <v>4.501953</v>
      </c>
    </row>
    <row r="117" spans="10:16" x14ac:dyDescent="0.2">
      <c r="J117">
        <v>7</v>
      </c>
      <c r="K117">
        <v>0.3</v>
      </c>
      <c r="L117">
        <f>VALUE(P115)</f>
        <v>3.157654</v>
      </c>
      <c r="M117">
        <v>8</v>
      </c>
      <c r="O117" t="s">
        <v>95</v>
      </c>
      <c r="P117" t="str">
        <f t="shared" si="4"/>
        <v>3.205139</v>
      </c>
    </row>
    <row r="118" spans="10:16" x14ac:dyDescent="0.2">
      <c r="J118">
        <v>7</v>
      </c>
      <c r="K118">
        <v>0.7</v>
      </c>
      <c r="L118">
        <v>3.5233620000000001</v>
      </c>
      <c r="M118">
        <v>5</v>
      </c>
    </row>
    <row r="119" spans="10:16" x14ac:dyDescent="0.2">
      <c r="J119">
        <v>7</v>
      </c>
      <c r="K119">
        <v>0.5</v>
      </c>
      <c r="L119">
        <f>VALUE(P117)</f>
        <v>3.205139</v>
      </c>
      <c r="M119">
        <v>6</v>
      </c>
    </row>
    <row r="120" spans="10:16" x14ac:dyDescent="0.2">
      <c r="J120">
        <v>7</v>
      </c>
      <c r="K120">
        <v>0.1</v>
      </c>
      <c r="L120">
        <v>4.1836250000000001</v>
      </c>
      <c r="M120">
        <v>8</v>
      </c>
    </row>
    <row r="121" spans="10:16" x14ac:dyDescent="0.2">
      <c r="J121">
        <v>7</v>
      </c>
      <c r="K121">
        <v>0.9</v>
      </c>
      <c r="L121">
        <v>3.0194624000000001</v>
      </c>
      <c r="M121">
        <v>4</v>
      </c>
    </row>
    <row r="122" spans="10:16" x14ac:dyDescent="0.2">
      <c r="J122">
        <v>2</v>
      </c>
      <c r="K122">
        <v>0.3</v>
      </c>
      <c r="L122">
        <f>VALUE(P122)</f>
        <v>4.9908049999999999</v>
      </c>
      <c r="M122">
        <v>8</v>
      </c>
      <c r="O122" t="s">
        <v>96</v>
      </c>
      <c r="P122" t="str">
        <f>RIGHT(O122,LEN(O122)-6)</f>
        <v>4.990805</v>
      </c>
    </row>
    <row r="123" spans="10:16" x14ac:dyDescent="0.2">
      <c r="J123">
        <v>2</v>
      </c>
      <c r="K123">
        <v>0.7</v>
      </c>
      <c r="L123">
        <f>VALUE(P123)</f>
        <v>3.5224950000000002</v>
      </c>
      <c r="M123">
        <v>6</v>
      </c>
      <c r="O123" t="s">
        <v>97</v>
      </c>
      <c r="P123" t="str">
        <f t="shared" ref="P123:P151" si="5">RIGHT(O123,LEN(O123)-6)</f>
        <v>3.522495</v>
      </c>
    </row>
    <row r="124" spans="10:16" x14ac:dyDescent="0.2">
      <c r="J124">
        <v>2</v>
      </c>
      <c r="K124">
        <v>0.5</v>
      </c>
      <c r="L124">
        <f>VALUE(P124)</f>
        <v>2.6836009999999999</v>
      </c>
      <c r="M124">
        <v>7</v>
      </c>
      <c r="O124" t="s">
        <v>98</v>
      </c>
      <c r="P124" t="str">
        <f t="shared" si="5"/>
        <v>2.683601</v>
      </c>
    </row>
    <row r="125" spans="10:16" x14ac:dyDescent="0.2">
      <c r="J125">
        <v>2</v>
      </c>
      <c r="K125">
        <v>0.1</v>
      </c>
      <c r="L125">
        <f>VALUE(P125)</f>
        <v>6.6539989999999998</v>
      </c>
      <c r="M125">
        <v>1</v>
      </c>
      <c r="O125" t="s">
        <v>99</v>
      </c>
      <c r="P125" t="str">
        <f t="shared" si="5"/>
        <v>6.653999</v>
      </c>
    </row>
    <row r="126" spans="10:16" x14ac:dyDescent="0.2">
      <c r="J126">
        <v>2</v>
      </c>
      <c r="K126">
        <v>0.9</v>
      </c>
      <c r="L126">
        <f>VALUE(P126)</f>
        <v>4.3481670000000001</v>
      </c>
      <c r="M126">
        <v>3</v>
      </c>
      <c r="O126" t="s">
        <v>100</v>
      </c>
      <c r="P126" t="str">
        <f t="shared" si="5"/>
        <v>4.348167</v>
      </c>
    </row>
    <row r="127" spans="10:16" x14ac:dyDescent="0.2">
      <c r="J127">
        <v>3</v>
      </c>
      <c r="K127">
        <v>0.3</v>
      </c>
      <c r="L127">
        <f>VALUE(P127)</f>
        <v>3.1195680000000001</v>
      </c>
      <c r="M127">
        <v>8</v>
      </c>
      <c r="O127" t="s">
        <v>101</v>
      </c>
      <c r="P127" t="str">
        <f t="shared" si="5"/>
        <v>3.119568</v>
      </c>
    </row>
    <row r="128" spans="10:16" x14ac:dyDescent="0.2">
      <c r="J128">
        <v>3</v>
      </c>
      <c r="K128">
        <v>0.7</v>
      </c>
      <c r="L128">
        <f>VALUE(P128)</f>
        <v>3.055145</v>
      </c>
      <c r="M128">
        <v>4</v>
      </c>
      <c r="O128" t="s">
        <v>102</v>
      </c>
      <c r="P128" t="str">
        <f t="shared" si="5"/>
        <v>3.055145</v>
      </c>
    </row>
    <row r="129" spans="10:16" x14ac:dyDescent="0.2">
      <c r="J129">
        <v>3</v>
      </c>
      <c r="K129">
        <v>0.5</v>
      </c>
      <c r="L129">
        <f>VALUE(P129)</f>
        <v>2.8013150000000002</v>
      </c>
      <c r="M129">
        <v>5</v>
      </c>
      <c r="O129" t="s">
        <v>103</v>
      </c>
      <c r="P129" t="str">
        <f t="shared" si="5"/>
        <v>2.801315</v>
      </c>
    </row>
    <row r="130" spans="10:16" x14ac:dyDescent="0.2">
      <c r="J130">
        <v>3</v>
      </c>
      <c r="K130">
        <v>0.1</v>
      </c>
      <c r="L130">
        <f>VALUE(P130)</f>
        <v>2.7405400000000002</v>
      </c>
      <c r="M130">
        <v>7</v>
      </c>
      <c r="O130" t="s">
        <v>104</v>
      </c>
      <c r="P130" t="str">
        <f t="shared" si="5"/>
        <v>2.74054</v>
      </c>
    </row>
    <row r="131" spans="10:16" x14ac:dyDescent="0.2">
      <c r="J131">
        <v>3</v>
      </c>
      <c r="K131">
        <v>0.9</v>
      </c>
      <c r="L131">
        <f>VALUE(P131)</f>
        <v>2.2316889999999998</v>
      </c>
      <c r="M131">
        <v>4</v>
      </c>
      <c r="O131" t="s">
        <v>105</v>
      </c>
      <c r="P131" t="str">
        <f t="shared" si="5"/>
        <v>2.231689</v>
      </c>
    </row>
    <row r="132" spans="10:16" x14ac:dyDescent="0.2">
      <c r="J132">
        <v>4</v>
      </c>
      <c r="K132">
        <v>0.3</v>
      </c>
      <c r="L132">
        <f>VALUE(P132)</f>
        <v>1.405945</v>
      </c>
      <c r="M132">
        <v>7</v>
      </c>
      <c r="O132" t="s">
        <v>106</v>
      </c>
      <c r="P132" t="str">
        <f t="shared" si="5"/>
        <v>1.405945</v>
      </c>
    </row>
    <row r="133" spans="10:16" x14ac:dyDescent="0.2">
      <c r="J133">
        <v>4</v>
      </c>
      <c r="K133">
        <v>0.7</v>
      </c>
      <c r="L133">
        <f>VALUE(P133)</f>
        <v>2.1242679999999998</v>
      </c>
      <c r="M133">
        <v>4</v>
      </c>
      <c r="O133" t="s">
        <v>107</v>
      </c>
      <c r="P133" t="str">
        <f t="shared" si="5"/>
        <v>2.124268</v>
      </c>
    </row>
    <row r="134" spans="10:16" x14ac:dyDescent="0.2">
      <c r="J134">
        <v>4</v>
      </c>
      <c r="K134">
        <v>0.5</v>
      </c>
      <c r="L134">
        <f>VALUE(P134)</f>
        <v>2.636002</v>
      </c>
      <c r="M134">
        <v>4</v>
      </c>
      <c r="O134" t="s">
        <v>108</v>
      </c>
      <c r="P134" t="str">
        <f t="shared" si="5"/>
        <v>2.636002</v>
      </c>
    </row>
    <row r="135" spans="10:16" x14ac:dyDescent="0.2">
      <c r="J135">
        <v>4</v>
      </c>
      <c r="K135">
        <v>0.1</v>
      </c>
      <c r="L135">
        <f>VALUE(P135)</f>
        <v>1.7971189999999999</v>
      </c>
      <c r="M135">
        <v>1</v>
      </c>
      <c r="O135" t="s">
        <v>109</v>
      </c>
      <c r="P135" t="str">
        <f t="shared" si="5"/>
        <v>1.797119</v>
      </c>
    </row>
    <row r="136" spans="10:16" x14ac:dyDescent="0.2">
      <c r="J136">
        <v>4</v>
      </c>
      <c r="K136">
        <v>0.9</v>
      </c>
      <c r="L136">
        <f>VALUE(P136)</f>
        <v>3.9560849999999999</v>
      </c>
      <c r="M136">
        <v>5</v>
      </c>
      <c r="O136" t="s">
        <v>110</v>
      </c>
      <c r="P136" t="str">
        <f t="shared" si="5"/>
        <v>3.956085</v>
      </c>
    </row>
    <row r="137" spans="10:16" x14ac:dyDescent="0.2">
      <c r="J137">
        <v>5</v>
      </c>
      <c r="K137">
        <v>0.3</v>
      </c>
      <c r="L137">
        <f>VALUE(P137)</f>
        <v>1.2685550000000001</v>
      </c>
      <c r="M137">
        <v>5</v>
      </c>
      <c r="O137" t="s">
        <v>111</v>
      </c>
      <c r="P137" t="str">
        <f t="shared" si="5"/>
        <v>1.268555</v>
      </c>
    </row>
    <row r="138" spans="10:16" x14ac:dyDescent="0.2">
      <c r="J138">
        <v>5</v>
      </c>
      <c r="K138">
        <v>0.7</v>
      </c>
      <c r="L138">
        <f>VALUE(P138)</f>
        <v>1.417694</v>
      </c>
      <c r="M138">
        <v>3</v>
      </c>
      <c r="O138" t="s">
        <v>112</v>
      </c>
      <c r="P138" t="str">
        <f t="shared" si="5"/>
        <v>1.417694</v>
      </c>
    </row>
    <row r="139" spans="10:16" x14ac:dyDescent="0.2">
      <c r="J139">
        <v>5</v>
      </c>
      <c r="K139">
        <v>0.5</v>
      </c>
      <c r="L139">
        <f>VALUE(P139)</f>
        <v>1.842468</v>
      </c>
      <c r="M139">
        <v>4</v>
      </c>
      <c r="O139" t="s">
        <v>113</v>
      </c>
      <c r="P139" t="str">
        <f t="shared" si="5"/>
        <v>1.842468</v>
      </c>
    </row>
    <row r="140" spans="10:16" x14ac:dyDescent="0.2">
      <c r="J140">
        <v>5</v>
      </c>
      <c r="K140">
        <v>0.1</v>
      </c>
      <c r="L140">
        <f>VALUE(P140)</f>
        <v>2.6331180000000001</v>
      </c>
      <c r="M140">
        <v>8</v>
      </c>
      <c r="O140" t="s">
        <v>114</v>
      </c>
      <c r="P140" t="str">
        <f t="shared" si="5"/>
        <v>2.633118</v>
      </c>
    </row>
    <row r="141" spans="10:16" x14ac:dyDescent="0.2">
      <c r="J141">
        <v>5</v>
      </c>
      <c r="K141">
        <v>0.9</v>
      </c>
      <c r="L141">
        <f>VALUE(P141)</f>
        <v>2.5451969999999999</v>
      </c>
      <c r="M141">
        <v>2</v>
      </c>
      <c r="O141" t="s">
        <v>115</v>
      </c>
      <c r="P141" t="str">
        <f t="shared" si="5"/>
        <v>2.545197</v>
      </c>
    </row>
    <row r="142" spans="10:16" x14ac:dyDescent="0.2">
      <c r="J142">
        <v>6</v>
      </c>
      <c r="K142">
        <v>0.3</v>
      </c>
      <c r="L142">
        <f>VALUE(P142)</f>
        <v>2.7613530000000002</v>
      </c>
      <c r="M142">
        <v>6</v>
      </c>
      <c r="O142" t="s">
        <v>116</v>
      </c>
      <c r="P142" t="str">
        <f t="shared" si="5"/>
        <v>2.761353</v>
      </c>
    </row>
    <row r="143" spans="10:16" x14ac:dyDescent="0.2">
      <c r="J143">
        <v>6</v>
      </c>
      <c r="K143">
        <v>0.7</v>
      </c>
      <c r="L143">
        <f>VALUE(P143)</f>
        <v>1.913727</v>
      </c>
      <c r="M143">
        <v>5</v>
      </c>
      <c r="O143" t="s">
        <v>117</v>
      </c>
      <c r="P143" t="str">
        <f t="shared" si="5"/>
        <v>1.913727</v>
      </c>
    </row>
    <row r="144" spans="10:16" x14ac:dyDescent="0.2">
      <c r="J144">
        <v>6</v>
      </c>
      <c r="K144">
        <v>0.5</v>
      </c>
      <c r="L144">
        <f>VALUE(P144)</f>
        <v>2.7842709999999999</v>
      </c>
      <c r="M144">
        <v>6</v>
      </c>
      <c r="O144" t="s">
        <v>118</v>
      </c>
      <c r="P144" t="str">
        <f t="shared" si="5"/>
        <v>2.784271</v>
      </c>
    </row>
    <row r="145" spans="10:17" x14ac:dyDescent="0.2">
      <c r="J145">
        <v>6</v>
      </c>
      <c r="K145">
        <v>0.1</v>
      </c>
      <c r="L145">
        <f>VALUE(P145)</f>
        <v>3.1436459999999999</v>
      </c>
      <c r="M145">
        <v>8</v>
      </c>
      <c r="O145" t="s">
        <v>119</v>
      </c>
      <c r="P145" t="str">
        <f t="shared" si="5"/>
        <v>3.143646</v>
      </c>
    </row>
    <row r="146" spans="10:17" x14ac:dyDescent="0.2">
      <c r="J146">
        <v>6</v>
      </c>
      <c r="K146">
        <v>0.9</v>
      </c>
      <c r="L146">
        <f>VALUE(P146)</f>
        <v>3.5519409999999998</v>
      </c>
      <c r="M146">
        <v>3</v>
      </c>
      <c r="O146" t="s">
        <v>120</v>
      </c>
      <c r="P146" t="str">
        <f t="shared" si="5"/>
        <v>3.551941</v>
      </c>
    </row>
    <row r="147" spans="10:17" x14ac:dyDescent="0.2">
      <c r="J147">
        <v>7</v>
      </c>
      <c r="K147">
        <v>0.3</v>
      </c>
      <c r="L147">
        <f>VALUE(P147)</f>
        <v>2.455139</v>
      </c>
      <c r="M147">
        <v>4</v>
      </c>
      <c r="O147" t="s">
        <v>121</v>
      </c>
      <c r="P147" t="str">
        <f t="shared" si="5"/>
        <v>2.455139</v>
      </c>
    </row>
    <row r="148" spans="10:17" x14ac:dyDescent="0.2">
      <c r="J148">
        <v>7</v>
      </c>
      <c r="K148">
        <v>0.7</v>
      </c>
      <c r="L148">
        <f>VALUE(P148)</f>
        <v>1.7655639999999999</v>
      </c>
      <c r="M148">
        <v>7</v>
      </c>
      <c r="O148" t="s">
        <v>122</v>
      </c>
      <c r="P148" t="str">
        <f t="shared" si="5"/>
        <v>1.765564</v>
      </c>
    </row>
    <row r="149" spans="10:17" x14ac:dyDescent="0.2">
      <c r="J149">
        <v>7</v>
      </c>
      <c r="K149">
        <v>0.5</v>
      </c>
      <c r="L149">
        <f>VALUE(P149)</f>
        <v>4.3237300000000003</v>
      </c>
      <c r="M149">
        <v>8</v>
      </c>
      <c r="O149" t="s">
        <v>123</v>
      </c>
      <c r="P149" t="str">
        <f t="shared" si="5"/>
        <v>4.32373</v>
      </c>
    </row>
    <row r="150" spans="10:17" x14ac:dyDescent="0.2">
      <c r="J150">
        <v>7</v>
      </c>
      <c r="K150">
        <v>0.1</v>
      </c>
      <c r="L150">
        <f>VALUE(P150)</f>
        <v>3.609467</v>
      </c>
      <c r="M150">
        <v>6</v>
      </c>
      <c r="O150" t="s">
        <v>124</v>
      </c>
      <c r="P150" t="str">
        <f t="shared" si="5"/>
        <v>3.609467</v>
      </c>
    </row>
    <row r="151" spans="10:17" x14ac:dyDescent="0.2">
      <c r="J151">
        <v>7</v>
      </c>
      <c r="K151">
        <v>0.9</v>
      </c>
      <c r="L151">
        <f>VALUE(P151)</f>
        <v>3.8636469999999998</v>
      </c>
      <c r="M151">
        <v>4</v>
      </c>
      <c r="O151" t="s">
        <v>125</v>
      </c>
      <c r="P151" t="str">
        <f t="shared" si="5"/>
        <v>3.863647</v>
      </c>
    </row>
    <row r="152" spans="10:17" x14ac:dyDescent="0.2">
      <c r="J152">
        <v>2</v>
      </c>
      <c r="K152">
        <v>0.3</v>
      </c>
      <c r="L152">
        <f>VALUE(P153)</f>
        <v>3.4570789999999998</v>
      </c>
      <c r="M152">
        <v>6</v>
      </c>
    </row>
    <row r="153" spans="10:17" x14ac:dyDescent="0.2">
      <c r="J153">
        <v>2</v>
      </c>
      <c r="K153">
        <v>0.7</v>
      </c>
      <c r="L153">
        <f>VALUE(P154)</f>
        <v>5.6435009999999997</v>
      </c>
      <c r="M153">
        <v>4</v>
      </c>
      <c r="O153" s="1" t="s">
        <v>126</v>
      </c>
      <c r="P153" t="str">
        <f>RIGHT(O153,LEN(O153)-6)</f>
        <v>3.457079</v>
      </c>
      <c r="Q153" s="1"/>
    </row>
    <row r="154" spans="10:17" x14ac:dyDescent="0.2">
      <c r="J154">
        <v>2</v>
      </c>
      <c r="K154">
        <v>0.5</v>
      </c>
      <c r="L154">
        <v>5.7826449999999996</v>
      </c>
      <c r="M154">
        <v>2</v>
      </c>
      <c r="O154" s="1" t="s">
        <v>127</v>
      </c>
      <c r="P154" t="str">
        <f t="shared" ref="P154:P176" si="6">RIGHT(O154,LEN(O154)-6)</f>
        <v>5.643501</v>
      </c>
      <c r="Q154" s="1"/>
    </row>
    <row r="155" spans="10:17" x14ac:dyDescent="0.2">
      <c r="J155">
        <v>2</v>
      </c>
      <c r="K155">
        <v>0.1</v>
      </c>
      <c r="L155">
        <f>VALUE(P155)</f>
        <v>5.2117769999999997</v>
      </c>
      <c r="M155">
        <v>6</v>
      </c>
      <c r="O155" s="1" t="s">
        <v>128</v>
      </c>
      <c r="P155" t="str">
        <f t="shared" si="6"/>
        <v>5.211777</v>
      </c>
      <c r="Q155" s="1"/>
    </row>
    <row r="156" spans="10:17" x14ac:dyDescent="0.2">
      <c r="J156">
        <v>2</v>
      </c>
      <c r="K156">
        <v>0.9</v>
      </c>
      <c r="L156">
        <f>VALUE(P156)</f>
        <v>5.7974240000000004</v>
      </c>
      <c r="M156">
        <v>5</v>
      </c>
      <c r="O156" s="1" t="s">
        <v>129</v>
      </c>
      <c r="P156" t="str">
        <f t="shared" si="6"/>
        <v>5.797424</v>
      </c>
      <c r="Q156" s="1"/>
    </row>
    <row r="157" spans="10:17" x14ac:dyDescent="0.2">
      <c r="J157">
        <v>3</v>
      </c>
      <c r="K157">
        <v>0.3</v>
      </c>
      <c r="L157">
        <f>VALUE(P157)</f>
        <v>1.2654190000000001</v>
      </c>
      <c r="M157">
        <v>7</v>
      </c>
      <c r="O157" s="1" t="s">
        <v>130</v>
      </c>
      <c r="P157" t="str">
        <f t="shared" si="6"/>
        <v>1.265419</v>
      </c>
      <c r="Q157" s="1"/>
    </row>
    <row r="158" spans="10:17" x14ac:dyDescent="0.2">
      <c r="J158">
        <v>3</v>
      </c>
      <c r="K158">
        <v>0.7</v>
      </c>
      <c r="L158">
        <f>VALUE(P158)</f>
        <v>2.5706479999999998</v>
      </c>
      <c r="M158">
        <v>2</v>
      </c>
      <c r="O158" s="1" t="s">
        <v>131</v>
      </c>
      <c r="P158" t="str">
        <f t="shared" si="6"/>
        <v>2.570648</v>
      </c>
      <c r="Q158" s="1"/>
    </row>
    <row r="159" spans="10:17" x14ac:dyDescent="0.2">
      <c r="J159">
        <v>3</v>
      </c>
      <c r="K159">
        <v>0.5</v>
      </c>
      <c r="L159">
        <f>VALUE(P159)</f>
        <v>1.374924</v>
      </c>
      <c r="M159">
        <v>7</v>
      </c>
      <c r="O159" s="1" t="s">
        <v>132</v>
      </c>
      <c r="P159" t="str">
        <f t="shared" si="6"/>
        <v>1.374924</v>
      </c>
      <c r="Q159" s="1"/>
    </row>
    <row r="160" spans="10:17" x14ac:dyDescent="0.2">
      <c r="J160">
        <v>3</v>
      </c>
      <c r="K160">
        <v>0.1</v>
      </c>
      <c r="L160">
        <f>VALUE(P160)</f>
        <v>2.8302149999999999</v>
      </c>
      <c r="M160">
        <v>8</v>
      </c>
      <c r="O160" s="1" t="s">
        <v>133</v>
      </c>
      <c r="P160" t="str">
        <f t="shared" si="6"/>
        <v>2.830215</v>
      </c>
      <c r="Q160" s="1"/>
    </row>
    <row r="161" spans="10:17" x14ac:dyDescent="0.2">
      <c r="J161">
        <v>3</v>
      </c>
      <c r="K161">
        <v>0.9</v>
      </c>
      <c r="L161">
        <f>VALUE(P161)</f>
        <v>1.419724</v>
      </c>
      <c r="M161">
        <v>1</v>
      </c>
      <c r="O161" s="1" t="s">
        <v>134</v>
      </c>
      <c r="P161" t="str">
        <f t="shared" si="6"/>
        <v>1.419724</v>
      </c>
      <c r="Q161" s="1"/>
    </row>
    <row r="162" spans="10:17" x14ac:dyDescent="0.2">
      <c r="J162">
        <v>4</v>
      </c>
      <c r="K162">
        <v>0.3</v>
      </c>
      <c r="L162">
        <f>VALUE(P162)</f>
        <v>2.8287659999999999</v>
      </c>
      <c r="M162">
        <v>6</v>
      </c>
      <c r="O162" s="1" t="s">
        <v>135</v>
      </c>
      <c r="P162" t="str">
        <f t="shared" si="6"/>
        <v>2.828766</v>
      </c>
      <c r="Q162" s="1"/>
    </row>
    <row r="163" spans="10:17" x14ac:dyDescent="0.2">
      <c r="J163">
        <v>4</v>
      </c>
      <c r="K163">
        <v>0.7</v>
      </c>
      <c r="L163">
        <f>VALUE(P163)</f>
        <v>1.286926</v>
      </c>
      <c r="M163">
        <v>6</v>
      </c>
      <c r="O163" s="1" t="s">
        <v>136</v>
      </c>
      <c r="P163" t="str">
        <f t="shared" si="6"/>
        <v>1.286926</v>
      </c>
      <c r="Q163" s="1"/>
    </row>
    <row r="164" spans="10:17" x14ac:dyDescent="0.2">
      <c r="J164">
        <v>4</v>
      </c>
      <c r="K164">
        <v>0.5</v>
      </c>
      <c r="L164">
        <f>VALUE(P164)</f>
        <v>1.4700009999999999</v>
      </c>
      <c r="M164">
        <v>6</v>
      </c>
      <c r="O164" s="1" t="s">
        <v>137</v>
      </c>
      <c r="P164" t="str">
        <f t="shared" si="6"/>
        <v>1.470001</v>
      </c>
      <c r="Q164" s="1"/>
    </row>
    <row r="165" spans="10:17" x14ac:dyDescent="0.2">
      <c r="J165">
        <v>4</v>
      </c>
      <c r="K165">
        <v>0.1</v>
      </c>
      <c r="L165">
        <f>VALUE(P165)</f>
        <v>1.5840909999999999</v>
      </c>
      <c r="M165">
        <v>6</v>
      </c>
      <c r="O165" s="1" t="s">
        <v>138</v>
      </c>
      <c r="P165" t="str">
        <f t="shared" si="6"/>
        <v>1.584091</v>
      </c>
      <c r="Q165" s="1"/>
    </row>
    <row r="166" spans="10:17" x14ac:dyDescent="0.2">
      <c r="J166">
        <v>4</v>
      </c>
      <c r="K166">
        <v>0.9</v>
      </c>
      <c r="L166">
        <f>VALUE(P166)</f>
        <v>1.532043</v>
      </c>
      <c r="M166">
        <v>4</v>
      </c>
      <c r="O166" s="1" t="s">
        <v>139</v>
      </c>
      <c r="P166" t="str">
        <f t="shared" si="6"/>
        <v>1.532043</v>
      </c>
      <c r="Q166" s="1"/>
    </row>
    <row r="167" spans="10:17" x14ac:dyDescent="0.2">
      <c r="J167">
        <v>5</v>
      </c>
      <c r="K167">
        <v>0.3</v>
      </c>
      <c r="L167">
        <f>VALUE(P167)</f>
        <v>5.8888400000000001</v>
      </c>
      <c r="M167">
        <v>5</v>
      </c>
      <c r="O167" s="1" t="s">
        <v>140</v>
      </c>
      <c r="P167" t="str">
        <f t="shared" si="6"/>
        <v>5.88884</v>
      </c>
      <c r="Q167" s="1"/>
    </row>
    <row r="168" spans="10:17" x14ac:dyDescent="0.2">
      <c r="J168">
        <v>5</v>
      </c>
      <c r="K168">
        <v>0.7</v>
      </c>
      <c r="L168">
        <f>VALUE(P168)</f>
        <v>4.0853729999999997</v>
      </c>
      <c r="M168">
        <v>4</v>
      </c>
      <c r="O168" s="1" t="s">
        <v>141</v>
      </c>
      <c r="P168" t="str">
        <f t="shared" si="6"/>
        <v>4.085373</v>
      </c>
      <c r="Q168" s="1"/>
    </row>
    <row r="169" spans="10:17" x14ac:dyDescent="0.2">
      <c r="J169">
        <v>5</v>
      </c>
      <c r="K169">
        <v>0.5</v>
      </c>
      <c r="L169">
        <f>VALUE(P169)</f>
        <v>4.3904569999999996</v>
      </c>
      <c r="M169">
        <v>5</v>
      </c>
      <c r="O169" s="1" t="s">
        <v>142</v>
      </c>
      <c r="P169" t="str">
        <f t="shared" si="6"/>
        <v>4.390457</v>
      </c>
      <c r="Q169" s="1"/>
    </row>
    <row r="170" spans="10:17" x14ac:dyDescent="0.2">
      <c r="J170">
        <v>5</v>
      </c>
      <c r="K170">
        <v>0.1</v>
      </c>
      <c r="L170">
        <f>VALUE(P170)</f>
        <v>4.9623720000000002</v>
      </c>
      <c r="M170">
        <v>9</v>
      </c>
      <c r="O170" s="1" t="s">
        <v>143</v>
      </c>
      <c r="P170" t="str">
        <f t="shared" si="6"/>
        <v>4.962372</v>
      </c>
      <c r="Q170" s="1"/>
    </row>
    <row r="171" spans="10:17" x14ac:dyDescent="0.2">
      <c r="J171">
        <v>5</v>
      </c>
      <c r="K171">
        <v>0.9</v>
      </c>
      <c r="L171">
        <f>VALUE(P171)</f>
        <v>4.5222319999999998</v>
      </c>
      <c r="M171">
        <v>7</v>
      </c>
      <c r="O171" s="1" t="s">
        <v>144</v>
      </c>
      <c r="P171" t="str">
        <f t="shared" si="6"/>
        <v>4.522232</v>
      </c>
      <c r="Q171" s="1"/>
    </row>
    <row r="172" spans="10:17" x14ac:dyDescent="0.2">
      <c r="J172">
        <v>6</v>
      </c>
      <c r="K172">
        <v>0.3</v>
      </c>
      <c r="L172">
        <v>3.5625439999999999</v>
      </c>
      <c r="M172">
        <v>6</v>
      </c>
      <c r="O172" s="1" t="s">
        <v>145</v>
      </c>
      <c r="P172" t="str">
        <f t="shared" si="6"/>
        <v>3.628143</v>
      </c>
      <c r="Q172" s="1"/>
    </row>
    <row r="173" spans="10:17" x14ac:dyDescent="0.2">
      <c r="J173">
        <v>6</v>
      </c>
      <c r="K173">
        <v>0.7</v>
      </c>
      <c r="L173">
        <v>2.2493650000000001</v>
      </c>
      <c r="M173">
        <v>6</v>
      </c>
      <c r="O173" s="1" t="s">
        <v>146</v>
      </c>
      <c r="P173" t="str">
        <f t="shared" si="6"/>
        <v>4.117111</v>
      </c>
      <c r="Q173" s="1"/>
    </row>
    <row r="174" spans="10:17" x14ac:dyDescent="0.2">
      <c r="J174">
        <v>6</v>
      </c>
      <c r="K174">
        <v>0.5</v>
      </c>
      <c r="L174">
        <v>2.3927450000000001</v>
      </c>
      <c r="M174">
        <v>6</v>
      </c>
      <c r="O174" s="1" t="s">
        <v>147</v>
      </c>
      <c r="P174" t="str">
        <f t="shared" si="6"/>
        <v>4.136581</v>
      </c>
      <c r="Q174" s="1"/>
    </row>
    <row r="175" spans="10:17" x14ac:dyDescent="0.2">
      <c r="J175">
        <v>6</v>
      </c>
      <c r="K175">
        <v>0.1</v>
      </c>
      <c r="L175">
        <v>2.9715340000000001</v>
      </c>
      <c r="M175">
        <v>10</v>
      </c>
      <c r="O175" s="1" t="s">
        <v>148</v>
      </c>
      <c r="P175" t="str">
        <f t="shared" si="6"/>
        <v>4.15274</v>
      </c>
      <c r="Q175" s="1"/>
    </row>
    <row r="176" spans="10:17" x14ac:dyDescent="0.2">
      <c r="J176">
        <v>6</v>
      </c>
      <c r="K176">
        <v>0.9</v>
      </c>
      <c r="L176">
        <v>2.2937349999999999</v>
      </c>
      <c r="M176">
        <v>4</v>
      </c>
      <c r="O176" s="1" t="s">
        <v>149</v>
      </c>
      <c r="P176" t="str">
        <f t="shared" si="6"/>
        <v>4.604431</v>
      </c>
      <c r="Q176" s="1"/>
    </row>
    <row r="177" spans="10:17" x14ac:dyDescent="0.2">
      <c r="J177">
        <v>7</v>
      </c>
      <c r="K177">
        <v>0.3</v>
      </c>
      <c r="L177">
        <f>VALUE(P172)</f>
        <v>3.6281430000000001</v>
      </c>
      <c r="M177">
        <v>6</v>
      </c>
      <c r="O177" s="1"/>
      <c r="Q177" s="1"/>
    </row>
    <row r="178" spans="10:17" x14ac:dyDescent="0.2">
      <c r="J178">
        <v>7</v>
      </c>
      <c r="K178">
        <v>0.7</v>
      </c>
      <c r="L178">
        <f>VALUE(P173)</f>
        <v>4.1171110000000004</v>
      </c>
      <c r="M178">
        <v>7</v>
      </c>
      <c r="Q178" s="1"/>
    </row>
    <row r="179" spans="10:17" x14ac:dyDescent="0.2">
      <c r="J179">
        <v>7</v>
      </c>
      <c r="K179">
        <v>0.5</v>
      </c>
      <c r="L179">
        <f>VALUE(P174)</f>
        <v>4.1365809999999996</v>
      </c>
      <c r="M179">
        <v>2</v>
      </c>
      <c r="Q179" s="1"/>
    </row>
    <row r="180" spans="10:17" x14ac:dyDescent="0.2">
      <c r="J180">
        <v>7</v>
      </c>
      <c r="K180">
        <v>0.1</v>
      </c>
      <c r="L180">
        <f>VALUE(P175)</f>
        <v>4.1527399999999997</v>
      </c>
      <c r="M180">
        <v>6</v>
      </c>
      <c r="Q180" s="1"/>
    </row>
    <row r="181" spans="10:17" x14ac:dyDescent="0.2">
      <c r="J181">
        <v>7</v>
      </c>
      <c r="K181">
        <v>0.9</v>
      </c>
      <c r="L181">
        <f>VALUE(P176)</f>
        <v>4.6044309999999999</v>
      </c>
      <c r="M181">
        <v>4</v>
      </c>
      <c r="Q181" s="1"/>
    </row>
    <row r="182" spans="10:17" x14ac:dyDescent="0.2">
      <c r="Q182" s="1"/>
    </row>
    <row r="183" spans="10:17" x14ac:dyDescent="0.2">
      <c r="Q183" s="1"/>
    </row>
    <row r="184" spans="10:17" x14ac:dyDescent="0.2">
      <c r="Q184" s="1"/>
    </row>
    <row r="185" spans="10:17" x14ac:dyDescent="0.2">
      <c r="Q185" s="1"/>
    </row>
    <row r="186" spans="10:17" x14ac:dyDescent="0.2">
      <c r="Q186" s="1"/>
    </row>
    <row r="187" spans="10:17" x14ac:dyDescent="0.2">
      <c r="Q187" s="1"/>
    </row>
    <row r="188" spans="10:17" x14ac:dyDescent="0.2">
      <c r="Q188" s="1"/>
    </row>
    <row r="189" spans="10:17" x14ac:dyDescent="0.2">
      <c r="Q189" s="1"/>
    </row>
    <row r="190" spans="10:17" x14ac:dyDescent="0.2">
      <c r="Q190" s="1"/>
    </row>
    <row r="191" spans="10:17" x14ac:dyDescent="0.2">
      <c r="Q191" s="1"/>
    </row>
    <row r="192" spans="10:17" x14ac:dyDescent="0.2">
      <c r="Q192" s="1"/>
    </row>
    <row r="193" spans="17:17" x14ac:dyDescent="0.2">
      <c r="Q193" s="1"/>
    </row>
    <row r="194" spans="17:17" x14ac:dyDescent="0.2">
      <c r="Q194" s="1"/>
    </row>
    <row r="195" spans="17:17" x14ac:dyDescent="0.2">
      <c r="Q195" s="1"/>
    </row>
    <row r="196" spans="17:17" x14ac:dyDescent="0.2">
      <c r="Q196" s="1"/>
    </row>
    <row r="197" spans="17:17" x14ac:dyDescent="0.2">
      <c r="Q197" s="1"/>
    </row>
    <row r="198" spans="17:17" x14ac:dyDescent="0.2">
      <c r="Q198" s="1"/>
    </row>
    <row r="199" spans="17:17" x14ac:dyDescent="0.2">
      <c r="Q199" s="1"/>
    </row>
    <row r="200" spans="17:17" x14ac:dyDescent="0.2">
      <c r="Q200" s="1"/>
    </row>
    <row r="201" spans="17:17" x14ac:dyDescent="0.2">
      <c r="Q201" s="1"/>
    </row>
    <row r="202" spans="17:17" x14ac:dyDescent="0.2">
      <c r="Q202" s="1"/>
    </row>
    <row r="203" spans="17:17" x14ac:dyDescent="0.2">
      <c r="Q203" s="1"/>
    </row>
    <row r="204" spans="17:17" x14ac:dyDescent="0.2">
      <c r="Q204" s="1"/>
    </row>
    <row r="205" spans="17:17" x14ac:dyDescent="0.2">
      <c r="Q205" s="1"/>
    </row>
  </sheetData>
  <sortState xmlns:xlrd2="http://schemas.microsoft.com/office/spreadsheetml/2017/richdata2" ref="F2:G31">
    <sortCondition ref="F2:F31"/>
    <sortCondition ref="G2:G31"/>
  </sortState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C75E93-CC7E-5D47-8230-223A6BCC18F7}">
  <dimension ref="A1:Q151"/>
  <sheetViews>
    <sheetView zoomScale="93" workbookViewId="0">
      <selection activeCell="A2" sqref="A2:E18"/>
    </sheetView>
  </sheetViews>
  <sheetFormatPr baseColWidth="10" defaultRowHeight="16" x14ac:dyDescent="0.2"/>
  <cols>
    <col min="1" max="1" width="18.33203125" bestFit="1" customWidth="1"/>
    <col min="2" max="2" width="23.5" bestFit="1" customWidth="1"/>
    <col min="3" max="3" width="24" style="23" bestFit="1" customWidth="1"/>
    <col min="4" max="4" width="18.33203125" bestFit="1" customWidth="1"/>
    <col min="5" max="5" width="23.5" bestFit="1" customWidth="1"/>
    <col min="6" max="6" width="18.33203125" bestFit="1" customWidth="1"/>
    <col min="12" max="17" width="18.33203125" bestFit="1" customWidth="1"/>
  </cols>
  <sheetData>
    <row r="1" spans="1:17" x14ac:dyDescent="0.2">
      <c r="A1" s="19" t="s">
        <v>332</v>
      </c>
      <c r="B1" s="19" t="s">
        <v>335</v>
      </c>
      <c r="C1" s="22" t="s">
        <v>336</v>
      </c>
      <c r="D1" s="19" t="s">
        <v>332</v>
      </c>
      <c r="E1" s="19" t="s">
        <v>335</v>
      </c>
      <c r="F1" s="19" t="s">
        <v>346</v>
      </c>
    </row>
    <row r="2" spans="1:17" x14ac:dyDescent="0.2">
      <c r="A2" s="18">
        <v>2</v>
      </c>
      <c r="B2" s="18">
        <v>0.1</v>
      </c>
      <c r="C2" s="20">
        <f>VALUE(K2)</f>
        <v>4.6171360000000004</v>
      </c>
      <c r="D2" s="18">
        <v>2</v>
      </c>
      <c r="E2" s="18">
        <v>0.1</v>
      </c>
      <c r="F2" s="18" cm="1">
        <f t="array" ref="F2">AVERAGE(IF(($A$2:$A$151=D2)*($B$2:$B$151=E2), $C$2:$C$151))</f>
        <v>4.4221101666666671</v>
      </c>
      <c r="G2" s="18" t="s">
        <v>343</v>
      </c>
      <c r="H2">
        <f>AVERAGE(F2:F6)</f>
        <v>4.4521344666666662</v>
      </c>
      <c r="I2" t="s">
        <v>373</v>
      </c>
      <c r="J2">
        <f>AVERAGE(H2:H4)</f>
        <v>4.6077255555555556</v>
      </c>
      <c r="K2" s="24" t="str">
        <f>RIGHT(L27, LEN(L27)-6)</f>
        <v>4.617136</v>
      </c>
      <c r="L2" s="2" t="s">
        <v>150</v>
      </c>
      <c r="M2" t="s">
        <v>173</v>
      </c>
      <c r="N2" t="s">
        <v>196</v>
      </c>
      <c r="O2">
        <v>20.100000000000001</v>
      </c>
      <c r="P2" t="s">
        <v>235</v>
      </c>
      <c r="Q2" t="s">
        <v>258</v>
      </c>
    </row>
    <row r="3" spans="1:17" x14ac:dyDescent="0.2">
      <c r="A3" s="18">
        <v>2</v>
      </c>
      <c r="B3" s="18">
        <v>0.4</v>
      </c>
      <c r="C3" s="20">
        <f t="shared" ref="C3:C66" si="0">VALUE(K3)</f>
        <v>3.2664149999999998</v>
      </c>
      <c r="D3" s="18">
        <v>2</v>
      </c>
      <c r="E3" s="18">
        <v>0.2</v>
      </c>
      <c r="F3" s="18" cm="1">
        <f t="array" ref="F3">AVERAGE(IF(($A$2:$A$151=D3)*($B$2:$B$151=E3), $C$2:$C$151))</f>
        <v>4.8583971666666663</v>
      </c>
      <c r="G3" s="18" t="s">
        <v>347</v>
      </c>
      <c r="H3">
        <f>AVERAGE(F7:F11)</f>
        <v>4.767517999999999</v>
      </c>
      <c r="I3" t="s">
        <v>352</v>
      </c>
      <c r="J3">
        <f>AVERAGE(H5:H7)</f>
        <v>5.0774349555555558</v>
      </c>
      <c r="K3" s="24" t="str">
        <f>RIGHT(L28, LEN(L28)-6)</f>
        <v>3.266415</v>
      </c>
      <c r="L3" s="2" t="s">
        <v>151</v>
      </c>
      <c r="M3" t="s">
        <v>174</v>
      </c>
      <c r="N3" t="s">
        <v>197</v>
      </c>
      <c r="O3">
        <v>20.399999999999999</v>
      </c>
      <c r="P3" t="s">
        <v>236</v>
      </c>
      <c r="Q3" t="s">
        <v>259</v>
      </c>
    </row>
    <row r="4" spans="1:17" x14ac:dyDescent="0.2">
      <c r="A4" s="18">
        <v>2</v>
      </c>
      <c r="B4" s="18">
        <v>0.2</v>
      </c>
      <c r="C4" s="20">
        <f t="shared" si="0"/>
        <v>3.7685849999999999</v>
      </c>
      <c r="D4" s="18">
        <v>2</v>
      </c>
      <c r="E4" s="18">
        <v>0.3</v>
      </c>
      <c r="F4" s="18" cm="1">
        <f t="array" ref="F4">AVERAGE(IF(($A$2:$A$151=D4)*($B$2:$B$151=E4), $C$2:$C$151))</f>
        <v>4.6452878333333336</v>
      </c>
      <c r="G4" s="18" t="s">
        <v>348</v>
      </c>
      <c r="H4">
        <f>AVERAGE(F12:F16)</f>
        <v>4.6035242000000007</v>
      </c>
      <c r="I4" s="18"/>
      <c r="K4" s="24" t="str">
        <f>RIGHT(L29, LEN(L29)-6)</f>
        <v>3.768585</v>
      </c>
      <c r="L4" s="2" t="s">
        <v>364</v>
      </c>
      <c r="M4" t="s">
        <v>175</v>
      </c>
      <c r="N4">
        <v>20.2</v>
      </c>
      <c r="O4">
        <v>20.2</v>
      </c>
      <c r="P4" t="s">
        <v>237</v>
      </c>
      <c r="Q4" t="s">
        <v>260</v>
      </c>
    </row>
    <row r="5" spans="1:17" x14ac:dyDescent="0.2">
      <c r="A5" s="18">
        <v>2</v>
      </c>
      <c r="B5" s="18">
        <v>0.5</v>
      </c>
      <c r="C5" s="20">
        <f t="shared" si="0"/>
        <v>3.652714</v>
      </c>
      <c r="D5" s="18">
        <v>2</v>
      </c>
      <c r="E5" s="18">
        <v>0.4</v>
      </c>
      <c r="F5" s="18" cm="1">
        <f t="array" ref="F5">AVERAGE(IF(($A$2:$A$151=D5)*($B$2:$B$151=E5), $C$2:$C$151))</f>
        <v>4.1169968333333333</v>
      </c>
      <c r="G5" s="18" t="s">
        <v>349</v>
      </c>
      <c r="H5">
        <f>AVERAGE(F17:F21)</f>
        <v>4.7717635999999999</v>
      </c>
      <c r="K5" s="24" t="str">
        <f>RIGHT(L30, LEN(L30)-6)</f>
        <v>3.652714</v>
      </c>
      <c r="L5" s="2" t="s">
        <v>152</v>
      </c>
      <c r="M5" t="s">
        <v>176</v>
      </c>
      <c r="N5" t="s">
        <v>198</v>
      </c>
      <c r="O5" t="s">
        <v>218</v>
      </c>
      <c r="P5" t="s">
        <v>238</v>
      </c>
      <c r="Q5" t="s">
        <v>261</v>
      </c>
    </row>
    <row r="6" spans="1:17" x14ac:dyDescent="0.2">
      <c r="A6" s="18">
        <v>2</v>
      </c>
      <c r="B6" s="18">
        <v>0.3</v>
      </c>
      <c r="C6" s="20">
        <f t="shared" si="0"/>
        <v>3.865059</v>
      </c>
      <c r="D6" s="18">
        <v>2</v>
      </c>
      <c r="E6" s="18">
        <v>0.5</v>
      </c>
      <c r="F6" s="18" cm="1">
        <f t="array" ref="F6">AVERAGE(IF(($A$2:$A$151=D6)*($B$2:$B$151=E6), $C$2:$C$151))</f>
        <v>4.2178803333333326</v>
      </c>
      <c r="G6" s="18" t="s">
        <v>350</v>
      </c>
      <c r="H6">
        <f>AVERAGE(F22:F26)</f>
        <v>5.205270633333333</v>
      </c>
      <c r="K6" s="24" t="str">
        <f>RIGHT(L31, LEN(L31)-6)</f>
        <v>3.865059</v>
      </c>
      <c r="L6" s="2" t="s">
        <v>153</v>
      </c>
      <c r="M6" t="s">
        <v>177</v>
      </c>
      <c r="N6" t="s">
        <v>199</v>
      </c>
      <c r="O6" t="s">
        <v>219</v>
      </c>
      <c r="P6" t="s">
        <v>239</v>
      </c>
      <c r="Q6" t="s">
        <v>262</v>
      </c>
    </row>
    <row r="7" spans="1:17" x14ac:dyDescent="0.2">
      <c r="A7" s="18">
        <v>3</v>
      </c>
      <c r="B7" s="18">
        <v>0.1</v>
      </c>
      <c r="C7" s="20">
        <f t="shared" si="0"/>
        <v>2.8354729999999999</v>
      </c>
      <c r="D7" s="18">
        <v>3</v>
      </c>
      <c r="E7" s="18">
        <v>0.1</v>
      </c>
      <c r="F7" s="18" cm="1">
        <f t="array" ref="F7">AVERAGE(IF(($A$2:$A$151=D7)*($B$2:$B$151=E7), $C$2:$C$151))</f>
        <v>5.2858926666666664</v>
      </c>
      <c r="G7" s="18" t="s">
        <v>351</v>
      </c>
      <c r="H7">
        <f>AVERAGE(F27:F31)</f>
        <v>5.2552706333333337</v>
      </c>
      <c r="K7" s="24">
        <v>2.8354729999999999</v>
      </c>
      <c r="L7" s="2" t="s">
        <v>154</v>
      </c>
      <c r="M7" t="s">
        <v>178</v>
      </c>
      <c r="N7" t="s">
        <v>154</v>
      </c>
      <c r="O7">
        <v>30.1</v>
      </c>
      <c r="P7" t="s">
        <v>240</v>
      </c>
      <c r="Q7">
        <v>30.1</v>
      </c>
    </row>
    <row r="8" spans="1:17" x14ac:dyDescent="0.2">
      <c r="A8" s="18">
        <v>3</v>
      </c>
      <c r="B8" s="18">
        <v>0.4</v>
      </c>
      <c r="C8" s="20">
        <f t="shared" si="0"/>
        <v>1.7377009999999999</v>
      </c>
      <c r="D8" s="18">
        <v>3</v>
      </c>
      <c r="E8" s="18">
        <v>0.2</v>
      </c>
      <c r="F8" s="18" cm="1">
        <f t="array" ref="F8">AVERAGE(IF(($A$2:$A$151=D8)*($B$2:$B$151=E8), $C$2:$C$151))</f>
        <v>4.5816801666666658</v>
      </c>
      <c r="H8">
        <f>AVERAGE(H2:H7)</f>
        <v>4.8425802555555562</v>
      </c>
      <c r="K8" s="24" t="str">
        <f>RIGHT(L33, LEN(L33)-6)</f>
        <v>1.737701</v>
      </c>
      <c r="L8" s="2" t="s">
        <v>155</v>
      </c>
      <c r="M8" t="s">
        <v>179</v>
      </c>
      <c r="N8" t="s">
        <v>200</v>
      </c>
      <c r="O8" t="s">
        <v>220</v>
      </c>
      <c r="P8" t="s">
        <v>241</v>
      </c>
      <c r="Q8" t="s">
        <v>263</v>
      </c>
    </row>
    <row r="9" spans="1:17" x14ac:dyDescent="0.2">
      <c r="A9" s="18">
        <v>3</v>
      </c>
      <c r="B9" s="18">
        <v>0.2</v>
      </c>
      <c r="C9" s="20">
        <f t="shared" si="0"/>
        <v>3.2516780000000001</v>
      </c>
      <c r="D9" s="18">
        <v>3</v>
      </c>
      <c r="E9" s="18">
        <v>0.3</v>
      </c>
      <c r="F9" s="18" cm="1">
        <f t="array" ref="F9">AVERAGE(IF(($A$2:$A$151=D9)*($B$2:$B$151=E9), $C$2:$C$151))</f>
        <v>4.8532378333333339</v>
      </c>
      <c r="K9" s="24" t="str">
        <f>RIGHT(L34, LEN(L34)-6)</f>
        <v>3.251678</v>
      </c>
      <c r="L9" s="2" t="s">
        <v>156</v>
      </c>
      <c r="M9" t="s">
        <v>365</v>
      </c>
      <c r="N9" t="s">
        <v>201</v>
      </c>
      <c r="O9" t="s">
        <v>221</v>
      </c>
      <c r="P9" t="s">
        <v>242</v>
      </c>
      <c r="Q9" t="s">
        <v>264</v>
      </c>
    </row>
    <row r="10" spans="1:17" x14ac:dyDescent="0.2">
      <c r="A10" s="18">
        <v>3</v>
      </c>
      <c r="B10" s="18">
        <v>0.5</v>
      </c>
      <c r="C10" s="20">
        <f t="shared" si="0"/>
        <v>4.1346439999999998</v>
      </c>
      <c r="D10" s="18">
        <v>3</v>
      </c>
      <c r="E10" s="18">
        <v>0.4</v>
      </c>
      <c r="F10" s="18" cm="1">
        <f t="array" ref="F10">AVERAGE(IF(($A$2:$A$151=D10)*($B$2:$B$151=E10), $C$2:$C$151))</f>
        <v>4.4505703333333333</v>
      </c>
      <c r="G10" s="18">
        <v>0.1</v>
      </c>
      <c r="H10">
        <f>AVERAGEIF(E2:E31,E2,F2:F31)</f>
        <v>4.9831944166666675</v>
      </c>
      <c r="I10">
        <f>H11-H14</f>
        <v>0.22320027777777796</v>
      </c>
      <c r="K10" s="24" t="str">
        <f>RIGHT(L35, LEN(L35)-6)</f>
        <v>4.134644</v>
      </c>
      <c r="L10" s="2" t="s">
        <v>157</v>
      </c>
      <c r="M10" t="s">
        <v>367</v>
      </c>
      <c r="N10" t="s">
        <v>368</v>
      </c>
      <c r="O10" t="s">
        <v>366</v>
      </c>
      <c r="P10" t="s">
        <v>243</v>
      </c>
      <c r="Q10" t="s">
        <v>265</v>
      </c>
    </row>
    <row r="11" spans="1:17" x14ac:dyDescent="0.2">
      <c r="A11" s="18">
        <v>3</v>
      </c>
      <c r="B11" s="18">
        <v>0.3</v>
      </c>
      <c r="C11" s="20">
        <f t="shared" si="0"/>
        <v>4.0314180000000004</v>
      </c>
      <c r="D11" s="18">
        <v>3</v>
      </c>
      <c r="E11" s="18">
        <v>0.5</v>
      </c>
      <c r="F11" s="18" cm="1">
        <f t="array" ref="F11">AVERAGE(IF(($A$2:$A$151=D11)*($B$2:$B$151=E11), $C$2:$C$151))</f>
        <v>4.6662089999999994</v>
      </c>
      <c r="G11" s="18">
        <v>0.2</v>
      </c>
      <c r="H11">
        <f>AVERAGEIF(E2:E31,E3,F2:F31)</f>
        <v>4.9956074999999993</v>
      </c>
      <c r="K11" s="24" t="str">
        <f>RIGHT(L36, LEN(L36)-6)</f>
        <v>4.031418</v>
      </c>
      <c r="L11" s="2" t="s">
        <v>158</v>
      </c>
      <c r="M11" t="s">
        <v>180</v>
      </c>
      <c r="N11" t="s">
        <v>202</v>
      </c>
      <c r="O11" t="s">
        <v>369</v>
      </c>
      <c r="P11" t="s">
        <v>244</v>
      </c>
      <c r="Q11">
        <v>30.3</v>
      </c>
    </row>
    <row r="12" spans="1:17" x14ac:dyDescent="0.2">
      <c r="A12" s="18">
        <v>4</v>
      </c>
      <c r="B12" s="18">
        <v>0.1</v>
      </c>
      <c r="C12" s="20">
        <f t="shared" si="0"/>
        <v>4.1945800000000002</v>
      </c>
      <c r="D12" s="18">
        <v>4</v>
      </c>
      <c r="E12" s="18">
        <v>0.1</v>
      </c>
      <c r="F12" s="18" cm="1">
        <f t="array" ref="F12">AVERAGE(IF(($A$2:$A$151=D12)*($B$2:$B$151=E12), $C$2:$C$151))</f>
        <v>5.2308348333333337</v>
      </c>
      <c r="G12" s="18">
        <v>0.3</v>
      </c>
      <c r="H12">
        <f>AVERAGEIF(E2:E31,E4,F2:F31)</f>
        <v>4.7212597777777781</v>
      </c>
      <c r="K12" s="24" t="str">
        <f>RIGHT(L37, LEN(L37)-6)</f>
        <v>4.19458</v>
      </c>
      <c r="L12" s="2" t="s">
        <v>159</v>
      </c>
      <c r="M12" t="s">
        <v>181</v>
      </c>
      <c r="N12" t="s">
        <v>203</v>
      </c>
      <c r="O12" t="s">
        <v>222</v>
      </c>
      <c r="P12" t="s">
        <v>245</v>
      </c>
      <c r="Q12">
        <v>40.1</v>
      </c>
    </row>
    <row r="13" spans="1:17" x14ac:dyDescent="0.2">
      <c r="A13" s="18">
        <v>4</v>
      </c>
      <c r="B13" s="18">
        <v>0.4</v>
      </c>
      <c r="C13" s="20">
        <f t="shared" si="0"/>
        <v>3.0875240000000002</v>
      </c>
      <c r="D13" s="18">
        <v>4</v>
      </c>
      <c r="E13" s="18">
        <v>0.2</v>
      </c>
      <c r="F13" s="18" cm="1">
        <f t="array" ref="F13">AVERAGE(IF(($A$2:$A$151=D13)*($B$2:$B$151=E13), $C$2:$C$151))</f>
        <v>4.2750776666666663</v>
      </c>
      <c r="G13" s="18">
        <v>0.4</v>
      </c>
      <c r="H13">
        <f>AVERAGEIF(E2:E31,E5,F2:F31)</f>
        <v>4.740432361111111</v>
      </c>
      <c r="K13" s="24" t="str">
        <f>RIGHT(L38, LEN(L38)-6)</f>
        <v>3.087524</v>
      </c>
      <c r="L13" s="2" t="s">
        <v>160</v>
      </c>
      <c r="M13" t="s">
        <v>182</v>
      </c>
      <c r="N13" t="s">
        <v>204</v>
      </c>
      <c r="O13" t="s">
        <v>223</v>
      </c>
      <c r="P13" t="s">
        <v>246</v>
      </c>
      <c r="Q13" t="s">
        <v>266</v>
      </c>
    </row>
    <row r="14" spans="1:17" x14ac:dyDescent="0.2">
      <c r="A14" s="18">
        <v>4</v>
      </c>
      <c r="B14" s="18">
        <v>0.2</v>
      </c>
      <c r="C14" s="20">
        <f t="shared" si="0"/>
        <v>3.8508149999999999</v>
      </c>
      <c r="D14" s="18">
        <v>4</v>
      </c>
      <c r="E14" s="18">
        <v>0.3</v>
      </c>
      <c r="F14" s="18" cm="1">
        <f t="array" ref="F14">AVERAGE(IF(($A$2:$A$151=D14)*($B$2:$B$151=E14), $C$2:$C$151))</f>
        <v>4.5120545000000005</v>
      </c>
      <c r="G14" s="18">
        <v>0.5</v>
      </c>
      <c r="H14">
        <f>AVERAGEIF(E2:E31,E6,F2:F31)</f>
        <v>4.7724072222222214</v>
      </c>
      <c r="K14" s="24" t="str">
        <f>RIGHT(L39, LEN(L39)-6)</f>
        <v>3.850815</v>
      </c>
      <c r="L14" s="2" t="s">
        <v>161</v>
      </c>
      <c r="M14" t="s">
        <v>183</v>
      </c>
      <c r="N14" t="s">
        <v>205</v>
      </c>
      <c r="O14" t="s">
        <v>224</v>
      </c>
      <c r="P14" t="s">
        <v>247</v>
      </c>
      <c r="Q14" t="s">
        <v>267</v>
      </c>
    </row>
    <row r="15" spans="1:17" x14ac:dyDescent="0.2">
      <c r="A15" s="18">
        <v>4</v>
      </c>
      <c r="B15" s="18">
        <v>0.5</v>
      </c>
      <c r="C15" s="20">
        <f t="shared" si="0"/>
        <v>4.6763149999999998</v>
      </c>
      <c r="D15" s="18">
        <v>4</v>
      </c>
      <c r="E15" s="18">
        <v>0.4</v>
      </c>
      <c r="F15" s="18" cm="1">
        <f t="array" ref="F15">AVERAGE(IF(($A$2:$A$151=D15)*($B$2:$B$151=E15), $C$2:$C$151))</f>
        <v>4.2279841666666664</v>
      </c>
      <c r="H15">
        <f>AVERAGE(H10:H14)</f>
        <v>4.8425802555555553</v>
      </c>
      <c r="K15" s="24" t="str">
        <f>RIGHT(L40, LEN(L40)-6)</f>
        <v>4.676315</v>
      </c>
      <c r="L15" s="2" t="s">
        <v>162</v>
      </c>
      <c r="M15" t="s">
        <v>184</v>
      </c>
      <c r="N15" t="s">
        <v>206</v>
      </c>
      <c r="O15" t="s">
        <v>225</v>
      </c>
      <c r="P15" t="s">
        <v>248</v>
      </c>
      <c r="Q15" t="s">
        <v>268</v>
      </c>
    </row>
    <row r="16" spans="1:17" x14ac:dyDescent="0.2">
      <c r="A16" s="18">
        <v>4</v>
      </c>
      <c r="B16" s="18">
        <v>0.3</v>
      </c>
      <c r="C16" s="20">
        <f t="shared" si="0"/>
        <v>3.376709</v>
      </c>
      <c r="D16" s="18">
        <v>4</v>
      </c>
      <c r="E16" s="18">
        <v>0.5</v>
      </c>
      <c r="F16" s="18" cm="1">
        <f t="array" ref="F16">AVERAGE(IF(($A$2:$A$151=D16)*($B$2:$B$151=E16), $C$2:$C$151))</f>
        <v>4.7716698333333332</v>
      </c>
      <c r="K16" s="24" t="str">
        <f>RIGHT(L41, LEN(L41)-6)</f>
        <v>3.376709</v>
      </c>
      <c r="L16" s="2" t="s">
        <v>370</v>
      </c>
      <c r="M16" t="s">
        <v>185</v>
      </c>
      <c r="N16" t="s">
        <v>207</v>
      </c>
      <c r="O16" t="s">
        <v>226</v>
      </c>
      <c r="P16" t="s">
        <v>185</v>
      </c>
      <c r="Q16" t="s">
        <v>269</v>
      </c>
    </row>
    <row r="17" spans="1:17" x14ac:dyDescent="0.2">
      <c r="A17" s="18">
        <v>5</v>
      </c>
      <c r="B17" s="18">
        <v>0.1</v>
      </c>
      <c r="C17" s="20">
        <f t="shared" si="0"/>
        <v>4.0778049999999997</v>
      </c>
      <c r="D17" s="18">
        <v>5</v>
      </c>
      <c r="E17" s="18">
        <v>0.1</v>
      </c>
      <c r="F17" s="18" cm="1">
        <f t="array" ref="F17">AVERAGE(IF(($A$2:$A$151=D17)*($B$2:$B$151=E17), $C$2:$C$151))</f>
        <v>4.1694108333333331</v>
      </c>
      <c r="K17" s="24" t="str">
        <f>RIGHT(L42, LEN(L42)-6)</f>
        <v>4.077805</v>
      </c>
      <c r="L17" s="2" t="s">
        <v>163</v>
      </c>
      <c r="M17" t="s">
        <v>186</v>
      </c>
      <c r="N17" t="s">
        <v>208</v>
      </c>
      <c r="O17" t="s">
        <v>227</v>
      </c>
      <c r="P17" t="s">
        <v>249</v>
      </c>
      <c r="Q17" t="s">
        <v>270</v>
      </c>
    </row>
    <row r="18" spans="1:17" x14ac:dyDescent="0.2">
      <c r="A18" s="18">
        <v>5</v>
      </c>
      <c r="B18" s="18">
        <v>0.4</v>
      </c>
      <c r="C18" s="20">
        <f t="shared" si="0"/>
        <v>1.854187</v>
      </c>
      <c r="D18" s="18">
        <v>5</v>
      </c>
      <c r="E18" s="18">
        <v>0.2</v>
      </c>
      <c r="F18" s="18" cm="1">
        <f t="array" ref="F18">AVERAGE(IF(($A$2:$A$151=D18)*($B$2:$B$151=E18), $C$2:$C$151))</f>
        <v>5.3819070000000009</v>
      </c>
      <c r="K18" s="24" t="str">
        <f>RIGHT(L43, LEN(L43)-6)</f>
        <v>1.854187</v>
      </c>
      <c r="L18" s="2" t="s">
        <v>164</v>
      </c>
      <c r="M18" t="s">
        <v>187</v>
      </c>
      <c r="N18" t="s">
        <v>209</v>
      </c>
      <c r="O18" t="s">
        <v>228</v>
      </c>
      <c r="P18" t="s">
        <v>209</v>
      </c>
      <c r="Q18">
        <v>50.4</v>
      </c>
    </row>
    <row r="19" spans="1:17" x14ac:dyDescent="0.2">
      <c r="A19" s="18">
        <v>5</v>
      </c>
      <c r="B19" s="18">
        <v>0.2</v>
      </c>
      <c r="C19" s="20">
        <f t="shared" si="0"/>
        <v>1.2697750000000001</v>
      </c>
      <c r="D19" s="18">
        <v>5</v>
      </c>
      <c r="E19" s="18">
        <v>0.3</v>
      </c>
      <c r="F19" s="18" cm="1">
        <f t="array" ref="F19">AVERAGE(IF(($A$2:$A$151=D19)*($B$2:$B$151=E19), $C$2:$C$151))</f>
        <v>4.6214294999999996</v>
      </c>
      <c r="K19" s="24" t="str">
        <f>RIGHT(L44, LEN(L44)-6)</f>
        <v>1.269775</v>
      </c>
      <c r="L19" s="2" t="s">
        <v>165</v>
      </c>
      <c r="M19" t="s">
        <v>188</v>
      </c>
      <c r="N19" t="s">
        <v>210</v>
      </c>
      <c r="O19">
        <v>50.2</v>
      </c>
      <c r="P19" t="s">
        <v>250</v>
      </c>
      <c r="Q19" t="s">
        <v>210</v>
      </c>
    </row>
    <row r="20" spans="1:17" x14ac:dyDescent="0.2">
      <c r="A20" s="18">
        <v>5</v>
      </c>
      <c r="B20" s="18">
        <v>0.5</v>
      </c>
      <c r="C20" s="20">
        <f t="shared" si="0"/>
        <v>1.901184</v>
      </c>
      <c r="D20" s="18">
        <v>5</v>
      </c>
      <c r="E20" s="18">
        <v>0.4</v>
      </c>
      <c r="F20" s="18" cm="1">
        <f t="array" ref="F20">AVERAGE(IF(($A$2:$A$151=D20)*($B$2:$B$151=E20), $C$2:$C$151))</f>
        <v>4.6421305000000004</v>
      </c>
      <c r="K20" s="24" t="str">
        <f>RIGHT(L45, LEN(L45)-6)</f>
        <v>1.901184</v>
      </c>
      <c r="L20" s="2" t="s">
        <v>166</v>
      </c>
      <c r="M20" t="s">
        <v>189</v>
      </c>
      <c r="N20" t="s">
        <v>211</v>
      </c>
      <c r="O20" t="s">
        <v>229</v>
      </c>
      <c r="P20" t="s">
        <v>251</v>
      </c>
      <c r="Q20" t="s">
        <v>211</v>
      </c>
    </row>
    <row r="21" spans="1:17" x14ac:dyDescent="0.2">
      <c r="A21" s="18">
        <v>5</v>
      </c>
      <c r="B21" s="18">
        <v>0.3</v>
      </c>
      <c r="C21" s="20">
        <f t="shared" si="0"/>
        <v>3.8219599999999998</v>
      </c>
      <c r="D21" s="18">
        <v>5</v>
      </c>
      <c r="E21" s="18">
        <v>0.5</v>
      </c>
      <c r="F21" s="18" cm="1">
        <f t="array" ref="F21">AVERAGE(IF(($A$2:$A$151=D21)*($B$2:$B$151=E21), $C$2:$C$151))</f>
        <v>5.0439401666666663</v>
      </c>
      <c r="K21" s="24" t="str">
        <f>RIGHT(L46, LEN(L46)-6)</f>
        <v>3.82196</v>
      </c>
      <c r="L21" s="2" t="s">
        <v>167</v>
      </c>
      <c r="M21" t="s">
        <v>190</v>
      </c>
      <c r="N21" t="s">
        <v>212</v>
      </c>
      <c r="O21" t="s">
        <v>230</v>
      </c>
      <c r="P21" t="s">
        <v>252</v>
      </c>
      <c r="Q21" t="s">
        <v>271</v>
      </c>
    </row>
    <row r="22" spans="1:17" x14ac:dyDescent="0.2">
      <c r="A22" s="18">
        <v>6</v>
      </c>
      <c r="B22" s="18">
        <v>0.1</v>
      </c>
      <c r="C22" s="20">
        <f t="shared" si="0"/>
        <v>2.8924560000000001</v>
      </c>
      <c r="D22" s="18">
        <v>6</v>
      </c>
      <c r="E22" s="18">
        <v>0.1</v>
      </c>
      <c r="F22" s="18" cm="1">
        <f t="array" ref="F22">AVERAGE(IF(($A$2:$A$151=D22)*($B$2:$B$151=E22), $C$2:$C$151))</f>
        <v>5.3454590000000008</v>
      </c>
      <c r="K22" s="24" t="str">
        <f>RIGHT(L47, LEN(L47)-6)</f>
        <v>2.892456</v>
      </c>
      <c r="L22" s="2" t="s">
        <v>168</v>
      </c>
      <c r="M22" t="s">
        <v>191</v>
      </c>
      <c r="N22" t="s">
        <v>213</v>
      </c>
      <c r="O22">
        <v>60.1</v>
      </c>
      <c r="P22" t="s">
        <v>253</v>
      </c>
      <c r="Q22">
        <v>60.1</v>
      </c>
    </row>
    <row r="23" spans="1:17" x14ac:dyDescent="0.2">
      <c r="A23" s="18">
        <v>6</v>
      </c>
      <c r="B23" s="18">
        <v>0.4</v>
      </c>
      <c r="C23" s="20">
        <f t="shared" si="0"/>
        <v>3.731598</v>
      </c>
      <c r="D23" s="18">
        <v>6</v>
      </c>
      <c r="E23" s="18">
        <v>0.2</v>
      </c>
      <c r="F23" s="18" cm="1">
        <f t="array" ref="F23">AVERAGE(IF(($A$2:$A$151=D23)*($B$2:$B$151=E23), $C$2:$C$151))</f>
        <v>5.3882915000000002</v>
      </c>
      <c r="K23" s="24" t="str">
        <f>RIGHT(L48, LEN(L48)-6)</f>
        <v>3.731598</v>
      </c>
      <c r="L23" s="2" t="s">
        <v>169</v>
      </c>
      <c r="M23" t="s">
        <v>192</v>
      </c>
      <c r="N23" t="s">
        <v>214</v>
      </c>
      <c r="O23" t="s">
        <v>231</v>
      </c>
      <c r="P23" t="s">
        <v>254</v>
      </c>
      <c r="Q23">
        <v>60.4</v>
      </c>
    </row>
    <row r="24" spans="1:17" x14ac:dyDescent="0.2">
      <c r="A24" s="18">
        <v>6</v>
      </c>
      <c r="B24" s="18">
        <v>0.2</v>
      </c>
      <c r="C24" s="20">
        <f t="shared" si="0"/>
        <v>4.2692569999999996</v>
      </c>
      <c r="D24" s="18">
        <v>6</v>
      </c>
      <c r="E24" s="18">
        <v>0.3</v>
      </c>
      <c r="F24" s="18" cm="1">
        <f t="array" ref="F24">AVERAGE(IF(($A$2:$A$151=D24)*($B$2:$B$151=E24), $C$2:$C$151))</f>
        <v>4.8177744999999996</v>
      </c>
      <c r="K24" s="24" t="str">
        <f>RIGHT(L49, LEN(L49)-6)</f>
        <v>4.269257</v>
      </c>
      <c r="L24" s="2" t="s">
        <v>170</v>
      </c>
      <c r="M24" t="s">
        <v>193</v>
      </c>
      <c r="N24" t="s">
        <v>215</v>
      </c>
      <c r="O24" t="s">
        <v>232</v>
      </c>
      <c r="P24" t="s">
        <v>255</v>
      </c>
      <c r="Q24" t="s">
        <v>272</v>
      </c>
    </row>
    <row r="25" spans="1:17" x14ac:dyDescent="0.2">
      <c r="A25" s="18">
        <v>6</v>
      </c>
      <c r="B25" s="18">
        <v>0.5</v>
      </c>
      <c r="C25" s="20">
        <f t="shared" si="0"/>
        <v>3.6436160000000002</v>
      </c>
      <c r="D25" s="18">
        <v>6</v>
      </c>
      <c r="E25" s="18">
        <v>0.4</v>
      </c>
      <c r="F25" s="18" cm="1">
        <f t="array" ref="F25">AVERAGE(IF(($A$2:$A$151=D25)*($B$2:$B$151=E25), $C$2:$C$151))</f>
        <v>5.5174561666666664</v>
      </c>
      <c r="K25" s="24" t="str">
        <f>RIGHT(L50, LEN(L50)-6)</f>
        <v>3.643616</v>
      </c>
      <c r="L25" s="2" t="s">
        <v>171</v>
      </c>
      <c r="M25" t="s">
        <v>194</v>
      </c>
      <c r="N25" t="s">
        <v>216</v>
      </c>
      <c r="O25" t="s">
        <v>233</v>
      </c>
      <c r="P25" t="s">
        <v>256</v>
      </c>
      <c r="Q25">
        <v>60.5</v>
      </c>
    </row>
    <row r="26" spans="1:17" x14ac:dyDescent="0.2">
      <c r="A26" s="18">
        <v>6</v>
      </c>
      <c r="B26" s="18">
        <v>0.3</v>
      </c>
      <c r="C26" s="20">
        <f t="shared" si="0"/>
        <v>4.8700559999999999</v>
      </c>
      <c r="D26" s="18">
        <v>6</v>
      </c>
      <c r="E26" s="18">
        <v>0.5</v>
      </c>
      <c r="F26" s="18" cm="1">
        <f t="array" ref="F26">AVERAGE(IF(($A$2:$A$151=D26)*($B$2:$B$151=E26), $C$2:$C$151))</f>
        <v>4.9573720000000003</v>
      </c>
      <c r="K26" s="24" t="str">
        <f>RIGHT(L51, LEN(L51)-6)</f>
        <v>4.870056</v>
      </c>
      <c r="L26" s="2" t="s">
        <v>172</v>
      </c>
      <c r="M26" t="s">
        <v>195</v>
      </c>
      <c r="N26" t="s">
        <v>217</v>
      </c>
      <c r="O26" t="s">
        <v>234</v>
      </c>
      <c r="P26" t="s">
        <v>257</v>
      </c>
      <c r="Q26" t="s">
        <v>273</v>
      </c>
    </row>
    <row r="27" spans="1:17" x14ac:dyDescent="0.2">
      <c r="A27" s="18">
        <v>2</v>
      </c>
      <c r="B27" s="18">
        <v>0.1</v>
      </c>
      <c r="C27" s="20">
        <f t="shared" si="0"/>
        <v>4.1941579999999998</v>
      </c>
      <c r="D27" s="18">
        <v>7</v>
      </c>
      <c r="E27" s="18">
        <v>0.1</v>
      </c>
      <c r="F27" s="18">
        <v>5.4454589999999996</v>
      </c>
      <c r="K27" s="24" t="str">
        <f>RIGHT(M27, LEN(M27)-6)</f>
        <v>4.194158</v>
      </c>
      <c r="L27" t="str">
        <f>LEFT(L2, LEN(L2)-4)</f>
        <v>0020.14.617136</v>
      </c>
      <c r="M27" t="str">
        <f>LEFT(M2, LEN(M2)-4)</f>
        <v>0020.14.194158</v>
      </c>
      <c r="N27" t="str">
        <f>LEFT(N2, LEN(N2)-4)</f>
        <v>0020.11.59424</v>
      </c>
      <c r="O27" t="str">
        <f>LEFT(O2, LEN(O2)-4)</f>
        <v/>
      </c>
      <c r="P27" t="str">
        <f>LEFT(P2, LEN(P2)-4)</f>
        <v>0020.10</v>
      </c>
      <c r="Q27" t="str">
        <f>LEFT(Q2, LEN(Q2)-4)</f>
        <v>0020.12.127127</v>
      </c>
    </row>
    <row r="28" spans="1:17" x14ac:dyDescent="0.2">
      <c r="A28" s="18">
        <v>2</v>
      </c>
      <c r="B28" s="18">
        <v>0.4</v>
      </c>
      <c r="C28" s="20">
        <f t="shared" si="0"/>
        <v>4.9825970000000002</v>
      </c>
      <c r="D28" s="18">
        <v>7</v>
      </c>
      <c r="E28" s="18">
        <v>0.2</v>
      </c>
      <c r="F28" s="18">
        <v>5.4882914999999999</v>
      </c>
      <c r="K28" s="24" t="str">
        <f>RIGHT(M28, LEN(M28)-6)</f>
        <v>4.982597</v>
      </c>
      <c r="L28" t="str">
        <f t="shared" ref="L28:Q50" si="1">LEFT(L3, LEN(L3)-4)</f>
        <v>0020.43.266415</v>
      </c>
      <c r="M28" t="str">
        <f t="shared" si="1"/>
        <v>0020.44.982597</v>
      </c>
      <c r="N28" t="str">
        <f t="shared" si="1"/>
        <v>0020.44.616051</v>
      </c>
      <c r="O28" t="str">
        <f t="shared" si="1"/>
        <v/>
      </c>
      <c r="P28" t="str">
        <f t="shared" si="1"/>
        <v>0020.42.68438</v>
      </c>
      <c r="Q28" t="str">
        <f t="shared" si="1"/>
        <v>0020.42.152538</v>
      </c>
    </row>
    <row r="29" spans="1:17" x14ac:dyDescent="0.2">
      <c r="A29" s="18">
        <v>2</v>
      </c>
      <c r="B29" s="18">
        <v>0.2</v>
      </c>
      <c r="C29" s="20">
        <f t="shared" si="0"/>
        <v>4.61747</v>
      </c>
      <c r="D29" s="18">
        <v>7</v>
      </c>
      <c r="E29" s="18">
        <v>0.3</v>
      </c>
      <c r="F29" s="18">
        <v>4.8777745000000001</v>
      </c>
      <c r="K29" s="24" t="str">
        <f>RIGHT(M29, LEN(M29)-6)</f>
        <v>4.61747</v>
      </c>
      <c r="L29" t="str">
        <f t="shared" si="1"/>
        <v>0020.23.768585</v>
      </c>
      <c r="M29" t="str">
        <f t="shared" si="1"/>
        <v>0020.24.61747</v>
      </c>
      <c r="N29" t="str">
        <f t="shared" si="1"/>
        <v/>
      </c>
      <c r="O29" t="str">
        <f t="shared" si="1"/>
        <v/>
      </c>
      <c r="P29" t="str">
        <f t="shared" si="1"/>
        <v>0020.25.158264</v>
      </c>
      <c r="Q29" t="str">
        <f t="shared" si="1"/>
        <v>0020.21.606064</v>
      </c>
    </row>
    <row r="30" spans="1:17" x14ac:dyDescent="0.2">
      <c r="A30" s="18">
        <v>2</v>
      </c>
      <c r="B30" s="18">
        <v>0.5</v>
      </c>
      <c r="C30" s="20">
        <f t="shared" si="0"/>
        <v>3.668968</v>
      </c>
      <c r="D30" s="18">
        <v>7</v>
      </c>
      <c r="E30" s="18">
        <v>0.4</v>
      </c>
      <c r="F30" s="18">
        <v>5.4874561666666697</v>
      </c>
      <c r="K30" s="24" t="str">
        <f>RIGHT(M30, LEN(M30)-6)</f>
        <v>3.668968</v>
      </c>
      <c r="L30" t="str">
        <f t="shared" si="1"/>
        <v>0020.53.652714</v>
      </c>
      <c r="M30" t="str">
        <f t="shared" si="1"/>
        <v>0020.53.668968</v>
      </c>
      <c r="N30" t="str">
        <f t="shared" si="1"/>
        <v>0020.50</v>
      </c>
      <c r="O30" t="str">
        <f t="shared" si="1"/>
        <v>0020.54.573036</v>
      </c>
      <c r="P30" t="str">
        <f t="shared" si="1"/>
        <v>0020.54.226563</v>
      </c>
      <c r="Q30" t="str">
        <f t="shared" si="1"/>
        <v>0020.52.186001</v>
      </c>
    </row>
    <row r="31" spans="1:17" x14ac:dyDescent="0.2">
      <c r="A31" s="18">
        <v>2</v>
      </c>
      <c r="B31" s="18">
        <v>0.3</v>
      </c>
      <c r="C31" s="20">
        <f t="shared" si="0"/>
        <v>5.1154400000000004</v>
      </c>
      <c r="D31" s="18">
        <v>7</v>
      </c>
      <c r="E31" s="18">
        <v>0.5</v>
      </c>
      <c r="F31" s="18">
        <v>4.9773719999999999</v>
      </c>
      <c r="K31" s="24" t="str">
        <f>RIGHT(M31, LEN(M31)-6)</f>
        <v>5.11544</v>
      </c>
      <c r="L31" t="str">
        <f t="shared" si="1"/>
        <v>0020.33.865059</v>
      </c>
      <c r="M31" t="str">
        <f t="shared" si="1"/>
        <v>0020.35.11544</v>
      </c>
      <c r="N31" t="str">
        <f t="shared" si="1"/>
        <v>0020.36.619148</v>
      </c>
      <c r="O31" t="str">
        <f t="shared" si="1"/>
        <v>0020.36.206635</v>
      </c>
      <c r="P31" t="str">
        <f t="shared" si="1"/>
        <v>0020.32.48201</v>
      </c>
      <c r="Q31" t="str">
        <f t="shared" si="1"/>
        <v>0020.33.583435</v>
      </c>
    </row>
    <row r="32" spans="1:17" x14ac:dyDescent="0.2">
      <c r="A32" s="18">
        <v>3</v>
      </c>
      <c r="B32" s="18">
        <v>0.1</v>
      </c>
      <c r="C32" s="20">
        <f t="shared" si="0"/>
        <v>4.1707609999999997</v>
      </c>
      <c r="D32" s="18"/>
      <c r="E32" s="18"/>
      <c r="F32" s="18"/>
      <c r="K32" s="24" t="str">
        <f>RIGHT(M32, LEN(M32)-6)</f>
        <v>4.170761</v>
      </c>
      <c r="L32" t="str">
        <f t="shared" si="1"/>
        <v>0030.10</v>
      </c>
      <c r="M32" t="str">
        <f t="shared" si="1"/>
        <v>0030.14.170761</v>
      </c>
      <c r="N32" t="str">
        <f t="shared" si="1"/>
        <v>0030.10</v>
      </c>
      <c r="O32" t="str">
        <f t="shared" si="1"/>
        <v/>
      </c>
      <c r="P32" t="str">
        <f t="shared" si="1"/>
        <v>0030.13.709122</v>
      </c>
      <c r="Q32" t="str">
        <f t="shared" si="1"/>
        <v/>
      </c>
    </row>
    <row r="33" spans="1:17" x14ac:dyDescent="0.2">
      <c r="A33" s="18">
        <v>3</v>
      </c>
      <c r="B33" s="18">
        <v>0.4</v>
      </c>
      <c r="C33" s="20">
        <f t="shared" si="0"/>
        <v>7</v>
      </c>
      <c r="D33" s="18"/>
      <c r="E33" s="18"/>
      <c r="F33" s="18"/>
      <c r="K33" s="24">
        <v>7</v>
      </c>
      <c r="L33" t="str">
        <f t="shared" si="1"/>
        <v>0030.41.737701</v>
      </c>
      <c r="M33" t="str">
        <f t="shared" si="1"/>
        <v>0030.40</v>
      </c>
      <c r="N33" t="str">
        <f t="shared" si="1"/>
        <v>0030.44.81134</v>
      </c>
      <c r="O33" t="str">
        <f t="shared" si="1"/>
        <v>0030.44.205292</v>
      </c>
      <c r="P33" t="str">
        <f t="shared" si="1"/>
        <v>0030.45.721024</v>
      </c>
      <c r="Q33" t="str">
        <f t="shared" si="1"/>
        <v>0030.43.228065</v>
      </c>
    </row>
    <row r="34" spans="1:17" x14ac:dyDescent="0.2">
      <c r="A34" s="18">
        <v>3</v>
      </c>
      <c r="B34" s="18">
        <v>0.2</v>
      </c>
      <c r="C34" s="20">
        <f t="shared" si="0"/>
        <v>4.6221160000000001</v>
      </c>
      <c r="D34" s="18"/>
      <c r="E34" s="18"/>
      <c r="F34" s="18"/>
      <c r="K34" s="24" t="str">
        <f>RIGHT(M34, LEN(M34)-6)</f>
        <v>4.622116</v>
      </c>
      <c r="L34" t="str">
        <f t="shared" si="1"/>
        <v>0030.23.251678</v>
      </c>
      <c r="M34" t="str">
        <f t="shared" si="1"/>
        <v>0030.24.622116</v>
      </c>
      <c r="N34" t="str">
        <f t="shared" si="1"/>
        <v>0030.24.773041</v>
      </c>
      <c r="O34" t="str">
        <f t="shared" si="1"/>
        <v>0030.24.50708</v>
      </c>
      <c r="P34" t="str">
        <f t="shared" si="1"/>
        <v>0030.20</v>
      </c>
      <c r="Q34" t="str">
        <f t="shared" si="1"/>
        <v>0030.23.336166</v>
      </c>
    </row>
    <row r="35" spans="1:17" x14ac:dyDescent="0.2">
      <c r="A35" s="18">
        <v>3</v>
      </c>
      <c r="B35" s="18">
        <v>0.5</v>
      </c>
      <c r="C35" s="20">
        <f t="shared" si="0"/>
        <v>3.7898559999999999</v>
      </c>
      <c r="D35" s="18"/>
      <c r="E35" s="18"/>
      <c r="F35" s="18"/>
      <c r="K35" s="24" t="str">
        <f>RIGHT(M35, LEN(M35)-6)</f>
        <v>3.789856</v>
      </c>
      <c r="L35" t="str">
        <f t="shared" si="1"/>
        <v>0030.54.134644</v>
      </c>
      <c r="M35" t="str">
        <f t="shared" si="1"/>
        <v>0030.53.789856</v>
      </c>
      <c r="N35" t="str">
        <f t="shared" si="1"/>
        <v>0030.54.718033</v>
      </c>
      <c r="O35" t="str">
        <f t="shared" si="1"/>
        <v>0030.54.867447</v>
      </c>
      <c r="P35" t="str">
        <f t="shared" si="1"/>
        <v>0030.55.867859</v>
      </c>
      <c r="Q35" t="str">
        <f t="shared" si="1"/>
        <v>0030.54.619415</v>
      </c>
    </row>
    <row r="36" spans="1:17" x14ac:dyDescent="0.2">
      <c r="A36" s="18">
        <v>3</v>
      </c>
      <c r="B36" s="18">
        <v>0.3</v>
      </c>
      <c r="C36" s="20">
        <f t="shared" si="0"/>
        <v>3.3158569999999998</v>
      </c>
      <c r="D36" s="18"/>
      <c r="E36" s="18"/>
      <c r="F36" s="18"/>
      <c r="K36" s="24" t="str">
        <f>RIGHT(M36, LEN(M36)-6)</f>
        <v>3.315857</v>
      </c>
      <c r="L36" t="str">
        <f t="shared" si="1"/>
        <v>0030.34.031418</v>
      </c>
      <c r="M36" t="str">
        <f t="shared" si="1"/>
        <v>0030.33.315857</v>
      </c>
      <c r="N36" t="str">
        <f t="shared" si="1"/>
        <v>0030.33.711517</v>
      </c>
      <c r="O36" t="str">
        <f t="shared" si="1"/>
        <v>0030.34.898709</v>
      </c>
      <c r="P36" t="str">
        <f t="shared" si="1"/>
        <v>0030.36.161926</v>
      </c>
      <c r="Q36" t="str">
        <f t="shared" si="1"/>
        <v/>
      </c>
    </row>
    <row r="37" spans="1:17" x14ac:dyDescent="0.2">
      <c r="A37" s="18">
        <v>4</v>
      </c>
      <c r="B37" s="18">
        <v>0.1</v>
      </c>
      <c r="C37" s="20">
        <f t="shared" si="0"/>
        <v>6.0256040000000004</v>
      </c>
      <c r="D37" s="18"/>
      <c r="E37" s="18"/>
      <c r="F37" s="18"/>
      <c r="K37" s="24" t="str">
        <f>RIGHT(M37, LEN(M37)-6)</f>
        <v>6.025604</v>
      </c>
      <c r="L37" t="str">
        <f t="shared" si="1"/>
        <v>0040.14.19458</v>
      </c>
      <c r="M37" t="str">
        <f t="shared" si="1"/>
        <v>0040.16.025604</v>
      </c>
      <c r="N37" t="str">
        <f t="shared" si="1"/>
        <v>0040.14.780151</v>
      </c>
      <c r="O37" t="str">
        <f t="shared" si="1"/>
        <v>0040.12.384674</v>
      </c>
      <c r="P37" t="str">
        <f t="shared" si="1"/>
        <v>0040.10</v>
      </c>
      <c r="Q37" t="str">
        <f t="shared" si="1"/>
        <v/>
      </c>
    </row>
    <row r="38" spans="1:17" x14ac:dyDescent="0.2">
      <c r="A38" s="18">
        <v>4</v>
      </c>
      <c r="B38" s="18">
        <v>0.4</v>
      </c>
      <c r="C38" s="20">
        <f t="shared" si="0"/>
        <v>1.9281619999999999</v>
      </c>
      <c r="D38" s="18"/>
      <c r="E38" s="18"/>
      <c r="F38" s="18"/>
      <c r="K38" s="24" t="str">
        <f>RIGHT(M38, LEN(M38)-6)</f>
        <v>1.928162</v>
      </c>
      <c r="L38" t="str">
        <f t="shared" si="1"/>
        <v>0040.43.087524</v>
      </c>
      <c r="M38" t="str">
        <f t="shared" si="1"/>
        <v>0040.41.928162</v>
      </c>
      <c r="N38" t="str">
        <f t="shared" si="1"/>
        <v>0040.40</v>
      </c>
      <c r="O38" t="str">
        <f t="shared" si="1"/>
        <v>0040.42.752197</v>
      </c>
      <c r="P38" t="str">
        <f t="shared" si="1"/>
        <v>0040.46.386353</v>
      </c>
      <c r="Q38" t="str">
        <f t="shared" si="1"/>
        <v>0040.44.213669</v>
      </c>
    </row>
    <row r="39" spans="1:17" x14ac:dyDescent="0.2">
      <c r="A39" s="18">
        <v>4</v>
      </c>
      <c r="B39" s="18">
        <v>0.2</v>
      </c>
      <c r="C39" s="20">
        <f t="shared" si="0"/>
        <v>3.2248839999999999</v>
      </c>
      <c r="D39" s="18"/>
      <c r="E39" s="18"/>
      <c r="F39" s="18"/>
      <c r="K39" s="24" t="str">
        <f>RIGHT(M39, LEN(M39)-6)</f>
        <v>3.224884</v>
      </c>
      <c r="L39" t="str">
        <f t="shared" si="1"/>
        <v>0040.23.850815</v>
      </c>
      <c r="M39" t="str">
        <f t="shared" si="1"/>
        <v>0040.23.224884</v>
      </c>
      <c r="N39" t="str">
        <f t="shared" si="1"/>
        <v>0040.20</v>
      </c>
      <c r="O39" t="str">
        <f t="shared" si="1"/>
        <v>0040.21.390381</v>
      </c>
      <c r="P39" t="str">
        <f t="shared" si="1"/>
        <v>0040.25.464386</v>
      </c>
      <c r="Q39" t="str">
        <f t="shared" si="1"/>
        <v>0040.24.72</v>
      </c>
    </row>
    <row r="40" spans="1:17" x14ac:dyDescent="0.2">
      <c r="A40" s="18">
        <v>4</v>
      </c>
      <c r="B40" s="18">
        <v>0.5</v>
      </c>
      <c r="C40" s="20">
        <f t="shared" si="0"/>
        <v>5.1707150000000004</v>
      </c>
      <c r="D40" s="18"/>
      <c r="E40" s="18"/>
      <c r="F40" s="18"/>
      <c r="K40" s="24" t="str">
        <f>RIGHT(M40, LEN(M40)-6)</f>
        <v>5.170715</v>
      </c>
      <c r="L40" t="str">
        <f t="shared" si="1"/>
        <v>0040.54.676315</v>
      </c>
      <c r="M40" t="str">
        <f t="shared" si="1"/>
        <v>0040.55.170715</v>
      </c>
      <c r="N40" t="str">
        <f t="shared" si="1"/>
        <v>0040.54.45813</v>
      </c>
      <c r="O40" t="str">
        <f t="shared" si="1"/>
        <v>0040.51.152252</v>
      </c>
      <c r="P40" t="str">
        <f t="shared" si="1"/>
        <v>0040.56.172607</v>
      </c>
      <c r="Q40" t="str">
        <f t="shared" si="1"/>
        <v>0040.50</v>
      </c>
    </row>
    <row r="41" spans="1:17" x14ac:dyDescent="0.2">
      <c r="A41" s="18">
        <v>4</v>
      </c>
      <c r="B41" s="18">
        <v>0.3</v>
      </c>
      <c r="C41" s="20">
        <f t="shared" si="0"/>
        <v>7</v>
      </c>
      <c r="D41" s="18"/>
      <c r="E41" s="18"/>
      <c r="F41" s="18"/>
      <c r="K41" s="24">
        <v>7</v>
      </c>
      <c r="L41" t="str">
        <f t="shared" si="1"/>
        <v>0040.33.376709</v>
      </c>
      <c r="M41" t="str">
        <f t="shared" si="1"/>
        <v>0040.30</v>
      </c>
      <c r="N41" t="str">
        <f t="shared" si="1"/>
        <v>0040.32.874817</v>
      </c>
      <c r="O41" t="str">
        <f t="shared" si="1"/>
        <v>0040.32.200104</v>
      </c>
      <c r="P41" t="str">
        <f t="shared" si="1"/>
        <v>0040.30</v>
      </c>
      <c r="Q41" t="str">
        <f t="shared" si="1"/>
        <v>0040.34.620697</v>
      </c>
    </row>
    <row r="42" spans="1:17" x14ac:dyDescent="0.2">
      <c r="A42" s="18">
        <v>5</v>
      </c>
      <c r="B42" s="18">
        <v>0.1</v>
      </c>
      <c r="C42" s="20">
        <f t="shared" si="0"/>
        <v>4.0461429999999998</v>
      </c>
      <c r="D42" s="18"/>
      <c r="E42" s="18"/>
      <c r="F42" s="18"/>
      <c r="K42" s="24" t="str">
        <f>RIGHT(M42, LEN(M42)-6)</f>
        <v>4.046143</v>
      </c>
      <c r="L42" t="str">
        <f t="shared" si="1"/>
        <v>0050.14.077805</v>
      </c>
      <c r="M42" t="str">
        <f t="shared" si="1"/>
        <v>0050.14.046143</v>
      </c>
      <c r="N42" t="str">
        <f t="shared" si="1"/>
        <v>0050.10</v>
      </c>
      <c r="O42" t="str">
        <f t="shared" si="1"/>
        <v>0050.12.413483</v>
      </c>
      <c r="P42" t="str">
        <f t="shared" si="1"/>
        <v>0050.12.905487</v>
      </c>
      <c r="Q42" t="str">
        <f t="shared" si="1"/>
        <v>0050.14.573547</v>
      </c>
    </row>
    <row r="43" spans="1:17" x14ac:dyDescent="0.2">
      <c r="A43" s="18">
        <v>5</v>
      </c>
      <c r="B43" s="18">
        <v>0.4</v>
      </c>
      <c r="C43" s="20">
        <f t="shared" si="0"/>
        <v>2.3331300000000001</v>
      </c>
      <c r="D43" s="18"/>
      <c r="E43" s="18"/>
      <c r="F43" s="18"/>
      <c r="K43" s="24" t="str">
        <f>RIGHT(M43, LEN(M43)-6)</f>
        <v>2.33313</v>
      </c>
      <c r="L43" t="str">
        <f t="shared" si="1"/>
        <v>0050.41.854187</v>
      </c>
      <c r="M43" t="str">
        <f t="shared" si="1"/>
        <v>0050.42.33313</v>
      </c>
      <c r="N43" t="str">
        <f t="shared" si="1"/>
        <v>0050.40</v>
      </c>
      <c r="O43" t="str">
        <f t="shared" si="1"/>
        <v>0050.42.665466</v>
      </c>
      <c r="P43" t="str">
        <f t="shared" si="1"/>
        <v>0050.40</v>
      </c>
      <c r="Q43" t="str">
        <f t="shared" si="1"/>
        <v/>
      </c>
    </row>
    <row r="44" spans="1:17" x14ac:dyDescent="0.2">
      <c r="A44" s="18">
        <v>5</v>
      </c>
      <c r="B44" s="18">
        <v>0.2</v>
      </c>
      <c r="C44" s="20">
        <f t="shared" si="0"/>
        <v>4.1096190000000004</v>
      </c>
      <c r="D44" s="18"/>
      <c r="E44" s="18"/>
      <c r="F44" s="18"/>
      <c r="K44" s="24" t="str">
        <f>RIGHT(M44, LEN(M44)-6)</f>
        <v>4.109619</v>
      </c>
      <c r="L44" t="str">
        <f t="shared" si="1"/>
        <v>0050.21.269775</v>
      </c>
      <c r="M44" t="str">
        <f t="shared" si="1"/>
        <v>0050.24.109619</v>
      </c>
      <c r="N44" t="str">
        <f t="shared" si="1"/>
        <v>0050.20</v>
      </c>
      <c r="O44" t="str">
        <f t="shared" si="1"/>
        <v/>
      </c>
      <c r="P44" t="str">
        <f t="shared" si="1"/>
        <v>0050.25.912048</v>
      </c>
      <c r="Q44" t="str">
        <f t="shared" si="1"/>
        <v>0050.20</v>
      </c>
    </row>
    <row r="45" spans="1:17" x14ac:dyDescent="0.2">
      <c r="A45" s="18">
        <v>5</v>
      </c>
      <c r="B45" s="18">
        <v>0.5</v>
      </c>
      <c r="C45" s="20">
        <f t="shared" si="0"/>
        <v>5.9776920000000002</v>
      </c>
      <c r="D45" s="18"/>
      <c r="E45" s="18"/>
      <c r="F45" s="18"/>
      <c r="K45" s="24" t="str">
        <f>RIGHT(M45, LEN(M45)-6)</f>
        <v>5.977692</v>
      </c>
      <c r="L45" t="str">
        <f t="shared" si="1"/>
        <v>0050.51.901184</v>
      </c>
      <c r="M45" t="str">
        <f t="shared" si="1"/>
        <v>0050.55.977692</v>
      </c>
      <c r="N45" t="str">
        <f t="shared" si="1"/>
        <v>0050.50</v>
      </c>
      <c r="O45" t="str">
        <f t="shared" si="1"/>
        <v>0050.54.461761</v>
      </c>
      <c r="P45" t="str">
        <f t="shared" si="1"/>
        <v>0050.53.923004</v>
      </c>
      <c r="Q45" t="str">
        <f t="shared" si="1"/>
        <v>0050.50</v>
      </c>
    </row>
    <row r="46" spans="1:17" x14ac:dyDescent="0.2">
      <c r="A46" s="18">
        <v>5</v>
      </c>
      <c r="B46" s="18">
        <v>0.3</v>
      </c>
      <c r="C46" s="20">
        <f t="shared" si="0"/>
        <v>4.8214110000000003</v>
      </c>
      <c r="D46" s="18"/>
      <c r="E46" s="18"/>
      <c r="F46" s="18"/>
      <c r="K46" s="24" t="str">
        <f>RIGHT(M46, LEN(M46)-6)</f>
        <v>4.821411</v>
      </c>
      <c r="L46" t="str">
        <f t="shared" si="1"/>
        <v>0050.33.82196</v>
      </c>
      <c r="M46" t="str">
        <f t="shared" si="1"/>
        <v>0050.34.821411</v>
      </c>
      <c r="N46" t="str">
        <f t="shared" si="1"/>
        <v>0050.30</v>
      </c>
      <c r="O46" t="str">
        <f t="shared" si="1"/>
        <v>0050.33.452515</v>
      </c>
      <c r="P46" t="str">
        <f t="shared" si="1"/>
        <v>0050.33.1698</v>
      </c>
      <c r="Q46" t="str">
        <f t="shared" si="1"/>
        <v>0050.35.462891</v>
      </c>
    </row>
    <row r="47" spans="1:17" x14ac:dyDescent="0.2">
      <c r="A47" s="18">
        <v>6</v>
      </c>
      <c r="B47" s="18">
        <v>0.1</v>
      </c>
      <c r="C47" s="20">
        <f t="shared" si="0"/>
        <v>4.9644469999999998</v>
      </c>
      <c r="D47" s="18"/>
      <c r="E47" s="18"/>
      <c r="F47" s="18"/>
      <c r="K47" s="24" t="str">
        <f>RIGHT(M47, LEN(M47)-6)</f>
        <v>4.964447</v>
      </c>
      <c r="L47" t="str">
        <f t="shared" si="1"/>
        <v>0060.12.892456</v>
      </c>
      <c r="M47" t="str">
        <f t="shared" si="1"/>
        <v>0060.14.964447</v>
      </c>
      <c r="N47" t="str">
        <f t="shared" si="1"/>
        <v>0060.10</v>
      </c>
      <c r="O47" t="str">
        <f t="shared" si="1"/>
        <v/>
      </c>
      <c r="P47" t="str">
        <f t="shared" si="1"/>
        <v>0060.13.215851</v>
      </c>
      <c r="Q47" t="str">
        <f t="shared" si="1"/>
        <v/>
      </c>
    </row>
    <row r="48" spans="1:17" x14ac:dyDescent="0.2">
      <c r="A48" s="18">
        <v>6</v>
      </c>
      <c r="B48" s="18">
        <v>0.4</v>
      </c>
      <c r="C48" s="20">
        <f t="shared" si="0"/>
        <v>6.8005069999999996</v>
      </c>
      <c r="D48" s="18"/>
      <c r="E48" s="18"/>
      <c r="F48" s="18"/>
      <c r="K48" s="24" t="str">
        <f>RIGHT(M48, LEN(M48)-6)</f>
        <v>6.800507</v>
      </c>
      <c r="L48" t="str">
        <f t="shared" si="1"/>
        <v>0060.43.731598</v>
      </c>
      <c r="M48" t="str">
        <f t="shared" si="1"/>
        <v>0060.46.800507</v>
      </c>
      <c r="N48" t="str">
        <f t="shared" si="1"/>
        <v>0060.40</v>
      </c>
      <c r="O48" t="str">
        <f t="shared" si="1"/>
        <v>0060.43.371185</v>
      </c>
      <c r="P48" t="str">
        <f t="shared" si="1"/>
        <v>0060.45.201447</v>
      </c>
      <c r="Q48" t="str">
        <f t="shared" si="1"/>
        <v/>
      </c>
    </row>
    <row r="49" spans="1:17" x14ac:dyDescent="0.2">
      <c r="A49" s="18">
        <v>6</v>
      </c>
      <c r="B49" s="18">
        <v>0.2</v>
      </c>
      <c r="C49" s="20">
        <f t="shared" si="0"/>
        <v>3.4377439999999999</v>
      </c>
      <c r="D49" s="18"/>
      <c r="E49" s="18"/>
      <c r="F49" s="18"/>
      <c r="K49" s="24" t="str">
        <f>RIGHT(M49, LEN(M49)-6)</f>
        <v>3.437744</v>
      </c>
      <c r="L49" t="str">
        <f t="shared" si="1"/>
        <v>0060.24.269257</v>
      </c>
      <c r="M49" t="str">
        <f t="shared" si="1"/>
        <v>0060.23.437744</v>
      </c>
      <c r="N49" t="str">
        <f t="shared" si="1"/>
        <v>0060.26.185547</v>
      </c>
      <c r="O49" t="str">
        <f t="shared" si="1"/>
        <v>0060.25.644318</v>
      </c>
      <c r="P49" t="str">
        <f t="shared" si="1"/>
        <v>0060.26.892883</v>
      </c>
      <c r="Q49" t="str">
        <f t="shared" si="1"/>
        <v>0060.25.9</v>
      </c>
    </row>
    <row r="50" spans="1:17" x14ac:dyDescent="0.2">
      <c r="A50" s="18">
        <v>6</v>
      </c>
      <c r="B50" s="18">
        <v>0.5</v>
      </c>
      <c r="C50" s="20">
        <f t="shared" si="0"/>
        <v>4.9811399999999999</v>
      </c>
      <c r="D50" s="18"/>
      <c r="E50" s="18"/>
      <c r="F50" s="18"/>
      <c r="K50" s="24" t="str">
        <f>RIGHT(M50, LEN(M50)-6)</f>
        <v>4.98114</v>
      </c>
      <c r="L50" t="str">
        <f>LEFT(L25, LEN(L25)-4)</f>
        <v>0060.53.643616</v>
      </c>
      <c r="M50" t="str">
        <f t="shared" ref="M50:Q51" si="2">LEFT(M25, LEN(M25)-4)</f>
        <v>0060.54.98114</v>
      </c>
      <c r="N50" t="str">
        <f t="shared" si="2"/>
        <v>0060.56.847107</v>
      </c>
      <c r="O50" t="str">
        <f t="shared" si="2"/>
        <v>0060.52.808868</v>
      </c>
      <c r="P50" t="str">
        <f t="shared" si="2"/>
        <v>0060.54.463501</v>
      </c>
      <c r="Q50" t="str">
        <f t="shared" si="2"/>
        <v/>
      </c>
    </row>
    <row r="51" spans="1:17" x14ac:dyDescent="0.2">
      <c r="A51" s="18">
        <v>6</v>
      </c>
      <c r="B51" s="18">
        <v>0.3</v>
      </c>
      <c r="C51" s="20">
        <f t="shared" si="0"/>
        <v>4.3720699999999999</v>
      </c>
      <c r="D51" s="18"/>
      <c r="E51" s="18"/>
      <c r="F51" s="18"/>
      <c r="K51" s="24" t="str">
        <f>RIGHT(M51, LEN(M51)-6)</f>
        <v>4.37207</v>
      </c>
      <c r="L51" t="str">
        <f>LEFT(L26, LEN(L26)-4)</f>
        <v>0060.34.870056</v>
      </c>
      <c r="M51" t="str">
        <f t="shared" si="2"/>
        <v>0060.34.37207</v>
      </c>
      <c r="N51" t="str">
        <f t="shared" si="2"/>
        <v>0060.35.99115</v>
      </c>
      <c r="O51" t="str">
        <f t="shared" si="2"/>
        <v>0060.34.125336</v>
      </c>
      <c r="P51" t="str">
        <f t="shared" si="2"/>
        <v>0060.32.548035</v>
      </c>
      <c r="Q51" t="str">
        <f t="shared" si="2"/>
        <v>0060.30</v>
      </c>
    </row>
    <row r="52" spans="1:17" x14ac:dyDescent="0.2">
      <c r="A52" s="18">
        <v>2</v>
      </c>
      <c r="B52" s="18">
        <v>0.1</v>
      </c>
      <c r="C52" s="20">
        <f t="shared" si="0"/>
        <v>1.5942400000000001</v>
      </c>
      <c r="D52" s="18"/>
      <c r="E52" s="18"/>
      <c r="F52" s="18"/>
      <c r="K52" s="24" t="str">
        <f>RIGHT(N27, LEN(N27)-6)</f>
        <v>1.59424</v>
      </c>
    </row>
    <row r="53" spans="1:17" x14ac:dyDescent="0.2">
      <c r="A53" s="18">
        <v>2</v>
      </c>
      <c r="B53" s="18">
        <v>0.4</v>
      </c>
      <c r="C53" s="20">
        <f t="shared" si="0"/>
        <v>4.6160509999999997</v>
      </c>
      <c r="D53" s="18"/>
      <c r="E53" s="18"/>
      <c r="F53" s="18"/>
      <c r="K53" s="24" t="str">
        <f>RIGHT(N28, LEN(N28)-6)</f>
        <v>4.616051</v>
      </c>
    </row>
    <row r="54" spans="1:17" x14ac:dyDescent="0.2">
      <c r="A54" s="18">
        <v>2</v>
      </c>
      <c r="B54" s="18">
        <v>0.2</v>
      </c>
      <c r="C54" s="20">
        <f t="shared" si="0"/>
        <v>7</v>
      </c>
      <c r="D54" s="18"/>
      <c r="E54" s="18"/>
      <c r="F54" s="18"/>
      <c r="K54" s="24">
        <v>7</v>
      </c>
    </row>
    <row r="55" spans="1:17" x14ac:dyDescent="0.2">
      <c r="A55" s="18">
        <v>2</v>
      </c>
      <c r="B55" s="18">
        <v>0.5</v>
      </c>
      <c r="C55" s="20">
        <f t="shared" si="0"/>
        <v>7</v>
      </c>
      <c r="D55" s="18"/>
      <c r="E55" s="18"/>
      <c r="F55" s="18"/>
      <c r="K55" s="24">
        <v>7</v>
      </c>
    </row>
    <row r="56" spans="1:17" x14ac:dyDescent="0.2">
      <c r="A56" s="18">
        <v>2</v>
      </c>
      <c r="B56" s="18">
        <v>0.3</v>
      </c>
      <c r="C56" s="20">
        <f t="shared" si="0"/>
        <v>6.619148</v>
      </c>
      <c r="D56" s="18"/>
      <c r="E56" s="18"/>
      <c r="F56" s="18"/>
      <c r="K56" s="24" t="str">
        <f>RIGHT(N31, LEN(N31)-6)</f>
        <v>6.619148</v>
      </c>
    </row>
    <row r="57" spans="1:17" x14ac:dyDescent="0.2">
      <c r="A57" s="18">
        <v>3</v>
      </c>
      <c r="B57" s="18">
        <v>0.1</v>
      </c>
      <c r="C57" s="20">
        <f t="shared" si="0"/>
        <v>7</v>
      </c>
      <c r="D57" s="18"/>
      <c r="E57" s="18"/>
      <c r="F57" s="18"/>
      <c r="K57" s="24">
        <v>7</v>
      </c>
    </row>
    <row r="58" spans="1:17" x14ac:dyDescent="0.2">
      <c r="A58" s="18">
        <v>3</v>
      </c>
      <c r="B58" s="18">
        <v>0.4</v>
      </c>
      <c r="C58" s="20">
        <f t="shared" si="0"/>
        <v>4.8113400000000004</v>
      </c>
      <c r="D58" s="18"/>
      <c r="E58" s="18"/>
      <c r="F58" s="18"/>
      <c r="K58" s="24" t="str">
        <f>RIGHT(N33, LEN(N33)-6)</f>
        <v>4.81134</v>
      </c>
    </row>
    <row r="59" spans="1:17" x14ac:dyDescent="0.2">
      <c r="A59" s="18">
        <v>3</v>
      </c>
      <c r="B59" s="18">
        <v>0.2</v>
      </c>
      <c r="C59" s="20">
        <f t="shared" si="0"/>
        <v>4.7730410000000001</v>
      </c>
      <c r="D59" s="18"/>
      <c r="E59" s="18"/>
      <c r="F59" s="18"/>
      <c r="K59" s="24" t="str">
        <f>RIGHT(N34, LEN(N34)-6)</f>
        <v>4.773041</v>
      </c>
    </row>
    <row r="60" spans="1:17" x14ac:dyDescent="0.2">
      <c r="A60" s="18">
        <v>3</v>
      </c>
      <c r="B60" s="18">
        <v>0.5</v>
      </c>
      <c r="C60" s="20">
        <f t="shared" si="0"/>
        <v>4.7180330000000001</v>
      </c>
      <c r="D60" s="18"/>
      <c r="E60" s="18"/>
      <c r="F60" s="18"/>
      <c r="K60" s="24" t="str">
        <f>RIGHT(N35, LEN(N35)-6)</f>
        <v>4.718033</v>
      </c>
    </row>
    <row r="61" spans="1:17" x14ac:dyDescent="0.2">
      <c r="A61" s="18">
        <v>3</v>
      </c>
      <c r="B61" s="18">
        <v>0.3</v>
      </c>
      <c r="C61" s="20">
        <f t="shared" si="0"/>
        <v>3.7115170000000002</v>
      </c>
      <c r="D61" s="18"/>
      <c r="E61" s="18"/>
      <c r="F61" s="18"/>
      <c r="K61" s="24" t="str">
        <f>RIGHT(N36, LEN(N36)-6)</f>
        <v>3.711517</v>
      </c>
    </row>
    <row r="62" spans="1:17" x14ac:dyDescent="0.2">
      <c r="A62" s="18">
        <v>4</v>
      </c>
      <c r="B62" s="18">
        <v>0.1</v>
      </c>
      <c r="C62" s="20">
        <f t="shared" si="0"/>
        <v>4.780151</v>
      </c>
      <c r="D62" s="18"/>
      <c r="E62" s="18"/>
      <c r="F62" s="18"/>
      <c r="K62" s="24" t="str">
        <f>RIGHT(N37, LEN(N37)-6)</f>
        <v>4.780151</v>
      </c>
    </row>
    <row r="63" spans="1:17" x14ac:dyDescent="0.2">
      <c r="A63" s="18">
        <v>4</v>
      </c>
      <c r="B63" s="18">
        <v>0.4</v>
      </c>
      <c r="C63" s="20">
        <f t="shared" si="0"/>
        <v>7</v>
      </c>
      <c r="D63" s="18"/>
      <c r="E63" s="18"/>
      <c r="F63" s="18"/>
      <c r="K63" s="24">
        <v>7</v>
      </c>
    </row>
    <row r="64" spans="1:17" x14ac:dyDescent="0.2">
      <c r="A64" s="18">
        <v>4</v>
      </c>
      <c r="B64" s="18">
        <v>0.2</v>
      </c>
      <c r="C64" s="20">
        <f t="shared" si="0"/>
        <v>7</v>
      </c>
      <c r="D64" s="18"/>
      <c r="E64" s="18"/>
      <c r="F64" s="18"/>
      <c r="K64" s="24">
        <v>7</v>
      </c>
    </row>
    <row r="65" spans="1:11" x14ac:dyDescent="0.2">
      <c r="A65" s="18">
        <v>4</v>
      </c>
      <c r="B65" s="18">
        <v>0.5</v>
      </c>
      <c r="C65" s="20">
        <f t="shared" si="0"/>
        <v>4.4581299999999997</v>
      </c>
      <c r="D65" s="18"/>
      <c r="E65" s="18"/>
      <c r="F65" s="18"/>
      <c r="K65" s="24" t="str">
        <f>RIGHT(N40, LEN(N40)-6)</f>
        <v>4.45813</v>
      </c>
    </row>
    <row r="66" spans="1:11" x14ac:dyDescent="0.2">
      <c r="A66" s="18">
        <v>4</v>
      </c>
      <c r="B66" s="18">
        <v>0.3</v>
      </c>
      <c r="C66" s="20">
        <f t="shared" si="0"/>
        <v>2.8748170000000002</v>
      </c>
      <c r="D66" s="18"/>
      <c r="E66" s="18"/>
      <c r="F66" s="18"/>
      <c r="K66" s="24" t="str">
        <f>RIGHT(N41, LEN(N41)-6)</f>
        <v>2.874817</v>
      </c>
    </row>
    <row r="67" spans="1:11" x14ac:dyDescent="0.2">
      <c r="A67" s="18">
        <v>5</v>
      </c>
      <c r="B67" s="18">
        <v>0.1</v>
      </c>
      <c r="C67" s="20">
        <f t="shared" ref="C67:C130" si="3">VALUE(K67)</f>
        <v>7</v>
      </c>
      <c r="D67" s="18"/>
      <c r="E67" s="18"/>
      <c r="F67" s="18"/>
      <c r="K67" s="24">
        <v>7</v>
      </c>
    </row>
    <row r="68" spans="1:11" x14ac:dyDescent="0.2">
      <c r="A68" s="18">
        <v>5</v>
      </c>
      <c r="B68" s="18">
        <v>0.4</v>
      </c>
      <c r="C68" s="20">
        <f t="shared" si="3"/>
        <v>7</v>
      </c>
      <c r="D68" s="18"/>
      <c r="E68" s="18"/>
      <c r="F68" s="18"/>
      <c r="K68" s="24">
        <v>7</v>
      </c>
    </row>
    <row r="69" spans="1:11" x14ac:dyDescent="0.2">
      <c r="A69" s="18">
        <v>5</v>
      </c>
      <c r="B69" s="18">
        <v>0.2</v>
      </c>
      <c r="C69" s="20">
        <f t="shared" si="3"/>
        <v>7</v>
      </c>
      <c r="D69" s="18"/>
      <c r="E69" s="18"/>
      <c r="F69" s="18"/>
      <c r="K69" s="24">
        <v>7</v>
      </c>
    </row>
    <row r="70" spans="1:11" x14ac:dyDescent="0.2">
      <c r="A70" s="18">
        <v>5</v>
      </c>
      <c r="B70" s="18">
        <v>0.5</v>
      </c>
      <c r="C70" s="20">
        <f t="shared" si="3"/>
        <v>7</v>
      </c>
      <c r="D70" s="18"/>
      <c r="E70" s="18"/>
      <c r="F70" s="18"/>
      <c r="K70" s="24">
        <v>7</v>
      </c>
    </row>
    <row r="71" spans="1:11" x14ac:dyDescent="0.2">
      <c r="A71" s="18">
        <v>5</v>
      </c>
      <c r="B71" s="18">
        <v>0.3</v>
      </c>
      <c r="C71" s="20">
        <f t="shared" si="3"/>
        <v>7</v>
      </c>
      <c r="D71" s="18"/>
      <c r="E71" s="18"/>
      <c r="F71" s="18"/>
      <c r="K71" s="24">
        <v>7</v>
      </c>
    </row>
    <row r="72" spans="1:11" x14ac:dyDescent="0.2">
      <c r="A72" s="18">
        <v>6</v>
      </c>
      <c r="B72" s="18">
        <v>0.1</v>
      </c>
      <c r="C72" s="20">
        <f t="shared" si="3"/>
        <v>7</v>
      </c>
      <c r="D72" s="18"/>
      <c r="E72" s="18"/>
      <c r="F72" s="18"/>
      <c r="K72" s="24">
        <v>7</v>
      </c>
    </row>
    <row r="73" spans="1:11" x14ac:dyDescent="0.2">
      <c r="A73" s="18">
        <v>6</v>
      </c>
      <c r="B73" s="18">
        <v>0.4</v>
      </c>
      <c r="C73" s="20">
        <f t="shared" si="3"/>
        <v>7</v>
      </c>
      <c r="D73" s="18"/>
      <c r="E73" s="18"/>
      <c r="F73" s="18"/>
      <c r="K73" s="24">
        <v>7</v>
      </c>
    </row>
    <row r="74" spans="1:11" x14ac:dyDescent="0.2">
      <c r="A74" s="18">
        <v>6</v>
      </c>
      <c r="B74" s="18">
        <v>0.2</v>
      </c>
      <c r="C74" s="20">
        <f t="shared" si="3"/>
        <v>6.1855469999999997</v>
      </c>
      <c r="D74" s="18"/>
      <c r="E74" s="18"/>
      <c r="F74" s="18"/>
      <c r="K74" s="24" t="str">
        <f>RIGHT(N49, LEN(N49)-6)</f>
        <v>6.185547</v>
      </c>
    </row>
    <row r="75" spans="1:11" x14ac:dyDescent="0.2">
      <c r="A75" s="18">
        <v>6</v>
      </c>
      <c r="B75" s="18">
        <v>0.5</v>
      </c>
      <c r="C75" s="20">
        <f t="shared" si="3"/>
        <v>6.8471070000000003</v>
      </c>
      <c r="D75" s="18"/>
      <c r="E75" s="18"/>
      <c r="F75" s="18"/>
      <c r="K75" s="24" t="str">
        <f>RIGHT(N50, LEN(N50)-6)</f>
        <v>6.847107</v>
      </c>
    </row>
    <row r="76" spans="1:11" x14ac:dyDescent="0.2">
      <c r="A76" s="18">
        <v>6</v>
      </c>
      <c r="B76" s="18">
        <v>0.3</v>
      </c>
      <c r="C76" s="20">
        <f t="shared" si="3"/>
        <v>5.9911500000000002</v>
      </c>
      <c r="D76" s="18"/>
      <c r="E76" s="18"/>
      <c r="F76" s="18"/>
      <c r="K76" s="24" t="str">
        <f>RIGHT(N51, LEN(N51)-6)</f>
        <v>5.99115</v>
      </c>
    </row>
    <row r="77" spans="1:11" x14ac:dyDescent="0.2">
      <c r="A77" s="18">
        <v>2</v>
      </c>
      <c r="B77" s="18">
        <v>0.1</v>
      </c>
      <c r="C77" s="20">
        <f t="shared" si="3"/>
        <v>7</v>
      </c>
      <c r="D77" s="18"/>
      <c r="E77" s="18"/>
      <c r="F77" s="18"/>
      <c r="K77" s="24">
        <v>7</v>
      </c>
    </row>
    <row r="78" spans="1:11" x14ac:dyDescent="0.2">
      <c r="A78" s="18">
        <v>2</v>
      </c>
      <c r="B78" s="18">
        <v>0.4</v>
      </c>
      <c r="C78" s="20">
        <f t="shared" si="3"/>
        <v>7</v>
      </c>
      <c r="D78" s="18"/>
      <c r="E78" s="18"/>
      <c r="F78" s="18"/>
      <c r="K78" s="24">
        <v>7</v>
      </c>
    </row>
    <row r="79" spans="1:11" x14ac:dyDescent="0.2">
      <c r="A79" s="18">
        <v>2</v>
      </c>
      <c r="B79" s="18">
        <v>0.2</v>
      </c>
      <c r="C79" s="20">
        <f t="shared" si="3"/>
        <v>7</v>
      </c>
      <c r="D79" s="18"/>
      <c r="E79" s="18"/>
      <c r="F79" s="18"/>
      <c r="K79" s="24">
        <v>7</v>
      </c>
    </row>
    <row r="80" spans="1:11" x14ac:dyDescent="0.2">
      <c r="A80" s="18">
        <v>2</v>
      </c>
      <c r="B80" s="18">
        <v>0.5</v>
      </c>
      <c r="C80" s="20">
        <f t="shared" si="3"/>
        <v>4.5730360000000001</v>
      </c>
      <c r="D80" s="18"/>
      <c r="E80" s="18"/>
      <c r="F80" s="18"/>
      <c r="K80" s="24" t="str">
        <f>RIGHT(O30, LEN(O30)-6)</f>
        <v>4.573036</v>
      </c>
    </row>
    <row r="81" spans="1:11" x14ac:dyDescent="0.2">
      <c r="A81" s="18">
        <v>2</v>
      </c>
      <c r="B81" s="18">
        <v>0.3</v>
      </c>
      <c r="C81" s="20">
        <f t="shared" si="3"/>
        <v>6.2066350000000003</v>
      </c>
      <c r="D81" s="18"/>
      <c r="E81" s="18"/>
      <c r="F81" s="18"/>
      <c r="K81" s="24" t="str">
        <f>RIGHT(O31, LEN(O31)-6)</f>
        <v>6.206635</v>
      </c>
    </row>
    <row r="82" spans="1:11" x14ac:dyDescent="0.2">
      <c r="A82" s="18">
        <v>3</v>
      </c>
      <c r="B82" s="18">
        <v>0.1</v>
      </c>
      <c r="C82" s="20">
        <f t="shared" si="3"/>
        <v>7</v>
      </c>
      <c r="D82" s="18"/>
      <c r="E82" s="18"/>
      <c r="F82" s="18"/>
      <c r="K82" s="24">
        <v>7</v>
      </c>
    </row>
    <row r="83" spans="1:11" x14ac:dyDescent="0.2">
      <c r="A83" s="18">
        <v>3</v>
      </c>
      <c r="B83" s="18">
        <v>0.4</v>
      </c>
      <c r="C83" s="20">
        <f t="shared" si="3"/>
        <v>4.205292</v>
      </c>
      <c r="D83" s="18"/>
      <c r="E83" s="18"/>
      <c r="F83" s="18"/>
      <c r="K83" s="24" t="str">
        <f>RIGHT(O33, LEN(O33)-6)</f>
        <v>4.205292</v>
      </c>
    </row>
    <row r="84" spans="1:11" x14ac:dyDescent="0.2">
      <c r="A84" s="18">
        <v>3</v>
      </c>
      <c r="B84" s="18">
        <v>0.2</v>
      </c>
      <c r="C84" s="20">
        <f t="shared" si="3"/>
        <v>4.5070800000000002</v>
      </c>
      <c r="D84" s="18"/>
      <c r="E84" s="18"/>
      <c r="F84" s="18"/>
      <c r="K84" s="24" t="str">
        <f>RIGHT(O34, LEN(O34)-6)</f>
        <v>4.50708</v>
      </c>
    </row>
    <row r="85" spans="1:11" x14ac:dyDescent="0.2">
      <c r="A85" s="18">
        <v>3</v>
      </c>
      <c r="B85" s="18">
        <v>0.5</v>
      </c>
      <c r="C85" s="20">
        <f t="shared" si="3"/>
        <v>4.8674470000000003</v>
      </c>
      <c r="D85" s="18"/>
      <c r="E85" s="18"/>
      <c r="F85" s="18"/>
      <c r="K85" s="24" t="str">
        <f>RIGHT(O35, LEN(O35)-6)</f>
        <v>4.867447</v>
      </c>
    </row>
    <row r="86" spans="1:11" x14ac:dyDescent="0.2">
      <c r="A86" s="18">
        <v>3</v>
      </c>
      <c r="B86" s="18">
        <v>0.3</v>
      </c>
      <c r="C86" s="20">
        <f t="shared" si="3"/>
        <v>4.8987090000000002</v>
      </c>
      <c r="D86" s="18"/>
      <c r="E86" s="18"/>
      <c r="F86" s="18"/>
      <c r="K86" s="24" t="str">
        <f>RIGHT(O36, LEN(O36)-6)</f>
        <v>4.898709</v>
      </c>
    </row>
    <row r="87" spans="1:11" x14ac:dyDescent="0.2">
      <c r="A87" s="18">
        <v>4</v>
      </c>
      <c r="B87" s="18">
        <v>0.1</v>
      </c>
      <c r="C87" s="20">
        <f t="shared" si="3"/>
        <v>2.384674</v>
      </c>
      <c r="D87" s="18"/>
      <c r="E87" s="18"/>
      <c r="F87" s="18"/>
      <c r="K87" s="24" t="str">
        <f>RIGHT(O37, LEN(O37)-6)</f>
        <v>2.384674</v>
      </c>
    </row>
    <row r="88" spans="1:11" x14ac:dyDescent="0.2">
      <c r="A88" s="18">
        <v>4</v>
      </c>
      <c r="B88" s="18">
        <v>0.4</v>
      </c>
      <c r="C88" s="20">
        <f t="shared" si="3"/>
        <v>2.7521969999999998</v>
      </c>
      <c r="D88" s="18"/>
      <c r="E88" s="18"/>
      <c r="F88" s="18"/>
      <c r="K88" s="24" t="str">
        <f>RIGHT(O38, LEN(O38)-6)</f>
        <v>2.752197</v>
      </c>
    </row>
    <row r="89" spans="1:11" x14ac:dyDescent="0.2">
      <c r="A89" s="18">
        <v>4</v>
      </c>
      <c r="B89" s="18">
        <v>0.2</v>
      </c>
      <c r="C89" s="20">
        <f t="shared" si="3"/>
        <v>1.3903810000000001</v>
      </c>
      <c r="D89" s="18"/>
      <c r="E89" s="18"/>
      <c r="F89" s="18"/>
      <c r="K89" s="24" t="str">
        <f>RIGHT(O39, LEN(O39)-6)</f>
        <v>1.390381</v>
      </c>
    </row>
    <row r="90" spans="1:11" x14ac:dyDescent="0.2">
      <c r="A90" s="18">
        <v>4</v>
      </c>
      <c r="B90" s="18">
        <v>0.5</v>
      </c>
      <c r="C90" s="20">
        <f t="shared" si="3"/>
        <v>1.1522520000000001</v>
      </c>
      <c r="D90" s="18"/>
      <c r="E90" s="18"/>
      <c r="F90" s="18"/>
      <c r="K90" s="24" t="str">
        <f>RIGHT(O40, LEN(O40)-6)</f>
        <v>1.152252</v>
      </c>
    </row>
    <row r="91" spans="1:11" x14ac:dyDescent="0.2">
      <c r="A91" s="18">
        <v>4</v>
      </c>
      <c r="B91" s="18">
        <v>0.3</v>
      </c>
      <c r="C91" s="20">
        <f t="shared" si="3"/>
        <v>2.2001040000000001</v>
      </c>
      <c r="D91" s="18"/>
      <c r="E91" s="18"/>
      <c r="F91" s="18"/>
      <c r="K91" s="24" t="str">
        <f>RIGHT(O41, LEN(O41)-6)</f>
        <v>2.200104</v>
      </c>
    </row>
    <row r="92" spans="1:11" x14ac:dyDescent="0.2">
      <c r="A92" s="18">
        <v>5</v>
      </c>
      <c r="B92" s="18">
        <v>0.1</v>
      </c>
      <c r="C92" s="20">
        <f t="shared" si="3"/>
        <v>2.4134829999999998</v>
      </c>
      <c r="D92" s="18"/>
      <c r="E92" s="18"/>
      <c r="F92" s="18"/>
      <c r="K92" s="24" t="str">
        <f>RIGHT(O42, LEN(O42)-6)</f>
        <v>2.413483</v>
      </c>
    </row>
    <row r="93" spans="1:11" x14ac:dyDescent="0.2">
      <c r="A93" s="18">
        <v>5</v>
      </c>
      <c r="B93" s="18">
        <v>0.4</v>
      </c>
      <c r="C93" s="20">
        <f t="shared" si="3"/>
        <v>2.6654659999999999</v>
      </c>
      <c r="D93" s="18"/>
      <c r="E93" s="18"/>
      <c r="F93" s="18"/>
      <c r="K93" s="24" t="str">
        <f>RIGHT(O43, LEN(O43)-6)</f>
        <v>2.665466</v>
      </c>
    </row>
    <row r="94" spans="1:11" x14ac:dyDescent="0.2">
      <c r="A94" s="18">
        <v>5</v>
      </c>
      <c r="B94" s="18">
        <v>0.2</v>
      </c>
      <c r="C94" s="20">
        <f t="shared" si="3"/>
        <v>7</v>
      </c>
      <c r="D94" s="18"/>
      <c r="E94" s="18"/>
      <c r="F94" s="18"/>
      <c r="K94" s="24">
        <v>7</v>
      </c>
    </row>
    <row r="95" spans="1:11" x14ac:dyDescent="0.2">
      <c r="A95" s="18">
        <v>5</v>
      </c>
      <c r="B95" s="18">
        <v>0.5</v>
      </c>
      <c r="C95" s="20">
        <f t="shared" si="3"/>
        <v>4.4617610000000001</v>
      </c>
      <c r="D95" s="18"/>
      <c r="E95" s="18"/>
      <c r="F95" s="18"/>
      <c r="K95" s="24" t="str">
        <f>RIGHT(O45, LEN(O45)-6)</f>
        <v>4.461761</v>
      </c>
    </row>
    <row r="96" spans="1:11" x14ac:dyDescent="0.2">
      <c r="A96" s="18">
        <v>5</v>
      </c>
      <c r="B96" s="18">
        <v>0.3</v>
      </c>
      <c r="C96" s="20">
        <f t="shared" si="3"/>
        <v>3.452515</v>
      </c>
      <c r="D96" s="18"/>
      <c r="E96" s="18"/>
      <c r="F96" s="18"/>
      <c r="K96" s="24" t="str">
        <f>RIGHT(O46, LEN(O46)-6)</f>
        <v>3.452515</v>
      </c>
    </row>
    <row r="97" spans="1:11" x14ac:dyDescent="0.2">
      <c r="A97" s="18">
        <v>6</v>
      </c>
      <c r="B97" s="18">
        <v>0.1</v>
      </c>
      <c r="C97" s="20">
        <f t="shared" si="3"/>
        <v>7</v>
      </c>
      <c r="D97" s="18"/>
      <c r="E97" s="18"/>
      <c r="F97" s="18"/>
      <c r="K97" s="24">
        <v>7</v>
      </c>
    </row>
    <row r="98" spans="1:11" x14ac:dyDescent="0.2">
      <c r="A98" s="18">
        <v>6</v>
      </c>
      <c r="B98" s="18">
        <v>0.4</v>
      </c>
      <c r="C98" s="20">
        <f t="shared" si="3"/>
        <v>3.3711850000000001</v>
      </c>
      <c r="D98" s="18"/>
      <c r="E98" s="18"/>
      <c r="F98" s="18"/>
      <c r="K98" s="24" t="str">
        <f>RIGHT(O48, LEN(O48)-6)</f>
        <v>3.371185</v>
      </c>
    </row>
    <row r="99" spans="1:11" x14ac:dyDescent="0.2">
      <c r="A99" s="18">
        <v>6</v>
      </c>
      <c r="B99" s="18">
        <v>0.2</v>
      </c>
      <c r="C99" s="20">
        <f t="shared" si="3"/>
        <v>5.6443180000000002</v>
      </c>
      <c r="D99" s="18"/>
      <c r="E99" s="18"/>
      <c r="F99" s="18"/>
      <c r="K99" s="24" t="str">
        <f>RIGHT(O49, LEN(O49)-6)</f>
        <v>5.644318</v>
      </c>
    </row>
    <row r="100" spans="1:11" x14ac:dyDescent="0.2">
      <c r="A100" s="18">
        <v>6</v>
      </c>
      <c r="B100" s="18">
        <v>0.5</v>
      </c>
      <c r="C100" s="20">
        <f t="shared" si="3"/>
        <v>2.8088679999999999</v>
      </c>
      <c r="D100" s="18"/>
      <c r="E100" s="18"/>
      <c r="F100" s="18"/>
      <c r="K100" s="24" t="str">
        <f>RIGHT(O50, LEN(O50)-6)</f>
        <v>2.808868</v>
      </c>
    </row>
    <row r="101" spans="1:11" x14ac:dyDescent="0.2">
      <c r="A101" s="18">
        <v>6</v>
      </c>
      <c r="B101" s="18">
        <v>0.3</v>
      </c>
      <c r="C101" s="20">
        <f t="shared" si="3"/>
        <v>4.1253359999999999</v>
      </c>
      <c r="D101" s="18"/>
      <c r="E101" s="18"/>
      <c r="F101" s="18"/>
      <c r="K101" s="24" t="str">
        <f>RIGHT(O51, LEN(O51)-6)</f>
        <v>4.125336</v>
      </c>
    </row>
    <row r="102" spans="1:11" x14ac:dyDescent="0.2">
      <c r="A102" s="18">
        <v>2</v>
      </c>
      <c r="B102" s="18">
        <v>0.1</v>
      </c>
      <c r="C102" s="20">
        <f t="shared" si="3"/>
        <v>7</v>
      </c>
      <c r="D102" s="18"/>
      <c r="E102" s="18"/>
      <c r="F102" s="18"/>
      <c r="K102" s="24">
        <v>7</v>
      </c>
    </row>
    <row r="103" spans="1:11" x14ac:dyDescent="0.2">
      <c r="A103" s="18">
        <v>2</v>
      </c>
      <c r="B103" s="18">
        <v>0.4</v>
      </c>
      <c r="C103" s="20">
        <f t="shared" si="3"/>
        <v>2.68438</v>
      </c>
      <c r="D103" s="18"/>
      <c r="E103" s="18"/>
      <c r="F103" s="18"/>
      <c r="K103" s="24" t="str">
        <f>RIGHT(P28, LEN(P28)-6)</f>
        <v>2.68438</v>
      </c>
    </row>
    <row r="104" spans="1:11" x14ac:dyDescent="0.2">
      <c r="A104" s="18">
        <v>2</v>
      </c>
      <c r="B104" s="18">
        <v>0.2</v>
      </c>
      <c r="C104" s="20">
        <f t="shared" si="3"/>
        <v>5.158264</v>
      </c>
      <c r="D104" s="18"/>
      <c r="E104" s="18"/>
      <c r="F104" s="18"/>
      <c r="K104" s="24" t="str">
        <f>RIGHT(P29, LEN(P29)-6)</f>
        <v>5.158264</v>
      </c>
    </row>
    <row r="105" spans="1:11" x14ac:dyDescent="0.2">
      <c r="A105" s="18">
        <v>2</v>
      </c>
      <c r="B105" s="18">
        <v>0.5</v>
      </c>
      <c r="C105" s="20">
        <f t="shared" si="3"/>
        <v>4.2265629999999996</v>
      </c>
      <c r="D105" s="18"/>
      <c r="E105" s="18"/>
      <c r="F105" s="18"/>
      <c r="K105" s="24" t="str">
        <f>RIGHT(P30, LEN(P30)-6)</f>
        <v>4.226563</v>
      </c>
    </row>
    <row r="106" spans="1:11" x14ac:dyDescent="0.2">
      <c r="A106" s="18">
        <v>2</v>
      </c>
      <c r="B106" s="18">
        <v>0.3</v>
      </c>
      <c r="C106" s="20">
        <f t="shared" si="3"/>
        <v>2.4820099999999998</v>
      </c>
      <c r="D106" s="18"/>
      <c r="E106" s="18"/>
      <c r="F106" s="18"/>
      <c r="K106" s="24" t="str">
        <f>RIGHT(P31, LEN(P31)-6)</f>
        <v>2.48201</v>
      </c>
    </row>
    <row r="107" spans="1:11" x14ac:dyDescent="0.2">
      <c r="A107" s="18">
        <v>3</v>
      </c>
      <c r="B107" s="18">
        <v>0.1</v>
      </c>
      <c r="C107" s="20">
        <f t="shared" si="3"/>
        <v>3.7091219999999998</v>
      </c>
      <c r="D107" s="18"/>
      <c r="E107" s="18"/>
      <c r="F107" s="18"/>
      <c r="K107" s="24" t="str">
        <f>RIGHT(P32, LEN(P32)-6)</f>
        <v>3.709122</v>
      </c>
    </row>
    <row r="108" spans="1:11" x14ac:dyDescent="0.2">
      <c r="A108" s="18">
        <v>3</v>
      </c>
      <c r="B108" s="18">
        <v>0.4</v>
      </c>
      <c r="C108" s="20">
        <f t="shared" si="3"/>
        <v>5.7210239999999999</v>
      </c>
      <c r="D108" s="18"/>
      <c r="E108" s="18"/>
      <c r="F108" s="18"/>
      <c r="K108" s="24" t="str">
        <f>RIGHT(P33, LEN(P33)-6)</f>
        <v>5.721024</v>
      </c>
    </row>
    <row r="109" spans="1:11" x14ac:dyDescent="0.2">
      <c r="A109" s="18">
        <v>3</v>
      </c>
      <c r="B109" s="18">
        <v>0.2</v>
      </c>
      <c r="C109" s="20">
        <f t="shared" si="3"/>
        <v>7</v>
      </c>
      <c r="D109" s="18"/>
      <c r="E109" s="18"/>
      <c r="F109" s="18"/>
      <c r="K109" s="24">
        <v>7</v>
      </c>
    </row>
    <row r="110" spans="1:11" x14ac:dyDescent="0.2">
      <c r="A110" s="18">
        <v>3</v>
      </c>
      <c r="B110" s="18">
        <v>0.5</v>
      </c>
      <c r="C110" s="20">
        <f t="shared" si="3"/>
        <v>5.8678590000000002</v>
      </c>
      <c r="D110" s="18"/>
      <c r="E110" s="18"/>
      <c r="F110" s="18"/>
      <c r="K110" s="24" t="str">
        <f>RIGHT(P35, LEN(P35)-6)</f>
        <v>5.867859</v>
      </c>
    </row>
    <row r="111" spans="1:11" x14ac:dyDescent="0.2">
      <c r="A111" s="18">
        <v>3</v>
      </c>
      <c r="B111" s="18">
        <v>0.3</v>
      </c>
      <c r="C111" s="20">
        <f t="shared" si="3"/>
        <v>6.1619260000000002</v>
      </c>
      <c r="D111" s="18"/>
      <c r="E111" s="18"/>
      <c r="F111" s="18"/>
      <c r="K111" s="24" t="str">
        <f>RIGHT(P36, LEN(P36)-6)</f>
        <v>6.161926</v>
      </c>
    </row>
    <row r="112" spans="1:11" x14ac:dyDescent="0.2">
      <c r="A112" s="18">
        <v>4</v>
      </c>
      <c r="B112" s="18">
        <v>0.1</v>
      </c>
      <c r="C112" s="20">
        <f t="shared" si="3"/>
        <v>7</v>
      </c>
      <c r="D112" s="18"/>
      <c r="E112" s="18"/>
      <c r="F112" s="18"/>
      <c r="K112" s="24">
        <v>7</v>
      </c>
    </row>
    <row r="113" spans="1:11" x14ac:dyDescent="0.2">
      <c r="A113" s="18">
        <v>4</v>
      </c>
      <c r="B113" s="18">
        <v>0.4</v>
      </c>
      <c r="C113" s="20">
        <f t="shared" si="3"/>
        <v>6.3863529999999997</v>
      </c>
      <c r="D113" s="18"/>
      <c r="E113" s="18"/>
      <c r="F113" s="18"/>
      <c r="K113" s="24" t="str">
        <f>RIGHT(P38, LEN(P38)-6)</f>
        <v>6.386353</v>
      </c>
    </row>
    <row r="114" spans="1:11" x14ac:dyDescent="0.2">
      <c r="A114" s="18">
        <v>4</v>
      </c>
      <c r="B114" s="18">
        <v>0.2</v>
      </c>
      <c r="C114" s="20">
        <f t="shared" si="3"/>
        <v>5.4643860000000002</v>
      </c>
      <c r="D114" s="18"/>
      <c r="E114" s="18"/>
      <c r="F114" s="18"/>
      <c r="K114" s="24" t="str">
        <f>RIGHT(P39, LEN(P39)-6)</f>
        <v>5.464386</v>
      </c>
    </row>
    <row r="115" spans="1:11" x14ac:dyDescent="0.2">
      <c r="A115" s="18">
        <v>4</v>
      </c>
      <c r="B115" s="18">
        <v>0.5</v>
      </c>
      <c r="C115" s="20">
        <f t="shared" si="3"/>
        <v>6.1726070000000002</v>
      </c>
      <c r="D115" s="18"/>
      <c r="E115" s="18"/>
      <c r="F115" s="18"/>
      <c r="K115" s="24" t="str">
        <f>RIGHT(P40, LEN(P40)-6)</f>
        <v>6.172607</v>
      </c>
    </row>
    <row r="116" spans="1:11" x14ac:dyDescent="0.2">
      <c r="A116" s="18">
        <v>4</v>
      </c>
      <c r="B116" s="18">
        <v>0.3</v>
      </c>
      <c r="C116" s="20">
        <f t="shared" si="3"/>
        <v>7</v>
      </c>
      <c r="D116" s="18"/>
      <c r="E116" s="18"/>
      <c r="F116" s="18"/>
      <c r="K116" s="24">
        <v>7</v>
      </c>
    </row>
    <row r="117" spans="1:11" x14ac:dyDescent="0.2">
      <c r="A117" s="18">
        <v>5</v>
      </c>
      <c r="B117" s="18">
        <v>0.1</v>
      </c>
      <c r="C117" s="20">
        <f t="shared" si="3"/>
        <v>2.9054869999999999</v>
      </c>
      <c r="D117" s="18"/>
      <c r="E117" s="18"/>
      <c r="F117" s="18"/>
      <c r="K117" s="24" t="str">
        <f>RIGHT(P42, LEN(P42)-6)</f>
        <v>2.905487</v>
      </c>
    </row>
    <row r="118" spans="1:11" x14ac:dyDescent="0.2">
      <c r="A118" s="18">
        <v>5</v>
      </c>
      <c r="B118" s="18">
        <v>0.4</v>
      </c>
      <c r="C118" s="20">
        <f t="shared" si="3"/>
        <v>7</v>
      </c>
      <c r="D118" s="18"/>
      <c r="E118" s="18"/>
      <c r="F118" s="18"/>
      <c r="K118" s="24">
        <v>7</v>
      </c>
    </row>
    <row r="119" spans="1:11" x14ac:dyDescent="0.2">
      <c r="A119" s="18">
        <v>5</v>
      </c>
      <c r="B119" s="18">
        <v>0.2</v>
      </c>
      <c r="C119" s="20">
        <f t="shared" si="3"/>
        <v>5.9120480000000004</v>
      </c>
      <c r="D119" s="18"/>
      <c r="E119" s="18"/>
      <c r="F119" s="18"/>
      <c r="K119" s="24" t="str">
        <f>RIGHT(P44, LEN(P44)-6)</f>
        <v>5.912048</v>
      </c>
    </row>
    <row r="120" spans="1:11" x14ac:dyDescent="0.2">
      <c r="A120" s="18">
        <v>5</v>
      </c>
      <c r="B120" s="18">
        <v>0.5</v>
      </c>
      <c r="C120" s="20">
        <f t="shared" si="3"/>
        <v>3.9230040000000002</v>
      </c>
      <c r="D120" s="18"/>
      <c r="E120" s="18"/>
      <c r="F120" s="18"/>
      <c r="K120" s="24" t="str">
        <f>RIGHT(P45, LEN(P45)-6)</f>
        <v>3.923004</v>
      </c>
    </row>
    <row r="121" spans="1:11" x14ac:dyDescent="0.2">
      <c r="A121" s="18">
        <v>5</v>
      </c>
      <c r="B121" s="18">
        <v>0.3</v>
      </c>
      <c r="C121" s="20">
        <f t="shared" si="3"/>
        <v>3.1698</v>
      </c>
      <c r="D121" s="18"/>
      <c r="E121" s="18"/>
      <c r="F121" s="18"/>
      <c r="K121" s="24" t="str">
        <f>RIGHT(P46, LEN(P46)-6)</f>
        <v>3.1698</v>
      </c>
    </row>
    <row r="122" spans="1:11" x14ac:dyDescent="0.2">
      <c r="A122" s="18">
        <v>6</v>
      </c>
      <c r="B122" s="18">
        <v>0.1</v>
      </c>
      <c r="C122" s="20">
        <f t="shared" si="3"/>
        <v>3.2158509999999998</v>
      </c>
      <c r="D122" s="18"/>
      <c r="E122" s="18"/>
      <c r="F122" s="18"/>
      <c r="K122" s="24" t="str">
        <f>RIGHT(P47, LEN(P47)-6)</f>
        <v>3.215851</v>
      </c>
    </row>
    <row r="123" spans="1:11" x14ac:dyDescent="0.2">
      <c r="A123" s="18">
        <v>6</v>
      </c>
      <c r="B123" s="18">
        <v>0.4</v>
      </c>
      <c r="C123" s="20">
        <f t="shared" si="3"/>
        <v>5.2014469999999999</v>
      </c>
      <c r="D123" s="18"/>
      <c r="E123" s="18"/>
      <c r="F123" s="18"/>
      <c r="K123" s="24" t="str">
        <f>RIGHT(P48, LEN(P48)-6)</f>
        <v>5.201447</v>
      </c>
    </row>
    <row r="124" spans="1:11" x14ac:dyDescent="0.2">
      <c r="A124" s="18">
        <v>6</v>
      </c>
      <c r="B124" s="18">
        <v>0.2</v>
      </c>
      <c r="C124" s="20">
        <f t="shared" si="3"/>
        <v>6.8928830000000003</v>
      </c>
      <c r="D124" s="18"/>
      <c r="E124" s="18"/>
      <c r="F124" s="18"/>
      <c r="K124" s="24" t="str">
        <f>RIGHT(P49, LEN(P49)-6)</f>
        <v>6.892883</v>
      </c>
    </row>
    <row r="125" spans="1:11" x14ac:dyDescent="0.2">
      <c r="A125" s="18">
        <v>6</v>
      </c>
      <c r="B125" s="18">
        <v>0.5</v>
      </c>
      <c r="C125" s="20">
        <f t="shared" si="3"/>
        <v>4.4635009999999999</v>
      </c>
      <c r="D125" s="18"/>
      <c r="E125" s="18"/>
      <c r="F125" s="18"/>
      <c r="K125" s="24" t="str">
        <f>RIGHT(P50, LEN(P50)-6)</f>
        <v>4.463501</v>
      </c>
    </row>
    <row r="126" spans="1:11" x14ac:dyDescent="0.2">
      <c r="A126" s="18">
        <v>6</v>
      </c>
      <c r="B126" s="18">
        <v>0.3</v>
      </c>
      <c r="C126" s="20">
        <f t="shared" si="3"/>
        <v>2.548035</v>
      </c>
      <c r="D126" s="18"/>
      <c r="E126" s="18"/>
      <c r="F126" s="18"/>
      <c r="K126" s="24" t="str">
        <f>RIGHT(P51, LEN(P51)-6)</f>
        <v>2.548035</v>
      </c>
    </row>
    <row r="127" spans="1:11" x14ac:dyDescent="0.2">
      <c r="A127" s="18">
        <v>2</v>
      </c>
      <c r="B127" s="18">
        <v>0.1</v>
      </c>
      <c r="C127" s="20">
        <f t="shared" si="3"/>
        <v>2.1271270000000002</v>
      </c>
      <c r="D127" s="18"/>
      <c r="E127" s="18"/>
      <c r="F127" s="18"/>
      <c r="K127" s="24" t="str">
        <f>RIGHT(Q27, LEN(Q27)-6)</f>
        <v>2.127127</v>
      </c>
    </row>
    <row r="128" spans="1:11" x14ac:dyDescent="0.2">
      <c r="A128" s="18">
        <v>2</v>
      </c>
      <c r="B128" s="18">
        <v>0.4</v>
      </c>
      <c r="C128" s="20">
        <f t="shared" si="3"/>
        <v>2.1525379999999998</v>
      </c>
      <c r="D128" s="18"/>
      <c r="E128" s="18"/>
      <c r="F128" s="18"/>
      <c r="K128" s="24" t="str">
        <f>RIGHT(Q28, LEN(Q28)-6)</f>
        <v>2.152538</v>
      </c>
    </row>
    <row r="129" spans="1:11" x14ac:dyDescent="0.2">
      <c r="A129" s="18">
        <v>2</v>
      </c>
      <c r="B129" s="18">
        <v>0.2</v>
      </c>
      <c r="C129" s="20">
        <f t="shared" si="3"/>
        <v>1.6060639999999999</v>
      </c>
      <c r="D129" s="18"/>
      <c r="E129" s="18"/>
      <c r="F129" s="18"/>
      <c r="K129" s="24" t="str">
        <f>RIGHT(Q29, LEN(Q29)-6)</f>
        <v>1.606064</v>
      </c>
    </row>
    <row r="130" spans="1:11" x14ac:dyDescent="0.2">
      <c r="A130" s="18">
        <v>2</v>
      </c>
      <c r="B130" s="18">
        <v>0.5</v>
      </c>
      <c r="C130" s="20">
        <f t="shared" si="3"/>
        <v>2.1860010000000001</v>
      </c>
      <c r="D130" s="18"/>
      <c r="E130" s="18"/>
      <c r="F130" s="18"/>
      <c r="K130" s="24" t="str">
        <f>RIGHT(Q30, LEN(Q30)-6)</f>
        <v>2.186001</v>
      </c>
    </row>
    <row r="131" spans="1:11" x14ac:dyDescent="0.2">
      <c r="A131" s="18">
        <v>2</v>
      </c>
      <c r="B131" s="18">
        <v>0.3</v>
      </c>
      <c r="C131" s="20">
        <f t="shared" ref="C131:C151" si="4">VALUE(K131)</f>
        <v>3.5834350000000001</v>
      </c>
      <c r="D131" s="18"/>
      <c r="E131" s="18"/>
      <c r="F131" s="18"/>
      <c r="K131" s="24" t="str">
        <f>RIGHT(Q31, LEN(Q31)-6)</f>
        <v>3.583435</v>
      </c>
    </row>
    <row r="132" spans="1:11" x14ac:dyDescent="0.2">
      <c r="A132" s="18">
        <v>3</v>
      </c>
      <c r="B132" s="18">
        <v>0.1</v>
      </c>
      <c r="C132" s="20">
        <f t="shared" si="4"/>
        <v>7</v>
      </c>
      <c r="D132" s="18"/>
      <c r="E132" s="18"/>
      <c r="F132" s="18"/>
      <c r="K132" s="24">
        <v>7</v>
      </c>
    </row>
    <row r="133" spans="1:11" x14ac:dyDescent="0.2">
      <c r="A133" s="18">
        <v>3</v>
      </c>
      <c r="B133" s="18">
        <v>0.4</v>
      </c>
      <c r="C133" s="20">
        <f t="shared" si="4"/>
        <v>3.228065</v>
      </c>
      <c r="D133" s="18"/>
      <c r="E133" s="18"/>
      <c r="F133" s="18"/>
      <c r="K133" s="24" t="str">
        <f>RIGHT(Q33, LEN(Q33)-6)</f>
        <v>3.228065</v>
      </c>
    </row>
    <row r="134" spans="1:11" x14ac:dyDescent="0.2">
      <c r="A134" s="18">
        <v>3</v>
      </c>
      <c r="B134" s="18">
        <v>0.2</v>
      </c>
      <c r="C134" s="20">
        <f t="shared" si="4"/>
        <v>3.336166</v>
      </c>
      <c r="D134" s="18"/>
      <c r="E134" s="18"/>
      <c r="F134" s="18"/>
      <c r="K134" s="24" t="str">
        <f>RIGHT(Q34, LEN(Q34)-6)</f>
        <v>3.336166</v>
      </c>
    </row>
    <row r="135" spans="1:11" x14ac:dyDescent="0.2">
      <c r="A135" s="18">
        <v>3</v>
      </c>
      <c r="B135" s="18">
        <v>0.5</v>
      </c>
      <c r="C135" s="20">
        <f t="shared" si="4"/>
        <v>4.619415</v>
      </c>
      <c r="D135" s="18"/>
      <c r="E135" s="18"/>
      <c r="F135" s="18"/>
      <c r="K135" s="24" t="str">
        <f>RIGHT(Q35, LEN(Q35)-6)</f>
        <v>4.619415</v>
      </c>
    </row>
    <row r="136" spans="1:11" x14ac:dyDescent="0.2">
      <c r="A136" s="18">
        <v>3</v>
      </c>
      <c r="B136" s="18">
        <v>0.3</v>
      </c>
      <c r="C136" s="20">
        <f t="shared" si="4"/>
        <v>7</v>
      </c>
      <c r="D136" s="18"/>
      <c r="E136" s="18"/>
      <c r="F136" s="18"/>
      <c r="K136" s="24">
        <v>7</v>
      </c>
    </row>
    <row r="137" spans="1:11" x14ac:dyDescent="0.2">
      <c r="A137" s="18">
        <v>4</v>
      </c>
      <c r="B137" s="18">
        <v>0.1</v>
      </c>
      <c r="C137" s="20">
        <f t="shared" si="4"/>
        <v>7</v>
      </c>
      <c r="D137" s="18"/>
      <c r="E137" s="18"/>
      <c r="F137" s="18"/>
      <c r="K137" s="24">
        <v>7</v>
      </c>
    </row>
    <row r="138" spans="1:11" x14ac:dyDescent="0.2">
      <c r="A138" s="18">
        <v>4</v>
      </c>
      <c r="B138" s="18">
        <v>0.4</v>
      </c>
      <c r="C138" s="20">
        <f t="shared" si="4"/>
        <v>4.2136690000000003</v>
      </c>
      <c r="D138" s="18"/>
      <c r="E138" s="18"/>
      <c r="F138" s="18"/>
      <c r="K138" s="24" t="str">
        <f>RIGHT(Q38, LEN(Q38)-6)</f>
        <v>4.213669</v>
      </c>
    </row>
    <row r="139" spans="1:11" x14ac:dyDescent="0.2">
      <c r="A139" s="18">
        <v>4</v>
      </c>
      <c r="B139" s="18">
        <v>0.2</v>
      </c>
      <c r="C139" s="20">
        <f t="shared" si="4"/>
        <v>4.72</v>
      </c>
      <c r="D139" s="18"/>
      <c r="E139" s="18"/>
      <c r="F139" s="18"/>
      <c r="K139" s="24" t="str">
        <f>RIGHT(Q39, LEN(Q39)-6)</f>
        <v>4.72</v>
      </c>
    </row>
    <row r="140" spans="1:11" x14ac:dyDescent="0.2">
      <c r="A140" s="18">
        <v>4</v>
      </c>
      <c r="B140" s="18">
        <v>0.5</v>
      </c>
      <c r="C140" s="20">
        <f t="shared" si="4"/>
        <v>7</v>
      </c>
      <c r="D140" s="18"/>
      <c r="E140" s="18"/>
      <c r="F140" s="18"/>
      <c r="K140" s="24">
        <v>7</v>
      </c>
    </row>
    <row r="141" spans="1:11" x14ac:dyDescent="0.2">
      <c r="A141" s="18">
        <v>4</v>
      </c>
      <c r="B141" s="18">
        <v>0.3</v>
      </c>
      <c r="C141" s="20">
        <f t="shared" si="4"/>
        <v>4.6206969999999998</v>
      </c>
      <c r="D141" s="18"/>
      <c r="E141" s="18"/>
      <c r="F141" s="18"/>
      <c r="K141" s="24" t="str">
        <f>RIGHT(Q41, LEN(Q41)-6)</f>
        <v>4.620697</v>
      </c>
    </row>
    <row r="142" spans="1:11" x14ac:dyDescent="0.2">
      <c r="A142" s="18">
        <v>5</v>
      </c>
      <c r="B142" s="18">
        <v>0.1</v>
      </c>
      <c r="C142" s="20">
        <f t="shared" si="4"/>
        <v>4.5735469999999996</v>
      </c>
      <c r="D142" s="18"/>
      <c r="E142" s="18"/>
      <c r="F142" s="18"/>
      <c r="K142" s="24" t="str">
        <f>RIGHT(Q42, LEN(Q42)-6)</f>
        <v>4.573547</v>
      </c>
    </row>
    <row r="143" spans="1:11" x14ac:dyDescent="0.2">
      <c r="A143" s="18">
        <v>5</v>
      </c>
      <c r="B143" s="18">
        <v>0.4</v>
      </c>
      <c r="C143" s="20">
        <f t="shared" si="4"/>
        <v>7</v>
      </c>
      <c r="D143" s="18"/>
      <c r="E143" s="18"/>
      <c r="F143" s="18"/>
      <c r="K143" s="24">
        <v>7</v>
      </c>
    </row>
    <row r="144" spans="1:11" x14ac:dyDescent="0.2">
      <c r="A144" s="18">
        <v>5</v>
      </c>
      <c r="B144" s="18">
        <v>0.2</v>
      </c>
      <c r="C144" s="20">
        <f t="shared" si="4"/>
        <v>7</v>
      </c>
      <c r="D144" s="18"/>
      <c r="E144" s="18"/>
      <c r="F144" s="18"/>
      <c r="K144" s="24">
        <v>7</v>
      </c>
    </row>
    <row r="145" spans="1:11" x14ac:dyDescent="0.2">
      <c r="A145" s="18">
        <v>5</v>
      </c>
      <c r="B145" s="18">
        <v>0.5</v>
      </c>
      <c r="C145" s="20">
        <f t="shared" si="4"/>
        <v>7</v>
      </c>
      <c r="D145" s="18"/>
      <c r="E145" s="18"/>
      <c r="F145" s="18"/>
      <c r="K145" s="24">
        <v>7</v>
      </c>
    </row>
    <row r="146" spans="1:11" x14ac:dyDescent="0.2">
      <c r="A146" s="18">
        <v>5</v>
      </c>
      <c r="B146" s="18">
        <v>0.3</v>
      </c>
      <c r="C146" s="20">
        <f t="shared" si="4"/>
        <v>5.4628909999999999</v>
      </c>
      <c r="D146" s="18"/>
      <c r="E146" s="18"/>
      <c r="F146" s="18"/>
      <c r="K146" s="24" t="str">
        <f>RIGHT(Q46, LEN(Q46)-6)</f>
        <v>5.462891</v>
      </c>
    </row>
    <row r="147" spans="1:11" x14ac:dyDescent="0.2">
      <c r="A147" s="18">
        <v>6</v>
      </c>
      <c r="B147" s="18">
        <v>0.1</v>
      </c>
      <c r="C147" s="20">
        <f t="shared" si="4"/>
        <v>7</v>
      </c>
      <c r="D147" s="18"/>
      <c r="E147" s="18"/>
      <c r="F147" s="18"/>
      <c r="K147" s="24">
        <v>7</v>
      </c>
    </row>
    <row r="148" spans="1:11" x14ac:dyDescent="0.2">
      <c r="A148" s="18">
        <v>6</v>
      </c>
      <c r="B148" s="18">
        <v>0.4</v>
      </c>
      <c r="C148" s="20">
        <f t="shared" si="4"/>
        <v>7</v>
      </c>
      <c r="D148" s="18"/>
      <c r="E148" s="18"/>
      <c r="F148" s="18"/>
      <c r="K148" s="24">
        <v>7</v>
      </c>
    </row>
    <row r="149" spans="1:11" x14ac:dyDescent="0.2">
      <c r="A149" s="18">
        <v>6</v>
      </c>
      <c r="B149" s="18">
        <v>0.2</v>
      </c>
      <c r="C149" s="20">
        <f t="shared" si="4"/>
        <v>5.9</v>
      </c>
      <c r="D149" s="18"/>
      <c r="E149" s="18"/>
      <c r="F149" s="18"/>
      <c r="K149" s="24" t="str">
        <f>RIGHT(Q49, LEN(Q49)-6)</f>
        <v>5.9</v>
      </c>
    </row>
    <row r="150" spans="1:11" x14ac:dyDescent="0.2">
      <c r="A150" s="18">
        <v>6</v>
      </c>
      <c r="B150" s="18">
        <v>0.5</v>
      </c>
      <c r="C150" s="20">
        <f t="shared" si="4"/>
        <v>7</v>
      </c>
      <c r="D150" s="18"/>
      <c r="E150" s="18"/>
      <c r="F150" s="18"/>
      <c r="K150" s="24">
        <v>7</v>
      </c>
    </row>
    <row r="151" spans="1:11" x14ac:dyDescent="0.2">
      <c r="A151" s="18">
        <v>6</v>
      </c>
      <c r="B151" s="18">
        <v>0.3</v>
      </c>
      <c r="C151" s="20">
        <f t="shared" si="4"/>
        <v>7</v>
      </c>
      <c r="D151" s="18"/>
      <c r="E151" s="18"/>
      <c r="F151" s="18"/>
      <c r="K151" s="24">
        <v>7</v>
      </c>
    </row>
  </sheetData>
  <sortState xmlns:xlrd2="http://schemas.microsoft.com/office/spreadsheetml/2017/richdata2" ref="D2:F26">
    <sortCondition ref="D2:D26"/>
    <sortCondition ref="E2:E26"/>
  </sortState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11D4D-9402-D04A-9863-75D276089030}">
  <dimension ref="A1:AE118"/>
  <sheetViews>
    <sheetView tabSelected="1" topLeftCell="V1" workbookViewId="0">
      <selection activeCell="AB4" sqref="AB4"/>
    </sheetView>
  </sheetViews>
  <sheetFormatPr baseColWidth="10" defaultRowHeight="16" x14ac:dyDescent="0.2"/>
  <cols>
    <col min="1" max="1" width="20.33203125" customWidth="1"/>
    <col min="2" max="2" width="18.83203125" customWidth="1"/>
    <col min="3" max="3" width="20.33203125" customWidth="1"/>
    <col min="4" max="4" width="17.33203125" customWidth="1"/>
    <col min="5" max="5" width="18.5" customWidth="1"/>
    <col min="7" max="8" width="11.1640625" bestFit="1" customWidth="1"/>
  </cols>
  <sheetData>
    <row r="1" spans="1:31" x14ac:dyDescent="0.2">
      <c r="A1" s="3" t="s">
        <v>328</v>
      </c>
      <c r="B1" s="3" t="s">
        <v>329</v>
      </c>
      <c r="C1" s="3" t="s">
        <v>330</v>
      </c>
      <c r="D1" s="3" t="s">
        <v>329</v>
      </c>
      <c r="E1" s="3" t="s">
        <v>331</v>
      </c>
      <c r="G1" s="2" t="s">
        <v>274</v>
      </c>
      <c r="H1" s="2" t="s">
        <v>283</v>
      </c>
      <c r="I1" s="2" t="s">
        <v>292</v>
      </c>
      <c r="J1" s="2" t="s">
        <v>301</v>
      </c>
      <c r="K1" s="2" t="s">
        <v>310</v>
      </c>
      <c r="L1" s="2" t="s">
        <v>319</v>
      </c>
      <c r="P1" s="3" t="s">
        <v>328</v>
      </c>
      <c r="Q1" s="3" t="s">
        <v>329</v>
      </c>
      <c r="R1" s="3" t="s">
        <v>330</v>
      </c>
      <c r="S1" s="3" t="s">
        <v>329</v>
      </c>
      <c r="T1" s="3" t="s">
        <v>331</v>
      </c>
      <c r="W1">
        <v>2</v>
      </c>
      <c r="X1">
        <v>0.1</v>
      </c>
      <c r="Y1">
        <v>3</v>
      </c>
      <c r="Z1">
        <v>0.2</v>
      </c>
      <c r="AA1">
        <v>1</v>
      </c>
      <c r="AB1">
        <v>1</v>
      </c>
      <c r="AD1">
        <v>2</v>
      </c>
      <c r="AE1">
        <v>4</v>
      </c>
    </row>
    <row r="2" spans="1:31" x14ac:dyDescent="0.2">
      <c r="A2" s="6">
        <v>2</v>
      </c>
      <c r="B2" s="25">
        <v>0.1</v>
      </c>
      <c r="C2" s="6">
        <v>3</v>
      </c>
      <c r="D2" s="6">
        <v>0.2</v>
      </c>
      <c r="E2" s="6">
        <v>1</v>
      </c>
      <c r="G2" s="2" t="s">
        <v>275</v>
      </c>
      <c r="H2" s="2" t="s">
        <v>284</v>
      </c>
      <c r="I2" s="2" t="s">
        <v>293</v>
      </c>
      <c r="J2" s="2" t="s">
        <v>302</v>
      </c>
      <c r="K2" s="2" t="s">
        <v>311</v>
      </c>
      <c r="L2" s="2" t="s">
        <v>320</v>
      </c>
      <c r="P2" s="6">
        <v>2</v>
      </c>
      <c r="Q2" s="25">
        <v>0.1</v>
      </c>
      <c r="R2" s="6">
        <v>3</v>
      </c>
      <c r="S2" s="6">
        <v>0.2</v>
      </c>
      <c r="T2" s="25">
        <v>1</v>
      </c>
      <c r="U2">
        <v>1</v>
      </c>
      <c r="W2">
        <v>2</v>
      </c>
      <c r="X2">
        <v>0.5</v>
      </c>
      <c r="Y2">
        <v>4</v>
      </c>
      <c r="Z2">
        <v>0.6</v>
      </c>
      <c r="AA2">
        <v>1</v>
      </c>
      <c r="AB2">
        <v>1</v>
      </c>
      <c r="AD2">
        <v>2</v>
      </c>
      <c r="AE2">
        <v>4</v>
      </c>
    </row>
    <row r="3" spans="1:31" x14ac:dyDescent="0.2">
      <c r="A3" s="6">
        <v>2</v>
      </c>
      <c r="B3" s="6">
        <v>0.2</v>
      </c>
      <c r="C3" s="6">
        <v>5</v>
      </c>
      <c r="D3" s="6">
        <v>0.7</v>
      </c>
      <c r="E3" s="6">
        <v>2</v>
      </c>
      <c r="G3" s="2" t="s">
        <v>276</v>
      </c>
      <c r="H3" s="2" t="s">
        <v>285</v>
      </c>
      <c r="I3" s="2" t="s">
        <v>294</v>
      </c>
      <c r="J3" s="2" t="s">
        <v>303</v>
      </c>
      <c r="K3" s="2" t="s">
        <v>312</v>
      </c>
      <c r="L3" s="2" t="s">
        <v>321</v>
      </c>
      <c r="P3" s="6">
        <v>2</v>
      </c>
      <c r="Q3" s="6">
        <v>0.5</v>
      </c>
      <c r="R3" s="6">
        <v>4</v>
      </c>
      <c r="S3" s="6">
        <v>0.6</v>
      </c>
      <c r="T3" s="25">
        <v>1</v>
      </c>
      <c r="U3" s="25">
        <v>1</v>
      </c>
      <c r="W3">
        <v>2</v>
      </c>
      <c r="X3">
        <v>0.5</v>
      </c>
      <c r="Y3">
        <v>4</v>
      </c>
      <c r="Z3">
        <v>0.2</v>
      </c>
      <c r="AA3">
        <v>2</v>
      </c>
      <c r="AB3">
        <v>1</v>
      </c>
      <c r="AD3">
        <v>2</v>
      </c>
      <c r="AE3">
        <v>5</v>
      </c>
    </row>
    <row r="4" spans="1:31" x14ac:dyDescent="0.2">
      <c r="A4" s="6">
        <v>2</v>
      </c>
      <c r="B4" s="6">
        <v>0.4</v>
      </c>
      <c r="C4" s="6">
        <v>6</v>
      </c>
      <c r="D4" s="6">
        <v>0.8</v>
      </c>
      <c r="E4" s="6">
        <v>2</v>
      </c>
      <c r="G4" s="2" t="s">
        <v>277</v>
      </c>
      <c r="H4" s="2" t="s">
        <v>286</v>
      </c>
      <c r="I4" s="2" t="s">
        <v>295</v>
      </c>
      <c r="J4" s="2" t="s">
        <v>304</v>
      </c>
      <c r="K4" s="2" t="s">
        <v>313</v>
      </c>
      <c r="L4" s="2" t="s">
        <v>322</v>
      </c>
      <c r="P4" s="6">
        <v>2</v>
      </c>
      <c r="Q4" s="6">
        <v>0.5</v>
      </c>
      <c r="R4" s="6">
        <v>4</v>
      </c>
      <c r="S4" s="6">
        <v>0.2</v>
      </c>
      <c r="T4" s="25">
        <v>2</v>
      </c>
      <c r="U4" s="25">
        <v>1</v>
      </c>
      <c r="W4">
        <v>2</v>
      </c>
      <c r="X4">
        <v>0.7</v>
      </c>
      <c r="Y4">
        <v>4</v>
      </c>
      <c r="Z4">
        <v>0.6</v>
      </c>
      <c r="AA4">
        <v>1</v>
      </c>
      <c r="AB4">
        <v>0</v>
      </c>
      <c r="AD4">
        <v>2</v>
      </c>
      <c r="AE4">
        <v>6</v>
      </c>
    </row>
    <row r="5" spans="1:31" x14ac:dyDescent="0.2">
      <c r="A5" s="6">
        <v>2</v>
      </c>
      <c r="B5" s="6">
        <v>0.5</v>
      </c>
      <c r="C5" s="6">
        <v>4</v>
      </c>
      <c r="D5" s="6">
        <v>0.6</v>
      </c>
      <c r="E5" s="6">
        <v>1</v>
      </c>
      <c r="G5" s="2" t="s">
        <v>278</v>
      </c>
      <c r="H5" s="2" t="s">
        <v>287</v>
      </c>
      <c r="I5" s="2" t="s">
        <v>296</v>
      </c>
      <c r="J5" s="2" t="s">
        <v>305</v>
      </c>
      <c r="K5" s="2" t="s">
        <v>314</v>
      </c>
      <c r="L5" s="2" t="s">
        <v>323</v>
      </c>
      <c r="P5" s="6">
        <v>2</v>
      </c>
      <c r="Q5" s="6">
        <v>0.7</v>
      </c>
      <c r="R5" s="6">
        <v>4</v>
      </c>
      <c r="S5" s="6">
        <v>0.6</v>
      </c>
      <c r="T5" s="25">
        <v>1</v>
      </c>
      <c r="U5" s="25">
        <v>0</v>
      </c>
      <c r="W5">
        <v>2</v>
      </c>
      <c r="X5">
        <v>0.8</v>
      </c>
      <c r="Y5">
        <v>4</v>
      </c>
      <c r="Z5">
        <v>0.3</v>
      </c>
      <c r="AA5">
        <v>1</v>
      </c>
      <c r="AB5">
        <v>0</v>
      </c>
      <c r="AD5">
        <v>3</v>
      </c>
      <c r="AE5">
        <v>4</v>
      </c>
    </row>
    <row r="6" spans="1:31" x14ac:dyDescent="0.2">
      <c r="A6" s="6">
        <v>2</v>
      </c>
      <c r="B6" s="6">
        <v>0.5</v>
      </c>
      <c r="C6" s="6">
        <v>4</v>
      </c>
      <c r="D6" s="6">
        <v>0.2</v>
      </c>
      <c r="E6" s="6">
        <v>2</v>
      </c>
      <c r="G6" s="2" t="s">
        <v>279</v>
      </c>
      <c r="H6" s="2" t="s">
        <v>288</v>
      </c>
      <c r="I6" s="2" t="s">
        <v>297</v>
      </c>
      <c r="J6" s="2" t="s">
        <v>306</v>
      </c>
      <c r="K6" s="2" t="s">
        <v>315</v>
      </c>
      <c r="L6" s="2" t="s">
        <v>324</v>
      </c>
      <c r="P6" s="6">
        <v>2</v>
      </c>
      <c r="Q6" s="6">
        <v>0.2</v>
      </c>
      <c r="R6" s="6">
        <v>5</v>
      </c>
      <c r="S6" s="6">
        <v>0.7</v>
      </c>
      <c r="T6" s="25">
        <v>2</v>
      </c>
      <c r="U6" s="25">
        <v>0</v>
      </c>
      <c r="W6">
        <v>2</v>
      </c>
      <c r="X6">
        <v>0.1</v>
      </c>
      <c r="Y6">
        <v>4</v>
      </c>
      <c r="Z6">
        <v>0.3</v>
      </c>
      <c r="AA6">
        <v>1</v>
      </c>
      <c r="AB6">
        <v>1</v>
      </c>
      <c r="AD6">
        <v>3</v>
      </c>
      <c r="AE6">
        <v>4</v>
      </c>
    </row>
    <row r="7" spans="1:31" x14ac:dyDescent="0.2">
      <c r="A7" s="6">
        <v>2</v>
      </c>
      <c r="B7" s="6">
        <v>0.6</v>
      </c>
      <c r="C7" s="6">
        <v>7</v>
      </c>
      <c r="D7" s="6">
        <v>0.8</v>
      </c>
      <c r="E7" s="6">
        <v>2</v>
      </c>
      <c r="G7" s="2" t="s">
        <v>280</v>
      </c>
      <c r="H7" s="2" t="s">
        <v>289</v>
      </c>
      <c r="I7" s="2" t="s">
        <v>298</v>
      </c>
      <c r="J7" s="2" t="s">
        <v>307</v>
      </c>
      <c r="K7" s="2" t="s">
        <v>316</v>
      </c>
      <c r="L7" s="2" t="s">
        <v>325</v>
      </c>
      <c r="P7" s="6">
        <v>2</v>
      </c>
      <c r="Q7" s="6">
        <v>0.4</v>
      </c>
      <c r="R7" s="6">
        <v>6</v>
      </c>
      <c r="S7" s="6">
        <v>0.8</v>
      </c>
      <c r="T7" s="25">
        <v>2</v>
      </c>
      <c r="U7" s="25">
        <v>0</v>
      </c>
      <c r="W7">
        <v>2</v>
      </c>
      <c r="X7">
        <v>0.6</v>
      </c>
      <c r="Y7">
        <v>4</v>
      </c>
      <c r="Z7">
        <v>0.7</v>
      </c>
      <c r="AA7">
        <v>1</v>
      </c>
      <c r="AB7">
        <v>1</v>
      </c>
      <c r="AD7">
        <v>3</v>
      </c>
      <c r="AE7">
        <v>7</v>
      </c>
    </row>
    <row r="8" spans="1:31" x14ac:dyDescent="0.2">
      <c r="A8" s="6">
        <v>2</v>
      </c>
      <c r="B8" s="6">
        <v>0.7</v>
      </c>
      <c r="C8" s="6">
        <v>4</v>
      </c>
      <c r="D8" s="6">
        <v>0.6</v>
      </c>
      <c r="E8" s="6">
        <v>1</v>
      </c>
      <c r="G8" s="2" t="s">
        <v>281</v>
      </c>
      <c r="H8" s="2" t="s">
        <v>290</v>
      </c>
      <c r="I8" s="2" t="s">
        <v>299</v>
      </c>
      <c r="J8" s="2" t="s">
        <v>308</v>
      </c>
      <c r="K8" s="2" t="s">
        <v>317</v>
      </c>
      <c r="L8" s="2" t="s">
        <v>326</v>
      </c>
      <c r="P8" s="6">
        <v>2</v>
      </c>
      <c r="Q8" s="6">
        <v>0.8</v>
      </c>
      <c r="R8" s="6">
        <v>6</v>
      </c>
      <c r="S8" s="6">
        <v>0.6</v>
      </c>
      <c r="T8" s="25">
        <v>2</v>
      </c>
      <c r="W8">
        <v>2</v>
      </c>
      <c r="X8">
        <v>0.2</v>
      </c>
      <c r="Y8">
        <v>5</v>
      </c>
      <c r="Z8">
        <v>0.7</v>
      </c>
      <c r="AA8">
        <v>2</v>
      </c>
      <c r="AB8">
        <v>0</v>
      </c>
      <c r="AD8">
        <v>3</v>
      </c>
      <c r="AE8">
        <v>5</v>
      </c>
    </row>
    <row r="9" spans="1:31" x14ac:dyDescent="0.2">
      <c r="A9" s="4">
        <v>2</v>
      </c>
      <c r="B9" s="4">
        <v>0.8</v>
      </c>
      <c r="C9" s="4">
        <v>6</v>
      </c>
      <c r="D9" s="4">
        <v>0.6</v>
      </c>
      <c r="E9" s="4">
        <v>1</v>
      </c>
      <c r="G9" s="2" t="s">
        <v>282</v>
      </c>
      <c r="H9" s="2" t="s">
        <v>291</v>
      </c>
      <c r="I9" s="2" t="s">
        <v>300</v>
      </c>
      <c r="J9" s="2" t="s">
        <v>309</v>
      </c>
      <c r="K9" s="2" t="s">
        <v>318</v>
      </c>
      <c r="L9" s="2" t="s">
        <v>327</v>
      </c>
      <c r="P9" s="4">
        <v>2</v>
      </c>
      <c r="Q9" s="4">
        <v>0.6</v>
      </c>
      <c r="R9" s="4">
        <v>7</v>
      </c>
      <c r="S9" s="4">
        <v>0.8</v>
      </c>
      <c r="T9" s="26">
        <v>2</v>
      </c>
      <c r="W9">
        <v>2</v>
      </c>
      <c r="X9">
        <v>0.7</v>
      </c>
      <c r="Y9">
        <v>5</v>
      </c>
      <c r="Z9">
        <v>0.3</v>
      </c>
      <c r="AA9">
        <v>2</v>
      </c>
      <c r="AB9">
        <v>1</v>
      </c>
      <c r="AD9">
        <v>4</v>
      </c>
      <c r="AE9">
        <v>2</v>
      </c>
    </row>
    <row r="10" spans="1:31" x14ac:dyDescent="0.2">
      <c r="A10" s="5">
        <v>3</v>
      </c>
      <c r="B10" s="5">
        <v>0.2</v>
      </c>
      <c r="C10" s="5">
        <v>5</v>
      </c>
      <c r="D10" s="5">
        <v>0.3</v>
      </c>
      <c r="E10" s="5">
        <v>2</v>
      </c>
      <c r="P10" s="5">
        <v>3</v>
      </c>
      <c r="Q10" s="5">
        <v>0.5</v>
      </c>
      <c r="R10" s="5">
        <v>4</v>
      </c>
      <c r="S10" s="5">
        <v>0.2</v>
      </c>
      <c r="T10" s="5">
        <v>1</v>
      </c>
      <c r="W10">
        <v>2</v>
      </c>
      <c r="X10">
        <v>0.1</v>
      </c>
      <c r="Y10">
        <v>5</v>
      </c>
      <c r="Z10">
        <v>0.3</v>
      </c>
      <c r="AA10">
        <v>1</v>
      </c>
      <c r="AB10">
        <v>1</v>
      </c>
      <c r="AD10">
        <v>4</v>
      </c>
    </row>
    <row r="11" spans="1:31" x14ac:dyDescent="0.2">
      <c r="A11" s="6">
        <v>3</v>
      </c>
      <c r="B11" s="6">
        <v>0.2</v>
      </c>
      <c r="C11" s="6">
        <v>5</v>
      </c>
      <c r="D11" s="6">
        <v>0.1</v>
      </c>
      <c r="E11" s="6">
        <v>2</v>
      </c>
      <c r="G11" t="s">
        <v>343</v>
      </c>
      <c r="P11" s="6">
        <v>3</v>
      </c>
      <c r="Q11" s="6">
        <v>0.2</v>
      </c>
      <c r="R11" s="6">
        <v>5</v>
      </c>
      <c r="S11" s="6">
        <v>0.3</v>
      </c>
      <c r="T11" s="6">
        <v>2</v>
      </c>
      <c r="W11">
        <v>2</v>
      </c>
      <c r="X11">
        <v>0.8</v>
      </c>
      <c r="Y11">
        <v>5</v>
      </c>
      <c r="Z11">
        <v>0.7</v>
      </c>
      <c r="AA11">
        <v>2</v>
      </c>
      <c r="AB11">
        <v>1</v>
      </c>
    </row>
    <row r="12" spans="1:31" x14ac:dyDescent="0.2">
      <c r="A12" s="6">
        <v>3</v>
      </c>
      <c r="B12" s="6">
        <v>0.4</v>
      </c>
      <c r="C12" s="6">
        <v>6</v>
      </c>
      <c r="D12" s="6">
        <v>0.8</v>
      </c>
      <c r="E12" s="6">
        <v>1</v>
      </c>
      <c r="G12" s="3" t="s">
        <v>328</v>
      </c>
      <c r="H12" s="3" t="s">
        <v>329</v>
      </c>
      <c r="I12" s="3" t="s">
        <v>330</v>
      </c>
      <c r="J12" s="3" t="s">
        <v>329</v>
      </c>
      <c r="K12" s="3" t="s">
        <v>331</v>
      </c>
      <c r="L12" s="11"/>
      <c r="M12" s="11"/>
      <c r="P12" s="6">
        <v>3</v>
      </c>
      <c r="Q12" s="6">
        <v>0.2</v>
      </c>
      <c r="R12" s="6">
        <v>5</v>
      </c>
      <c r="S12" s="6">
        <v>0.1</v>
      </c>
      <c r="T12" s="6">
        <v>2</v>
      </c>
      <c r="W12">
        <v>2</v>
      </c>
      <c r="X12">
        <v>0.4</v>
      </c>
      <c r="Y12">
        <v>6</v>
      </c>
      <c r="Z12">
        <v>0.8</v>
      </c>
      <c r="AA12">
        <v>2</v>
      </c>
      <c r="AB12">
        <v>0</v>
      </c>
    </row>
    <row r="13" spans="1:31" x14ac:dyDescent="0.2">
      <c r="A13" s="6">
        <v>3</v>
      </c>
      <c r="B13" s="6">
        <v>0.5</v>
      </c>
      <c r="C13" s="6">
        <v>4</v>
      </c>
      <c r="D13" s="6">
        <v>0.2</v>
      </c>
      <c r="E13" s="6">
        <v>1</v>
      </c>
      <c r="G13" s="11">
        <v>2</v>
      </c>
      <c r="H13">
        <v>0.1</v>
      </c>
      <c r="I13">
        <v>3</v>
      </c>
      <c r="J13">
        <v>0.2</v>
      </c>
      <c r="K13">
        <v>1</v>
      </c>
      <c r="L13" s="11"/>
      <c r="M13" s="11">
        <v>2</v>
      </c>
      <c r="N13">
        <v>2</v>
      </c>
      <c r="P13" s="6">
        <v>3</v>
      </c>
      <c r="Q13" s="6">
        <v>0.8</v>
      </c>
      <c r="R13" s="6">
        <v>5</v>
      </c>
      <c r="S13" s="6">
        <v>0.7</v>
      </c>
      <c r="T13" s="6">
        <v>1</v>
      </c>
      <c r="W13">
        <v>2</v>
      </c>
      <c r="X13">
        <v>0.8</v>
      </c>
      <c r="Y13">
        <v>6</v>
      </c>
      <c r="Z13">
        <v>0.6</v>
      </c>
      <c r="AA13">
        <v>2</v>
      </c>
      <c r="AB13">
        <v>1</v>
      </c>
    </row>
    <row r="14" spans="1:31" x14ac:dyDescent="0.2">
      <c r="A14" s="6">
        <v>3</v>
      </c>
      <c r="B14" s="6">
        <v>0.6</v>
      </c>
      <c r="C14" s="6">
        <v>7</v>
      </c>
      <c r="D14" s="6">
        <v>0.7</v>
      </c>
      <c r="E14" s="6">
        <v>1</v>
      </c>
      <c r="G14" s="11">
        <v>2</v>
      </c>
      <c r="H14">
        <v>0.5</v>
      </c>
      <c r="I14">
        <v>4</v>
      </c>
      <c r="J14">
        <v>0.6</v>
      </c>
      <c r="K14">
        <v>1</v>
      </c>
      <c r="L14" s="11"/>
      <c r="M14" s="11">
        <v>2</v>
      </c>
      <c r="N14">
        <v>2</v>
      </c>
      <c r="P14" s="6">
        <v>3</v>
      </c>
      <c r="Q14" s="6">
        <v>0.4</v>
      </c>
      <c r="R14" s="6">
        <v>6</v>
      </c>
      <c r="S14" s="6">
        <v>0.8</v>
      </c>
      <c r="T14" s="6">
        <v>1</v>
      </c>
      <c r="W14">
        <v>2</v>
      </c>
      <c r="X14">
        <v>0.8</v>
      </c>
      <c r="Y14">
        <v>6</v>
      </c>
      <c r="Z14">
        <v>0.3</v>
      </c>
      <c r="AA14">
        <v>2</v>
      </c>
      <c r="AB14">
        <v>1</v>
      </c>
    </row>
    <row r="15" spans="1:31" x14ac:dyDescent="0.2">
      <c r="A15" s="6">
        <v>3</v>
      </c>
      <c r="B15" s="6">
        <v>0.6</v>
      </c>
      <c r="C15" s="6">
        <v>7</v>
      </c>
      <c r="D15" s="6">
        <v>0.5</v>
      </c>
      <c r="E15" s="6">
        <v>1</v>
      </c>
      <c r="G15" s="11">
        <v>2</v>
      </c>
      <c r="H15">
        <v>0.5</v>
      </c>
      <c r="I15">
        <v>4</v>
      </c>
      <c r="J15">
        <v>0.2</v>
      </c>
      <c r="K15">
        <v>2</v>
      </c>
      <c r="L15" s="11"/>
      <c r="M15" s="11">
        <v>2</v>
      </c>
      <c r="N15">
        <v>4</v>
      </c>
      <c r="P15" s="6">
        <v>3</v>
      </c>
      <c r="Q15" s="6">
        <v>0.6</v>
      </c>
      <c r="R15" s="6">
        <v>7</v>
      </c>
      <c r="S15" s="6">
        <v>0.7</v>
      </c>
      <c r="T15" s="6">
        <v>1</v>
      </c>
      <c r="W15">
        <v>2</v>
      </c>
      <c r="X15">
        <v>0.6</v>
      </c>
      <c r="Y15">
        <v>7</v>
      </c>
      <c r="Z15">
        <v>0.8</v>
      </c>
      <c r="AA15">
        <v>1</v>
      </c>
      <c r="AB15">
        <v>1</v>
      </c>
    </row>
    <row r="16" spans="1:31" x14ac:dyDescent="0.2">
      <c r="A16" s="6">
        <v>3</v>
      </c>
      <c r="B16" s="6">
        <v>0.6</v>
      </c>
      <c r="C16" s="6">
        <v>7</v>
      </c>
      <c r="D16" s="6">
        <v>0.2</v>
      </c>
      <c r="E16" s="6">
        <v>2</v>
      </c>
      <c r="G16">
        <v>2</v>
      </c>
      <c r="H16">
        <v>0.7</v>
      </c>
      <c r="I16">
        <v>4</v>
      </c>
      <c r="J16">
        <v>0.6</v>
      </c>
      <c r="K16">
        <v>1</v>
      </c>
      <c r="L16" s="11"/>
      <c r="M16">
        <v>2</v>
      </c>
      <c r="N16">
        <v>4</v>
      </c>
      <c r="P16" s="6">
        <v>3</v>
      </c>
      <c r="Q16" s="6">
        <v>0.6</v>
      </c>
      <c r="R16" s="6">
        <v>7</v>
      </c>
      <c r="S16" s="6">
        <v>0.5</v>
      </c>
      <c r="T16" s="6">
        <v>1</v>
      </c>
      <c r="W16">
        <v>3</v>
      </c>
      <c r="X16">
        <v>0.2</v>
      </c>
      <c r="Y16">
        <v>5</v>
      </c>
      <c r="Z16">
        <v>0.3</v>
      </c>
      <c r="AA16">
        <v>1</v>
      </c>
      <c r="AB16">
        <v>1</v>
      </c>
    </row>
    <row r="17" spans="1:28" x14ac:dyDescent="0.2">
      <c r="A17" s="4">
        <v>3</v>
      </c>
      <c r="B17" s="4">
        <v>0.8</v>
      </c>
      <c r="C17" s="4">
        <v>5</v>
      </c>
      <c r="D17" s="4">
        <v>0.7</v>
      </c>
      <c r="E17" s="4">
        <v>1</v>
      </c>
      <c r="G17">
        <v>2</v>
      </c>
      <c r="H17">
        <v>0.8</v>
      </c>
      <c r="I17">
        <v>4</v>
      </c>
      <c r="J17">
        <v>0.3</v>
      </c>
      <c r="K17">
        <v>1</v>
      </c>
      <c r="L17" s="11"/>
      <c r="M17">
        <v>2</v>
      </c>
      <c r="N17">
        <v>4</v>
      </c>
      <c r="P17" s="4">
        <v>3</v>
      </c>
      <c r="Q17" s="4">
        <v>0.6</v>
      </c>
      <c r="R17" s="4">
        <v>7</v>
      </c>
      <c r="S17" s="4">
        <v>0.2</v>
      </c>
      <c r="T17" s="4">
        <v>2</v>
      </c>
      <c r="W17">
        <v>3</v>
      </c>
      <c r="X17">
        <v>0.2</v>
      </c>
      <c r="Y17">
        <v>5</v>
      </c>
      <c r="Z17">
        <v>0.1</v>
      </c>
      <c r="AA17">
        <v>2</v>
      </c>
      <c r="AB17">
        <v>1</v>
      </c>
    </row>
    <row r="18" spans="1:28" x14ac:dyDescent="0.2">
      <c r="A18" s="8">
        <v>4</v>
      </c>
      <c r="B18" s="8">
        <v>0.1</v>
      </c>
      <c r="C18" s="8">
        <v>3</v>
      </c>
      <c r="D18" s="8">
        <v>0.4</v>
      </c>
      <c r="E18" s="8">
        <v>1</v>
      </c>
      <c r="G18">
        <v>2</v>
      </c>
      <c r="H18">
        <v>0.1</v>
      </c>
      <c r="I18">
        <v>4</v>
      </c>
      <c r="J18">
        <v>0.3</v>
      </c>
      <c r="K18">
        <v>1</v>
      </c>
      <c r="L18" s="11"/>
      <c r="M18">
        <v>2</v>
      </c>
      <c r="N18">
        <v>2</v>
      </c>
      <c r="P18" s="8">
        <v>4</v>
      </c>
      <c r="Q18" s="8">
        <v>0.3</v>
      </c>
      <c r="R18" s="8">
        <v>2</v>
      </c>
      <c r="S18" s="8">
        <v>0.8</v>
      </c>
      <c r="T18" s="8">
        <v>2</v>
      </c>
      <c r="W18">
        <v>3</v>
      </c>
      <c r="X18">
        <v>0.4</v>
      </c>
      <c r="Y18">
        <v>6</v>
      </c>
      <c r="Z18">
        <v>0.8</v>
      </c>
      <c r="AA18">
        <v>1</v>
      </c>
      <c r="AB18">
        <v>1</v>
      </c>
    </row>
    <row r="19" spans="1:28" x14ac:dyDescent="0.2">
      <c r="A19" s="9">
        <v>4</v>
      </c>
      <c r="B19" s="9">
        <v>0.1</v>
      </c>
      <c r="C19" s="9">
        <v>3</v>
      </c>
      <c r="D19" s="9">
        <v>0.7</v>
      </c>
      <c r="E19" s="9">
        <v>2</v>
      </c>
      <c r="G19">
        <v>2</v>
      </c>
      <c r="H19">
        <v>0.6</v>
      </c>
      <c r="I19">
        <v>4</v>
      </c>
      <c r="J19">
        <v>0.7</v>
      </c>
      <c r="K19">
        <v>2</v>
      </c>
      <c r="M19">
        <v>2</v>
      </c>
      <c r="N19">
        <v>4</v>
      </c>
      <c r="P19" s="9">
        <v>4</v>
      </c>
      <c r="Q19" s="9">
        <v>0.3</v>
      </c>
      <c r="R19" s="9">
        <v>2</v>
      </c>
      <c r="S19" s="9">
        <v>0.1</v>
      </c>
      <c r="T19" s="9">
        <v>2</v>
      </c>
      <c r="W19">
        <v>3</v>
      </c>
      <c r="X19">
        <v>0.5</v>
      </c>
      <c r="Y19">
        <v>4</v>
      </c>
      <c r="Z19">
        <v>0.2</v>
      </c>
      <c r="AA19">
        <v>1</v>
      </c>
      <c r="AB19">
        <v>0</v>
      </c>
    </row>
    <row r="20" spans="1:28" x14ac:dyDescent="0.2">
      <c r="A20" s="9">
        <v>4</v>
      </c>
      <c r="B20" s="9">
        <v>0.3</v>
      </c>
      <c r="C20" s="9">
        <v>2</v>
      </c>
      <c r="D20" s="9">
        <v>0.8</v>
      </c>
      <c r="E20" s="9">
        <v>2</v>
      </c>
      <c r="G20" s="11">
        <v>2</v>
      </c>
      <c r="H20">
        <v>0.2</v>
      </c>
      <c r="I20">
        <v>5</v>
      </c>
      <c r="J20">
        <v>0.7</v>
      </c>
      <c r="K20">
        <v>2</v>
      </c>
      <c r="M20" s="11">
        <v>2</v>
      </c>
      <c r="N20">
        <v>5</v>
      </c>
      <c r="P20" s="9">
        <v>4</v>
      </c>
      <c r="Q20" s="9">
        <v>0.7</v>
      </c>
      <c r="R20" s="9">
        <v>2</v>
      </c>
      <c r="S20" s="9">
        <v>0.6</v>
      </c>
      <c r="T20" s="9">
        <v>1</v>
      </c>
      <c r="W20">
        <v>3</v>
      </c>
      <c r="X20">
        <v>0.6</v>
      </c>
      <c r="Y20">
        <v>7</v>
      </c>
      <c r="Z20">
        <v>0.7</v>
      </c>
      <c r="AA20">
        <v>1</v>
      </c>
      <c r="AB20">
        <v>1</v>
      </c>
    </row>
    <row r="21" spans="1:28" x14ac:dyDescent="0.2">
      <c r="A21" s="9">
        <v>4</v>
      </c>
      <c r="B21" s="9">
        <v>0.3</v>
      </c>
      <c r="C21" s="9">
        <v>2</v>
      </c>
      <c r="D21" s="9">
        <v>0.1</v>
      </c>
      <c r="E21" s="9">
        <v>2</v>
      </c>
      <c r="G21">
        <v>2</v>
      </c>
      <c r="H21">
        <v>0.7</v>
      </c>
      <c r="I21">
        <v>5</v>
      </c>
      <c r="J21">
        <v>0.3</v>
      </c>
      <c r="K21">
        <v>1</v>
      </c>
      <c r="M21">
        <v>2</v>
      </c>
      <c r="N21">
        <v>5</v>
      </c>
      <c r="P21" s="9">
        <v>4</v>
      </c>
      <c r="Q21" s="9">
        <v>0.1</v>
      </c>
      <c r="R21" s="9">
        <v>3</v>
      </c>
      <c r="S21" s="9">
        <v>0.4</v>
      </c>
      <c r="T21" s="9">
        <v>1</v>
      </c>
      <c r="W21">
        <v>3</v>
      </c>
      <c r="X21">
        <v>0.6</v>
      </c>
      <c r="Y21">
        <v>7</v>
      </c>
      <c r="Z21">
        <v>0.5</v>
      </c>
      <c r="AA21">
        <v>1</v>
      </c>
      <c r="AB21">
        <v>0</v>
      </c>
    </row>
    <row r="22" spans="1:28" x14ac:dyDescent="0.2">
      <c r="A22" s="9">
        <v>4</v>
      </c>
      <c r="B22" s="9">
        <v>0.4</v>
      </c>
      <c r="C22" s="9">
        <v>6</v>
      </c>
      <c r="D22" s="9">
        <v>0.1</v>
      </c>
      <c r="E22" s="9">
        <v>1</v>
      </c>
      <c r="G22">
        <v>2</v>
      </c>
      <c r="H22">
        <v>0.1</v>
      </c>
      <c r="I22">
        <v>5</v>
      </c>
      <c r="J22">
        <v>0.3</v>
      </c>
      <c r="K22">
        <v>1</v>
      </c>
      <c r="M22">
        <v>2</v>
      </c>
      <c r="N22">
        <v>2</v>
      </c>
      <c r="P22" s="9">
        <v>4</v>
      </c>
      <c r="Q22" s="9">
        <v>0.1</v>
      </c>
      <c r="R22" s="9">
        <v>3</v>
      </c>
      <c r="S22" s="9">
        <v>0.7</v>
      </c>
      <c r="T22" s="9">
        <v>2</v>
      </c>
      <c r="W22">
        <v>3</v>
      </c>
      <c r="X22">
        <v>0.6</v>
      </c>
      <c r="Y22">
        <v>7</v>
      </c>
      <c r="Z22">
        <v>0.2</v>
      </c>
      <c r="AA22">
        <v>2</v>
      </c>
      <c r="AB22">
        <v>1</v>
      </c>
    </row>
    <row r="23" spans="1:28" x14ac:dyDescent="0.2">
      <c r="A23" s="9">
        <v>4</v>
      </c>
      <c r="B23" s="9">
        <v>0.6</v>
      </c>
      <c r="C23" s="9">
        <v>7</v>
      </c>
      <c r="D23" s="9">
        <v>0.1</v>
      </c>
      <c r="E23" s="9">
        <v>1</v>
      </c>
      <c r="G23">
        <v>2</v>
      </c>
      <c r="H23">
        <v>0.8</v>
      </c>
      <c r="I23">
        <v>5</v>
      </c>
      <c r="J23">
        <v>0.7</v>
      </c>
      <c r="K23">
        <v>2</v>
      </c>
      <c r="M23">
        <v>2</v>
      </c>
      <c r="N23">
        <v>5</v>
      </c>
      <c r="P23" s="9">
        <v>4</v>
      </c>
      <c r="Q23" s="9">
        <v>0.4</v>
      </c>
      <c r="R23" s="9">
        <v>6</v>
      </c>
      <c r="S23" s="9">
        <v>0.1</v>
      </c>
      <c r="T23" s="9">
        <v>1</v>
      </c>
      <c r="W23">
        <v>3</v>
      </c>
      <c r="X23">
        <v>0.8</v>
      </c>
      <c r="Y23">
        <v>5</v>
      </c>
      <c r="Z23">
        <v>0.7</v>
      </c>
      <c r="AA23">
        <v>1</v>
      </c>
      <c r="AB23">
        <v>0</v>
      </c>
    </row>
    <row r="24" spans="1:28" x14ac:dyDescent="0.2">
      <c r="A24" s="10">
        <v>4</v>
      </c>
      <c r="B24" s="10">
        <v>0.7</v>
      </c>
      <c r="C24" s="10">
        <v>2</v>
      </c>
      <c r="D24" s="10">
        <v>0.6</v>
      </c>
      <c r="E24" s="10">
        <v>1</v>
      </c>
      <c r="G24" s="11">
        <v>2</v>
      </c>
      <c r="H24">
        <v>0.4</v>
      </c>
      <c r="I24">
        <v>6</v>
      </c>
      <c r="J24">
        <v>0.8</v>
      </c>
      <c r="K24">
        <v>2</v>
      </c>
      <c r="M24" s="11">
        <v>2</v>
      </c>
      <c r="N24">
        <v>6</v>
      </c>
      <c r="P24" s="10">
        <v>4</v>
      </c>
      <c r="Q24" s="10">
        <v>0.6</v>
      </c>
      <c r="R24" s="10">
        <v>7</v>
      </c>
      <c r="S24" s="10">
        <v>0.1</v>
      </c>
      <c r="T24" s="10">
        <v>1</v>
      </c>
      <c r="W24">
        <v>3</v>
      </c>
      <c r="X24">
        <v>0.2</v>
      </c>
      <c r="Y24">
        <v>2</v>
      </c>
      <c r="Z24">
        <v>0.1</v>
      </c>
      <c r="AA24">
        <v>2</v>
      </c>
      <c r="AB24">
        <v>1</v>
      </c>
    </row>
    <row r="25" spans="1:28" x14ac:dyDescent="0.2">
      <c r="A25" s="6">
        <v>5</v>
      </c>
      <c r="B25" s="6">
        <v>0.1</v>
      </c>
      <c r="C25" s="6">
        <v>3</v>
      </c>
      <c r="D25" s="6">
        <v>0.5</v>
      </c>
      <c r="E25" s="6">
        <v>1</v>
      </c>
      <c r="G25">
        <v>2</v>
      </c>
      <c r="H25">
        <v>0.8</v>
      </c>
      <c r="I25">
        <v>6</v>
      </c>
      <c r="J25">
        <v>0.6</v>
      </c>
      <c r="K25">
        <v>1</v>
      </c>
      <c r="M25">
        <v>2</v>
      </c>
      <c r="N25">
        <v>6</v>
      </c>
      <c r="P25" s="6">
        <v>5</v>
      </c>
      <c r="Q25" s="6">
        <v>0.3</v>
      </c>
      <c r="R25" s="6">
        <v>2</v>
      </c>
      <c r="S25" s="6">
        <v>0.7</v>
      </c>
      <c r="T25" s="6">
        <v>2</v>
      </c>
      <c r="W25">
        <v>3</v>
      </c>
      <c r="X25">
        <v>0.4</v>
      </c>
      <c r="Y25">
        <v>4</v>
      </c>
      <c r="Z25">
        <v>0.1</v>
      </c>
      <c r="AA25">
        <v>2</v>
      </c>
      <c r="AB25">
        <v>1</v>
      </c>
    </row>
    <row r="26" spans="1:28" x14ac:dyDescent="0.2">
      <c r="A26" s="6">
        <v>5</v>
      </c>
      <c r="B26" s="6">
        <v>0.3</v>
      </c>
      <c r="C26" s="6">
        <v>2</v>
      </c>
      <c r="D26" s="6">
        <v>0.7</v>
      </c>
      <c r="E26" s="6">
        <v>2</v>
      </c>
      <c r="G26">
        <v>2</v>
      </c>
      <c r="H26">
        <v>0.8</v>
      </c>
      <c r="I26">
        <v>6</v>
      </c>
      <c r="J26">
        <v>0.3</v>
      </c>
      <c r="K26">
        <v>2</v>
      </c>
      <c r="M26">
        <v>2</v>
      </c>
      <c r="N26">
        <v>6</v>
      </c>
      <c r="P26" s="6">
        <v>5</v>
      </c>
      <c r="Q26" s="6">
        <v>0.3</v>
      </c>
      <c r="R26" s="6">
        <v>2</v>
      </c>
      <c r="S26" s="6">
        <v>0.1</v>
      </c>
      <c r="T26" s="6">
        <v>2</v>
      </c>
      <c r="W26">
        <v>3</v>
      </c>
      <c r="X26">
        <v>0.7</v>
      </c>
      <c r="Y26">
        <v>4</v>
      </c>
      <c r="Z26">
        <v>0.1</v>
      </c>
      <c r="AA26">
        <v>1</v>
      </c>
      <c r="AB26">
        <v>0</v>
      </c>
    </row>
    <row r="27" spans="1:28" x14ac:dyDescent="0.2">
      <c r="A27" s="6">
        <v>5</v>
      </c>
      <c r="B27" s="6">
        <v>0.3</v>
      </c>
      <c r="C27" s="6">
        <v>2</v>
      </c>
      <c r="D27" s="6">
        <v>0.1</v>
      </c>
      <c r="E27" s="6">
        <v>2</v>
      </c>
      <c r="G27" s="11">
        <v>2</v>
      </c>
      <c r="H27">
        <v>0.6</v>
      </c>
      <c r="I27">
        <v>7</v>
      </c>
      <c r="J27">
        <v>0.8</v>
      </c>
      <c r="K27">
        <v>2</v>
      </c>
      <c r="M27" s="11">
        <v>2</v>
      </c>
      <c r="N27">
        <v>7</v>
      </c>
      <c r="P27" s="6">
        <v>5</v>
      </c>
      <c r="Q27" s="6">
        <v>0.7</v>
      </c>
      <c r="R27" s="6">
        <v>2</v>
      </c>
      <c r="S27" s="6">
        <v>0.8</v>
      </c>
      <c r="T27" s="6">
        <v>1</v>
      </c>
      <c r="W27">
        <v>3</v>
      </c>
      <c r="X27">
        <v>0.5</v>
      </c>
      <c r="Y27">
        <v>5</v>
      </c>
      <c r="Z27">
        <v>0.1</v>
      </c>
      <c r="AA27">
        <v>2</v>
      </c>
      <c r="AB27">
        <v>1</v>
      </c>
    </row>
    <row r="28" spans="1:28" x14ac:dyDescent="0.2">
      <c r="A28" s="6">
        <v>5</v>
      </c>
      <c r="B28" s="6">
        <v>0.4</v>
      </c>
      <c r="C28" s="6">
        <v>6</v>
      </c>
      <c r="D28" s="6">
        <v>0.6</v>
      </c>
      <c r="E28" s="6">
        <v>2</v>
      </c>
      <c r="P28" s="6">
        <v>5</v>
      </c>
      <c r="Q28" s="6">
        <v>0.1</v>
      </c>
      <c r="R28" s="6">
        <v>3</v>
      </c>
      <c r="S28" s="6">
        <v>0.5</v>
      </c>
      <c r="T28" s="6">
        <v>1</v>
      </c>
      <c r="W28">
        <v>3</v>
      </c>
      <c r="X28">
        <v>0.4</v>
      </c>
      <c r="Y28">
        <v>6</v>
      </c>
      <c r="Z28">
        <v>0.1</v>
      </c>
      <c r="AA28">
        <v>2</v>
      </c>
      <c r="AB28">
        <v>1</v>
      </c>
    </row>
    <row r="29" spans="1:28" x14ac:dyDescent="0.2">
      <c r="A29" s="6">
        <v>5</v>
      </c>
      <c r="B29" s="6">
        <v>0.4</v>
      </c>
      <c r="C29" s="6">
        <v>6</v>
      </c>
      <c r="D29" s="6">
        <v>0.2</v>
      </c>
      <c r="E29" s="6">
        <v>2</v>
      </c>
      <c r="G29" t="s">
        <v>347</v>
      </c>
      <c r="I29" t="s">
        <v>353</v>
      </c>
      <c r="P29" s="6">
        <v>5</v>
      </c>
      <c r="Q29" s="6">
        <v>0.8</v>
      </c>
      <c r="R29" s="6">
        <v>3</v>
      </c>
      <c r="S29" s="6">
        <v>0.6</v>
      </c>
      <c r="T29" s="6">
        <v>2</v>
      </c>
      <c r="W29">
        <v>3</v>
      </c>
      <c r="X29">
        <v>0.5</v>
      </c>
      <c r="Y29">
        <v>7</v>
      </c>
      <c r="Z29">
        <v>0.1</v>
      </c>
      <c r="AA29">
        <v>2</v>
      </c>
      <c r="AB29">
        <v>1</v>
      </c>
    </row>
    <row r="30" spans="1:28" x14ac:dyDescent="0.2">
      <c r="A30" s="6">
        <v>5</v>
      </c>
      <c r="B30" s="6">
        <v>0.6</v>
      </c>
      <c r="C30" s="6">
        <v>7</v>
      </c>
      <c r="D30" s="6">
        <v>0.8</v>
      </c>
      <c r="E30" s="6">
        <v>2</v>
      </c>
      <c r="G30" s="5">
        <v>3</v>
      </c>
      <c r="H30" s="27">
        <v>0.2</v>
      </c>
      <c r="I30" s="5">
        <v>2</v>
      </c>
      <c r="J30" s="5">
        <v>0.1</v>
      </c>
      <c r="K30" s="5">
        <v>2</v>
      </c>
      <c r="P30" s="6">
        <v>5</v>
      </c>
      <c r="Q30" s="6">
        <v>0.7</v>
      </c>
      <c r="R30" s="6">
        <v>4</v>
      </c>
      <c r="S30" s="6">
        <v>0.3</v>
      </c>
      <c r="T30" s="6">
        <v>2</v>
      </c>
      <c r="W30">
        <v>3</v>
      </c>
      <c r="X30">
        <v>0.8</v>
      </c>
      <c r="Y30">
        <v>7</v>
      </c>
      <c r="Z30">
        <v>0.1</v>
      </c>
      <c r="AA30">
        <v>2</v>
      </c>
      <c r="AB30">
        <v>1</v>
      </c>
    </row>
    <row r="31" spans="1:28" x14ac:dyDescent="0.2">
      <c r="A31" s="6">
        <v>5</v>
      </c>
      <c r="B31" s="6">
        <v>0.7</v>
      </c>
      <c r="C31" s="6">
        <v>2</v>
      </c>
      <c r="D31" s="6">
        <v>0.8</v>
      </c>
      <c r="E31" s="6">
        <v>1</v>
      </c>
      <c r="G31" s="6">
        <v>3</v>
      </c>
      <c r="H31" s="6">
        <v>0.5</v>
      </c>
      <c r="I31" s="6">
        <v>4</v>
      </c>
      <c r="J31" s="6">
        <v>0.2</v>
      </c>
      <c r="K31" s="6">
        <v>1</v>
      </c>
      <c r="P31" s="6">
        <v>5</v>
      </c>
      <c r="Q31" s="6">
        <v>0.4</v>
      </c>
      <c r="R31" s="6">
        <v>6</v>
      </c>
      <c r="S31" s="6">
        <v>0.6</v>
      </c>
      <c r="T31" s="6">
        <v>2</v>
      </c>
      <c r="W31">
        <v>3</v>
      </c>
      <c r="X31">
        <v>0.6</v>
      </c>
      <c r="Y31">
        <v>5</v>
      </c>
      <c r="Z31">
        <v>0.8</v>
      </c>
      <c r="AA31">
        <v>1</v>
      </c>
      <c r="AB31">
        <v>1</v>
      </c>
    </row>
    <row r="32" spans="1:28" x14ac:dyDescent="0.2">
      <c r="A32" s="6">
        <v>5</v>
      </c>
      <c r="B32" s="6">
        <v>0.7</v>
      </c>
      <c r="C32" s="6">
        <v>4</v>
      </c>
      <c r="D32" s="6">
        <v>0.3</v>
      </c>
      <c r="E32" s="6">
        <v>2</v>
      </c>
      <c r="G32" s="9">
        <v>3</v>
      </c>
      <c r="H32" s="9">
        <v>0.4</v>
      </c>
      <c r="I32" s="9">
        <v>4</v>
      </c>
      <c r="J32" s="9">
        <v>0.1</v>
      </c>
      <c r="K32" s="9">
        <v>2</v>
      </c>
      <c r="P32" s="6">
        <v>5</v>
      </c>
      <c r="Q32" s="6">
        <v>0.4</v>
      </c>
      <c r="R32" s="6">
        <v>6</v>
      </c>
      <c r="S32" s="6">
        <v>0.2</v>
      </c>
      <c r="T32" s="6">
        <v>2</v>
      </c>
    </row>
    <row r="33" spans="1:20" x14ac:dyDescent="0.2">
      <c r="A33" s="4">
        <v>5</v>
      </c>
      <c r="B33" s="4">
        <v>0.8</v>
      </c>
      <c r="C33" s="4">
        <v>3</v>
      </c>
      <c r="D33" s="4">
        <v>0.6</v>
      </c>
      <c r="E33" s="4">
        <v>2</v>
      </c>
      <c r="G33" s="9">
        <v>3</v>
      </c>
      <c r="H33" s="9">
        <v>0.7</v>
      </c>
      <c r="I33" s="9">
        <v>4</v>
      </c>
      <c r="J33" s="9">
        <v>0.1</v>
      </c>
      <c r="K33" s="9">
        <v>1</v>
      </c>
      <c r="P33" s="4">
        <v>5</v>
      </c>
      <c r="Q33" s="4">
        <v>0.6</v>
      </c>
      <c r="R33" s="4">
        <v>7</v>
      </c>
      <c r="S33" s="4">
        <v>0.8</v>
      </c>
      <c r="T33" s="4">
        <v>2</v>
      </c>
    </row>
    <row r="34" spans="1:20" x14ac:dyDescent="0.2">
      <c r="A34" s="5">
        <v>6</v>
      </c>
      <c r="B34" s="5">
        <v>0.1</v>
      </c>
      <c r="C34" s="5">
        <v>3</v>
      </c>
      <c r="D34" s="5">
        <v>0.4</v>
      </c>
      <c r="E34" s="5">
        <v>2</v>
      </c>
      <c r="G34" s="6">
        <v>3</v>
      </c>
      <c r="H34" s="6">
        <v>0.2</v>
      </c>
      <c r="I34" s="6">
        <v>5</v>
      </c>
      <c r="J34" s="6">
        <v>0.3</v>
      </c>
      <c r="K34" s="6">
        <v>2</v>
      </c>
      <c r="P34" s="5">
        <v>6</v>
      </c>
      <c r="Q34" s="5">
        <v>0.3</v>
      </c>
      <c r="R34" s="5">
        <v>2</v>
      </c>
      <c r="S34" s="5">
        <v>0.8</v>
      </c>
      <c r="T34" s="5">
        <v>1</v>
      </c>
    </row>
    <row r="35" spans="1:20" x14ac:dyDescent="0.2">
      <c r="A35" s="6">
        <v>6</v>
      </c>
      <c r="B35" s="6">
        <v>0.3</v>
      </c>
      <c r="C35" s="6">
        <v>2</v>
      </c>
      <c r="D35" s="6">
        <v>0.8</v>
      </c>
      <c r="E35" s="6">
        <v>1</v>
      </c>
      <c r="G35" s="6">
        <v>3</v>
      </c>
      <c r="H35" s="6">
        <v>0.2</v>
      </c>
      <c r="I35" s="6">
        <v>5</v>
      </c>
      <c r="J35" s="6">
        <v>0.1</v>
      </c>
      <c r="K35" s="6">
        <v>2</v>
      </c>
      <c r="P35" s="6">
        <v>6</v>
      </c>
      <c r="Q35" s="6">
        <v>0.1</v>
      </c>
      <c r="R35" s="6">
        <v>3</v>
      </c>
      <c r="S35" s="6">
        <v>0.4</v>
      </c>
      <c r="T35" s="6">
        <v>2</v>
      </c>
    </row>
    <row r="36" spans="1:20" x14ac:dyDescent="0.2">
      <c r="A36" s="6">
        <v>6</v>
      </c>
      <c r="B36" s="6">
        <v>0.5</v>
      </c>
      <c r="C36" s="6">
        <v>4</v>
      </c>
      <c r="D36" s="6">
        <v>0.4</v>
      </c>
      <c r="E36" s="6">
        <v>1</v>
      </c>
      <c r="G36" s="6">
        <v>3</v>
      </c>
      <c r="H36" s="6">
        <v>0.8</v>
      </c>
      <c r="I36" s="6">
        <v>5</v>
      </c>
      <c r="J36" s="6">
        <v>0.7</v>
      </c>
      <c r="K36" s="6">
        <v>1</v>
      </c>
      <c r="P36" s="6">
        <v>6</v>
      </c>
      <c r="Q36" s="6">
        <v>0.5</v>
      </c>
      <c r="R36" s="6">
        <v>4</v>
      </c>
      <c r="S36" s="6">
        <v>0.4</v>
      </c>
      <c r="T36" s="6">
        <v>1</v>
      </c>
    </row>
    <row r="37" spans="1:20" x14ac:dyDescent="0.2">
      <c r="A37" s="6">
        <v>6</v>
      </c>
      <c r="B37" s="6">
        <v>0.5</v>
      </c>
      <c r="C37" s="6">
        <v>4</v>
      </c>
      <c r="D37" s="6">
        <v>0.7</v>
      </c>
      <c r="E37" s="6">
        <v>2</v>
      </c>
      <c r="G37" s="4">
        <v>3</v>
      </c>
      <c r="H37" s="4">
        <v>0.5</v>
      </c>
      <c r="I37" s="4">
        <v>5</v>
      </c>
      <c r="J37" s="4">
        <v>0.1</v>
      </c>
      <c r="K37" s="4">
        <v>2</v>
      </c>
      <c r="P37" s="6">
        <v>6</v>
      </c>
      <c r="Q37" s="6">
        <v>0.5</v>
      </c>
      <c r="R37" s="6">
        <v>4</v>
      </c>
      <c r="S37" s="6">
        <v>0.7</v>
      </c>
      <c r="T37" s="6">
        <v>2</v>
      </c>
    </row>
    <row r="38" spans="1:20" x14ac:dyDescent="0.2">
      <c r="A38" s="6">
        <v>6</v>
      </c>
      <c r="B38" s="6">
        <v>0.6</v>
      </c>
      <c r="C38" s="6">
        <v>7</v>
      </c>
      <c r="D38" s="6">
        <v>0.3</v>
      </c>
      <c r="E38" s="6">
        <v>1</v>
      </c>
      <c r="G38" s="4">
        <v>3</v>
      </c>
      <c r="H38" s="4">
        <v>0.6</v>
      </c>
      <c r="I38" s="4">
        <v>5</v>
      </c>
      <c r="J38" s="4">
        <v>0.8</v>
      </c>
      <c r="K38" s="4">
        <v>1</v>
      </c>
      <c r="L38" s="25"/>
      <c r="P38" s="6">
        <v>6</v>
      </c>
      <c r="Q38" s="6">
        <v>0.7</v>
      </c>
      <c r="R38" s="6">
        <v>4</v>
      </c>
      <c r="S38" s="6">
        <v>0.2</v>
      </c>
      <c r="T38" s="6">
        <v>1</v>
      </c>
    </row>
    <row r="39" spans="1:20" x14ac:dyDescent="0.2">
      <c r="A39" s="6">
        <v>6</v>
      </c>
      <c r="B39" s="6">
        <v>0.6</v>
      </c>
      <c r="C39" s="6">
        <v>7</v>
      </c>
      <c r="D39" s="6">
        <v>0.5</v>
      </c>
      <c r="E39" s="6">
        <v>2</v>
      </c>
      <c r="G39" s="5">
        <v>3</v>
      </c>
      <c r="H39" s="5">
        <v>0.4</v>
      </c>
      <c r="I39" s="5">
        <v>6</v>
      </c>
      <c r="J39" s="5">
        <v>0.8</v>
      </c>
      <c r="K39" s="5">
        <v>1</v>
      </c>
      <c r="L39" s="15"/>
      <c r="P39" s="6">
        <v>6</v>
      </c>
      <c r="Q39" s="6">
        <v>0.7</v>
      </c>
      <c r="R39" s="6">
        <v>5</v>
      </c>
      <c r="S39" s="6">
        <v>0.5</v>
      </c>
      <c r="T39" s="6">
        <v>1</v>
      </c>
    </row>
    <row r="40" spans="1:20" x14ac:dyDescent="0.2">
      <c r="A40" s="6">
        <v>6</v>
      </c>
      <c r="B40" s="6">
        <v>0.6</v>
      </c>
      <c r="C40" s="6">
        <v>7</v>
      </c>
      <c r="D40" s="6">
        <v>0.8</v>
      </c>
      <c r="E40" s="6">
        <v>2</v>
      </c>
      <c r="G40" s="6">
        <v>3</v>
      </c>
      <c r="H40" s="6">
        <v>0.4</v>
      </c>
      <c r="I40" s="6">
        <v>6</v>
      </c>
      <c r="J40" s="6">
        <v>0.1</v>
      </c>
      <c r="K40" s="6">
        <v>1</v>
      </c>
      <c r="L40" s="15"/>
      <c r="P40" s="6">
        <v>6</v>
      </c>
      <c r="Q40" s="6">
        <v>0.6</v>
      </c>
      <c r="R40" s="6">
        <v>7</v>
      </c>
      <c r="S40" s="6">
        <v>0.3</v>
      </c>
      <c r="T40" s="6">
        <v>1</v>
      </c>
    </row>
    <row r="41" spans="1:20" x14ac:dyDescent="0.2">
      <c r="A41" s="6">
        <v>6</v>
      </c>
      <c r="B41" s="6">
        <v>0.6</v>
      </c>
      <c r="C41" s="6">
        <v>7</v>
      </c>
      <c r="D41" s="6">
        <v>0.3</v>
      </c>
      <c r="E41" s="6">
        <v>2</v>
      </c>
      <c r="G41" s="6">
        <v>3</v>
      </c>
      <c r="H41" s="6">
        <v>0.6</v>
      </c>
      <c r="I41" s="6">
        <v>7</v>
      </c>
      <c r="J41" s="6">
        <v>0.7</v>
      </c>
      <c r="K41" s="6">
        <v>1</v>
      </c>
      <c r="L41" s="15"/>
      <c r="P41" s="6">
        <v>6</v>
      </c>
      <c r="Q41" s="6">
        <v>0.6</v>
      </c>
      <c r="R41" s="6">
        <v>7</v>
      </c>
      <c r="S41" s="6">
        <v>0.5</v>
      </c>
      <c r="T41" s="6">
        <v>2</v>
      </c>
    </row>
    <row r="42" spans="1:20" x14ac:dyDescent="0.2">
      <c r="A42" s="6">
        <v>6</v>
      </c>
      <c r="B42" s="6">
        <v>0.7</v>
      </c>
      <c r="C42" s="6">
        <v>4</v>
      </c>
      <c r="D42" s="6">
        <v>0.2</v>
      </c>
      <c r="E42" s="6">
        <v>1</v>
      </c>
      <c r="G42" s="6">
        <v>3</v>
      </c>
      <c r="H42" s="6">
        <v>0.6</v>
      </c>
      <c r="I42" s="6">
        <v>7</v>
      </c>
      <c r="J42" s="6">
        <v>0.5</v>
      </c>
      <c r="K42" s="6">
        <v>1</v>
      </c>
      <c r="L42" s="15"/>
      <c r="P42" s="6">
        <v>6</v>
      </c>
      <c r="Q42" s="6">
        <v>0.6</v>
      </c>
      <c r="R42" s="6">
        <v>7</v>
      </c>
      <c r="S42" s="6">
        <v>0.8</v>
      </c>
      <c r="T42" s="6">
        <v>2</v>
      </c>
    </row>
    <row r="43" spans="1:20" x14ac:dyDescent="0.2">
      <c r="A43" s="4">
        <v>6</v>
      </c>
      <c r="B43" s="4">
        <v>0.7</v>
      </c>
      <c r="C43" s="4">
        <v>5</v>
      </c>
      <c r="D43" s="4">
        <v>0.5</v>
      </c>
      <c r="E43" s="4">
        <v>1</v>
      </c>
      <c r="G43" s="6">
        <v>3</v>
      </c>
      <c r="H43" s="6">
        <v>0.6</v>
      </c>
      <c r="I43" s="6">
        <v>7</v>
      </c>
      <c r="J43" s="6">
        <v>0.2</v>
      </c>
      <c r="K43" s="6">
        <v>2</v>
      </c>
      <c r="L43" s="15"/>
      <c r="P43" s="4">
        <v>6</v>
      </c>
      <c r="Q43" s="4">
        <v>0.6</v>
      </c>
      <c r="R43" s="4">
        <v>7</v>
      </c>
      <c r="S43" s="4">
        <v>0.3</v>
      </c>
      <c r="T43" s="4">
        <v>2</v>
      </c>
    </row>
    <row r="44" spans="1:20" x14ac:dyDescent="0.2">
      <c r="A44" s="5">
        <v>7</v>
      </c>
      <c r="B44" s="5">
        <v>0.1</v>
      </c>
      <c r="C44" s="5">
        <v>3</v>
      </c>
      <c r="D44" s="5">
        <v>0.5</v>
      </c>
      <c r="E44" s="5">
        <v>1</v>
      </c>
      <c r="G44" s="6">
        <v>3</v>
      </c>
      <c r="H44" s="6">
        <v>0.5</v>
      </c>
      <c r="I44" s="6">
        <v>7</v>
      </c>
      <c r="J44" s="6">
        <v>0.1</v>
      </c>
      <c r="K44" s="6">
        <v>2</v>
      </c>
      <c r="L44" s="15"/>
      <c r="P44" s="5">
        <v>7</v>
      </c>
      <c r="Q44" s="5">
        <v>0.1</v>
      </c>
      <c r="R44" s="5">
        <v>3</v>
      </c>
      <c r="S44" s="5">
        <v>0.5</v>
      </c>
      <c r="T44" s="5">
        <v>1</v>
      </c>
    </row>
    <row r="45" spans="1:20" x14ac:dyDescent="0.2">
      <c r="A45" s="6">
        <v>7</v>
      </c>
      <c r="B45" s="6">
        <v>0.1</v>
      </c>
      <c r="C45" s="6">
        <v>3</v>
      </c>
      <c r="D45" s="6">
        <v>0.8</v>
      </c>
      <c r="E45" s="6">
        <v>2</v>
      </c>
      <c r="G45" s="6">
        <v>3</v>
      </c>
      <c r="H45" s="6">
        <v>0.8</v>
      </c>
      <c r="I45" s="6">
        <v>7</v>
      </c>
      <c r="J45" s="6">
        <v>0.1</v>
      </c>
      <c r="K45" s="6">
        <v>1</v>
      </c>
      <c r="L45" s="15"/>
      <c r="P45" s="6">
        <v>7</v>
      </c>
      <c r="Q45" s="6">
        <v>0.1</v>
      </c>
      <c r="R45" s="6">
        <v>3</v>
      </c>
      <c r="S45" s="6">
        <v>0.8</v>
      </c>
      <c r="T45" s="6">
        <v>2</v>
      </c>
    </row>
    <row r="46" spans="1:20" x14ac:dyDescent="0.2">
      <c r="A46" s="6">
        <v>7</v>
      </c>
      <c r="B46" s="6">
        <v>0.4</v>
      </c>
      <c r="C46" s="6">
        <v>6</v>
      </c>
      <c r="D46" s="6">
        <v>0.1</v>
      </c>
      <c r="E46" s="6">
        <v>1</v>
      </c>
      <c r="P46" s="6">
        <v>7</v>
      </c>
      <c r="Q46" s="6">
        <v>0.5</v>
      </c>
      <c r="R46" s="6">
        <v>4</v>
      </c>
      <c r="S46" s="6">
        <v>0.7</v>
      </c>
      <c r="T46" s="6">
        <v>2</v>
      </c>
    </row>
    <row r="47" spans="1:20" x14ac:dyDescent="0.2">
      <c r="A47" s="6">
        <v>7</v>
      </c>
      <c r="B47" s="6">
        <v>0.5</v>
      </c>
      <c r="C47" s="6">
        <v>4</v>
      </c>
      <c r="D47" s="6">
        <v>0.7</v>
      </c>
      <c r="E47" s="6">
        <v>2</v>
      </c>
      <c r="G47" t="s">
        <v>348</v>
      </c>
      <c r="I47" t="s">
        <v>353</v>
      </c>
      <c r="P47" s="6">
        <v>7</v>
      </c>
      <c r="Q47" s="6">
        <v>0.5</v>
      </c>
      <c r="R47" s="6">
        <v>4</v>
      </c>
      <c r="S47" s="6">
        <v>0.4</v>
      </c>
      <c r="T47" s="6">
        <v>2</v>
      </c>
    </row>
    <row r="48" spans="1:20" x14ac:dyDescent="0.2">
      <c r="A48" s="6">
        <v>7</v>
      </c>
      <c r="B48" s="6">
        <v>0.5</v>
      </c>
      <c r="C48" s="6">
        <v>4</v>
      </c>
      <c r="D48" s="6">
        <v>0.4</v>
      </c>
      <c r="E48" s="6">
        <v>2</v>
      </c>
      <c r="G48" s="8">
        <v>4</v>
      </c>
      <c r="H48" s="8">
        <v>0.3</v>
      </c>
      <c r="I48" s="8">
        <v>2</v>
      </c>
      <c r="J48" s="8">
        <v>0.8</v>
      </c>
      <c r="K48" s="8">
        <v>2</v>
      </c>
      <c r="P48" s="6">
        <v>7</v>
      </c>
      <c r="Q48" s="6">
        <v>0.8</v>
      </c>
      <c r="R48" s="6">
        <v>5</v>
      </c>
      <c r="S48" s="6">
        <v>0.3</v>
      </c>
      <c r="T48" s="6">
        <v>2</v>
      </c>
    </row>
    <row r="49" spans="1:20" x14ac:dyDescent="0.2">
      <c r="A49" s="4">
        <v>7</v>
      </c>
      <c r="B49" s="4">
        <v>0.8</v>
      </c>
      <c r="C49" s="4">
        <v>5</v>
      </c>
      <c r="D49" s="4">
        <v>0.3</v>
      </c>
      <c r="E49" s="4">
        <v>2</v>
      </c>
      <c r="G49" s="9">
        <v>4</v>
      </c>
      <c r="H49" s="9">
        <v>0.3</v>
      </c>
      <c r="I49" s="9">
        <v>2</v>
      </c>
      <c r="J49" s="9">
        <v>0.1</v>
      </c>
      <c r="K49" s="9">
        <v>2</v>
      </c>
      <c r="P49" s="4">
        <v>7</v>
      </c>
      <c r="Q49" s="4">
        <v>0.4</v>
      </c>
      <c r="R49" s="4">
        <v>6</v>
      </c>
      <c r="S49" s="4">
        <v>0.1</v>
      </c>
      <c r="T49" s="4">
        <v>1</v>
      </c>
    </row>
    <row r="50" spans="1:20" x14ac:dyDescent="0.2">
      <c r="G50" s="9">
        <v>4</v>
      </c>
      <c r="H50" s="9">
        <v>0.7</v>
      </c>
      <c r="I50" s="9">
        <v>2</v>
      </c>
      <c r="J50" s="9">
        <v>0.6</v>
      </c>
      <c r="K50" s="9">
        <v>1</v>
      </c>
    </row>
    <row r="51" spans="1:20" x14ac:dyDescent="0.2">
      <c r="G51" s="6">
        <v>4</v>
      </c>
      <c r="H51" s="6">
        <v>0.6</v>
      </c>
      <c r="I51" s="6">
        <v>2</v>
      </c>
      <c r="J51" s="6">
        <v>0.5</v>
      </c>
      <c r="K51" s="6">
        <v>2</v>
      </c>
    </row>
    <row r="52" spans="1:20" x14ac:dyDescent="0.2">
      <c r="G52" s="6">
        <v>4</v>
      </c>
      <c r="H52" s="6">
        <v>0.2</v>
      </c>
      <c r="I52" s="6">
        <v>2</v>
      </c>
      <c r="J52" s="6">
        <v>0.5</v>
      </c>
      <c r="K52" s="6">
        <v>1</v>
      </c>
    </row>
    <row r="53" spans="1:20" x14ac:dyDescent="0.2">
      <c r="A53" s="3" t="s">
        <v>328</v>
      </c>
      <c r="B53" s="3" t="s">
        <v>329</v>
      </c>
      <c r="C53" s="3" t="s">
        <v>330</v>
      </c>
      <c r="D53" s="3" t="s">
        <v>329</v>
      </c>
      <c r="E53" s="3" t="s">
        <v>331</v>
      </c>
      <c r="G53" s="6">
        <v>4</v>
      </c>
      <c r="H53" s="6">
        <v>0.6</v>
      </c>
      <c r="I53" s="6">
        <v>2</v>
      </c>
      <c r="J53" s="6">
        <v>0.7</v>
      </c>
      <c r="K53" s="6">
        <v>2</v>
      </c>
    </row>
    <row r="54" spans="1:20" x14ac:dyDescent="0.2">
      <c r="A54" s="9">
        <v>4</v>
      </c>
      <c r="B54" s="9">
        <v>0.3</v>
      </c>
      <c r="C54" s="9">
        <v>2</v>
      </c>
      <c r="D54" s="9">
        <v>0.8</v>
      </c>
      <c r="E54" s="9">
        <v>2</v>
      </c>
      <c r="G54" s="10">
        <v>4</v>
      </c>
      <c r="H54" s="10">
        <v>0.1</v>
      </c>
      <c r="I54" s="10">
        <v>3</v>
      </c>
      <c r="J54" s="10">
        <v>0.4</v>
      </c>
      <c r="K54" s="10">
        <v>1</v>
      </c>
    </row>
    <row r="55" spans="1:20" x14ac:dyDescent="0.2">
      <c r="A55" s="9">
        <v>4</v>
      </c>
      <c r="B55" s="9">
        <v>0.3</v>
      </c>
      <c r="C55" s="9">
        <v>2</v>
      </c>
      <c r="D55" s="9">
        <v>0.1</v>
      </c>
      <c r="E55" s="9">
        <v>2</v>
      </c>
      <c r="G55" s="10">
        <v>4</v>
      </c>
      <c r="H55" s="10">
        <v>0.1</v>
      </c>
      <c r="I55" s="10">
        <v>3</v>
      </c>
      <c r="J55" s="10">
        <v>0.7</v>
      </c>
      <c r="K55" s="10">
        <v>2</v>
      </c>
      <c r="L55" s="25"/>
    </row>
    <row r="56" spans="1:20" x14ac:dyDescent="0.2">
      <c r="A56" s="6">
        <v>5</v>
      </c>
      <c r="B56" s="6">
        <v>0.3</v>
      </c>
      <c r="C56" s="6">
        <v>2</v>
      </c>
      <c r="D56" s="6">
        <v>0.7</v>
      </c>
      <c r="E56" s="6">
        <v>2</v>
      </c>
      <c r="G56" s="5">
        <v>4</v>
      </c>
      <c r="H56" s="5">
        <v>0.2</v>
      </c>
      <c r="I56" s="5">
        <v>3</v>
      </c>
      <c r="J56" s="5">
        <v>0.5</v>
      </c>
      <c r="K56" s="5">
        <v>2</v>
      </c>
      <c r="L56" s="25"/>
    </row>
    <row r="57" spans="1:20" x14ac:dyDescent="0.2">
      <c r="A57" s="6">
        <v>5</v>
      </c>
      <c r="B57" s="6">
        <v>0.3</v>
      </c>
      <c r="C57" s="6">
        <v>2</v>
      </c>
      <c r="D57" s="6">
        <v>0.1</v>
      </c>
      <c r="E57" s="6">
        <v>2</v>
      </c>
      <c r="G57" s="6">
        <v>4</v>
      </c>
      <c r="H57" s="6">
        <v>0.3</v>
      </c>
      <c r="I57" s="6">
        <v>5</v>
      </c>
      <c r="J57" s="6">
        <v>0.7</v>
      </c>
      <c r="K57" s="6">
        <v>1</v>
      </c>
      <c r="L57" s="25"/>
    </row>
    <row r="58" spans="1:20" x14ac:dyDescent="0.2">
      <c r="A58" s="6">
        <v>6</v>
      </c>
      <c r="B58" s="6">
        <v>0.3</v>
      </c>
      <c r="C58" s="6">
        <v>2</v>
      </c>
      <c r="D58" s="6">
        <v>0.8</v>
      </c>
      <c r="E58" s="6">
        <v>1</v>
      </c>
      <c r="G58" s="9">
        <v>4</v>
      </c>
      <c r="H58" s="9">
        <v>0.4</v>
      </c>
      <c r="I58" s="9">
        <v>6</v>
      </c>
      <c r="J58" s="9">
        <v>0.1</v>
      </c>
      <c r="K58" s="9">
        <v>1</v>
      </c>
      <c r="L58" s="25"/>
    </row>
    <row r="59" spans="1:20" x14ac:dyDescent="0.2">
      <c r="A59" s="9">
        <v>4</v>
      </c>
      <c r="B59" s="9">
        <v>0.7</v>
      </c>
      <c r="C59" s="9">
        <v>2</v>
      </c>
      <c r="D59" s="9">
        <v>0.6</v>
      </c>
      <c r="E59" s="9">
        <v>1</v>
      </c>
      <c r="G59" s="6">
        <v>4</v>
      </c>
      <c r="H59" s="6">
        <v>0.4</v>
      </c>
      <c r="I59" s="6">
        <v>6</v>
      </c>
      <c r="J59" s="6">
        <v>0.5</v>
      </c>
      <c r="K59" s="6">
        <v>2</v>
      </c>
      <c r="L59" s="25"/>
    </row>
    <row r="60" spans="1:20" x14ac:dyDescent="0.2">
      <c r="A60" s="6">
        <v>5</v>
      </c>
      <c r="B60" s="6">
        <v>0.7</v>
      </c>
      <c r="C60" s="6">
        <v>2</v>
      </c>
      <c r="D60" s="6">
        <v>0.8</v>
      </c>
      <c r="E60" s="6">
        <v>1</v>
      </c>
      <c r="G60" s="6">
        <v>4</v>
      </c>
      <c r="H60" s="6">
        <v>0.7</v>
      </c>
      <c r="I60" s="6">
        <v>6</v>
      </c>
      <c r="J60" s="6">
        <v>0.5</v>
      </c>
      <c r="K60" s="6">
        <v>1</v>
      </c>
      <c r="L60" s="25"/>
    </row>
    <row r="61" spans="1:20" x14ac:dyDescent="0.2">
      <c r="A61" s="4">
        <v>2</v>
      </c>
      <c r="B61" s="26">
        <v>0.1</v>
      </c>
      <c r="C61" s="4">
        <v>3</v>
      </c>
      <c r="D61" s="4">
        <v>0.2</v>
      </c>
      <c r="E61" s="4">
        <v>1</v>
      </c>
      <c r="G61" s="6">
        <v>4</v>
      </c>
      <c r="H61" s="6">
        <v>0.2</v>
      </c>
      <c r="I61" s="6">
        <v>6</v>
      </c>
      <c r="J61" s="6">
        <v>0.7</v>
      </c>
      <c r="K61" s="6">
        <v>2</v>
      </c>
      <c r="L61" s="25"/>
    </row>
    <row r="62" spans="1:20" x14ac:dyDescent="0.2">
      <c r="A62" s="8">
        <v>4</v>
      </c>
      <c r="B62" s="8">
        <v>0.1</v>
      </c>
      <c r="C62" s="8">
        <v>3</v>
      </c>
      <c r="D62" s="8">
        <v>0.4</v>
      </c>
      <c r="E62" s="8">
        <v>1</v>
      </c>
      <c r="G62" s="10">
        <v>4</v>
      </c>
      <c r="H62" s="10">
        <v>0.6</v>
      </c>
      <c r="I62" s="10">
        <v>7</v>
      </c>
      <c r="J62" s="10">
        <v>0.1</v>
      </c>
      <c r="K62" s="10">
        <v>1</v>
      </c>
      <c r="L62" s="25"/>
    </row>
    <row r="63" spans="1:20" x14ac:dyDescent="0.2">
      <c r="A63" s="9">
        <v>4</v>
      </c>
      <c r="B63" s="9">
        <v>0.1</v>
      </c>
      <c r="C63" s="9">
        <v>3</v>
      </c>
      <c r="D63" s="9">
        <v>0.7</v>
      </c>
      <c r="E63" s="9">
        <v>2</v>
      </c>
      <c r="G63" s="6">
        <v>4</v>
      </c>
      <c r="H63" s="6">
        <v>0.7</v>
      </c>
      <c r="I63" s="6">
        <v>7</v>
      </c>
      <c r="J63" s="6">
        <v>0.5</v>
      </c>
      <c r="K63" s="6">
        <v>1</v>
      </c>
      <c r="L63" s="25"/>
    </row>
    <row r="64" spans="1:20" x14ac:dyDescent="0.2">
      <c r="A64" s="6">
        <v>5</v>
      </c>
      <c r="B64" s="6">
        <v>0.1</v>
      </c>
      <c r="C64" s="6">
        <v>3</v>
      </c>
      <c r="D64" s="6">
        <v>0.5</v>
      </c>
      <c r="E64" s="6">
        <v>1</v>
      </c>
      <c r="G64" s="6">
        <v>4</v>
      </c>
      <c r="H64" s="6">
        <v>0.4</v>
      </c>
      <c r="I64" s="6">
        <v>7</v>
      </c>
      <c r="J64" s="6">
        <v>0.5</v>
      </c>
      <c r="K64" s="6">
        <v>1</v>
      </c>
      <c r="L64" s="25"/>
    </row>
    <row r="65" spans="1:12" x14ac:dyDescent="0.2">
      <c r="A65" s="6">
        <v>6</v>
      </c>
      <c r="B65" s="6">
        <v>0.1</v>
      </c>
      <c r="C65" s="6">
        <v>3</v>
      </c>
      <c r="D65" s="6">
        <v>0.4</v>
      </c>
      <c r="E65" s="6">
        <v>2</v>
      </c>
    </row>
    <row r="66" spans="1:12" x14ac:dyDescent="0.2">
      <c r="A66" s="6">
        <v>7</v>
      </c>
      <c r="B66" s="6">
        <v>0.1</v>
      </c>
      <c r="C66" s="6">
        <v>3</v>
      </c>
      <c r="D66" s="6">
        <v>0.5</v>
      </c>
      <c r="E66" s="6">
        <v>1</v>
      </c>
      <c r="G66" t="s">
        <v>349</v>
      </c>
      <c r="I66" t="s">
        <v>353</v>
      </c>
    </row>
    <row r="67" spans="1:12" x14ac:dyDescent="0.2">
      <c r="A67" s="6">
        <v>7</v>
      </c>
      <c r="B67" s="6">
        <v>0.1</v>
      </c>
      <c r="C67" s="6">
        <v>3</v>
      </c>
      <c r="D67" s="6">
        <v>0.8</v>
      </c>
      <c r="E67" s="6">
        <v>2</v>
      </c>
      <c r="G67" s="6">
        <v>5</v>
      </c>
      <c r="H67" s="6">
        <v>0.3</v>
      </c>
      <c r="I67" s="6">
        <v>2</v>
      </c>
      <c r="J67" s="6">
        <v>0.7</v>
      </c>
      <c r="K67" s="6">
        <v>2</v>
      </c>
    </row>
    <row r="68" spans="1:12" x14ac:dyDescent="0.2">
      <c r="A68" s="6">
        <v>5</v>
      </c>
      <c r="B68" s="6">
        <v>0.8</v>
      </c>
      <c r="C68" s="6">
        <v>3</v>
      </c>
      <c r="D68" s="6">
        <v>0.6</v>
      </c>
      <c r="E68" s="6">
        <v>2</v>
      </c>
      <c r="G68" s="6">
        <v>5</v>
      </c>
      <c r="H68" s="6">
        <v>0.3</v>
      </c>
      <c r="I68" s="6">
        <v>2</v>
      </c>
      <c r="J68" s="6">
        <v>0.1</v>
      </c>
      <c r="K68" s="6">
        <v>2</v>
      </c>
    </row>
    <row r="69" spans="1:12" x14ac:dyDescent="0.2">
      <c r="A69" s="4">
        <v>2</v>
      </c>
      <c r="B69" s="4">
        <v>0.5</v>
      </c>
      <c r="C69" s="4">
        <v>4</v>
      </c>
      <c r="D69" s="4">
        <v>0.6</v>
      </c>
      <c r="E69" s="4">
        <v>1</v>
      </c>
      <c r="G69" s="6">
        <v>5</v>
      </c>
      <c r="H69" s="6">
        <v>0.7</v>
      </c>
      <c r="I69" s="6">
        <v>2</v>
      </c>
      <c r="J69" s="6">
        <v>0.8</v>
      </c>
      <c r="K69" s="6">
        <v>1</v>
      </c>
    </row>
    <row r="70" spans="1:12" x14ac:dyDescent="0.2">
      <c r="A70" s="5">
        <v>2</v>
      </c>
      <c r="B70" s="5">
        <v>0.5</v>
      </c>
      <c r="C70" s="5">
        <v>4</v>
      </c>
      <c r="D70" s="5">
        <v>0.2</v>
      </c>
      <c r="E70" s="5">
        <v>2</v>
      </c>
      <c r="G70" s="6">
        <v>5</v>
      </c>
      <c r="H70" s="6">
        <v>0.7</v>
      </c>
      <c r="I70" s="6">
        <v>2</v>
      </c>
      <c r="J70" s="6">
        <v>0.2</v>
      </c>
      <c r="K70" s="6">
        <v>1</v>
      </c>
    </row>
    <row r="71" spans="1:12" x14ac:dyDescent="0.2">
      <c r="A71" s="6">
        <v>3</v>
      </c>
      <c r="B71" s="6">
        <v>0.5</v>
      </c>
      <c r="C71" s="6">
        <v>4</v>
      </c>
      <c r="D71" s="6">
        <v>0.2</v>
      </c>
      <c r="E71" s="6">
        <v>1</v>
      </c>
      <c r="G71" s="6">
        <v>5</v>
      </c>
      <c r="H71" s="6">
        <v>0.1</v>
      </c>
      <c r="I71" s="6">
        <v>3</v>
      </c>
      <c r="J71" s="6">
        <v>0.5</v>
      </c>
      <c r="K71" s="6">
        <v>1</v>
      </c>
    </row>
    <row r="72" spans="1:12" x14ac:dyDescent="0.2">
      <c r="A72" s="6">
        <v>6</v>
      </c>
      <c r="B72" s="6">
        <v>0.5</v>
      </c>
      <c r="C72" s="6">
        <v>4</v>
      </c>
      <c r="D72" s="6">
        <v>0.4</v>
      </c>
      <c r="E72" s="6">
        <v>1</v>
      </c>
      <c r="G72" s="6">
        <v>5</v>
      </c>
      <c r="H72" s="6">
        <v>0.8</v>
      </c>
      <c r="I72" s="6">
        <v>3</v>
      </c>
      <c r="J72" s="6">
        <v>0.6</v>
      </c>
      <c r="K72" s="6">
        <v>2</v>
      </c>
    </row>
    <row r="73" spans="1:12" x14ac:dyDescent="0.2">
      <c r="A73" s="6">
        <v>6</v>
      </c>
      <c r="B73" s="6">
        <v>0.5</v>
      </c>
      <c r="C73" s="6">
        <v>4</v>
      </c>
      <c r="D73" s="6">
        <v>0.7</v>
      </c>
      <c r="E73" s="6">
        <v>2</v>
      </c>
      <c r="G73" s="6">
        <v>5</v>
      </c>
      <c r="H73" s="6">
        <v>0.3</v>
      </c>
      <c r="I73" s="6">
        <v>3</v>
      </c>
      <c r="J73" s="6">
        <v>0.2</v>
      </c>
      <c r="K73" s="6">
        <v>1</v>
      </c>
    </row>
    <row r="74" spans="1:12" x14ac:dyDescent="0.2">
      <c r="A74" s="6">
        <v>7</v>
      </c>
      <c r="B74" s="6">
        <v>0.5</v>
      </c>
      <c r="C74" s="6">
        <v>4</v>
      </c>
      <c r="D74" s="6">
        <v>0.7</v>
      </c>
      <c r="E74" s="6">
        <v>2</v>
      </c>
      <c r="G74" s="6">
        <v>5</v>
      </c>
      <c r="H74" s="6">
        <v>0.1</v>
      </c>
      <c r="I74" s="6">
        <v>3</v>
      </c>
      <c r="J74" s="6">
        <v>0.2</v>
      </c>
      <c r="K74" s="6">
        <v>1</v>
      </c>
    </row>
    <row r="75" spans="1:12" x14ac:dyDescent="0.2">
      <c r="A75" s="6">
        <v>7</v>
      </c>
      <c r="B75" s="6">
        <v>0.5</v>
      </c>
      <c r="C75" s="6">
        <v>4</v>
      </c>
      <c r="D75" s="6">
        <v>0.4</v>
      </c>
      <c r="E75" s="6">
        <v>2</v>
      </c>
      <c r="G75" s="4">
        <v>5</v>
      </c>
      <c r="H75" s="4">
        <v>0.7</v>
      </c>
      <c r="I75" s="4">
        <v>3</v>
      </c>
      <c r="J75" s="4">
        <v>0.8</v>
      </c>
      <c r="K75" s="4">
        <v>2</v>
      </c>
    </row>
    <row r="76" spans="1:12" x14ac:dyDescent="0.2">
      <c r="A76" s="4">
        <v>2</v>
      </c>
      <c r="B76" s="4">
        <v>0.7</v>
      </c>
      <c r="C76" s="4">
        <v>4</v>
      </c>
      <c r="D76" s="4">
        <v>0.6</v>
      </c>
      <c r="E76" s="4">
        <v>1</v>
      </c>
      <c r="G76" s="6">
        <v>5</v>
      </c>
      <c r="H76" s="6">
        <v>0.7</v>
      </c>
      <c r="I76" s="6">
        <v>4</v>
      </c>
      <c r="J76" s="6">
        <v>0.3</v>
      </c>
      <c r="K76" s="6">
        <v>2</v>
      </c>
      <c r="L76" s="25"/>
    </row>
    <row r="77" spans="1:12" x14ac:dyDescent="0.2">
      <c r="A77" s="6">
        <v>5</v>
      </c>
      <c r="B77" s="6">
        <v>0.7</v>
      </c>
      <c r="C77" s="6">
        <v>4</v>
      </c>
      <c r="D77" s="6">
        <v>0.3</v>
      </c>
      <c r="E77" s="6">
        <v>2</v>
      </c>
      <c r="G77" s="6">
        <v>5</v>
      </c>
      <c r="H77" s="6">
        <v>0.4</v>
      </c>
      <c r="I77" s="6">
        <v>6</v>
      </c>
      <c r="J77" s="6">
        <v>0.6</v>
      </c>
      <c r="K77" s="6">
        <v>2</v>
      </c>
      <c r="L77" s="25"/>
    </row>
    <row r="78" spans="1:12" x14ac:dyDescent="0.2">
      <c r="A78" s="6">
        <v>6</v>
      </c>
      <c r="B78" s="6">
        <v>0.7</v>
      </c>
      <c r="C78" s="6">
        <v>4</v>
      </c>
      <c r="D78" s="6">
        <v>0.2</v>
      </c>
      <c r="E78" s="6">
        <v>1</v>
      </c>
      <c r="G78" s="6">
        <v>5</v>
      </c>
      <c r="H78" s="6">
        <v>0.4</v>
      </c>
      <c r="I78" s="6">
        <v>6</v>
      </c>
      <c r="J78" s="6">
        <v>0.2</v>
      </c>
      <c r="K78" s="6">
        <v>2</v>
      </c>
      <c r="L78" s="25"/>
    </row>
    <row r="79" spans="1:12" x14ac:dyDescent="0.2">
      <c r="A79" s="6">
        <v>2</v>
      </c>
      <c r="B79" s="6">
        <v>0.2</v>
      </c>
      <c r="C79" s="6">
        <v>5</v>
      </c>
      <c r="D79" s="6">
        <v>0.7</v>
      </c>
      <c r="E79" s="6">
        <v>2</v>
      </c>
      <c r="G79" s="6">
        <v>5</v>
      </c>
      <c r="H79" s="6">
        <v>0.5</v>
      </c>
      <c r="I79" s="6">
        <v>6</v>
      </c>
      <c r="J79" s="6">
        <v>0.7</v>
      </c>
      <c r="K79" s="6">
        <v>2</v>
      </c>
      <c r="L79" s="25"/>
    </row>
    <row r="80" spans="1:12" x14ac:dyDescent="0.2">
      <c r="A80" s="6">
        <v>3</v>
      </c>
      <c r="B80" s="6">
        <v>0.2</v>
      </c>
      <c r="C80" s="6">
        <v>5</v>
      </c>
      <c r="D80" s="6">
        <v>0.3</v>
      </c>
      <c r="E80" s="6">
        <v>2</v>
      </c>
      <c r="G80" s="6">
        <v>5</v>
      </c>
      <c r="H80" s="6">
        <v>0.6</v>
      </c>
      <c r="I80" s="6">
        <v>7</v>
      </c>
      <c r="J80" s="6">
        <v>0.8</v>
      </c>
      <c r="K80" s="6">
        <v>2</v>
      </c>
      <c r="L80" s="25"/>
    </row>
    <row r="81" spans="1:12" x14ac:dyDescent="0.2">
      <c r="A81" s="6">
        <v>3</v>
      </c>
      <c r="B81" s="6">
        <v>0.2</v>
      </c>
      <c r="C81" s="6">
        <v>5</v>
      </c>
      <c r="D81" s="6">
        <v>0.1</v>
      </c>
      <c r="E81" s="6">
        <v>2</v>
      </c>
      <c r="G81" s="6">
        <v>5</v>
      </c>
      <c r="H81" s="6">
        <v>0.3</v>
      </c>
      <c r="I81" s="6">
        <v>7</v>
      </c>
      <c r="J81" s="6">
        <v>0.8</v>
      </c>
      <c r="K81" s="6">
        <v>1</v>
      </c>
      <c r="L81" s="25"/>
    </row>
    <row r="82" spans="1:12" x14ac:dyDescent="0.2">
      <c r="A82" s="6">
        <v>6</v>
      </c>
      <c r="B82" s="6">
        <v>0.7</v>
      </c>
      <c r="C82" s="6">
        <v>5</v>
      </c>
      <c r="D82" s="6">
        <v>0.5</v>
      </c>
      <c r="E82" s="6">
        <v>1</v>
      </c>
    </row>
    <row r="83" spans="1:12" x14ac:dyDescent="0.2">
      <c r="A83" s="6">
        <v>3</v>
      </c>
      <c r="B83" s="6">
        <v>0.8</v>
      </c>
      <c r="C83" s="6">
        <v>5</v>
      </c>
      <c r="D83" s="6">
        <v>0.7</v>
      </c>
      <c r="E83" s="6">
        <v>1</v>
      </c>
      <c r="G83" t="s">
        <v>350</v>
      </c>
      <c r="I83" t="s">
        <v>353</v>
      </c>
    </row>
    <row r="84" spans="1:12" x14ac:dyDescent="0.2">
      <c r="A84" s="6">
        <v>7</v>
      </c>
      <c r="B84" s="6">
        <v>0.8</v>
      </c>
      <c r="C84" s="6">
        <v>5</v>
      </c>
      <c r="D84" s="6">
        <v>0.3</v>
      </c>
      <c r="E84" s="6">
        <v>2</v>
      </c>
      <c r="G84" s="5">
        <v>6</v>
      </c>
      <c r="H84" s="5">
        <v>0.3</v>
      </c>
      <c r="I84" s="5">
        <v>2</v>
      </c>
      <c r="J84" s="5">
        <v>0.8</v>
      </c>
      <c r="K84" s="5">
        <v>1</v>
      </c>
    </row>
    <row r="85" spans="1:12" x14ac:dyDescent="0.2">
      <c r="A85" s="4">
        <v>2</v>
      </c>
      <c r="B85" s="4">
        <v>0.4</v>
      </c>
      <c r="C85" s="4">
        <v>6</v>
      </c>
      <c r="D85" s="4">
        <v>0.8</v>
      </c>
      <c r="E85" s="4">
        <v>2</v>
      </c>
      <c r="G85" s="6">
        <v>6</v>
      </c>
      <c r="H85" s="6">
        <v>0.8</v>
      </c>
      <c r="I85" s="6">
        <v>2</v>
      </c>
      <c r="J85" s="6">
        <v>0.4</v>
      </c>
      <c r="K85" s="6">
        <v>1</v>
      </c>
    </row>
    <row r="86" spans="1:12" x14ac:dyDescent="0.2">
      <c r="A86" s="5">
        <v>3</v>
      </c>
      <c r="B86" s="5">
        <v>0.4</v>
      </c>
      <c r="C86" s="5">
        <v>6</v>
      </c>
      <c r="D86" s="5">
        <v>0.8</v>
      </c>
      <c r="E86" s="5">
        <v>1</v>
      </c>
      <c r="G86" s="6">
        <v>6</v>
      </c>
      <c r="H86" s="6">
        <v>0.6</v>
      </c>
      <c r="I86" s="6">
        <v>2</v>
      </c>
      <c r="J86" s="6">
        <v>0.8</v>
      </c>
      <c r="K86" s="6">
        <v>2</v>
      </c>
    </row>
    <row r="87" spans="1:12" x14ac:dyDescent="0.2">
      <c r="A87" s="9">
        <v>4</v>
      </c>
      <c r="B87" s="9">
        <v>0.4</v>
      </c>
      <c r="C87" s="9">
        <v>6</v>
      </c>
      <c r="D87" s="9">
        <v>0.1</v>
      </c>
      <c r="E87" s="9">
        <v>1</v>
      </c>
      <c r="G87" s="6">
        <v>6</v>
      </c>
      <c r="H87" s="6">
        <v>0.1</v>
      </c>
      <c r="I87" s="6">
        <v>3</v>
      </c>
      <c r="J87" s="6">
        <v>0.4</v>
      </c>
      <c r="K87" s="6">
        <v>2</v>
      </c>
    </row>
    <row r="88" spans="1:12" x14ac:dyDescent="0.2">
      <c r="A88" s="6">
        <v>5</v>
      </c>
      <c r="B88" s="6">
        <v>0.4</v>
      </c>
      <c r="C88" s="6">
        <v>6</v>
      </c>
      <c r="D88" s="6">
        <v>0.6</v>
      </c>
      <c r="E88" s="6">
        <v>2</v>
      </c>
      <c r="G88" s="6">
        <v>6</v>
      </c>
      <c r="H88" s="6">
        <v>0.8</v>
      </c>
      <c r="I88" s="6">
        <v>3</v>
      </c>
      <c r="J88" s="6">
        <v>0.4</v>
      </c>
      <c r="K88" s="6">
        <v>2</v>
      </c>
    </row>
    <row r="89" spans="1:12" x14ac:dyDescent="0.2">
      <c r="A89" s="6">
        <v>5</v>
      </c>
      <c r="B89" s="6">
        <v>0.4</v>
      </c>
      <c r="C89" s="6">
        <v>6</v>
      </c>
      <c r="D89" s="6">
        <v>0.2</v>
      </c>
      <c r="E89" s="6">
        <v>2</v>
      </c>
      <c r="G89" s="6">
        <v>6</v>
      </c>
      <c r="H89" s="6">
        <v>0.5</v>
      </c>
      <c r="I89" s="6">
        <v>4</v>
      </c>
      <c r="J89" s="6">
        <v>0.4</v>
      </c>
      <c r="K89" s="6">
        <v>1</v>
      </c>
    </row>
    <row r="90" spans="1:12" x14ac:dyDescent="0.2">
      <c r="A90" s="6">
        <v>7</v>
      </c>
      <c r="B90" s="6">
        <v>0.4</v>
      </c>
      <c r="C90" s="6">
        <v>6</v>
      </c>
      <c r="D90" s="6">
        <v>0.1</v>
      </c>
      <c r="E90" s="6">
        <v>1</v>
      </c>
      <c r="G90" s="6">
        <v>6</v>
      </c>
      <c r="H90" s="6">
        <v>0.5</v>
      </c>
      <c r="I90" s="6">
        <v>4</v>
      </c>
      <c r="J90" s="6">
        <v>0.7</v>
      </c>
      <c r="K90" s="6">
        <v>2</v>
      </c>
    </row>
    <row r="91" spans="1:12" x14ac:dyDescent="0.2">
      <c r="A91" s="6">
        <v>2</v>
      </c>
      <c r="B91" s="6">
        <v>0.8</v>
      </c>
      <c r="C91" s="6">
        <v>6</v>
      </c>
      <c r="D91" s="6">
        <v>0.6</v>
      </c>
      <c r="E91" s="6">
        <v>1</v>
      </c>
      <c r="G91" s="6">
        <v>6</v>
      </c>
      <c r="H91" s="6">
        <v>0.7</v>
      </c>
      <c r="I91" s="6">
        <v>4</v>
      </c>
      <c r="J91" s="6">
        <v>0.2</v>
      </c>
      <c r="K91" s="6">
        <v>1</v>
      </c>
    </row>
    <row r="92" spans="1:12" x14ac:dyDescent="0.2">
      <c r="A92" s="6">
        <v>2</v>
      </c>
      <c r="B92" s="6">
        <v>0.6</v>
      </c>
      <c r="C92" s="6">
        <v>7</v>
      </c>
      <c r="D92" s="6">
        <v>0.8</v>
      </c>
      <c r="E92" s="6">
        <v>2</v>
      </c>
      <c r="G92" s="9">
        <v>6</v>
      </c>
      <c r="H92" s="9">
        <v>0.1</v>
      </c>
      <c r="I92" s="9">
        <v>4</v>
      </c>
      <c r="J92" s="9">
        <v>0.4</v>
      </c>
      <c r="K92" s="9">
        <v>2</v>
      </c>
    </row>
    <row r="93" spans="1:12" x14ac:dyDescent="0.2">
      <c r="A93" s="6">
        <v>3</v>
      </c>
      <c r="B93" s="6">
        <v>0.6</v>
      </c>
      <c r="C93" s="6">
        <v>7</v>
      </c>
      <c r="D93" s="6">
        <v>0.7</v>
      </c>
      <c r="E93" s="6">
        <v>1</v>
      </c>
      <c r="G93" s="4">
        <v>6</v>
      </c>
      <c r="H93" s="4">
        <v>0.7</v>
      </c>
      <c r="I93" s="4">
        <v>5</v>
      </c>
      <c r="J93" s="4">
        <v>0.5</v>
      </c>
      <c r="K93" s="4">
        <v>1</v>
      </c>
    </row>
    <row r="94" spans="1:12" x14ac:dyDescent="0.2">
      <c r="A94" s="6">
        <v>3</v>
      </c>
      <c r="B94" s="6">
        <v>0.6</v>
      </c>
      <c r="C94" s="6">
        <v>7</v>
      </c>
      <c r="D94" s="6">
        <v>0.5</v>
      </c>
      <c r="E94" s="6">
        <v>1</v>
      </c>
      <c r="G94" s="4">
        <v>6</v>
      </c>
      <c r="H94" s="4">
        <v>0.6</v>
      </c>
      <c r="I94" s="4">
        <v>5</v>
      </c>
      <c r="J94" s="4">
        <v>0.4</v>
      </c>
      <c r="K94" s="4">
        <v>1</v>
      </c>
      <c r="L94" s="25"/>
    </row>
    <row r="95" spans="1:12" x14ac:dyDescent="0.2">
      <c r="A95" s="4">
        <v>3</v>
      </c>
      <c r="B95" s="4">
        <v>0.6</v>
      </c>
      <c r="C95" s="4">
        <v>7</v>
      </c>
      <c r="D95" s="4">
        <v>0.2</v>
      </c>
      <c r="E95" s="4">
        <v>2</v>
      </c>
      <c r="G95" s="5">
        <v>6</v>
      </c>
      <c r="H95" s="5">
        <v>0.2</v>
      </c>
      <c r="I95" s="5">
        <v>5</v>
      </c>
      <c r="J95" s="5">
        <v>0.4</v>
      </c>
      <c r="K95" s="5">
        <v>1</v>
      </c>
      <c r="L95" s="25"/>
    </row>
    <row r="96" spans="1:12" x14ac:dyDescent="0.2">
      <c r="A96" s="8">
        <v>4</v>
      </c>
      <c r="B96" s="8">
        <v>0.6</v>
      </c>
      <c r="C96" s="8">
        <v>7</v>
      </c>
      <c r="D96" s="8">
        <v>0.1</v>
      </c>
      <c r="E96" s="8">
        <v>1</v>
      </c>
      <c r="G96" s="6">
        <v>6</v>
      </c>
      <c r="H96" s="6">
        <v>0.6</v>
      </c>
      <c r="I96" s="6">
        <v>7</v>
      </c>
      <c r="J96" s="6">
        <v>0.3</v>
      </c>
      <c r="K96" s="6">
        <v>1</v>
      </c>
      <c r="L96" s="15"/>
    </row>
    <row r="97" spans="1:12" x14ac:dyDescent="0.2">
      <c r="A97" s="6">
        <v>5</v>
      </c>
      <c r="B97" s="6">
        <v>0.6</v>
      </c>
      <c r="C97" s="6">
        <v>7</v>
      </c>
      <c r="D97" s="6">
        <v>0.8</v>
      </c>
      <c r="E97" s="6">
        <v>2</v>
      </c>
      <c r="G97" s="6">
        <v>6</v>
      </c>
      <c r="H97" s="6">
        <v>0.6</v>
      </c>
      <c r="I97" s="6">
        <v>7</v>
      </c>
      <c r="J97" s="6">
        <v>0.5</v>
      </c>
      <c r="K97" s="6">
        <v>2</v>
      </c>
      <c r="L97" s="15"/>
    </row>
    <row r="98" spans="1:12" x14ac:dyDescent="0.2">
      <c r="A98" s="6">
        <v>6</v>
      </c>
      <c r="B98" s="6">
        <v>0.6</v>
      </c>
      <c r="C98" s="6">
        <v>7</v>
      </c>
      <c r="D98" s="6">
        <v>0.3</v>
      </c>
      <c r="E98" s="6">
        <v>1</v>
      </c>
      <c r="G98" s="6">
        <v>6</v>
      </c>
      <c r="H98" s="6">
        <v>0.6</v>
      </c>
      <c r="I98" s="6">
        <v>7</v>
      </c>
      <c r="J98" s="6">
        <v>0.8</v>
      </c>
      <c r="K98" s="6">
        <v>2</v>
      </c>
      <c r="L98" s="15"/>
    </row>
    <row r="99" spans="1:12" x14ac:dyDescent="0.2">
      <c r="A99" s="6">
        <v>6</v>
      </c>
      <c r="B99" s="6">
        <v>0.6</v>
      </c>
      <c r="C99" s="6">
        <v>7</v>
      </c>
      <c r="D99" s="6">
        <v>0.5</v>
      </c>
      <c r="E99" s="6">
        <v>2</v>
      </c>
      <c r="G99" s="6">
        <v>6</v>
      </c>
      <c r="H99" s="6">
        <v>0.6</v>
      </c>
      <c r="I99" s="6">
        <v>7</v>
      </c>
      <c r="J99" s="6">
        <v>0.3</v>
      </c>
      <c r="K99" s="6">
        <v>2</v>
      </c>
      <c r="L99" s="15"/>
    </row>
    <row r="100" spans="1:12" x14ac:dyDescent="0.2">
      <c r="A100" s="6">
        <v>6</v>
      </c>
      <c r="B100" s="6">
        <v>0.6</v>
      </c>
      <c r="C100" s="6">
        <v>7</v>
      </c>
      <c r="D100" s="6">
        <v>0.8</v>
      </c>
      <c r="E100" s="6">
        <v>2</v>
      </c>
      <c r="G100" s="6">
        <v>6</v>
      </c>
      <c r="H100" s="6">
        <v>0.1</v>
      </c>
      <c r="I100" s="6">
        <v>7</v>
      </c>
      <c r="J100" s="6">
        <v>0.4</v>
      </c>
      <c r="K100" s="6">
        <v>2</v>
      </c>
      <c r="L100" s="15"/>
    </row>
    <row r="101" spans="1:12" x14ac:dyDescent="0.2">
      <c r="A101" s="4">
        <v>6</v>
      </c>
      <c r="B101" s="4">
        <v>0.6</v>
      </c>
      <c r="C101" s="4">
        <v>7</v>
      </c>
      <c r="D101" s="4">
        <v>0.3</v>
      </c>
      <c r="E101" s="4">
        <v>2</v>
      </c>
    </row>
    <row r="102" spans="1:12" x14ac:dyDescent="0.2">
      <c r="G102" t="s">
        <v>351</v>
      </c>
      <c r="I102" t="s">
        <v>353</v>
      </c>
    </row>
    <row r="103" spans="1:12" x14ac:dyDescent="0.2">
      <c r="G103" s="5">
        <v>7</v>
      </c>
      <c r="H103" s="5">
        <v>0.8</v>
      </c>
      <c r="I103" s="5">
        <v>2</v>
      </c>
      <c r="J103" s="5">
        <v>0.6</v>
      </c>
      <c r="K103" s="5">
        <v>1</v>
      </c>
    </row>
    <row r="104" spans="1:12" x14ac:dyDescent="0.2">
      <c r="G104" s="6">
        <v>7</v>
      </c>
      <c r="H104" s="6">
        <v>0.1</v>
      </c>
      <c r="I104" s="6">
        <v>3</v>
      </c>
      <c r="J104" s="6">
        <v>0.5</v>
      </c>
      <c r="K104" s="6">
        <v>1</v>
      </c>
    </row>
    <row r="105" spans="1:12" x14ac:dyDescent="0.2">
      <c r="G105" s="6">
        <v>7</v>
      </c>
      <c r="H105" s="6">
        <v>0.1</v>
      </c>
      <c r="I105" s="6">
        <v>3</v>
      </c>
      <c r="J105" s="6">
        <v>0.8</v>
      </c>
      <c r="K105" s="6">
        <v>2</v>
      </c>
    </row>
    <row r="106" spans="1:12" x14ac:dyDescent="0.2">
      <c r="G106" s="6">
        <v>7</v>
      </c>
      <c r="H106" s="6">
        <v>0.7</v>
      </c>
      <c r="I106" s="6">
        <v>3</v>
      </c>
      <c r="J106" s="6">
        <v>0.6</v>
      </c>
      <c r="K106" s="6">
        <v>2</v>
      </c>
    </row>
    <row r="107" spans="1:12" x14ac:dyDescent="0.2">
      <c r="G107" s="6">
        <v>7</v>
      </c>
      <c r="H107" s="6">
        <v>0.5</v>
      </c>
      <c r="I107" s="6">
        <v>3</v>
      </c>
      <c r="J107" s="6">
        <v>0.6</v>
      </c>
      <c r="K107" s="6">
        <v>2</v>
      </c>
    </row>
    <row r="108" spans="1:12" x14ac:dyDescent="0.2">
      <c r="G108" s="4">
        <v>7</v>
      </c>
      <c r="H108" s="4">
        <v>0.2</v>
      </c>
      <c r="I108" s="4">
        <v>3</v>
      </c>
      <c r="J108" s="4">
        <v>0.6</v>
      </c>
      <c r="K108" s="4">
        <v>1</v>
      </c>
    </row>
    <row r="109" spans="1:12" x14ac:dyDescent="0.2">
      <c r="G109" s="6">
        <v>7</v>
      </c>
      <c r="H109" s="6">
        <v>0.5</v>
      </c>
      <c r="I109" s="6">
        <v>4</v>
      </c>
      <c r="J109" s="6">
        <v>0.7</v>
      </c>
      <c r="K109" s="6">
        <v>2</v>
      </c>
      <c r="L109" s="25"/>
    </row>
    <row r="110" spans="1:12" x14ac:dyDescent="0.2">
      <c r="G110" s="6">
        <v>7</v>
      </c>
      <c r="H110" s="6">
        <v>0.5</v>
      </c>
      <c r="I110" s="6">
        <v>4</v>
      </c>
      <c r="J110" s="6">
        <v>0.4</v>
      </c>
      <c r="K110" s="6">
        <v>2</v>
      </c>
      <c r="L110" s="25"/>
    </row>
    <row r="111" spans="1:12" x14ac:dyDescent="0.2">
      <c r="G111" s="9">
        <v>7</v>
      </c>
      <c r="H111" s="9">
        <v>0.1</v>
      </c>
      <c r="I111" s="9">
        <v>4</v>
      </c>
      <c r="J111" s="9">
        <v>0.6</v>
      </c>
      <c r="K111" s="9">
        <v>2</v>
      </c>
      <c r="L111" s="25"/>
    </row>
    <row r="112" spans="1:12" x14ac:dyDescent="0.2">
      <c r="G112" s="4">
        <v>7</v>
      </c>
      <c r="H112" s="4">
        <v>0.8</v>
      </c>
      <c r="I112" s="4">
        <v>5</v>
      </c>
      <c r="J112" s="4">
        <v>0.3</v>
      </c>
      <c r="K112" s="4">
        <v>2</v>
      </c>
      <c r="L112" s="25"/>
    </row>
    <row r="113" spans="7:12" x14ac:dyDescent="0.2">
      <c r="G113" s="5">
        <v>7</v>
      </c>
      <c r="H113" s="5">
        <v>0.8</v>
      </c>
      <c r="I113" s="5">
        <v>5</v>
      </c>
      <c r="J113" s="5">
        <v>0.6</v>
      </c>
      <c r="K113" s="5">
        <v>1</v>
      </c>
      <c r="L113" s="15"/>
    </row>
    <row r="114" spans="7:12" x14ac:dyDescent="0.2">
      <c r="G114" s="6">
        <v>7</v>
      </c>
      <c r="H114" s="6">
        <v>0.4</v>
      </c>
      <c r="I114" s="6">
        <v>6</v>
      </c>
      <c r="J114" s="6">
        <v>0.1</v>
      </c>
      <c r="K114" s="6">
        <v>1</v>
      </c>
      <c r="L114" s="15"/>
    </row>
    <row r="115" spans="7:12" x14ac:dyDescent="0.2">
      <c r="G115" s="6">
        <v>7</v>
      </c>
      <c r="H115" s="6">
        <v>0.3</v>
      </c>
      <c r="I115" s="6">
        <v>6</v>
      </c>
      <c r="J115" s="6">
        <v>0.6</v>
      </c>
      <c r="K115" s="6">
        <v>2</v>
      </c>
      <c r="L115" s="15"/>
    </row>
    <row r="116" spans="7:12" x14ac:dyDescent="0.2">
      <c r="G116" s="6">
        <v>7</v>
      </c>
      <c r="H116" s="6">
        <v>0.5</v>
      </c>
      <c r="I116" s="6">
        <v>6</v>
      </c>
      <c r="J116" s="6">
        <v>0.6</v>
      </c>
      <c r="K116" s="6">
        <v>1</v>
      </c>
      <c r="L116" s="15"/>
    </row>
    <row r="117" spans="7:12" x14ac:dyDescent="0.2">
      <c r="G117" s="6">
        <v>7</v>
      </c>
      <c r="H117" s="6">
        <v>0.8</v>
      </c>
      <c r="I117" s="6">
        <v>6</v>
      </c>
      <c r="J117" s="6">
        <v>0.6</v>
      </c>
      <c r="K117" s="6">
        <v>1</v>
      </c>
      <c r="L117" s="15"/>
    </row>
    <row r="118" spans="7:12" x14ac:dyDescent="0.2">
      <c r="G118" s="4">
        <v>7</v>
      </c>
      <c r="H118" s="4">
        <v>0.3</v>
      </c>
      <c r="I118" s="4">
        <v>6</v>
      </c>
      <c r="J118" s="4">
        <v>0.6</v>
      </c>
      <c r="K118" s="4">
        <v>1</v>
      </c>
      <c r="L118" s="15"/>
    </row>
  </sheetData>
  <sortState xmlns:xlrd2="http://schemas.microsoft.com/office/spreadsheetml/2017/richdata2" ref="P2:T49">
    <sortCondition ref="P2:P49"/>
    <sortCondition ref="R2:R49"/>
  </sortState>
  <conditionalFormatting sqref="B2">
    <cfRule type="cellIs" dxfId="53" priority="60" operator="lessThan">
      <formula>$D$2</formula>
    </cfRule>
  </conditionalFormatting>
  <conditionalFormatting sqref="E18:E23 K56:L61 L62:L64">
    <cfRule type="expression" dxfId="52" priority="58">
      <formula>IF(B18:B41 &lt; D18:D41, "True", "False")</formula>
    </cfRule>
  </conditionalFormatting>
  <conditionalFormatting sqref="E49">
    <cfRule type="expression" dxfId="51" priority="57">
      <formula>IF(B49:B78 &gt; D49:D78, "True", "False")</formula>
    </cfRule>
  </conditionalFormatting>
  <conditionalFormatting sqref="E39:E48 K89:K93">
    <cfRule type="expression" dxfId="50" priority="61">
      <formula>IF(B39:B67 &gt; D39:D67, "True", "False")</formula>
    </cfRule>
  </conditionalFormatting>
  <conditionalFormatting sqref="E26:E38">
    <cfRule type="expression" dxfId="49" priority="65">
      <formula>IF(B26:B52 &gt; D26:D52, "True", "False")</formula>
    </cfRule>
  </conditionalFormatting>
  <conditionalFormatting sqref="E24:E25">
    <cfRule type="expression" dxfId="48" priority="69">
      <formula>IF(B24:B49 &gt; D24:D49, "True", "False")</formula>
    </cfRule>
  </conditionalFormatting>
  <conditionalFormatting sqref="E3:E17">
    <cfRule type="expression" dxfId="47" priority="72">
      <formula>IF(B3:B25 &lt; D3:D25, "True", "False")</formula>
    </cfRule>
  </conditionalFormatting>
  <conditionalFormatting sqref="E2">
    <cfRule type="expression" dxfId="46" priority="75">
      <formula>IF(B2:B23 &lt; D2:D23, "True", "False")</formula>
    </cfRule>
  </conditionalFormatting>
  <conditionalFormatting sqref="A1:A1048576 C1:C1048576">
    <cfRule type="expression" dxfId="45" priority="77">
      <formula>IF($A$2:$A$49 = $C$2:$C$49,"True","False")</formula>
    </cfRule>
  </conditionalFormatting>
  <conditionalFormatting sqref="B54">
    <cfRule type="cellIs" dxfId="44" priority="49" operator="lessThan">
      <formula>$D$2</formula>
    </cfRule>
  </conditionalFormatting>
  <conditionalFormatting sqref="E70:E75">
    <cfRule type="expression" dxfId="43" priority="48">
      <formula>IF(B70:B93 &lt; D70:D93, "True", "False")</formula>
    </cfRule>
  </conditionalFormatting>
  <conditionalFormatting sqref="E101">
    <cfRule type="expression" dxfId="42" priority="47">
      <formula>IF(B101:B130 &gt; D101:D130, "True", "False")</formula>
    </cfRule>
  </conditionalFormatting>
  <conditionalFormatting sqref="E91:E100">
    <cfRule type="expression" dxfId="41" priority="50">
      <formula>IF(B91:B119 &gt; D91:D119, "True", "False")</formula>
    </cfRule>
  </conditionalFormatting>
  <conditionalFormatting sqref="E78:E90">
    <cfRule type="expression" dxfId="40" priority="51">
      <formula>IF(B78:B104 &gt; D78:D104, "True", "False")</formula>
    </cfRule>
  </conditionalFormatting>
  <conditionalFormatting sqref="E76:E77">
    <cfRule type="expression" dxfId="39" priority="52">
      <formula>IF(B76:B101 &gt; D76:D101, "True", "False")</formula>
    </cfRule>
  </conditionalFormatting>
  <conditionalFormatting sqref="E55:E69">
    <cfRule type="expression" dxfId="38" priority="53">
      <formula>IF(B55:B77 &lt; D55:D77, "True", "False")</formula>
    </cfRule>
  </conditionalFormatting>
  <conditionalFormatting sqref="E54">
    <cfRule type="expression" dxfId="37" priority="54">
      <formula>IF(B54:B75 &lt; D54:D75, "True", "False")</formula>
    </cfRule>
  </conditionalFormatting>
  <conditionalFormatting sqref="G12 I12">
    <cfRule type="expression" dxfId="36" priority="46">
      <formula>IF($A$2:$A$49 = $C$2:$C$49,"True","False")</formula>
    </cfRule>
  </conditionalFormatting>
  <conditionalFormatting sqref="G30:G37 I30:I37">
    <cfRule type="expression" dxfId="29" priority="38">
      <formula>IF($A$2:$A$49 = $C$2:$C$49,"True","False")</formula>
    </cfRule>
  </conditionalFormatting>
  <conditionalFormatting sqref="G38:G45 I38:I45">
    <cfRule type="expression" dxfId="28" priority="36">
      <formula>IF($A$2:$A$49 = $C$2:$C$49,"True","False")</formula>
    </cfRule>
  </conditionalFormatting>
  <conditionalFormatting sqref="K48:K53">
    <cfRule type="expression" dxfId="27" priority="32">
      <formula>IF(H48:H71 &lt; J48:J71, "True", "False")</formula>
    </cfRule>
  </conditionalFormatting>
  <conditionalFormatting sqref="K54">
    <cfRule type="expression" dxfId="26" priority="33">
      <formula>IF(H54:H79 &gt; J54:J79, "True", "False")</formula>
    </cfRule>
  </conditionalFormatting>
  <conditionalFormatting sqref="G48:G54 I48:I54">
    <cfRule type="expression" dxfId="25" priority="34">
      <formula>IF($A$2:$A$49 = $C$2:$C$49,"True","False")</formula>
    </cfRule>
  </conditionalFormatting>
  <conditionalFormatting sqref="G55:G64 I55:I64">
    <cfRule type="expression" dxfId="24" priority="31">
      <formula>IF($A$2:$A$49 = $C$2:$C$49,"True","False")</formula>
    </cfRule>
  </conditionalFormatting>
  <conditionalFormatting sqref="K55:L55">
    <cfRule type="expression" dxfId="23" priority="30">
      <formula>IF(H55:H77 &lt; J55:J77, "True", "False")</formula>
    </cfRule>
  </conditionalFormatting>
  <conditionalFormatting sqref="G67:G75 I67:I75">
    <cfRule type="expression" dxfId="22" priority="26">
      <formula>IF($A$2:$A$49 = $C$2:$C$49,"True","False")</formula>
    </cfRule>
  </conditionalFormatting>
  <conditionalFormatting sqref="G76:G81 I76:I81">
    <cfRule type="expression" dxfId="21" priority="23">
      <formula>IF($A$2:$A$49 = $C$2:$C$49,"True","False")</formula>
    </cfRule>
  </conditionalFormatting>
  <conditionalFormatting sqref="K30:K37">
    <cfRule type="expression" dxfId="20" priority="79">
      <formula>IF(H30:H46 &lt; J30:J46, "True", "False")</formula>
    </cfRule>
  </conditionalFormatting>
  <conditionalFormatting sqref="K38:L45">
    <cfRule type="expression" dxfId="19" priority="80">
      <formula>IF(H38:H46 &lt; J38:J46, "True", "False")</formula>
    </cfRule>
  </conditionalFormatting>
  <conditionalFormatting sqref="K64 K68:K81 L76:L81">
    <cfRule type="expression" dxfId="18" priority="82">
      <formula>IF(N78:N104 &gt; P78:P104, "True", "False")</formula>
    </cfRule>
  </conditionalFormatting>
  <conditionalFormatting sqref="K62:K63 K67">
    <cfRule type="expression" dxfId="17" priority="83">
      <formula>IF(N76:N101 &gt; P76:P101, "True", "False")</formula>
    </cfRule>
  </conditionalFormatting>
  <conditionalFormatting sqref="K84:K88">
    <cfRule type="expression" dxfId="16" priority="20">
      <formula>IF(H84:H110 &gt; J84:J110, "True", "False")</formula>
    </cfRule>
  </conditionalFormatting>
  <conditionalFormatting sqref="G84:G93 I84:I93">
    <cfRule type="expression" dxfId="15" priority="21">
      <formula>IF($A$2:$A$49 = $C$2:$C$49,"True","False")</formula>
    </cfRule>
  </conditionalFormatting>
  <conditionalFormatting sqref="G94:G100 I94:I100">
    <cfRule type="expression" dxfId="14" priority="18">
      <formula>IF($A$2:$A$49 = $C$2:$C$49,"True","False")</formula>
    </cfRule>
  </conditionalFormatting>
  <conditionalFormatting sqref="G103:G108 I103:I108">
    <cfRule type="expression" dxfId="13" priority="15">
      <formula>IF($A$2:$A$49 = $C$2:$C$49,"True","False")</formula>
    </cfRule>
  </conditionalFormatting>
  <conditionalFormatting sqref="G109:G118 I109:I118">
    <cfRule type="expression" dxfId="12" priority="12">
      <formula>IF($A$2:$A$49 = $C$2:$C$49,"True","False")</formula>
    </cfRule>
  </conditionalFormatting>
  <conditionalFormatting sqref="K100 K103:K107 K109:L117 L118">
    <cfRule type="expression" dxfId="11" priority="87">
      <formula>IF(H100:H178 &gt; J100:J178, "True", "False")</formula>
    </cfRule>
  </conditionalFormatting>
  <conditionalFormatting sqref="K94:L99 L100">
    <cfRule type="expression" dxfId="10" priority="88">
      <formula>IF(H94:H170 &gt; J94:J170, "True", "False")</formula>
    </cfRule>
  </conditionalFormatting>
  <conditionalFormatting sqref="K108 K118">
    <cfRule type="expression" dxfId="9" priority="89">
      <formula>IF(H108:H187 &gt; J108:J187, "True", "False")</formula>
    </cfRule>
  </conditionalFormatting>
  <conditionalFormatting sqref="Q2">
    <cfRule type="cellIs" dxfId="8" priority="3" operator="lessThan">
      <formula>$D$2</formula>
    </cfRule>
  </conditionalFormatting>
  <conditionalFormatting sqref="T18:T23">
    <cfRule type="expression" dxfId="7" priority="2">
      <formula>IF(Q18:Q41 &lt; S18:S41, "True", "False")</formula>
    </cfRule>
  </conditionalFormatting>
  <conditionalFormatting sqref="T49">
    <cfRule type="expression" dxfId="6" priority="1">
      <formula>IF(Q49:Q78 &gt; S49:S78, "True", "False")</formula>
    </cfRule>
  </conditionalFormatting>
  <conditionalFormatting sqref="T39:T48">
    <cfRule type="expression" dxfId="5" priority="4">
      <formula>IF(Q39:Q67 &gt; S39:S67, "True", "False")</formula>
    </cfRule>
  </conditionalFormatting>
  <conditionalFormatting sqref="T26:T38">
    <cfRule type="expression" dxfId="4" priority="5">
      <formula>IF(Q26:Q52 &gt; S26:S52, "True", "False")</formula>
    </cfRule>
  </conditionalFormatting>
  <conditionalFormatting sqref="T24:T25">
    <cfRule type="expression" dxfId="3" priority="6">
      <formula>IF(Q24:Q49 &gt; S24:S49, "True", "False")</formula>
    </cfRule>
  </conditionalFormatting>
  <conditionalFormatting sqref="T3:T17 U3:U7">
    <cfRule type="expression" dxfId="2" priority="7">
      <formula>IF(Q3:Q25 &lt; S3:S25, "True", "False")</formula>
    </cfRule>
  </conditionalFormatting>
  <conditionalFormatting sqref="T2">
    <cfRule type="expression" dxfId="1" priority="8">
      <formula>IF(Q2:Q23 &lt; S2:S23, "True", "False")</formula>
    </cfRule>
  </conditionalFormatting>
  <conditionalFormatting sqref="P1:P49 R1:R49">
    <cfRule type="expression" dxfId="0" priority="9">
      <formula>IF($A$2:$A$49 = $C$2:$C$49,"True","False")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 1</vt:lpstr>
      <vt:lpstr>Test 2</vt:lpstr>
      <vt:lpstr>Test 3</vt:lpstr>
      <vt:lpstr>Test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2023-06-15T21:59:07Z</dcterms:created>
  <dcterms:modified xsi:type="dcterms:W3CDTF">2023-06-18T21:06:07Z</dcterms:modified>
</cp:coreProperties>
</file>