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1"/>
  </bookViews>
  <sheets>
    <sheet name="Графическое решение" sheetId="1" r:id="rId1"/>
    <sheet name="Симплекс-метод" sheetId="2" r:id="rId2"/>
    <sheet name="Двойственная задача" sheetId="3" r:id="rId3"/>
    <sheet name="Решение через поиск решения" sheetId="4" r:id="rId4"/>
  </sheets>
  <definedNames>
    <definedName name="solver_adj" localSheetId="0" hidden="1">'Решение через поиск решения'!$F$2:$F$3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ng" localSheetId="3" hidden="1">1</definedName>
    <definedName name="solver_est" localSheetId="0" hidden="1">1</definedName>
    <definedName name="solver_itr" localSheetId="0" hidden="1">2147483647</definedName>
    <definedName name="solver_lhs1" localSheetId="0" hidden="1">'Решение через поиск решения'!$B$8:$D$8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eg" localSheetId="3" hidden="1">1</definedName>
    <definedName name="solver_nod" localSheetId="0" hidden="1">2147483647</definedName>
    <definedName name="solver_num" localSheetId="0" hidden="1">1</definedName>
    <definedName name="solver_num" localSheetId="3" hidden="1">0</definedName>
    <definedName name="solver_nwt" localSheetId="0" hidden="1">1</definedName>
    <definedName name="solver_opt" localSheetId="0" hidden="1">'Решение через поиск решения'!$F$8</definedName>
    <definedName name="solver_opt" localSheetId="3" hidden="1">'Решение через поиск решения'!$Y$18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hs1" localSheetId="0" hidden="1">'Решение через поиск решения'!$B$4:$D$4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typ" localSheetId="3" hidden="1">1</definedName>
    <definedName name="solver_val" localSheetId="0" hidden="1">0</definedName>
    <definedName name="solver_val" localSheetId="3" hidden="1">0</definedName>
    <definedName name="solver_ver" localSheetId="0" hidden="1">3</definedName>
    <definedName name="solver_ver" localSheetId="3" hidden="1">3</definedName>
  </definedNames>
  <calcPr calcId="152511"/>
</workbook>
</file>

<file path=xl/calcChain.xml><?xml version="1.0" encoding="utf-8"?>
<calcChain xmlns="http://schemas.openxmlformats.org/spreadsheetml/2006/main">
  <c r="C77" i="2" l="1"/>
  <c r="D77" i="2"/>
  <c r="E77" i="2"/>
  <c r="F77" i="2"/>
  <c r="G77" i="2"/>
  <c r="B77" i="2"/>
  <c r="C76" i="2"/>
  <c r="D76" i="2"/>
  <c r="E76" i="2"/>
  <c r="F76" i="2"/>
  <c r="G76" i="2"/>
  <c r="B76" i="2"/>
  <c r="C75" i="2"/>
  <c r="D75" i="2"/>
  <c r="E75" i="2"/>
  <c r="F75" i="2"/>
  <c r="G75" i="2"/>
  <c r="B75" i="2"/>
  <c r="G74" i="2"/>
  <c r="C74" i="2"/>
  <c r="D74" i="2"/>
  <c r="E74" i="2"/>
  <c r="F74" i="2"/>
  <c r="B74" i="2"/>
  <c r="C67" i="2"/>
  <c r="C68" i="2"/>
  <c r="C66" i="2"/>
  <c r="G51" i="2"/>
  <c r="G50" i="2"/>
  <c r="G49" i="2"/>
  <c r="G52" i="2"/>
  <c r="C52" i="2"/>
  <c r="D52" i="2"/>
  <c r="E52" i="2"/>
  <c r="F52" i="2"/>
  <c r="B52" i="2"/>
  <c r="B51" i="2"/>
  <c r="C50" i="2"/>
  <c r="D50" i="2"/>
  <c r="E50" i="2"/>
  <c r="F50" i="2"/>
  <c r="B50" i="2"/>
  <c r="C49" i="2"/>
  <c r="D49" i="2"/>
  <c r="E49" i="2"/>
  <c r="F49" i="2"/>
  <c r="B49" i="2"/>
  <c r="C51" i="2"/>
  <c r="D51" i="2"/>
  <c r="E51" i="2"/>
  <c r="F51" i="2"/>
  <c r="B39" i="2"/>
  <c r="B40" i="2"/>
  <c r="B38" i="2"/>
  <c r="F8" i="4"/>
  <c r="D8" i="4"/>
  <c r="C8" i="4"/>
  <c r="B8" i="4"/>
  <c r="U46" i="1" l="1"/>
</calcChain>
</file>

<file path=xl/sharedStrings.xml><?xml version="1.0" encoding="utf-8"?>
<sst xmlns="http://schemas.openxmlformats.org/spreadsheetml/2006/main" count="142" uniqueCount="38">
  <si>
    <t>Виды сырья</t>
  </si>
  <si>
    <t>Запасы сырья</t>
  </si>
  <si>
    <t>Виды продукции</t>
  </si>
  <si>
    <t>П1</t>
  </si>
  <si>
    <t>П2</t>
  </si>
  <si>
    <t>С1</t>
  </si>
  <si>
    <t>С2</t>
  </si>
  <si>
    <t>С3</t>
  </si>
  <si>
    <t>Прибыль от реализации ед. продукции</t>
  </si>
  <si>
    <t>Д1</t>
  </si>
  <si>
    <t>Д2</t>
  </si>
  <si>
    <t>Прибыль ai</t>
  </si>
  <si>
    <t>Запасы bi</t>
  </si>
  <si>
    <t>x1</t>
  </si>
  <si>
    <t>x2</t>
  </si>
  <si>
    <t>https://www.desmos.com/calculator/6182x8pjln</t>
  </si>
  <si>
    <t>Нахождение области</t>
  </si>
  <si>
    <t>https://www.desmos.com/calculator/8tgrye6s47</t>
  </si>
  <si>
    <t>Строим вектор</t>
  </si>
  <si>
    <t>Находим точку - это точка пересечения двух прямых</t>
  </si>
  <si>
    <t>Подставлям коэффиценты в уравнение</t>
  </si>
  <si>
    <t>F(x) =</t>
  </si>
  <si>
    <t>F(X)=</t>
  </si>
  <si>
    <t>Переводим в каноническую форму:</t>
  </si>
  <si>
    <t>Симплекс-таблица</t>
  </si>
  <si>
    <t>Базис</t>
  </si>
  <si>
    <t>x3</t>
  </si>
  <si>
    <t>x4</t>
  </si>
  <si>
    <t>x5</t>
  </si>
  <si>
    <t>F(x0)</t>
  </si>
  <si>
    <t>Неоптимальный</t>
  </si>
  <si>
    <t>B</t>
  </si>
  <si>
    <t>Минимальный: 4.25</t>
  </si>
  <si>
    <t>Новая симплекс таблица</t>
  </si>
  <si>
    <t>Первая итерация:</t>
  </si>
  <si>
    <t>Итерация №2</t>
  </si>
  <si>
    <t>Новая симплекс-таблица</t>
  </si>
  <si>
    <t>Оптимально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</si>
</sst>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u/>
      <sz val="11"/>
      <color theme="10"/>
      <name val="Calibri"/>
      <family val="2"/>
      <scheme val="minor"/>
    </font>
    <font>
      <sz val="11"/>
      <color rgb="FF0061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6100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000000"/>
      <name val="Times New Roman"/>
      <family val="1"/>
      <charset val="204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medium">
        <color indexed="64"/>
      </right>
      <top/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4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0" borderId="18" xfId="0" applyFont="1" applyBorder="1" applyAlignment="1">
      <alignment horizontal="center" vertical="center" wrapText="1"/>
    </xf>
    <xf numFmtId="0" fontId="2" fillId="0" borderId="0" xfId="1"/>
    <xf numFmtId="0" fontId="0" fillId="0" borderId="0" xfId="0" applyAlignment="1">
      <alignment horizontal="right"/>
    </xf>
    <xf numFmtId="0" fontId="4" fillId="0" borderId="0" xfId="0" applyFont="1" applyAlignment="1">
      <alignment horizontal="right"/>
    </xf>
    <xf numFmtId="0" fontId="5" fillId="2" borderId="0" xfId="2" applyFon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6" fillId="0" borderId="16" xfId="0" applyFont="1" applyBorder="1"/>
    <xf numFmtId="0" fontId="7" fillId="0" borderId="15" xfId="0" applyFont="1" applyBorder="1" applyAlignment="1">
      <alignment horizontal="center" vertical="center" wrapText="1"/>
    </xf>
    <xf numFmtId="0" fontId="6" fillId="0" borderId="17" xfId="0" applyFont="1" applyBorder="1"/>
    <xf numFmtId="0" fontId="6" fillId="0" borderId="0" xfId="0" applyFont="1"/>
    <xf numFmtId="0" fontId="7" fillId="0" borderId="18" xfId="0" applyFont="1" applyBorder="1" applyAlignment="1">
      <alignment horizontal="center" vertical="center" wrapText="1"/>
    </xf>
    <xf numFmtId="0" fontId="7" fillId="0" borderId="15" xfId="0" applyFont="1" applyFill="1" applyBorder="1" applyAlignment="1">
      <alignment horizontal="center" vertical="center" wrapText="1"/>
    </xf>
    <xf numFmtId="0" fontId="7" fillId="0" borderId="19" xfId="0" applyFont="1" applyFill="1" applyBorder="1" applyAlignment="1">
      <alignment horizontal="center" vertical="center" wrapText="1"/>
    </xf>
    <xf numFmtId="0" fontId="6" fillId="0" borderId="15" xfId="0" applyFont="1" applyBorder="1"/>
    <xf numFmtId="0" fontId="0" fillId="3" borderId="15" xfId="0" applyFill="1" applyBorder="1"/>
    <xf numFmtId="0" fontId="0" fillId="4" borderId="15" xfId="0" applyFill="1" applyBorder="1"/>
    <xf numFmtId="0" fontId="0" fillId="0" borderId="15" xfId="0" applyFill="1" applyBorder="1"/>
    <xf numFmtId="0" fontId="0" fillId="5" borderId="15" xfId="0" applyFill="1" applyBorder="1"/>
    <xf numFmtId="0" fontId="0" fillId="6" borderId="15" xfId="0" applyFill="1" applyBorder="1"/>
    <xf numFmtId="0" fontId="0" fillId="0" borderId="0" xfId="0" applyFill="1"/>
    <xf numFmtId="0" fontId="8" fillId="6" borderId="15" xfId="0" applyFont="1" applyFill="1" applyBorder="1"/>
    <xf numFmtId="0" fontId="8" fillId="4" borderId="15" xfId="0" applyFont="1" applyFill="1" applyBorder="1"/>
  </cellXfs>
  <cellStyles count="3">
    <cellStyle name="Гиперссылка" xfId="1" builtinId="8"/>
    <cellStyle name="Обычный" xfId="0" builtinId="0"/>
    <cellStyle name="Хороший" xfId="2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44450</xdr:colOff>
      <xdr:row>2</xdr:row>
      <xdr:rowOff>25400</xdr:rowOff>
    </xdr:from>
    <xdr:to>
      <xdr:col>15</xdr:col>
      <xdr:colOff>476250</xdr:colOff>
      <xdr:row>3</xdr:row>
      <xdr:rowOff>12700</xdr:rowOff>
    </xdr:to>
    <xdr:pic>
      <xdr:nvPicPr>
        <xdr:cNvPr id="3" name="Рисунок 2" descr="https://latex.codecogs.com/png.latex?%5Cdpi%7B100%7D%20%5Clarge%20F%28x%29%20%3D%2020x_1%20&amp;plus;%2015x_2%20%5Crightarrow%20%5Cma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9350" y="431800"/>
          <a:ext cx="22606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4</xdr:row>
      <xdr:rowOff>0</xdr:rowOff>
    </xdr:from>
    <xdr:to>
      <xdr:col>14</xdr:col>
      <xdr:colOff>304800</xdr:colOff>
      <xdr:row>7</xdr:row>
      <xdr:rowOff>114300</xdr:rowOff>
    </xdr:to>
    <xdr:pic>
      <xdr:nvPicPr>
        <xdr:cNvPr id="4" name="Рисунок 3" descr="https://latex.codecogs.com/png.image?\dpi%7b110%7d\left\%7b\begin%7bmatrix%7d3x_1%20+%205x_2%20\leq%2026%20\\2x_1%20+%204x_2%20\leq%2016\\4x_1%20+%202x_2%20\leq%2017\end%7bmatrix%7d\right.\\%20\\x_1%20\geq%200%20;%20x_2%20\geq%20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54900" y="812800"/>
          <a:ext cx="1524000" cy="908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209550</xdr:colOff>
      <xdr:row>10</xdr:row>
      <xdr:rowOff>82550</xdr:rowOff>
    </xdr:from>
    <xdr:to>
      <xdr:col>14</xdr:col>
      <xdr:colOff>184150</xdr:colOff>
      <xdr:row>13</xdr:row>
      <xdr:rowOff>171450</xdr:rowOff>
    </xdr:to>
    <xdr:pic>
      <xdr:nvPicPr>
        <xdr:cNvPr id="6" name="Рисунок 5" descr="https://latex.codecogs.com/png.image?\dpi%7b110%7d\left\%7b\begin%7bmatrix%7dx_2%20=%20\frac%7b26%20-%203x_1%7d%7b5%7d\\x_2%20=%204%20-%20\frac%7b1%7d%7b2%7dx_1%20\\x_2%20=%208.5%20-%202x_1\end%7bmatrix%7d\right.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64450" y="2241550"/>
          <a:ext cx="1193800" cy="641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400050</xdr:colOff>
      <xdr:row>14</xdr:row>
      <xdr:rowOff>31751</xdr:rowOff>
    </xdr:from>
    <xdr:to>
      <xdr:col>6</xdr:col>
      <xdr:colOff>204595</xdr:colOff>
      <xdr:row>31</xdr:row>
      <xdr:rowOff>44451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9650" y="2927351"/>
          <a:ext cx="2852545" cy="3143250"/>
        </a:xfrm>
        <a:prstGeom prst="rect">
          <a:avLst/>
        </a:prstGeom>
      </xdr:spPr>
    </xdr:pic>
    <xdr:clientData/>
  </xdr:twoCellAnchor>
  <xdr:twoCellAnchor editAs="oneCell">
    <xdr:from>
      <xdr:col>9</xdr:col>
      <xdr:colOff>457200</xdr:colOff>
      <xdr:row>14</xdr:row>
      <xdr:rowOff>120624</xdr:rowOff>
    </xdr:from>
    <xdr:to>
      <xdr:col>15</xdr:col>
      <xdr:colOff>461933</xdr:colOff>
      <xdr:row>30</xdr:row>
      <xdr:rowOff>134065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943600" y="3016224"/>
          <a:ext cx="3791873" cy="2939521"/>
        </a:xfrm>
        <a:prstGeom prst="rect">
          <a:avLst/>
        </a:prstGeom>
      </xdr:spPr>
    </xdr:pic>
    <xdr:clientData/>
  </xdr:twoCellAnchor>
  <xdr:twoCellAnchor editAs="oneCell">
    <xdr:from>
      <xdr:col>2</xdr:col>
      <xdr:colOff>441960</xdr:colOff>
      <xdr:row>36</xdr:row>
      <xdr:rowOff>75669</xdr:rowOff>
    </xdr:from>
    <xdr:to>
      <xdr:col>8</xdr:col>
      <xdr:colOff>166861</xdr:colOff>
      <xdr:row>54</xdr:row>
      <xdr:rowOff>48727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61160" y="6994629"/>
          <a:ext cx="3382501" cy="3310618"/>
        </a:xfrm>
        <a:prstGeom prst="rect">
          <a:avLst/>
        </a:prstGeom>
      </xdr:spPr>
    </xdr:pic>
    <xdr:clientData/>
  </xdr:twoCellAnchor>
  <xdr:twoCellAnchor editAs="oneCell">
    <xdr:from>
      <xdr:col>19</xdr:col>
      <xdr:colOff>0</xdr:colOff>
      <xdr:row>43</xdr:row>
      <xdr:rowOff>22860</xdr:rowOff>
    </xdr:from>
    <xdr:to>
      <xdr:col>22</xdr:col>
      <xdr:colOff>22860</xdr:colOff>
      <xdr:row>44</xdr:row>
      <xdr:rowOff>30480</xdr:rowOff>
    </xdr:to>
    <xdr:pic>
      <xdr:nvPicPr>
        <xdr:cNvPr id="8" name="Рисунок 7" descr="https://latex.codecogs.com/png.latex?%5Cdpi%7B100%7D%20%5Clarge%20F%28x%29%20%3D%2020%20%5Ccdot%203%20&amp;plus;%2015%20%5Ccdot%202.5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711940" y="8221980"/>
          <a:ext cx="185166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311150</xdr:colOff>
      <xdr:row>9</xdr:row>
      <xdr:rowOff>106680</xdr:rowOff>
    </xdr:from>
    <xdr:to>
      <xdr:col>4</xdr:col>
      <xdr:colOff>125916</xdr:colOff>
      <xdr:row>10</xdr:row>
      <xdr:rowOff>115539</xdr:rowOff>
    </xdr:to>
    <xdr:pic>
      <xdr:nvPicPr>
        <xdr:cNvPr id="2" name="Рисунок 1" descr="https://latex.codecogs.com/png.latex?%5Cdpi%7B100%7D%20%5Clarge%20F%28x%29%20%3D%2020x_1%20&amp;plus;%2015x_2%20%5Crightarrow%20%5Cmax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11150" y="1912620"/>
          <a:ext cx="2253166" cy="1917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266700</xdr:colOff>
      <xdr:row>11</xdr:row>
      <xdr:rowOff>124398</xdr:rowOff>
    </xdr:from>
    <xdr:to>
      <xdr:col>2</xdr:col>
      <xdr:colOff>566544</xdr:colOff>
      <xdr:row>16</xdr:row>
      <xdr:rowOff>117274</xdr:rowOff>
    </xdr:to>
    <xdr:pic>
      <xdr:nvPicPr>
        <xdr:cNvPr id="3" name="Рисунок 2" descr="https://latex.codecogs.com/png.image?\dpi%7b110%7d\left\%7b\begin%7bmatrix%7d3x_1%20+%205x_2%20\leq%2026%20\\2x_1%20+%204x_2%20\leq%2016\\4x_1%20+%202x_2%20\leq%2017\end%7bmatrix%7d\right.\\%20\\x_1%20\geq%200%20;%20x_2%20\geq%20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" y="2296098"/>
          <a:ext cx="1519044" cy="90727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8</xdr:col>
      <xdr:colOff>426720</xdr:colOff>
      <xdr:row>11</xdr:row>
      <xdr:rowOff>15240</xdr:rowOff>
    </xdr:from>
    <xdr:to>
      <xdr:col>12</xdr:col>
      <xdr:colOff>434340</xdr:colOff>
      <xdr:row>16</xdr:row>
      <xdr:rowOff>83820</xdr:rowOff>
    </xdr:to>
    <xdr:pic>
      <xdr:nvPicPr>
        <xdr:cNvPr id="5" name="Рисунок 4" descr="https://latex.codecogs.com/png.latex?%5Cdpi%7B100%7D%20%5CLARGE%20%5Cleft%5C%7B%5Cbegin%7Bmatrix%7D%203x_1%20&amp;plus;%205x_2%20&amp;plus;%20x_3%20%3D%2026%5C%5C%202x_1%20&amp;plus;%204x_2%20&amp;plus;%20x_4%20%3D%2016%5C%5C%204x_1%20&amp;plus;%202x_2%20&amp;plus;%20x_5%20%3D%2017%20%5Cend%7Bmatrix%7D%5Cright.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03520" y="2186940"/>
          <a:ext cx="2446020" cy="9829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desmos.com/calculator/8tgrye6s47" TargetMode="External"/><Relationship Id="rId1" Type="http://schemas.openxmlformats.org/officeDocument/2006/relationships/hyperlink" Target="https://www.desmos.com/calculator/6182x8pjln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6"/>
  <sheetViews>
    <sheetView zoomScale="123" workbookViewId="0">
      <selection sqref="A1:K7"/>
    </sheetView>
  </sheetViews>
  <sheetFormatPr defaultRowHeight="14.4" x14ac:dyDescent="0.3"/>
  <cols>
    <col min="10" max="10" width="10.77734375" customWidth="1"/>
    <col min="23" max="23" width="14.5546875" customWidth="1"/>
  </cols>
  <sheetData>
    <row r="1" spans="1:30" ht="16.2" thickBot="1" x14ac:dyDescent="0.35">
      <c r="A1" s="18" t="s">
        <v>0</v>
      </c>
      <c r="B1" s="18" t="s">
        <v>1</v>
      </c>
      <c r="C1" s="20" t="s">
        <v>2</v>
      </c>
      <c r="D1" s="21"/>
    </row>
    <row r="2" spans="1:30" ht="16.2" thickBot="1" x14ac:dyDescent="0.35">
      <c r="A2" s="19"/>
      <c r="B2" s="19"/>
      <c r="C2" s="2" t="s">
        <v>3</v>
      </c>
      <c r="D2" s="3" t="s">
        <v>4</v>
      </c>
      <c r="F2" s="11"/>
      <c r="G2" s="8" t="s">
        <v>5</v>
      </c>
      <c r="H2" s="8" t="s">
        <v>6</v>
      </c>
      <c r="I2" s="8" t="s">
        <v>7</v>
      </c>
      <c r="J2" s="12" t="s">
        <v>11</v>
      </c>
    </row>
    <row r="3" spans="1:30" ht="16.2" thickBot="1" x14ac:dyDescent="0.35">
      <c r="A3" s="2" t="s">
        <v>5</v>
      </c>
      <c r="B3" s="4">
        <v>26</v>
      </c>
      <c r="C3" s="2">
        <v>3</v>
      </c>
      <c r="D3" s="3">
        <v>5</v>
      </c>
      <c r="F3" s="8" t="s">
        <v>3</v>
      </c>
      <c r="G3" s="13">
        <v>3</v>
      </c>
      <c r="H3" s="13">
        <v>2</v>
      </c>
      <c r="I3" s="13">
        <v>4</v>
      </c>
      <c r="J3" s="9">
        <v>20</v>
      </c>
      <c r="K3" t="s">
        <v>13</v>
      </c>
    </row>
    <row r="4" spans="1:30" ht="16.2" thickBot="1" x14ac:dyDescent="0.35">
      <c r="A4" s="2" t="s">
        <v>6</v>
      </c>
      <c r="B4" s="4">
        <v>16</v>
      </c>
      <c r="C4" s="2">
        <v>2</v>
      </c>
      <c r="D4" s="3">
        <v>4</v>
      </c>
      <c r="F4" s="8" t="s">
        <v>4</v>
      </c>
      <c r="G4" s="8">
        <v>5</v>
      </c>
      <c r="H4" s="8">
        <v>4</v>
      </c>
      <c r="I4" s="8">
        <v>2</v>
      </c>
      <c r="J4" s="9">
        <v>15</v>
      </c>
      <c r="K4" t="s">
        <v>14</v>
      </c>
      <c r="AD4" s="14" t="s">
        <v>15</v>
      </c>
    </row>
    <row r="5" spans="1:30" ht="16.2" thickBot="1" x14ac:dyDescent="0.35">
      <c r="A5" s="5" t="s">
        <v>7</v>
      </c>
      <c r="B5" s="1">
        <v>17</v>
      </c>
      <c r="C5" s="5">
        <v>4</v>
      </c>
      <c r="D5" s="6">
        <v>2</v>
      </c>
      <c r="F5" s="10" t="s">
        <v>12</v>
      </c>
      <c r="G5" s="8">
        <v>26</v>
      </c>
      <c r="H5" s="8">
        <v>16</v>
      </c>
      <c r="I5" s="8">
        <v>17</v>
      </c>
      <c r="J5" s="10"/>
      <c r="AD5" s="14" t="s">
        <v>17</v>
      </c>
    </row>
    <row r="6" spans="1:30" ht="30.45" customHeight="1" thickBot="1" x14ac:dyDescent="0.35">
      <c r="A6" s="22" t="s">
        <v>8</v>
      </c>
      <c r="B6" s="23"/>
      <c r="C6" s="7" t="s">
        <v>9</v>
      </c>
      <c r="D6" s="7" t="s">
        <v>10</v>
      </c>
    </row>
    <row r="7" spans="1:30" ht="16.2" thickBot="1" x14ac:dyDescent="0.35">
      <c r="A7" s="24"/>
      <c r="B7" s="25"/>
      <c r="C7" s="3">
        <v>20</v>
      </c>
      <c r="D7" s="3">
        <v>15</v>
      </c>
    </row>
    <row r="32" spans="13:13" x14ac:dyDescent="0.3">
      <c r="M32" t="s">
        <v>18</v>
      </c>
    </row>
    <row r="33" spans="4:21" x14ac:dyDescent="0.3">
      <c r="D33" t="s">
        <v>16</v>
      </c>
    </row>
    <row r="44" spans="4:21" x14ac:dyDescent="0.3">
      <c r="P44" t="s">
        <v>20</v>
      </c>
    </row>
    <row r="46" spans="4:21" ht="18" x14ac:dyDescent="0.35">
      <c r="T46" s="16" t="s">
        <v>21</v>
      </c>
      <c r="U46" s="17">
        <f>20 * 3 + 15 * 2.5</f>
        <v>97.5</v>
      </c>
    </row>
    <row r="47" spans="4:21" x14ac:dyDescent="0.3">
      <c r="T47" s="15"/>
    </row>
    <row r="56" spans="4:4" x14ac:dyDescent="0.3">
      <c r="D56" t="s">
        <v>19</v>
      </c>
    </row>
  </sheetData>
  <mergeCells count="4">
    <mergeCell ref="A1:A2"/>
    <mergeCell ref="B1:B2"/>
    <mergeCell ref="C1:D1"/>
    <mergeCell ref="A6:B7"/>
  </mergeCells>
  <hyperlinks>
    <hyperlink ref="AD4" r:id="rId1"/>
    <hyperlink ref="AD5" r:id="rId2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9"/>
  <sheetViews>
    <sheetView tabSelected="1" topLeftCell="A18" workbookViewId="0">
      <selection activeCell="B84" sqref="B84"/>
    </sheetView>
  </sheetViews>
  <sheetFormatPr defaultRowHeight="14.4" x14ac:dyDescent="0.3"/>
  <sheetData>
    <row r="1" spans="1:11" ht="16.2" thickBot="1" x14ac:dyDescent="0.35">
      <c r="A1" s="18" t="s">
        <v>0</v>
      </c>
      <c r="B1" s="18" t="s">
        <v>1</v>
      </c>
      <c r="C1" s="20" t="s">
        <v>2</v>
      </c>
      <c r="D1" s="21"/>
    </row>
    <row r="2" spans="1:11" ht="16.2" thickBot="1" x14ac:dyDescent="0.35">
      <c r="A2" s="19"/>
      <c r="B2" s="19"/>
      <c r="C2" s="2" t="s">
        <v>3</v>
      </c>
      <c r="D2" s="3" t="s">
        <v>4</v>
      </c>
      <c r="F2" s="11"/>
      <c r="G2" s="8" t="s">
        <v>5</v>
      </c>
      <c r="H2" s="8" t="s">
        <v>6</v>
      </c>
      <c r="I2" s="8" t="s">
        <v>7</v>
      </c>
      <c r="J2" s="12" t="s">
        <v>11</v>
      </c>
    </row>
    <row r="3" spans="1:11" ht="16.2" thickBot="1" x14ac:dyDescent="0.35">
      <c r="A3" s="2" t="s">
        <v>5</v>
      </c>
      <c r="B3" s="4">
        <v>26</v>
      </c>
      <c r="C3" s="2">
        <v>3</v>
      </c>
      <c r="D3" s="3">
        <v>5</v>
      </c>
      <c r="F3" s="8" t="s">
        <v>3</v>
      </c>
      <c r="G3" s="13">
        <v>3</v>
      </c>
      <c r="H3" s="13">
        <v>2</v>
      </c>
      <c r="I3" s="13">
        <v>4</v>
      </c>
      <c r="J3" s="9">
        <v>20</v>
      </c>
      <c r="K3" t="s">
        <v>13</v>
      </c>
    </row>
    <row r="4" spans="1:11" ht="16.2" thickBot="1" x14ac:dyDescent="0.35">
      <c r="A4" s="2" t="s">
        <v>6</v>
      </c>
      <c r="B4" s="4">
        <v>16</v>
      </c>
      <c r="C4" s="2">
        <v>2</v>
      </c>
      <c r="D4" s="3">
        <v>4</v>
      </c>
      <c r="F4" s="8" t="s">
        <v>4</v>
      </c>
      <c r="G4" s="8">
        <v>5</v>
      </c>
      <c r="H4" s="8">
        <v>4</v>
      </c>
      <c r="I4" s="8">
        <v>2</v>
      </c>
      <c r="J4" s="9">
        <v>15</v>
      </c>
      <c r="K4" t="s">
        <v>14</v>
      </c>
    </row>
    <row r="5" spans="1:11" ht="16.2" thickBot="1" x14ac:dyDescent="0.35">
      <c r="A5" s="5" t="s">
        <v>7</v>
      </c>
      <c r="B5" s="1">
        <v>17</v>
      </c>
      <c r="C5" s="5">
        <v>4</v>
      </c>
      <c r="D5" s="6">
        <v>2</v>
      </c>
      <c r="F5" s="10" t="s">
        <v>12</v>
      </c>
      <c r="G5" s="8">
        <v>26</v>
      </c>
      <c r="H5" s="8">
        <v>16</v>
      </c>
      <c r="I5" s="8">
        <v>17</v>
      </c>
      <c r="J5" s="10"/>
    </row>
    <row r="6" spans="1:11" ht="16.2" thickBot="1" x14ac:dyDescent="0.35">
      <c r="A6" s="22" t="s">
        <v>8</v>
      </c>
      <c r="B6" s="23"/>
      <c r="C6" s="7" t="s">
        <v>9</v>
      </c>
      <c r="D6" s="7" t="s">
        <v>10</v>
      </c>
    </row>
    <row r="7" spans="1:11" ht="16.2" thickBot="1" x14ac:dyDescent="0.35">
      <c r="A7" s="24"/>
      <c r="B7" s="25"/>
      <c r="C7" s="3">
        <v>20</v>
      </c>
      <c r="D7" s="3">
        <v>15</v>
      </c>
    </row>
    <row r="14" spans="1:11" x14ac:dyDescent="0.3">
      <c r="F14" t="s">
        <v>23</v>
      </c>
    </row>
    <row r="20" spans="1:7" x14ac:dyDescent="0.3">
      <c r="A20" t="s">
        <v>24</v>
      </c>
    </row>
    <row r="22" spans="1:7" x14ac:dyDescent="0.3">
      <c r="A22" s="10" t="s">
        <v>25</v>
      </c>
      <c r="B22" s="10" t="s">
        <v>13</v>
      </c>
      <c r="C22" s="10" t="s">
        <v>14</v>
      </c>
      <c r="D22" s="10" t="s">
        <v>26</v>
      </c>
      <c r="E22" s="10" t="s">
        <v>27</v>
      </c>
      <c r="F22" s="10" t="s">
        <v>28</v>
      </c>
      <c r="G22" s="36" t="s">
        <v>31</v>
      </c>
    </row>
    <row r="23" spans="1:7" x14ac:dyDescent="0.3">
      <c r="A23" s="10" t="s">
        <v>26</v>
      </c>
      <c r="B23" s="10">
        <v>3</v>
      </c>
      <c r="C23" s="10">
        <v>5</v>
      </c>
      <c r="D23" s="10">
        <v>1</v>
      </c>
      <c r="E23" s="10">
        <v>0</v>
      </c>
      <c r="F23" s="10">
        <v>0</v>
      </c>
      <c r="G23" s="36">
        <v>26</v>
      </c>
    </row>
    <row r="24" spans="1:7" x14ac:dyDescent="0.3">
      <c r="A24" s="10" t="s">
        <v>27</v>
      </c>
      <c r="B24" s="10">
        <v>2</v>
      </c>
      <c r="C24" s="10">
        <v>4</v>
      </c>
      <c r="D24" s="10">
        <v>0</v>
      </c>
      <c r="E24" s="10">
        <v>1</v>
      </c>
      <c r="F24" s="10">
        <v>0</v>
      </c>
      <c r="G24" s="36">
        <v>16</v>
      </c>
    </row>
    <row r="25" spans="1:7" x14ac:dyDescent="0.3">
      <c r="A25" s="10" t="s">
        <v>28</v>
      </c>
      <c r="B25" s="10">
        <v>4</v>
      </c>
      <c r="C25" s="10">
        <v>2</v>
      </c>
      <c r="D25" s="10">
        <v>0</v>
      </c>
      <c r="E25" s="10">
        <v>0</v>
      </c>
      <c r="F25" s="10">
        <v>1</v>
      </c>
      <c r="G25" s="36">
        <v>17</v>
      </c>
    </row>
    <row r="26" spans="1:7" x14ac:dyDescent="0.3">
      <c r="A26" s="10" t="s">
        <v>29</v>
      </c>
      <c r="B26" s="34">
        <v>-20</v>
      </c>
      <c r="C26" s="34">
        <v>-15</v>
      </c>
      <c r="D26" s="10">
        <v>0</v>
      </c>
      <c r="E26" s="10">
        <v>0</v>
      </c>
      <c r="F26" s="10">
        <v>0</v>
      </c>
      <c r="G26" s="10">
        <v>0</v>
      </c>
    </row>
    <row r="28" spans="1:7" x14ac:dyDescent="0.3">
      <c r="A28" t="s">
        <v>30</v>
      </c>
    </row>
    <row r="29" spans="1:7" x14ac:dyDescent="0.3">
      <c r="A29" t="s">
        <v>34</v>
      </c>
    </row>
    <row r="30" spans="1:7" x14ac:dyDescent="0.3">
      <c r="A30" s="10" t="s">
        <v>25</v>
      </c>
      <c r="B30" s="37" t="s">
        <v>13</v>
      </c>
      <c r="C30" s="10" t="s">
        <v>14</v>
      </c>
      <c r="D30" s="10" t="s">
        <v>26</v>
      </c>
      <c r="E30" s="10" t="s">
        <v>27</v>
      </c>
      <c r="F30" s="10" t="s">
        <v>28</v>
      </c>
      <c r="G30" s="36" t="s">
        <v>31</v>
      </c>
    </row>
    <row r="31" spans="1:7" x14ac:dyDescent="0.3">
      <c r="A31" s="10" t="s">
        <v>26</v>
      </c>
      <c r="B31" s="37">
        <v>3</v>
      </c>
      <c r="C31" s="10">
        <v>5</v>
      </c>
      <c r="D31" s="10">
        <v>1</v>
      </c>
      <c r="E31" s="10">
        <v>0</v>
      </c>
      <c r="F31" s="10">
        <v>0</v>
      </c>
      <c r="G31" s="36">
        <v>26</v>
      </c>
    </row>
    <row r="32" spans="1:7" x14ac:dyDescent="0.3">
      <c r="A32" s="10" t="s">
        <v>27</v>
      </c>
      <c r="B32" s="37">
        <v>2</v>
      </c>
      <c r="C32" s="10">
        <v>4</v>
      </c>
      <c r="D32" s="10">
        <v>0</v>
      </c>
      <c r="E32" s="10">
        <v>1</v>
      </c>
      <c r="F32" s="10">
        <v>0</v>
      </c>
      <c r="G32" s="36">
        <v>16</v>
      </c>
    </row>
    <row r="33" spans="1:7" x14ac:dyDescent="0.3">
      <c r="A33" s="10" t="s">
        <v>28</v>
      </c>
      <c r="B33" s="37">
        <v>4</v>
      </c>
      <c r="C33" s="10">
        <v>2</v>
      </c>
      <c r="D33" s="10">
        <v>0</v>
      </c>
      <c r="E33" s="10">
        <v>0</v>
      </c>
      <c r="F33" s="10">
        <v>1</v>
      </c>
      <c r="G33" s="36">
        <v>17</v>
      </c>
    </row>
    <row r="34" spans="1:7" x14ac:dyDescent="0.3">
      <c r="A34" s="10" t="s">
        <v>29</v>
      </c>
      <c r="B34" s="37">
        <v>-20</v>
      </c>
      <c r="C34" s="36">
        <v>-15</v>
      </c>
      <c r="D34" s="10">
        <v>0</v>
      </c>
      <c r="E34" s="10">
        <v>0</v>
      </c>
      <c r="F34" s="10">
        <v>0</v>
      </c>
      <c r="G34" s="10">
        <v>0</v>
      </c>
    </row>
    <row r="37" spans="1:7" x14ac:dyDescent="0.3">
      <c r="A37" s="10" t="s">
        <v>25</v>
      </c>
      <c r="B37" s="37" t="s">
        <v>13</v>
      </c>
      <c r="C37" s="10" t="s">
        <v>14</v>
      </c>
      <c r="D37" s="10" t="s">
        <v>26</v>
      </c>
      <c r="E37" s="10" t="s">
        <v>27</v>
      </c>
      <c r="F37" s="10" t="s">
        <v>28</v>
      </c>
      <c r="G37" s="36" t="s">
        <v>31</v>
      </c>
    </row>
    <row r="38" spans="1:7" x14ac:dyDescent="0.3">
      <c r="A38" s="10" t="s">
        <v>26</v>
      </c>
      <c r="B38" s="37">
        <f>G38 /B31</f>
        <v>8.6666666666666661</v>
      </c>
      <c r="C38" s="10">
        <v>5</v>
      </c>
      <c r="D38" s="10">
        <v>1</v>
      </c>
      <c r="E38" s="10">
        <v>0</v>
      </c>
      <c r="F38" s="10">
        <v>0</v>
      </c>
      <c r="G38" s="36">
        <v>26</v>
      </c>
    </row>
    <row r="39" spans="1:7" x14ac:dyDescent="0.3">
      <c r="A39" s="10" t="s">
        <v>27</v>
      </c>
      <c r="B39" s="37">
        <f t="shared" ref="B39:B40" si="0">G39 /B32</f>
        <v>8</v>
      </c>
      <c r="C39" s="10">
        <v>4</v>
      </c>
      <c r="D39" s="10">
        <v>0</v>
      </c>
      <c r="E39" s="10">
        <v>1</v>
      </c>
      <c r="F39" s="10">
        <v>0</v>
      </c>
      <c r="G39" s="36">
        <v>16</v>
      </c>
    </row>
    <row r="40" spans="1:7" x14ac:dyDescent="0.3">
      <c r="A40" s="40" t="s">
        <v>28</v>
      </c>
      <c r="B40" s="41">
        <f t="shared" si="0"/>
        <v>4.25</v>
      </c>
      <c r="C40" s="40">
        <v>2</v>
      </c>
      <c r="D40" s="40">
        <v>0</v>
      </c>
      <c r="E40" s="40">
        <v>0</v>
      </c>
      <c r="F40" s="40">
        <v>1</v>
      </c>
      <c r="G40" s="40">
        <v>17</v>
      </c>
    </row>
    <row r="41" spans="1:7" x14ac:dyDescent="0.3">
      <c r="A41" s="10" t="s">
        <v>29</v>
      </c>
      <c r="B41" s="37">
        <v>-20</v>
      </c>
      <c r="C41" s="36">
        <v>-15</v>
      </c>
      <c r="D41" s="10">
        <v>0</v>
      </c>
      <c r="E41" s="10">
        <v>0</v>
      </c>
      <c r="F41" s="10">
        <v>0</v>
      </c>
      <c r="G41" s="10">
        <v>0</v>
      </c>
    </row>
    <row r="44" spans="1:7" x14ac:dyDescent="0.3">
      <c r="A44" t="s">
        <v>32</v>
      </c>
    </row>
    <row r="46" spans="1:7" x14ac:dyDescent="0.3">
      <c r="A46" t="s">
        <v>33</v>
      </c>
    </row>
    <row r="48" spans="1:7" x14ac:dyDescent="0.3">
      <c r="A48" s="10" t="s">
        <v>25</v>
      </c>
      <c r="B48" s="10" t="s">
        <v>13</v>
      </c>
      <c r="C48" s="10" t="s">
        <v>14</v>
      </c>
      <c r="D48" s="10" t="s">
        <v>26</v>
      </c>
      <c r="E48" s="10" t="s">
        <v>27</v>
      </c>
      <c r="F48" s="10" t="s">
        <v>28</v>
      </c>
      <c r="G48" s="10" t="s">
        <v>31</v>
      </c>
    </row>
    <row r="49" spans="1:7" x14ac:dyDescent="0.3">
      <c r="A49" s="10" t="s">
        <v>26</v>
      </c>
      <c r="B49" s="10">
        <f>B31-(B$33 * $B31) / $B$33</f>
        <v>0</v>
      </c>
      <c r="C49" s="10">
        <f t="shared" ref="C49:G49" si="1">C31-(C$33 * $B31) / $B$33</f>
        <v>3.5</v>
      </c>
      <c r="D49" s="10">
        <f t="shared" si="1"/>
        <v>1</v>
      </c>
      <c r="E49" s="10">
        <f t="shared" si="1"/>
        <v>0</v>
      </c>
      <c r="F49" s="10">
        <f t="shared" si="1"/>
        <v>-0.75</v>
      </c>
      <c r="G49" s="10">
        <f t="shared" si="1"/>
        <v>13.25</v>
      </c>
    </row>
    <row r="50" spans="1:7" x14ac:dyDescent="0.3">
      <c r="A50" s="10" t="s">
        <v>27</v>
      </c>
      <c r="B50" s="10">
        <f>B32-(B$33 * $B32) / $B$33</f>
        <v>0</v>
      </c>
      <c r="C50" s="10">
        <f t="shared" ref="C50:G50" si="2">C32-(C$33 * $B32) / $B$33</f>
        <v>3</v>
      </c>
      <c r="D50" s="10">
        <f t="shared" si="2"/>
        <v>0</v>
      </c>
      <c r="E50" s="10">
        <f t="shared" si="2"/>
        <v>1</v>
      </c>
      <c r="F50" s="10">
        <f t="shared" si="2"/>
        <v>-0.5</v>
      </c>
      <c r="G50" s="10">
        <f t="shared" si="2"/>
        <v>7.5</v>
      </c>
    </row>
    <row r="51" spans="1:7" x14ac:dyDescent="0.3">
      <c r="A51" s="10" t="s">
        <v>13</v>
      </c>
      <c r="B51" s="10">
        <f>B33 / $B$33</f>
        <v>1</v>
      </c>
      <c r="C51" s="10">
        <f t="shared" ref="C51:G51" si="3">C33 / $B$33</f>
        <v>0.5</v>
      </c>
      <c r="D51" s="10">
        <f t="shared" si="3"/>
        <v>0</v>
      </c>
      <c r="E51" s="10">
        <f t="shared" si="3"/>
        <v>0</v>
      </c>
      <c r="F51" s="10">
        <f t="shared" si="3"/>
        <v>0.25</v>
      </c>
      <c r="G51" s="10">
        <f t="shared" si="3"/>
        <v>4.25</v>
      </c>
    </row>
    <row r="52" spans="1:7" x14ac:dyDescent="0.3">
      <c r="A52" s="10" t="s">
        <v>29</v>
      </c>
      <c r="B52" s="10">
        <f>B34-(B$33 * $B34) / $B$33</f>
        <v>0</v>
      </c>
      <c r="C52" s="38">
        <f t="shared" ref="C52:G52" si="4">C34-(C$33 * $B34) / $B$33</f>
        <v>-5</v>
      </c>
      <c r="D52" s="10">
        <f t="shared" si="4"/>
        <v>0</v>
      </c>
      <c r="E52" s="10">
        <f t="shared" si="4"/>
        <v>0</v>
      </c>
      <c r="F52" s="10">
        <f t="shared" si="4"/>
        <v>5</v>
      </c>
      <c r="G52" s="10">
        <f t="shared" si="4"/>
        <v>85</v>
      </c>
    </row>
    <row r="54" spans="1:7" x14ac:dyDescent="0.3">
      <c r="A54" s="39" t="s">
        <v>30</v>
      </c>
    </row>
    <row r="56" spans="1:7" x14ac:dyDescent="0.3">
      <c r="A56" t="s">
        <v>35</v>
      </c>
    </row>
    <row r="58" spans="1:7" x14ac:dyDescent="0.3">
      <c r="A58" s="10" t="s">
        <v>25</v>
      </c>
      <c r="B58" s="10" t="s">
        <v>13</v>
      </c>
      <c r="C58" s="37" t="s">
        <v>14</v>
      </c>
      <c r="D58" s="10" t="s">
        <v>26</v>
      </c>
      <c r="E58" s="10" t="s">
        <v>27</v>
      </c>
      <c r="F58" s="10" t="s">
        <v>28</v>
      </c>
      <c r="G58" s="10" t="s">
        <v>31</v>
      </c>
    </row>
    <row r="59" spans="1:7" x14ac:dyDescent="0.3">
      <c r="A59" s="10" t="s">
        <v>26</v>
      </c>
      <c r="B59" s="10">
        <v>0</v>
      </c>
      <c r="C59" s="37">
        <v>3.5</v>
      </c>
      <c r="D59" s="10">
        <v>1</v>
      </c>
      <c r="E59" s="10">
        <v>0</v>
      </c>
      <c r="F59" s="10">
        <v>-0.75</v>
      </c>
      <c r="G59" s="10">
        <v>13.25</v>
      </c>
    </row>
    <row r="60" spans="1:7" x14ac:dyDescent="0.3">
      <c r="A60" s="10" t="s">
        <v>27</v>
      </c>
      <c r="B60" s="10">
        <v>0</v>
      </c>
      <c r="C60" s="37">
        <v>3</v>
      </c>
      <c r="D60" s="10">
        <v>0</v>
      </c>
      <c r="E60" s="10">
        <v>1</v>
      </c>
      <c r="F60" s="10">
        <v>-0.5</v>
      </c>
      <c r="G60" s="10">
        <v>7.5</v>
      </c>
    </row>
    <row r="61" spans="1:7" x14ac:dyDescent="0.3">
      <c r="A61" s="10" t="s">
        <v>13</v>
      </c>
      <c r="B61" s="10">
        <v>1</v>
      </c>
      <c r="C61" s="37">
        <v>0.5</v>
      </c>
      <c r="D61" s="10">
        <v>0</v>
      </c>
      <c r="E61" s="10">
        <v>0</v>
      </c>
      <c r="F61" s="10">
        <v>0.25</v>
      </c>
      <c r="G61" s="10">
        <v>4.25</v>
      </c>
    </row>
    <row r="62" spans="1:7" x14ac:dyDescent="0.3">
      <c r="A62" s="10" t="s">
        <v>29</v>
      </c>
      <c r="B62" s="10">
        <v>0</v>
      </c>
      <c r="C62" s="37">
        <v>-5</v>
      </c>
      <c r="D62" s="10">
        <v>0</v>
      </c>
      <c r="E62" s="10">
        <v>0</v>
      </c>
      <c r="F62" s="10">
        <v>5</v>
      </c>
      <c r="G62" s="10">
        <v>85</v>
      </c>
    </row>
    <row r="65" spans="1:7" x14ac:dyDescent="0.3">
      <c r="A65" s="10" t="s">
        <v>25</v>
      </c>
      <c r="B65" s="10" t="s">
        <v>13</v>
      </c>
      <c r="C65" s="37" t="s">
        <v>14</v>
      </c>
      <c r="D65" s="10" t="s">
        <v>26</v>
      </c>
      <c r="E65" s="10" t="s">
        <v>27</v>
      </c>
      <c r="F65" s="10" t="s">
        <v>28</v>
      </c>
      <c r="G65" s="10" t="s">
        <v>31</v>
      </c>
    </row>
    <row r="66" spans="1:7" x14ac:dyDescent="0.3">
      <c r="A66" s="10" t="s">
        <v>26</v>
      </c>
      <c r="B66" s="10">
        <v>0</v>
      </c>
      <c r="C66" s="37">
        <f>G31/C59</f>
        <v>7.4285714285714288</v>
      </c>
      <c r="D66" s="10">
        <v>1</v>
      </c>
      <c r="E66" s="10">
        <v>0</v>
      </c>
      <c r="F66" s="10">
        <v>-0.75</v>
      </c>
      <c r="G66" s="10">
        <v>13.25</v>
      </c>
    </row>
    <row r="67" spans="1:7" x14ac:dyDescent="0.3">
      <c r="A67" s="38" t="s">
        <v>27</v>
      </c>
      <c r="B67" s="38">
        <v>0</v>
      </c>
      <c r="C67" s="35">
        <f t="shared" ref="C67:C68" si="5">G32/C60</f>
        <v>5.333333333333333</v>
      </c>
      <c r="D67" s="38">
        <v>0</v>
      </c>
      <c r="E67" s="38">
        <v>1</v>
      </c>
      <c r="F67" s="38">
        <v>-0.5</v>
      </c>
      <c r="G67" s="38">
        <v>7.5</v>
      </c>
    </row>
    <row r="68" spans="1:7" x14ac:dyDescent="0.3">
      <c r="A68" s="10" t="s">
        <v>13</v>
      </c>
      <c r="B68" s="10">
        <v>1</v>
      </c>
      <c r="C68" s="37">
        <f t="shared" si="5"/>
        <v>34</v>
      </c>
      <c r="D68" s="10">
        <v>0</v>
      </c>
      <c r="E68" s="10">
        <v>0</v>
      </c>
      <c r="F68" s="10">
        <v>0.25</v>
      </c>
      <c r="G68" s="10">
        <v>4.25</v>
      </c>
    </row>
    <row r="69" spans="1:7" x14ac:dyDescent="0.3">
      <c r="A69" s="10" t="s">
        <v>29</v>
      </c>
      <c r="B69" s="10">
        <v>0</v>
      </c>
      <c r="C69" s="37">
        <v>-5</v>
      </c>
      <c r="D69" s="10">
        <v>0</v>
      </c>
      <c r="E69" s="10">
        <v>0</v>
      </c>
      <c r="F69" s="10">
        <v>5</v>
      </c>
      <c r="G69" s="10">
        <v>85</v>
      </c>
    </row>
    <row r="71" spans="1:7" x14ac:dyDescent="0.3">
      <c r="A71" t="s">
        <v>36</v>
      </c>
    </row>
    <row r="73" spans="1:7" x14ac:dyDescent="0.3">
      <c r="A73" s="10" t="s">
        <v>25</v>
      </c>
      <c r="B73" s="10" t="s">
        <v>13</v>
      </c>
      <c r="C73" s="10" t="s">
        <v>14</v>
      </c>
      <c r="D73" s="10" t="s">
        <v>26</v>
      </c>
      <c r="E73" s="10" t="s">
        <v>27</v>
      </c>
      <c r="F73" s="10" t="s">
        <v>28</v>
      </c>
      <c r="G73" s="10" t="s">
        <v>31</v>
      </c>
    </row>
    <row r="74" spans="1:7" x14ac:dyDescent="0.3">
      <c r="A74" s="10" t="s">
        <v>26</v>
      </c>
      <c r="B74" s="10">
        <f>B59-(B$60 * $C59) / $C$60</f>
        <v>0</v>
      </c>
      <c r="C74" s="10">
        <f t="shared" ref="C74:F74" si="6">C59-(C$60 * $C59) / $C$60</f>
        <v>0</v>
      </c>
      <c r="D74" s="10">
        <f t="shared" si="6"/>
        <v>1</v>
      </c>
      <c r="E74" s="10">
        <f t="shared" si="6"/>
        <v>-1.1666666666666667</v>
      </c>
      <c r="F74" s="10">
        <f t="shared" si="6"/>
        <v>-0.16666666666666663</v>
      </c>
      <c r="G74" s="10">
        <f>G59-(G$60 * $C59) / $C$60</f>
        <v>4.5</v>
      </c>
    </row>
    <row r="75" spans="1:7" x14ac:dyDescent="0.3">
      <c r="A75" s="10" t="s">
        <v>27</v>
      </c>
      <c r="B75" s="10">
        <f>B60/$C$60</f>
        <v>0</v>
      </c>
      <c r="C75" s="10">
        <f t="shared" ref="C75:G75" si="7">C60/$C$60</f>
        <v>1</v>
      </c>
      <c r="D75" s="10">
        <f t="shared" si="7"/>
        <v>0</v>
      </c>
      <c r="E75" s="10">
        <f t="shared" si="7"/>
        <v>0.33333333333333331</v>
      </c>
      <c r="F75" s="10">
        <f t="shared" si="7"/>
        <v>-0.16666666666666666</v>
      </c>
      <c r="G75" s="10">
        <f t="shared" si="7"/>
        <v>2.5</v>
      </c>
    </row>
    <row r="76" spans="1:7" x14ac:dyDescent="0.3">
      <c r="A76" s="10" t="s">
        <v>13</v>
      </c>
      <c r="B76" s="10">
        <f>B61-(B$60 * $C61) / $C$60</f>
        <v>1</v>
      </c>
      <c r="C76" s="10">
        <f t="shared" ref="C76:G76" si="8">C61-(C$60 * $C61) / $C$60</f>
        <v>0</v>
      </c>
      <c r="D76" s="10">
        <f t="shared" si="8"/>
        <v>0</v>
      </c>
      <c r="E76" s="10">
        <f t="shared" si="8"/>
        <v>-0.16666666666666666</v>
      </c>
      <c r="F76" s="10">
        <f t="shared" si="8"/>
        <v>0.33333333333333331</v>
      </c>
      <c r="G76" s="10">
        <f t="shared" si="8"/>
        <v>3</v>
      </c>
    </row>
    <row r="77" spans="1:7" x14ac:dyDescent="0.3">
      <c r="A77" s="10" t="s">
        <v>29</v>
      </c>
      <c r="B77" s="10">
        <f>B62-(B$60 * $C62) / $C$60</f>
        <v>0</v>
      </c>
      <c r="C77" s="10">
        <f t="shared" ref="C77:G77" si="9">C62-(C$60 * $C62) / $C$60</f>
        <v>0</v>
      </c>
      <c r="D77" s="10">
        <f t="shared" si="9"/>
        <v>0</v>
      </c>
      <c r="E77" s="10">
        <f t="shared" si="9"/>
        <v>1.6666666666666667</v>
      </c>
      <c r="F77" s="10">
        <f t="shared" si="9"/>
        <v>4.166666666666667</v>
      </c>
      <c r="G77" s="35">
        <f t="shared" si="9"/>
        <v>97.5</v>
      </c>
    </row>
    <row r="79" spans="1:7" x14ac:dyDescent="0.3">
      <c r="A79" t="s">
        <v>37</v>
      </c>
    </row>
  </sheetData>
  <mergeCells count="4">
    <mergeCell ref="A1:A2"/>
    <mergeCell ref="B1:B2"/>
    <mergeCell ref="C1:D1"/>
    <mergeCell ref="A6:B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zoomScale="115" zoomScaleNormal="115" workbookViewId="0">
      <selection sqref="A1:F8"/>
    </sheetView>
  </sheetViews>
  <sheetFormatPr defaultRowHeight="14.4" x14ac:dyDescent="0.3"/>
  <sheetData>
    <row r="1" spans="1:6" ht="23.4" x14ac:dyDescent="0.45">
      <c r="A1" s="26"/>
      <c r="B1" s="27" t="s">
        <v>5</v>
      </c>
      <c r="C1" s="27" t="s">
        <v>6</v>
      </c>
      <c r="D1" s="27" t="s">
        <v>7</v>
      </c>
      <c r="E1" s="28" t="s">
        <v>11</v>
      </c>
      <c r="F1" s="29"/>
    </row>
    <row r="2" spans="1:6" ht="22.8" x14ac:dyDescent="0.3">
      <c r="A2" s="27" t="s">
        <v>3</v>
      </c>
      <c r="B2" s="30">
        <v>3</v>
      </c>
      <c r="C2" s="30">
        <v>2</v>
      </c>
      <c r="D2" s="30">
        <v>4</v>
      </c>
      <c r="E2" s="31">
        <v>20</v>
      </c>
      <c r="F2" s="32">
        <v>3</v>
      </c>
    </row>
    <row r="3" spans="1:6" ht="22.8" x14ac:dyDescent="0.3">
      <c r="A3" s="27" t="s">
        <v>4</v>
      </c>
      <c r="B3" s="27">
        <v>5</v>
      </c>
      <c r="C3" s="27">
        <v>4</v>
      </c>
      <c r="D3" s="27">
        <v>2</v>
      </c>
      <c r="E3" s="31">
        <v>15</v>
      </c>
      <c r="F3" s="32">
        <v>2.5</v>
      </c>
    </row>
    <row r="4" spans="1:6" ht="23.4" x14ac:dyDescent="0.45">
      <c r="A4" s="33" t="s">
        <v>12</v>
      </c>
      <c r="B4" s="27">
        <v>26</v>
      </c>
      <c r="C4" s="27">
        <v>16</v>
      </c>
      <c r="D4" s="27">
        <v>17</v>
      </c>
      <c r="E4" s="33"/>
      <c r="F4" s="29"/>
    </row>
    <row r="5" spans="1:6" ht="23.4" x14ac:dyDescent="0.45">
      <c r="A5" s="29"/>
      <c r="B5" s="29"/>
      <c r="C5" s="29"/>
      <c r="D5" s="29"/>
      <c r="E5" s="29"/>
      <c r="F5" s="29"/>
    </row>
    <row r="6" spans="1:6" ht="23.4" x14ac:dyDescent="0.45">
      <c r="A6" s="29"/>
      <c r="B6" s="29"/>
      <c r="C6" s="29"/>
      <c r="D6" s="29"/>
      <c r="E6" s="29"/>
      <c r="F6" s="29"/>
    </row>
    <row r="7" spans="1:6" ht="23.4" x14ac:dyDescent="0.45">
      <c r="A7" s="29"/>
      <c r="B7" s="29"/>
      <c r="C7" s="29"/>
      <c r="D7" s="29"/>
      <c r="E7" s="29"/>
      <c r="F7" s="29"/>
    </row>
    <row r="8" spans="1:6" ht="23.4" x14ac:dyDescent="0.45">
      <c r="A8" s="29"/>
      <c r="B8" s="29">
        <f xml:space="preserve"> SUMPRODUCT(B2:B3,$F$2:$F$3)</f>
        <v>21.5</v>
      </c>
      <c r="C8" s="29">
        <f xml:space="preserve"> SUMPRODUCT(C2:C3,$F$2:$F$3)</f>
        <v>16</v>
      </c>
      <c r="D8" s="29">
        <f xml:space="preserve"> SUMPRODUCT(D2:D3,$F$2:$F$3)</f>
        <v>17</v>
      </c>
      <c r="E8" s="29" t="s">
        <v>22</v>
      </c>
      <c r="F8" s="29">
        <f xml:space="preserve"> SUMPRODUCT(E2:E3,F2:F3)</f>
        <v>97.5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Графическое решение</vt:lpstr>
      <vt:lpstr>Симплекс-метод</vt:lpstr>
      <vt:lpstr>Двойственная задача</vt:lpstr>
      <vt:lpstr>Решение через поиск решения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2022-10-03T21:03:35Z</dcterms:modified>
</cp:coreProperties>
</file>