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B26" i="1" l="1"/>
  <c r="G3" i="1"/>
  <c r="G4" i="1"/>
  <c r="G5" i="1"/>
  <c r="G6" i="1"/>
  <c r="G7" i="1"/>
  <c r="G8" i="1"/>
  <c r="G9" i="1"/>
  <c r="G10" i="1"/>
  <c r="G11" i="1"/>
  <c r="G12" i="1"/>
  <c r="G2" i="1"/>
  <c r="B25" i="1"/>
  <c r="B24" i="1"/>
  <c r="E2" i="1"/>
  <c r="B22" i="1"/>
  <c r="A22" i="1" l="1"/>
  <c r="E3" i="1" l="1"/>
  <c r="F3" i="1" s="1"/>
  <c r="E11" i="1"/>
  <c r="F11" i="1" s="1"/>
  <c r="E4" i="1"/>
  <c r="F4" i="1" s="1"/>
  <c r="E12" i="1"/>
  <c r="F12" i="1" s="1"/>
  <c r="F2" i="1"/>
  <c r="E6" i="1"/>
  <c r="F6" i="1" s="1"/>
  <c r="E7" i="1"/>
  <c r="F7" i="1" s="1"/>
  <c r="E8" i="1"/>
  <c r="F8" i="1" s="1"/>
  <c r="E13" i="1"/>
  <c r="E9" i="1"/>
  <c r="F9" i="1" s="1"/>
  <c r="E14" i="1"/>
  <c r="E10" i="1"/>
  <c r="F10" i="1" s="1"/>
  <c r="E5" i="1"/>
  <c r="F5" i="1" s="1"/>
  <c r="B19" i="1"/>
  <c r="C19" i="1"/>
  <c r="D19" i="1"/>
  <c r="A19" i="1"/>
  <c r="D3" i="1"/>
  <c r="D4" i="1"/>
  <c r="D5" i="1"/>
  <c r="D6" i="1"/>
  <c r="D7" i="1"/>
  <c r="D8" i="1"/>
  <c r="D9" i="1"/>
  <c r="D10" i="1"/>
  <c r="D11" i="1"/>
  <c r="D12" i="1"/>
  <c r="D2" i="1"/>
  <c r="C3" i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<sst xmlns="http://schemas.openxmlformats.org/spreadsheetml/2006/main" count="13" uniqueCount="13">
  <si>
    <t>Годы</t>
  </si>
  <si>
    <t>Уровень безработицы, чел.</t>
  </si>
  <si>
    <t>yx</t>
  </si>
  <si>
    <t>x^2</t>
  </si>
  <si>
    <t>Сумма</t>
  </si>
  <si>
    <t>a1</t>
  </si>
  <si>
    <t>a2</t>
  </si>
  <si>
    <t>~y</t>
  </si>
  <si>
    <t>R^2</t>
  </si>
  <si>
    <t>Среднеквадратичное отклонение</t>
  </si>
  <si>
    <t>Отклонение в квадрате</t>
  </si>
  <si>
    <t>Колеблимость показателя</t>
  </si>
  <si>
    <t>yi - yi(средн)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</si>
</sst>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right" vertical="center"/>
    </xf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Уровень безработицы, чел.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4"/>
            <c:dispRSqr val="1"/>
            <c:dispEq val="1"/>
            <c:trendlineLbl>
              <c:layout>
                <c:manualLayout>
                  <c:x val="0.18804921259842519"/>
                  <c:y val="-0.5479352580927383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-118.78x + 257518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0.9782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Лист1!$A$2:$A$12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Лист1!$B$2:$B$12</c:f>
              <c:numCache>
                <c:formatCode>General</c:formatCode>
                <c:ptCount val="11"/>
                <c:pt idx="0">
                  <c:v>18708</c:v>
                </c:pt>
                <c:pt idx="1">
                  <c:v>18731</c:v>
                </c:pt>
                <c:pt idx="2">
                  <c:v>18469</c:v>
                </c:pt>
                <c:pt idx="3">
                  <c:v>18387</c:v>
                </c:pt>
                <c:pt idx="4">
                  <c:v>18285</c:v>
                </c:pt>
                <c:pt idx="5">
                  <c:v>18209</c:v>
                </c:pt>
                <c:pt idx="6">
                  <c:v>18147</c:v>
                </c:pt>
                <c:pt idx="7">
                  <c:v>17902</c:v>
                </c:pt>
                <c:pt idx="8">
                  <c:v>17884</c:v>
                </c:pt>
                <c:pt idx="9">
                  <c:v>17649</c:v>
                </c:pt>
                <c:pt idx="10">
                  <c:v>17533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Лист1!$E$1</c:f>
              <c:strCache>
                <c:ptCount val="1"/>
                <c:pt idx="0">
                  <c:v>~y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xVal>
          <c:yVal>
            <c:numRef>
              <c:f>Лист1!$E$2:$E$14</c:f>
              <c:numCache>
                <c:formatCode>General</c:formatCode>
                <c:ptCount val="13"/>
                <c:pt idx="0">
                  <c:v>18767</c:v>
                </c:pt>
                <c:pt idx="1">
                  <c:v>18648.2181818182</c:v>
                </c:pt>
                <c:pt idx="2">
                  <c:v>18529.436363636371</c:v>
                </c:pt>
                <c:pt idx="3">
                  <c:v>18410.65454545457</c:v>
                </c:pt>
                <c:pt idx="4">
                  <c:v>18291.872727272741</c:v>
                </c:pt>
                <c:pt idx="5">
                  <c:v>18173.090909090912</c:v>
                </c:pt>
                <c:pt idx="6">
                  <c:v>18054.309090909112</c:v>
                </c:pt>
                <c:pt idx="7">
                  <c:v>17935.527272727282</c:v>
                </c:pt>
                <c:pt idx="8">
                  <c:v>17816.745454545482</c:v>
                </c:pt>
                <c:pt idx="9">
                  <c:v>17697.963636363653</c:v>
                </c:pt>
                <c:pt idx="10">
                  <c:v>17579.181818181823</c:v>
                </c:pt>
                <c:pt idx="11">
                  <c:v>17460.400000000023</c:v>
                </c:pt>
                <c:pt idx="12">
                  <c:v>17341.618181818194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104960"/>
        <c:axId val="492105352"/>
      </c:scatterChart>
      <c:valAx>
        <c:axId val="49210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2105352"/>
        <c:crosses val="autoZero"/>
        <c:crossBetween val="midCat"/>
      </c:valAx>
      <c:valAx>
        <c:axId val="49210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210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449580</xdr:colOff>
      <xdr:row>0</xdr:row>
      <xdr:rowOff>0</xdr:rowOff>
    </xdr:from>
    <xdr:to>
      <xdr:col>15</xdr:col>
      <xdr:colOff>144780</xdr:colOff>
      <xdr:row>12</xdr:row>
      <xdr:rowOff>83820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zoomScale="126" workbookViewId="0">
      <selection activeCell="B27" sqref="B27"/>
    </sheetView>
  </sheetViews>
  <sheetFormatPr defaultRowHeight="14.4" x14ac:dyDescent="0.3"/>
  <cols>
    <col min="1" max="1" width="15.33203125" customWidth="1"/>
    <col min="2" max="2" width="23.5546875" customWidth="1"/>
    <col min="3" max="3" width="14.88671875" customWidth="1"/>
    <col min="4" max="4" width="13.109375" customWidth="1"/>
  </cols>
  <sheetData>
    <row r="1" spans="1:7" ht="31.2" customHeight="1" thickBot="1" x14ac:dyDescent="0.35">
      <c r="A1" s="4" t="s">
        <v>0</v>
      </c>
      <c r="B1" s="5" t="s">
        <v>1</v>
      </c>
      <c r="C1" t="s">
        <v>2</v>
      </c>
      <c r="D1" t="s">
        <v>3</v>
      </c>
      <c r="E1" t="s">
        <v>7</v>
      </c>
      <c r="F1" t="s">
        <v>10</v>
      </c>
      <c r="G1" t="s">
        <v>12</v>
      </c>
    </row>
    <row r="2" spans="1:7" ht="16.2" thickBot="1" x14ac:dyDescent="0.35">
      <c r="A2" s="1">
        <v>2010</v>
      </c>
      <c r="B2" s="3">
        <v>18708</v>
      </c>
      <c r="C2">
        <f>B2*A2</f>
        <v>37603080</v>
      </c>
      <c r="D2">
        <f>A2*A2</f>
        <v>4040100</v>
      </c>
      <c r="E2">
        <f>$A$22 + $B$22 * A2</f>
        <v>18767</v>
      </c>
      <c r="F2">
        <f>(B2-E2)^2</f>
        <v>3481</v>
      </c>
      <c r="G2">
        <f>(B2-AVERAGE($B$2:$B$12)) ^ 2</f>
        <v>286127.73553719115</v>
      </c>
    </row>
    <row r="3" spans="1:7" ht="16.2" thickBot="1" x14ac:dyDescent="0.35">
      <c r="A3" s="2">
        <v>2011</v>
      </c>
      <c r="B3" s="3">
        <v>18731</v>
      </c>
      <c r="C3">
        <f t="shared" ref="C3:C12" si="0">B3*A3</f>
        <v>37668041</v>
      </c>
      <c r="D3">
        <f t="shared" ref="D3:D12" si="1">A3*A3</f>
        <v>4044121</v>
      </c>
      <c r="E3">
        <f t="shared" ref="E3:E14" si="2">$A$22 + $B$22 * A3</f>
        <v>18648.2181818182</v>
      </c>
      <c r="F3">
        <f t="shared" ref="F3:F12" si="3">(B3-E3)^2</f>
        <v>6852.8294214846246</v>
      </c>
      <c r="G3">
        <f t="shared" ref="G3:G12" si="4">(B3-AVERAGE($B$2:$B$12)) ^ 2</f>
        <v>311262.55371900939</v>
      </c>
    </row>
    <row r="4" spans="1:7" ht="16.2" thickBot="1" x14ac:dyDescent="0.35">
      <c r="A4" s="2">
        <v>2012</v>
      </c>
      <c r="B4" s="3">
        <v>18469</v>
      </c>
      <c r="C4">
        <f t="shared" si="0"/>
        <v>37159628</v>
      </c>
      <c r="D4">
        <f t="shared" si="1"/>
        <v>4048144</v>
      </c>
      <c r="E4">
        <f t="shared" si="2"/>
        <v>18529.436363636371</v>
      </c>
      <c r="F4">
        <f t="shared" si="3"/>
        <v>3652.5540495876085</v>
      </c>
      <c r="G4">
        <f t="shared" si="4"/>
        <v>87562.190082645218</v>
      </c>
    </row>
    <row r="5" spans="1:7" ht="16.2" thickBot="1" x14ac:dyDescent="0.35">
      <c r="A5" s="2">
        <v>2013</v>
      </c>
      <c r="B5" s="3">
        <v>18387</v>
      </c>
      <c r="C5">
        <f t="shared" si="0"/>
        <v>37013031</v>
      </c>
      <c r="D5">
        <f t="shared" si="1"/>
        <v>4052169</v>
      </c>
      <c r="E5">
        <f t="shared" si="2"/>
        <v>18410.65454545457</v>
      </c>
      <c r="F5">
        <f t="shared" si="3"/>
        <v>559.53752066233358</v>
      </c>
      <c r="G5">
        <f t="shared" si="4"/>
        <v>45757.099173554147</v>
      </c>
    </row>
    <row r="6" spans="1:7" ht="16.2" thickBot="1" x14ac:dyDescent="0.35">
      <c r="A6" s="2">
        <v>2014</v>
      </c>
      <c r="B6" s="3">
        <v>18285</v>
      </c>
      <c r="C6">
        <f t="shared" si="0"/>
        <v>36825990</v>
      </c>
      <c r="D6">
        <f t="shared" si="1"/>
        <v>4056196</v>
      </c>
      <c r="E6">
        <f t="shared" si="2"/>
        <v>18291.872727272741</v>
      </c>
      <c r="F6">
        <f t="shared" si="3"/>
        <v>47.23438016547837</v>
      </c>
      <c r="G6">
        <f t="shared" si="4"/>
        <v>12523.644628099395</v>
      </c>
    </row>
    <row r="7" spans="1:7" ht="16.2" thickBot="1" x14ac:dyDescent="0.35">
      <c r="A7" s="2">
        <v>2015</v>
      </c>
      <c r="B7" s="3">
        <v>18209</v>
      </c>
      <c r="C7">
        <f t="shared" si="0"/>
        <v>36691135</v>
      </c>
      <c r="D7">
        <f t="shared" si="1"/>
        <v>4060225</v>
      </c>
      <c r="E7">
        <f t="shared" si="2"/>
        <v>18173.090909090912</v>
      </c>
      <c r="F7">
        <f t="shared" si="3"/>
        <v>1289.4628099171653</v>
      </c>
      <c r="G7">
        <f t="shared" si="4"/>
        <v>1289.4628099174267</v>
      </c>
    </row>
    <row r="8" spans="1:7" ht="16.2" thickBot="1" x14ac:dyDescent="0.35">
      <c r="A8" s="2">
        <v>2016</v>
      </c>
      <c r="B8" s="3">
        <v>18147</v>
      </c>
      <c r="C8">
        <f t="shared" si="0"/>
        <v>36584352</v>
      </c>
      <c r="D8">
        <f t="shared" si="1"/>
        <v>4064256</v>
      </c>
      <c r="E8">
        <f t="shared" si="2"/>
        <v>18054.309090909112</v>
      </c>
      <c r="F8">
        <f t="shared" si="3"/>
        <v>8591.6046280953469</v>
      </c>
      <c r="G8">
        <f t="shared" si="4"/>
        <v>680.73553719003087</v>
      </c>
    </row>
    <row r="9" spans="1:7" ht="16.2" thickBot="1" x14ac:dyDescent="0.35">
      <c r="A9" s="2">
        <v>2017</v>
      </c>
      <c r="B9" s="3">
        <v>17902</v>
      </c>
      <c r="C9">
        <f t="shared" si="0"/>
        <v>36108334</v>
      </c>
      <c r="D9">
        <f t="shared" si="1"/>
        <v>4068289</v>
      </c>
      <c r="E9">
        <f t="shared" si="2"/>
        <v>17935.527272727282</v>
      </c>
      <c r="F9">
        <f t="shared" si="3"/>
        <v>1124.0780165295644</v>
      </c>
      <c r="G9">
        <f t="shared" si="4"/>
        <v>73490.280991734995</v>
      </c>
    </row>
    <row r="10" spans="1:7" ht="16.2" thickBot="1" x14ac:dyDescent="0.35">
      <c r="A10" s="2">
        <v>2018</v>
      </c>
      <c r="B10" s="3">
        <v>17884</v>
      </c>
      <c r="C10">
        <f t="shared" si="0"/>
        <v>36089912</v>
      </c>
      <c r="D10">
        <f t="shared" si="1"/>
        <v>4072324</v>
      </c>
      <c r="E10">
        <f t="shared" si="2"/>
        <v>17816.745454545482</v>
      </c>
      <c r="F10">
        <f t="shared" si="3"/>
        <v>4523.1738842938194</v>
      </c>
      <c r="G10">
        <f t="shared" si="4"/>
        <v>83573.553719007687</v>
      </c>
    </row>
    <row r="11" spans="1:7" ht="16.2" thickBot="1" x14ac:dyDescent="0.35">
      <c r="A11" s="2">
        <v>2019</v>
      </c>
      <c r="B11" s="3">
        <v>17649</v>
      </c>
      <c r="C11">
        <f t="shared" si="0"/>
        <v>35633331</v>
      </c>
      <c r="D11">
        <f t="shared" si="1"/>
        <v>4076361</v>
      </c>
      <c r="E11">
        <f t="shared" si="2"/>
        <v>17697.963636363653</v>
      </c>
      <c r="F11">
        <f t="shared" si="3"/>
        <v>2397.4376859520198</v>
      </c>
      <c r="G11">
        <f t="shared" si="4"/>
        <v>274671.28099173447</v>
      </c>
    </row>
    <row r="12" spans="1:7" ht="16.2" thickBot="1" x14ac:dyDescent="0.35">
      <c r="A12" s="2">
        <v>2020</v>
      </c>
      <c r="B12" s="3">
        <v>17533</v>
      </c>
      <c r="C12">
        <f t="shared" si="0"/>
        <v>35416660</v>
      </c>
      <c r="D12">
        <f t="shared" si="1"/>
        <v>4080400</v>
      </c>
      <c r="E12">
        <f t="shared" si="2"/>
        <v>17579.181818181823</v>
      </c>
      <c r="F12">
        <f t="shared" si="3"/>
        <v>2132.7603305790012</v>
      </c>
      <c r="G12">
        <f t="shared" si="4"/>
        <v>409716.37190082518</v>
      </c>
    </row>
    <row r="13" spans="1:7" ht="16.2" thickBot="1" x14ac:dyDescent="0.35">
      <c r="A13" s="2">
        <v>2021</v>
      </c>
      <c r="E13">
        <f t="shared" si="2"/>
        <v>17460.400000000023</v>
      </c>
    </row>
    <row r="14" spans="1:7" ht="16.2" thickBot="1" x14ac:dyDescent="0.35">
      <c r="A14" s="2">
        <v>2022</v>
      </c>
      <c r="E14">
        <f t="shared" si="2"/>
        <v>17341.618181818194</v>
      </c>
    </row>
    <row r="18" spans="1:4" x14ac:dyDescent="0.3">
      <c r="A18" t="s">
        <v>4</v>
      </c>
    </row>
    <row r="19" spans="1:4" x14ac:dyDescent="0.3">
      <c r="A19">
        <f>SUM(A2:A12)</f>
        <v>22165</v>
      </c>
      <c r="B19">
        <f t="shared" ref="B19:D19" si="5">SUM(B2:B12)</f>
        <v>199904</v>
      </c>
      <c r="C19">
        <f t="shared" si="5"/>
        <v>402793494</v>
      </c>
      <c r="D19">
        <f t="shared" si="5"/>
        <v>44662585</v>
      </c>
    </row>
    <row r="21" spans="1:4" x14ac:dyDescent="0.3">
      <c r="A21" t="s">
        <v>5</v>
      </c>
      <c r="B21" t="s">
        <v>6</v>
      </c>
    </row>
    <row r="22" spans="1:4" x14ac:dyDescent="0.3">
      <c r="A22">
        <f>(B19 - B22 * A19) / 11</f>
        <v>257518.45454545456</v>
      </c>
      <c r="B22">
        <f>(A19 * B19 - 11 * C19)/(A19 * A19 - 11 * D19)</f>
        <v>-118.78181818181818</v>
      </c>
    </row>
    <row r="24" spans="1:4" x14ac:dyDescent="0.3">
      <c r="A24" t="s">
        <v>9</v>
      </c>
      <c r="B24">
        <f xml:space="preserve"> SQRT(SUM(F2:F12) / 9)</f>
        <v>62.04986590303978</v>
      </c>
    </row>
    <row r="25" spans="1:4" x14ac:dyDescent="0.3">
      <c r="A25" t="s">
        <v>11</v>
      </c>
      <c r="B25">
        <f>B24/AVERAGE(B2:B12) * 100</f>
        <v>0.34143815278005324</v>
      </c>
    </row>
    <row r="26" spans="1:4" x14ac:dyDescent="0.3">
      <c r="A26" t="s">
        <v>8</v>
      </c>
      <c r="B26">
        <f xml:space="preserve"> 1 - SUM(F2:F12) / SUM(G2:G12)</f>
        <v>0.9781605486305015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2022-11-05T07:10:30Z</dcterms:modified>
</cp:coreProperties>
</file>