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2" activeTab="9"/>
  </bookViews>
  <sheets>
    <sheet name="Portfolio" sheetId="2" r:id="rId1"/>
    <sheet name="Trade" sheetId="1" r:id="rId2"/>
    <sheet name="Sensitivity" sheetId="9" r:id="rId3"/>
    <sheet name="Instrument" sheetId="3" r:id="rId4"/>
    <sheet name="Issuer" sheetId="4" r:id="rId5"/>
    <sheet name="Rating" sheetId="5" r:id="rId6"/>
    <sheet name="Sector" sheetId="6" r:id="rId7"/>
    <sheet name="PortfolioUploadData" sheetId="7" r:id="rId8"/>
    <sheet name="TimeSeries" sheetId="8" r:id="rId9"/>
    <sheet name="TimeSeriesMapping" sheetId="10" r:id="rId10"/>
  </sheets>
  <calcPr calcId="145621"/>
</workbook>
</file>

<file path=xl/calcChain.xml><?xml version="1.0" encoding="utf-8"?>
<calcChain xmlns="http://schemas.openxmlformats.org/spreadsheetml/2006/main">
  <c r="A20" i="10" l="1"/>
  <c r="I7" i="8"/>
  <c r="A21" i="6"/>
  <c r="A20" i="5"/>
  <c r="A23" i="4"/>
  <c r="A21" i="3"/>
  <c r="A23" i="9"/>
  <c r="K2" i="1"/>
  <c r="G2" i="2"/>
  <c r="C25" i="8" l="1"/>
  <c r="C26" i="8"/>
  <c r="C27" i="8"/>
  <c r="C28" i="8"/>
  <c r="C29" i="8"/>
  <c r="C30" i="8"/>
  <c r="C31" i="8"/>
  <c r="C2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</calcChain>
</file>

<file path=xl/sharedStrings.xml><?xml version="1.0" encoding="utf-8"?>
<sst xmlns="http://schemas.openxmlformats.org/spreadsheetml/2006/main" count="183" uniqueCount="99">
  <si>
    <t>Portfolio</t>
  </si>
  <si>
    <t>Trade</t>
  </si>
  <si>
    <t xml:space="preserve">  Portfolio</t>
  </si>
  <si>
    <t>Quantity</t>
  </si>
  <si>
    <t>Notional</t>
  </si>
  <si>
    <t>MarketValue</t>
  </si>
  <si>
    <t>MarketValueUSD</t>
  </si>
  <si>
    <t>Instrument</t>
  </si>
  <si>
    <t>Issuer</t>
  </si>
  <si>
    <t>IssuerID</t>
  </si>
  <si>
    <t>IssuerLongName</t>
  </si>
  <si>
    <t>IssuerShortName</t>
  </si>
  <si>
    <t>IssuerRating</t>
  </si>
  <si>
    <t>IssuerSector</t>
  </si>
  <si>
    <t>Rating</t>
  </si>
  <si>
    <t>RatingID</t>
  </si>
  <si>
    <t>MoodyRating</t>
  </si>
  <si>
    <t>FitchRating</t>
  </si>
  <si>
    <t>InternalRating</t>
  </si>
  <si>
    <t>Sector</t>
  </si>
  <si>
    <t>SectorID</t>
  </si>
  <si>
    <t>Level1</t>
  </si>
  <si>
    <t>Level2</t>
  </si>
  <si>
    <t>Level3</t>
  </si>
  <si>
    <t>Level4</t>
  </si>
  <si>
    <t>ProductType</t>
  </si>
  <si>
    <t>Equity</t>
  </si>
  <si>
    <t>EquityOption</t>
  </si>
  <si>
    <t>Qunatity</t>
  </si>
  <si>
    <t>Price</t>
  </si>
  <si>
    <t>Expiry</t>
  </si>
  <si>
    <t>Strike Price</t>
  </si>
  <si>
    <t>Symbol</t>
  </si>
  <si>
    <t>TimeSeriesID</t>
  </si>
  <si>
    <t>TimeSeries</t>
  </si>
  <si>
    <t>Date</t>
  </si>
  <si>
    <t>DataValue</t>
  </si>
  <si>
    <t>AAPL</t>
  </si>
  <si>
    <t>GOOG</t>
  </si>
  <si>
    <t>CSCO</t>
  </si>
  <si>
    <t>MSFT</t>
  </si>
  <si>
    <t>TSLA</t>
  </si>
  <si>
    <t>GE</t>
  </si>
  <si>
    <t>AMZN</t>
  </si>
  <si>
    <t>Apple</t>
  </si>
  <si>
    <t>Alphabet</t>
  </si>
  <si>
    <t>Cisco</t>
  </si>
  <si>
    <t>Microsoft</t>
  </si>
  <si>
    <t>Tesla</t>
  </si>
  <si>
    <t>General Electric</t>
  </si>
  <si>
    <t>Amazon</t>
  </si>
  <si>
    <t>AAA</t>
  </si>
  <si>
    <t xml:space="preserve">AA </t>
  </si>
  <si>
    <t>BBB</t>
  </si>
  <si>
    <t xml:space="preserve">BB </t>
  </si>
  <si>
    <t>B</t>
  </si>
  <si>
    <t>Consumer</t>
  </si>
  <si>
    <t>Industrial</t>
  </si>
  <si>
    <t>Software</t>
  </si>
  <si>
    <t>Sensitivity</t>
  </si>
  <si>
    <t>TradeID</t>
  </si>
  <si>
    <t>Equity Delta</t>
  </si>
  <si>
    <t>TimeSeriesMapping</t>
  </si>
  <si>
    <t>Type</t>
  </si>
  <si>
    <t>Curve</t>
  </si>
  <si>
    <t>Currency</t>
  </si>
  <si>
    <t>Tenor</t>
  </si>
  <si>
    <t>int</t>
  </si>
  <si>
    <t>varchar</t>
  </si>
  <si>
    <t>Data for Testing</t>
  </si>
  <si>
    <t>Table name</t>
  </si>
  <si>
    <t>Table Definition</t>
  </si>
  <si>
    <t xml:space="preserve">PortfolioId </t>
  </si>
  <si>
    <t xml:space="preserve">PortfolioName </t>
  </si>
  <si>
    <t>PortfolioId</t>
  </si>
  <si>
    <t>TradeId</t>
  </si>
  <si>
    <t>NotionalUSD</t>
  </si>
  <si>
    <t>InstrumentID</t>
  </si>
  <si>
    <t xml:space="preserve">SensitivityID </t>
  </si>
  <si>
    <t xml:space="preserve">SensitivityType </t>
  </si>
  <si>
    <t xml:space="preserve">InstrumentID </t>
  </si>
  <si>
    <t xml:space="preserve">SensitivityValue </t>
  </si>
  <si>
    <t xml:space="preserve">InstrumentId </t>
  </si>
  <si>
    <t xml:space="preserve">CUSIP </t>
  </si>
  <si>
    <t xml:space="preserve">SEDOL </t>
  </si>
  <si>
    <t xml:space="preserve">RIC </t>
  </si>
  <si>
    <t xml:space="preserve">ISIN </t>
  </si>
  <si>
    <t xml:space="preserve">Issuer </t>
  </si>
  <si>
    <t xml:space="preserve">Symbol </t>
  </si>
  <si>
    <t xml:space="preserve">curve </t>
  </si>
  <si>
    <t xml:space="preserve">tenor </t>
  </si>
  <si>
    <t xml:space="preserve">currency </t>
  </si>
  <si>
    <t xml:space="preserve"> varchar</t>
  </si>
  <si>
    <t xml:space="preserve"> int</t>
  </si>
  <si>
    <t xml:space="preserve"> Date</t>
  </si>
  <si>
    <t xml:space="preserve"> float</t>
  </si>
  <si>
    <t xml:space="preserve">  PRIMARY KEY</t>
  </si>
  <si>
    <t xml:space="preserve"> int </t>
  </si>
  <si>
    <t>SPrating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</si>
</sst>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" sqref="D1"/>
    </sheetView>
  </sheetViews>
  <sheetFormatPr defaultRowHeight="15" x14ac:dyDescent="0.25"/>
  <cols>
    <col min="1" max="1" width="15" bestFit="1" customWidth="1"/>
    <col min="2" max="2" width="14.7109375" bestFit="1" customWidth="1"/>
  </cols>
  <sheetData>
    <row r="1" spans="1:7" s="2" customFormat="1" x14ac:dyDescent="0.25">
      <c r="A1" s="2" t="s">
        <v>0</v>
      </c>
      <c r="B1" s="2" t="s">
        <v>70</v>
      </c>
      <c r="D1" s="2" t="s">
        <v>96</v>
      </c>
      <c r="G1" s="2" t="s">
        <v>71</v>
      </c>
    </row>
    <row r="2" spans="1:7" x14ac:dyDescent="0.25">
      <c r="A2" t="s">
        <v>72</v>
      </c>
      <c r="B2" t="s">
        <v>73</v>
      </c>
      <c r="G2" t="str">
        <f>CONCATENATE("CREATE TABLE INFORISK_",A1," (  ",A2,A3,D1,",",B2,B3," )")</f>
        <v>CREATE TABLE INFORISK_Portfolio (  PortfolioId int  PRIMARY KEY,PortfolioName varchar )</v>
      </c>
    </row>
    <row r="3" spans="1:7" x14ac:dyDescent="0.25">
      <c r="A3" t="s">
        <v>67</v>
      </c>
      <c r="B3" t="s">
        <v>68</v>
      </c>
    </row>
    <row r="4" spans="1:7" s="2" customFormat="1" x14ac:dyDescent="0.25">
      <c r="A4" s="2" t="s">
        <v>69</v>
      </c>
    </row>
    <row r="5" spans="1:7" x14ac:dyDescent="0.25">
      <c r="A5">
        <v>1</v>
      </c>
      <c r="B5" t="s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16" sqref="E16"/>
    </sheetView>
  </sheetViews>
  <sheetFormatPr defaultRowHeight="15" x14ac:dyDescent="0.25"/>
  <cols>
    <col min="1" max="1" width="18.85546875" bestFit="1" customWidth="1"/>
    <col min="2" max="2" width="18.85546875" customWidth="1"/>
  </cols>
  <sheetData>
    <row r="1" spans="1:7" x14ac:dyDescent="0.25">
      <c r="A1" t="s">
        <v>62</v>
      </c>
      <c r="D1" s="2" t="s">
        <v>96</v>
      </c>
    </row>
    <row r="2" spans="1:7" x14ac:dyDescent="0.25">
      <c r="A2" t="s">
        <v>33</v>
      </c>
      <c r="B2" t="s">
        <v>77</v>
      </c>
      <c r="C2" t="s">
        <v>32</v>
      </c>
      <c r="D2" t="s">
        <v>63</v>
      </c>
      <c r="E2" t="s">
        <v>64</v>
      </c>
      <c r="F2" t="s">
        <v>65</v>
      </c>
      <c r="G2" t="s">
        <v>66</v>
      </c>
    </row>
    <row r="3" spans="1:7" x14ac:dyDescent="0.25">
      <c r="A3" t="s">
        <v>93</v>
      </c>
      <c r="B3" t="s">
        <v>93</v>
      </c>
      <c r="C3" t="s">
        <v>92</v>
      </c>
      <c r="D3" t="s">
        <v>92</v>
      </c>
      <c r="E3" t="s">
        <v>92</v>
      </c>
      <c r="F3" t="s">
        <v>92</v>
      </c>
      <c r="G3" t="s">
        <v>92</v>
      </c>
    </row>
    <row r="4" spans="1:7" x14ac:dyDescent="0.25">
      <c r="A4">
        <v>1</v>
      </c>
      <c r="C4" t="s">
        <v>37</v>
      </c>
      <c r="D4" t="s">
        <v>29</v>
      </c>
    </row>
    <row r="5" spans="1:7" x14ac:dyDescent="0.25">
      <c r="A5">
        <v>2</v>
      </c>
    </row>
    <row r="6" spans="1:7" x14ac:dyDescent="0.25">
      <c r="A6">
        <v>3</v>
      </c>
    </row>
    <row r="7" spans="1:7" x14ac:dyDescent="0.25">
      <c r="A7">
        <v>4</v>
      </c>
    </row>
    <row r="8" spans="1:7" x14ac:dyDescent="0.25">
      <c r="A8">
        <v>5</v>
      </c>
    </row>
    <row r="9" spans="1:7" x14ac:dyDescent="0.25">
      <c r="A9">
        <v>6</v>
      </c>
    </row>
    <row r="10" spans="1:7" x14ac:dyDescent="0.25">
      <c r="A10">
        <v>7</v>
      </c>
    </row>
    <row r="20" spans="1:1" x14ac:dyDescent="0.25">
      <c r="A20" t="str">
        <f>CONCATENATE("CREATE TABLE INFORISK_",A1," (  ",A2,A3,,D1,",",B2,B3,",",C2,C3,",",D2,D3,",",E2,E3,",",F2,F3,",",G2,G3," )")</f>
        <v>CREATE TABLE INFORISK_TimeSeriesMapping (  TimeSeriesID int  PRIMARY KEY,InstrumentID int,Symbol varchar,Type varchar,Curve varchar,Currency varchar,Tenor varchar 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30" zoomScaleNormal="130" workbookViewId="0">
      <selection activeCell="K2" sqref="K2"/>
    </sheetView>
  </sheetViews>
  <sheetFormatPr defaultRowHeight="15" x14ac:dyDescent="0.25"/>
  <cols>
    <col min="1" max="1" width="11" bestFit="1" customWidth="1"/>
    <col min="2" max="2" width="8.28515625" bestFit="1" customWidth="1"/>
    <col min="3" max="3" width="8.7109375" bestFit="1" customWidth="1"/>
    <col min="4" max="4" width="14" bestFit="1" customWidth="1"/>
    <col min="5" max="5" width="12.7109375" bestFit="1" customWidth="1"/>
    <col min="6" max="6" width="12.42578125" bestFit="1" customWidth="1"/>
    <col min="7" max="7" width="16.140625" bestFit="1" customWidth="1"/>
    <col min="8" max="8" width="10.85546875" bestFit="1" customWidth="1"/>
  </cols>
  <sheetData>
    <row r="1" spans="1:11" x14ac:dyDescent="0.25">
      <c r="A1" t="s">
        <v>1</v>
      </c>
      <c r="D1" s="2" t="s">
        <v>96</v>
      </c>
    </row>
    <row r="2" spans="1:11" x14ac:dyDescent="0.25">
      <c r="A2" t="s">
        <v>74</v>
      </c>
      <c r="B2" t="s">
        <v>75</v>
      </c>
      <c r="C2" t="s">
        <v>3</v>
      </c>
      <c r="D2" t="s">
        <v>4</v>
      </c>
      <c r="E2" t="s">
        <v>76</v>
      </c>
      <c r="F2" t="s">
        <v>5</v>
      </c>
      <c r="G2" t="s">
        <v>6</v>
      </c>
      <c r="H2" t="s">
        <v>7</v>
      </c>
      <c r="K2" t="str">
        <f>CONCATENATE("CREATE TABLE INFORISK_",A1," (  ",A2,A3,D1,",",B2,B3,",",C2,C3,",",D2,D3,",",E2,E3,",",F2,F3,",",G2,G3,",",H2,H3," )")</f>
        <v>CREATE TABLE INFORISK_Trade (  PortfolioId int   PRIMARY KEY,TradeId int,Quantity int,Notional float,NotionalUSD float,MarketValue float,MarketValueUSD float,Instrument int )</v>
      </c>
    </row>
    <row r="3" spans="1:11" x14ac:dyDescent="0.25">
      <c r="A3" t="s">
        <v>97</v>
      </c>
      <c r="B3" t="s">
        <v>93</v>
      </c>
      <c r="C3" t="s">
        <v>93</v>
      </c>
      <c r="D3" t="s">
        <v>95</v>
      </c>
      <c r="E3" t="s">
        <v>95</v>
      </c>
      <c r="F3" t="s">
        <v>95</v>
      </c>
      <c r="G3" t="s">
        <v>95</v>
      </c>
      <c r="H3" t="s">
        <v>93</v>
      </c>
    </row>
    <row r="4" spans="1:11" x14ac:dyDescent="0.25">
      <c r="A4">
        <v>1</v>
      </c>
      <c r="B4">
        <v>1</v>
      </c>
      <c r="C4">
        <v>100</v>
      </c>
      <c r="H4">
        <v>1</v>
      </c>
    </row>
    <row r="5" spans="1:11" x14ac:dyDescent="0.25">
      <c r="A5">
        <v>1</v>
      </c>
      <c r="B5">
        <v>2</v>
      </c>
      <c r="C5">
        <v>100</v>
      </c>
      <c r="H5">
        <v>2</v>
      </c>
    </row>
    <row r="6" spans="1:11" x14ac:dyDescent="0.25">
      <c r="A6">
        <v>1</v>
      </c>
      <c r="B6">
        <v>3</v>
      </c>
      <c r="C6">
        <v>100</v>
      </c>
      <c r="H6">
        <v>3</v>
      </c>
    </row>
    <row r="7" spans="1:11" x14ac:dyDescent="0.25">
      <c r="A7">
        <v>1</v>
      </c>
      <c r="B7">
        <v>4</v>
      </c>
      <c r="C7">
        <v>100</v>
      </c>
      <c r="H7">
        <v>4</v>
      </c>
    </row>
    <row r="8" spans="1:11" x14ac:dyDescent="0.25">
      <c r="A8">
        <v>1</v>
      </c>
      <c r="B8">
        <v>5</v>
      </c>
      <c r="C8">
        <v>100</v>
      </c>
      <c r="H8">
        <v>5</v>
      </c>
    </row>
    <row r="9" spans="1:11" x14ac:dyDescent="0.25">
      <c r="A9">
        <v>1</v>
      </c>
      <c r="B9">
        <v>6</v>
      </c>
      <c r="C9">
        <v>100</v>
      </c>
      <c r="H9">
        <v>6</v>
      </c>
    </row>
    <row r="10" spans="1:11" x14ac:dyDescent="0.25">
      <c r="A10">
        <v>1</v>
      </c>
      <c r="B10">
        <v>7</v>
      </c>
      <c r="C10">
        <v>100</v>
      </c>
      <c r="H1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"/>
    </sheetView>
  </sheetViews>
  <sheetFormatPr defaultRowHeight="15" x14ac:dyDescent="0.25"/>
  <cols>
    <col min="1" max="1" width="12.140625" bestFit="1" customWidth="1"/>
    <col min="2" max="2" width="7.85546875" bestFit="1" customWidth="1"/>
    <col min="3" max="3" width="14.7109375" bestFit="1" customWidth="1"/>
    <col min="4" max="4" width="12.7109375" bestFit="1" customWidth="1"/>
    <col min="5" max="5" width="15.5703125" bestFit="1" customWidth="1"/>
  </cols>
  <sheetData>
    <row r="1" spans="1:5" x14ac:dyDescent="0.25">
      <c r="A1" t="s">
        <v>59</v>
      </c>
      <c r="D1" s="2" t="s">
        <v>96</v>
      </c>
    </row>
    <row r="2" spans="1:5" x14ac:dyDescent="0.25">
      <c r="A2" t="s">
        <v>78</v>
      </c>
      <c r="B2" t="s">
        <v>60</v>
      </c>
      <c r="C2" t="s">
        <v>79</v>
      </c>
      <c r="D2" t="s">
        <v>80</v>
      </c>
      <c r="E2" t="s">
        <v>81</v>
      </c>
    </row>
    <row r="3" spans="1:5" x14ac:dyDescent="0.25">
      <c r="A3" t="s">
        <v>93</v>
      </c>
      <c r="B3" t="s">
        <v>93</v>
      </c>
      <c r="C3" t="s">
        <v>92</v>
      </c>
      <c r="D3" t="s">
        <v>93</v>
      </c>
      <c r="E3" t="s">
        <v>95</v>
      </c>
    </row>
    <row r="4" spans="1:5" x14ac:dyDescent="0.25">
      <c r="A4">
        <v>1</v>
      </c>
      <c r="B4">
        <v>1</v>
      </c>
      <c r="C4" t="s">
        <v>61</v>
      </c>
      <c r="D4">
        <v>1</v>
      </c>
      <c r="E4">
        <v>100</v>
      </c>
    </row>
    <row r="5" spans="1:5" x14ac:dyDescent="0.25">
      <c r="A5">
        <v>2</v>
      </c>
      <c r="B5">
        <v>2</v>
      </c>
      <c r="C5" t="s">
        <v>61</v>
      </c>
      <c r="D5">
        <v>2</v>
      </c>
      <c r="E5">
        <v>100</v>
      </c>
    </row>
    <row r="6" spans="1:5" x14ac:dyDescent="0.25">
      <c r="A6">
        <v>3</v>
      </c>
      <c r="B6">
        <v>3</v>
      </c>
      <c r="C6" t="s">
        <v>61</v>
      </c>
      <c r="D6">
        <v>3</v>
      </c>
      <c r="E6">
        <v>100</v>
      </c>
    </row>
    <row r="7" spans="1:5" x14ac:dyDescent="0.25">
      <c r="A7">
        <v>4</v>
      </c>
      <c r="B7">
        <v>4</v>
      </c>
      <c r="C7" t="s">
        <v>61</v>
      </c>
      <c r="D7">
        <v>4</v>
      </c>
      <c r="E7">
        <v>100</v>
      </c>
    </row>
    <row r="8" spans="1:5" x14ac:dyDescent="0.25">
      <c r="A8">
        <v>5</v>
      </c>
      <c r="B8">
        <v>5</v>
      </c>
      <c r="C8" t="s">
        <v>61</v>
      </c>
      <c r="D8">
        <v>5</v>
      </c>
      <c r="E8">
        <v>100</v>
      </c>
    </row>
    <row r="9" spans="1:5" x14ac:dyDescent="0.25">
      <c r="A9">
        <v>6</v>
      </c>
      <c r="B9">
        <v>6</v>
      </c>
      <c r="C9" t="s">
        <v>61</v>
      </c>
      <c r="D9">
        <v>6</v>
      </c>
      <c r="E9">
        <v>100</v>
      </c>
    </row>
    <row r="10" spans="1:5" x14ac:dyDescent="0.25">
      <c r="A10">
        <v>7</v>
      </c>
      <c r="B10">
        <v>7</v>
      </c>
      <c r="C10" t="s">
        <v>61</v>
      </c>
      <c r="D10">
        <v>7</v>
      </c>
      <c r="E10">
        <v>100</v>
      </c>
    </row>
    <row r="23" spans="1:1" x14ac:dyDescent="0.25">
      <c r="A23" t="str">
        <f>CONCATENATE("CREATE TABLE INFORISK_",A1," (  ",A2,A3,,D1,",",B2,B3,",",C2,C3,",",D2,D3,",",E2,E3," )")</f>
        <v>CREATE TABLE INFORISK_Sensitivity (  SensitivityID  int  PRIMARY KEY,TradeID int,SensitivityType  varchar,InstrumentID  int,SensitivityValue  float 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1" sqref="A21"/>
    </sheetView>
  </sheetViews>
  <sheetFormatPr defaultRowHeight="15" x14ac:dyDescent="0.25"/>
  <cols>
    <col min="1" max="1" width="12.5703125" bestFit="1" customWidth="1"/>
    <col min="7" max="7" width="12.7109375" bestFit="1" customWidth="1"/>
  </cols>
  <sheetData>
    <row r="1" spans="1:10" x14ac:dyDescent="0.25">
      <c r="A1" t="s">
        <v>7</v>
      </c>
      <c r="D1" s="2" t="s">
        <v>96</v>
      </c>
    </row>
    <row r="2" spans="1:10" x14ac:dyDescent="0.2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89</v>
      </c>
      <c r="I2" t="s">
        <v>90</v>
      </c>
      <c r="J2" t="s">
        <v>91</v>
      </c>
    </row>
    <row r="3" spans="1:10" x14ac:dyDescent="0.25">
      <c r="A3" t="s">
        <v>93</v>
      </c>
      <c r="B3" t="s">
        <v>92</v>
      </c>
      <c r="C3" t="s">
        <v>92</v>
      </c>
      <c r="D3" t="s">
        <v>92</v>
      </c>
      <c r="E3" t="s">
        <v>92</v>
      </c>
      <c r="F3" t="s">
        <v>93</v>
      </c>
      <c r="G3" t="s">
        <v>92</v>
      </c>
      <c r="H3" t="s">
        <v>92</v>
      </c>
      <c r="I3" t="s">
        <v>92</v>
      </c>
      <c r="J3" t="s">
        <v>92</v>
      </c>
    </row>
    <row r="4" spans="1:10" x14ac:dyDescent="0.25">
      <c r="A4">
        <v>1</v>
      </c>
      <c r="G4" t="s">
        <v>37</v>
      </c>
    </row>
    <row r="5" spans="1:10" x14ac:dyDescent="0.25">
      <c r="A5">
        <v>2</v>
      </c>
      <c r="G5" t="s">
        <v>38</v>
      </c>
    </row>
    <row r="6" spans="1:10" x14ac:dyDescent="0.25">
      <c r="A6">
        <v>3</v>
      </c>
      <c r="G6" t="s">
        <v>39</v>
      </c>
    </row>
    <row r="7" spans="1:10" x14ac:dyDescent="0.25">
      <c r="A7">
        <v>4</v>
      </c>
      <c r="G7" t="s">
        <v>40</v>
      </c>
    </row>
    <row r="8" spans="1:10" x14ac:dyDescent="0.25">
      <c r="A8">
        <v>5</v>
      </c>
      <c r="G8" t="s">
        <v>41</v>
      </c>
    </row>
    <row r="9" spans="1:10" x14ac:dyDescent="0.25">
      <c r="A9">
        <v>6</v>
      </c>
      <c r="G9" t="s">
        <v>42</v>
      </c>
    </row>
    <row r="10" spans="1:10" x14ac:dyDescent="0.25">
      <c r="A10">
        <v>7</v>
      </c>
      <c r="G10" t="s">
        <v>43</v>
      </c>
    </row>
    <row r="21" spans="1:1" x14ac:dyDescent="0.25">
      <c r="A21" t="str">
        <f>CONCATENATE("CREATE TABLE INFORISK_",A1," (  ",A2,A3,,D1,",",B2,B3,",",C2,C3,",",D2,D3,",",E2,E3,",",F2,F3,",",G2,G3,",",H2,H3,",",I2,I3,",",J2,J3," )")</f>
        <v>CREATE TABLE INFORISK_Instrument (  InstrumentId  int  PRIMARY KEY,CUSIP  varchar,SEDOL  varchar,RIC  varchar,ISIN  varchar,Issuer  int,Symbol  varchar,curve  varchar,tenor  varchar,currency  varchar 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"/>
    </sheetView>
  </sheetViews>
  <sheetFormatPr defaultRowHeight="15" x14ac:dyDescent="0.25"/>
  <cols>
    <col min="1" max="1" width="8.140625" bestFit="1" customWidth="1"/>
    <col min="2" max="2" width="15.85546875" bestFit="1" customWidth="1"/>
    <col min="3" max="3" width="16.42578125" bestFit="1" customWidth="1"/>
    <col min="4" max="5" width="11.85546875" bestFit="1" customWidth="1"/>
  </cols>
  <sheetData>
    <row r="1" spans="1:5" x14ac:dyDescent="0.25">
      <c r="A1" t="s">
        <v>8</v>
      </c>
      <c r="D1" s="2" t="s">
        <v>96</v>
      </c>
    </row>
    <row r="2" spans="1:5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5" x14ac:dyDescent="0.25">
      <c r="A3" t="s">
        <v>93</v>
      </c>
      <c r="B3" t="s">
        <v>92</v>
      </c>
      <c r="C3" t="s">
        <v>92</v>
      </c>
      <c r="D3" t="s">
        <v>93</v>
      </c>
      <c r="E3" t="s">
        <v>93</v>
      </c>
    </row>
    <row r="4" spans="1:5" x14ac:dyDescent="0.25">
      <c r="A4">
        <v>1</v>
      </c>
      <c r="B4" t="s">
        <v>44</v>
      </c>
      <c r="C4" t="s">
        <v>37</v>
      </c>
      <c r="D4">
        <v>1</v>
      </c>
      <c r="E4">
        <v>1</v>
      </c>
    </row>
    <row r="5" spans="1:5" x14ac:dyDescent="0.25">
      <c r="A5">
        <v>2</v>
      </c>
      <c r="B5" t="s">
        <v>45</v>
      </c>
      <c r="C5" t="s">
        <v>38</v>
      </c>
      <c r="D5">
        <v>2</v>
      </c>
      <c r="E5">
        <v>1</v>
      </c>
    </row>
    <row r="6" spans="1:5" x14ac:dyDescent="0.25">
      <c r="A6">
        <v>3</v>
      </c>
      <c r="B6" t="s">
        <v>46</v>
      </c>
      <c r="C6" t="s">
        <v>39</v>
      </c>
      <c r="D6">
        <v>3</v>
      </c>
      <c r="E6">
        <v>2</v>
      </c>
    </row>
    <row r="7" spans="1:5" x14ac:dyDescent="0.25">
      <c r="A7">
        <v>4</v>
      </c>
      <c r="B7" t="s">
        <v>47</v>
      </c>
      <c r="C7" t="s">
        <v>40</v>
      </c>
      <c r="D7">
        <v>4</v>
      </c>
      <c r="E7">
        <v>1</v>
      </c>
    </row>
    <row r="8" spans="1:5" x14ac:dyDescent="0.25">
      <c r="A8">
        <v>5</v>
      </c>
      <c r="B8" t="s">
        <v>48</v>
      </c>
      <c r="C8" t="s">
        <v>41</v>
      </c>
      <c r="D8">
        <v>1</v>
      </c>
      <c r="E8">
        <v>2</v>
      </c>
    </row>
    <row r="9" spans="1:5" x14ac:dyDescent="0.25">
      <c r="A9">
        <v>6</v>
      </c>
      <c r="B9" t="s">
        <v>49</v>
      </c>
      <c r="C9" t="s">
        <v>42</v>
      </c>
      <c r="D9">
        <v>2</v>
      </c>
      <c r="E9">
        <v>1</v>
      </c>
    </row>
    <row r="10" spans="1:5" x14ac:dyDescent="0.25">
      <c r="A10">
        <v>7</v>
      </c>
      <c r="B10" t="s">
        <v>50</v>
      </c>
      <c r="C10" t="s">
        <v>43</v>
      </c>
      <c r="D10">
        <v>1</v>
      </c>
      <c r="E10">
        <v>1</v>
      </c>
    </row>
    <row r="23" spans="1:1" x14ac:dyDescent="0.25">
      <c r="A23" t="str">
        <f>CONCATENATE("CREATE TABLE INFORISK_",A1," (  ",A2,A3,,D1,",",B2,B3,",",C2,C3,",",D2,D3,",",E2,E3," )")</f>
        <v>CREATE TABLE INFORISK_Issuer (  IssuerID int  PRIMARY KEY,IssuerLongName varchar,IssuerShortName varchar,IssuerRating int,IssuerSector int 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0" sqref="A20"/>
    </sheetView>
  </sheetViews>
  <sheetFormatPr defaultRowHeight="15" x14ac:dyDescent="0.25"/>
  <cols>
    <col min="1" max="1" width="8.42578125" bestFit="1" customWidth="1"/>
    <col min="2" max="2" width="12.7109375" bestFit="1" customWidth="1"/>
    <col min="3" max="3" width="9.7109375" bestFit="1" customWidth="1"/>
    <col min="4" max="4" width="10.85546875" bestFit="1" customWidth="1"/>
    <col min="5" max="5" width="13.7109375" bestFit="1" customWidth="1"/>
  </cols>
  <sheetData>
    <row r="1" spans="1:5" x14ac:dyDescent="0.25">
      <c r="A1" t="s">
        <v>14</v>
      </c>
      <c r="D1" s="2" t="s">
        <v>96</v>
      </c>
    </row>
    <row r="2" spans="1:5" x14ac:dyDescent="0.25">
      <c r="A2" t="s">
        <v>15</v>
      </c>
      <c r="B2" t="s">
        <v>16</v>
      </c>
      <c r="C2" t="s">
        <v>98</v>
      </c>
      <c r="D2" t="s">
        <v>17</v>
      </c>
      <c r="E2" t="s">
        <v>18</v>
      </c>
    </row>
    <row r="3" spans="1:5" x14ac:dyDescent="0.25">
      <c r="A3" t="s">
        <v>93</v>
      </c>
      <c r="B3" t="s">
        <v>92</v>
      </c>
      <c r="C3" t="s">
        <v>92</v>
      </c>
      <c r="D3" t="s">
        <v>92</v>
      </c>
      <c r="E3" t="s">
        <v>92</v>
      </c>
    </row>
    <row r="4" spans="1:5" x14ac:dyDescent="0.25">
      <c r="A4">
        <v>1</v>
      </c>
      <c r="B4" t="s">
        <v>51</v>
      </c>
    </row>
    <row r="5" spans="1:5" x14ac:dyDescent="0.25">
      <c r="A5">
        <v>2</v>
      </c>
      <c r="B5" t="s">
        <v>52</v>
      </c>
    </row>
    <row r="6" spans="1:5" x14ac:dyDescent="0.25">
      <c r="A6">
        <v>3</v>
      </c>
      <c r="B6" t="s">
        <v>53</v>
      </c>
    </row>
    <row r="7" spans="1:5" x14ac:dyDescent="0.25">
      <c r="A7">
        <v>4</v>
      </c>
      <c r="B7" t="s">
        <v>54</v>
      </c>
    </row>
    <row r="8" spans="1:5" x14ac:dyDescent="0.25">
      <c r="A8">
        <v>5</v>
      </c>
      <c r="B8" t="s">
        <v>55</v>
      </c>
    </row>
    <row r="20" spans="1:1" x14ac:dyDescent="0.25">
      <c r="A20" t="str">
        <f>CONCATENATE("CREATE TABLE INFORISK_",A1," (  ",A2,A3,,D1,",",B2,B3,",",C2,C3,",",D2,D3,",",E2,E3," )")</f>
        <v>CREATE TABLE INFORISK_Rating (  RatingID int  PRIMARY KEY,MoodyRating varchar,SPrating varchar,FitchRating varchar,InternalRating varchar 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1" sqref="A21"/>
    </sheetView>
  </sheetViews>
  <sheetFormatPr defaultRowHeight="15" x14ac:dyDescent="0.25"/>
  <sheetData>
    <row r="1" spans="1:5" x14ac:dyDescent="0.25">
      <c r="A1" t="s">
        <v>19</v>
      </c>
      <c r="D1" s="2" t="s">
        <v>96</v>
      </c>
    </row>
    <row r="2" spans="1: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25">
      <c r="A3" t="s">
        <v>93</v>
      </c>
      <c r="B3" t="s">
        <v>92</v>
      </c>
      <c r="C3" t="s">
        <v>92</v>
      </c>
      <c r="D3" t="s">
        <v>92</v>
      </c>
      <c r="E3" t="s">
        <v>92</v>
      </c>
    </row>
    <row r="4" spans="1:5" x14ac:dyDescent="0.25">
      <c r="A4">
        <v>1</v>
      </c>
      <c r="B4" t="s">
        <v>56</v>
      </c>
    </row>
    <row r="5" spans="1:5" x14ac:dyDescent="0.25">
      <c r="A5">
        <v>2</v>
      </c>
      <c r="B5" t="s">
        <v>57</v>
      </c>
    </row>
    <row r="6" spans="1:5" x14ac:dyDescent="0.25">
      <c r="A6">
        <v>3</v>
      </c>
      <c r="B6" t="s">
        <v>58</v>
      </c>
    </row>
    <row r="7" spans="1:5" x14ac:dyDescent="0.25">
      <c r="A7">
        <v>4</v>
      </c>
    </row>
    <row r="8" spans="1:5" x14ac:dyDescent="0.25">
      <c r="A8">
        <v>5</v>
      </c>
    </row>
    <row r="21" spans="1:1" x14ac:dyDescent="0.25">
      <c r="A21" t="str">
        <f>CONCATENATE("CREATE TABLE INFORISK_",A1," (  ",A2,A3,,D1,",",B2,B3,",",C2,C3,",",D2,D3,",",E2,E3," )")</f>
        <v>CREATE TABLE INFORISK_Sector (  SectorID int  PRIMARY KEY,Level1 varchar,Level2 varchar,Level3 varchar,Level4 varchar 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D1" sqref="D1"/>
    </sheetView>
  </sheetViews>
  <sheetFormatPr defaultRowHeight="15" x14ac:dyDescent="0.25"/>
  <cols>
    <col min="1" max="1" width="12.140625" bestFit="1" customWidth="1"/>
    <col min="2" max="2" width="12.140625" customWidth="1"/>
    <col min="6" max="6" width="11" bestFit="1" customWidth="1"/>
    <col min="16" max="16" width="12.7109375" bestFit="1" customWidth="1"/>
  </cols>
  <sheetData>
    <row r="1" spans="1:16" x14ac:dyDescent="0.25">
      <c r="D1" s="2" t="s">
        <v>96</v>
      </c>
    </row>
    <row r="2" spans="1:16" x14ac:dyDescent="0.25">
      <c r="A2" t="s">
        <v>25</v>
      </c>
      <c r="B2" t="s">
        <v>32</v>
      </c>
      <c r="C2" t="s">
        <v>28</v>
      </c>
      <c r="D2" t="s">
        <v>29</v>
      </c>
      <c r="E2" t="s">
        <v>30</v>
      </c>
      <c r="F2" t="s">
        <v>31</v>
      </c>
    </row>
    <row r="3" spans="1:16" x14ac:dyDescent="0.25">
      <c r="A3" t="s">
        <v>26</v>
      </c>
      <c r="B3" t="s">
        <v>37</v>
      </c>
      <c r="C3">
        <v>100</v>
      </c>
      <c r="P3" t="s">
        <v>26</v>
      </c>
    </row>
    <row r="4" spans="1:16" x14ac:dyDescent="0.25">
      <c r="A4" t="s">
        <v>26</v>
      </c>
      <c r="B4" t="s">
        <v>38</v>
      </c>
      <c r="C4">
        <v>100</v>
      </c>
      <c r="P4" t="s">
        <v>27</v>
      </c>
    </row>
    <row r="5" spans="1:16" x14ac:dyDescent="0.25">
      <c r="A5" t="s">
        <v>26</v>
      </c>
      <c r="B5" t="s">
        <v>39</v>
      </c>
      <c r="C5">
        <v>100</v>
      </c>
    </row>
    <row r="6" spans="1:16" x14ac:dyDescent="0.25">
      <c r="A6" t="s">
        <v>26</v>
      </c>
      <c r="B6" t="s">
        <v>40</v>
      </c>
      <c r="C6">
        <v>100</v>
      </c>
    </row>
    <row r="7" spans="1:16" x14ac:dyDescent="0.25">
      <c r="A7" t="s">
        <v>26</v>
      </c>
      <c r="B7" t="s">
        <v>41</v>
      </c>
      <c r="C7">
        <v>100</v>
      </c>
    </row>
    <row r="8" spans="1:16" x14ac:dyDescent="0.25">
      <c r="A8" t="s">
        <v>26</v>
      </c>
      <c r="B8" t="s">
        <v>42</v>
      </c>
      <c r="C8">
        <v>100</v>
      </c>
    </row>
    <row r="9" spans="1:16" x14ac:dyDescent="0.25">
      <c r="A9" t="s">
        <v>26</v>
      </c>
      <c r="B9" t="s">
        <v>43</v>
      </c>
      <c r="C9">
        <v>100</v>
      </c>
    </row>
  </sheetData>
  <dataValidations count="1">
    <dataValidation type="list" allowBlank="1" showInputMessage="1" showErrorMessage="1" sqref="A3:A9">
      <formula1>$P$3:$P$4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2" sqref="A2"/>
    </sheetView>
  </sheetViews>
  <sheetFormatPr defaultRowHeight="15" x14ac:dyDescent="0.25"/>
  <cols>
    <col min="1" max="1" width="12.7109375" bestFit="1" customWidth="1"/>
    <col min="2" max="2" width="9.7109375" bestFit="1" customWidth="1"/>
  </cols>
  <sheetData>
    <row r="1" spans="1:9" x14ac:dyDescent="0.25">
      <c r="A1" t="s">
        <v>34</v>
      </c>
      <c r="D1" s="2" t="s">
        <v>96</v>
      </c>
    </row>
    <row r="2" spans="1:9" x14ac:dyDescent="0.25">
      <c r="A2" t="s">
        <v>33</v>
      </c>
      <c r="B2" t="s">
        <v>35</v>
      </c>
      <c r="C2" t="s">
        <v>36</v>
      </c>
    </row>
    <row r="3" spans="1:9" x14ac:dyDescent="0.25">
      <c r="A3" t="s">
        <v>93</v>
      </c>
      <c r="B3" t="s">
        <v>94</v>
      </c>
      <c r="C3" t="s">
        <v>95</v>
      </c>
    </row>
    <row r="4" spans="1:9" x14ac:dyDescent="0.25">
      <c r="A4">
        <v>1</v>
      </c>
      <c r="B4" s="1">
        <v>42005</v>
      </c>
      <c r="C4">
        <f ca="1">RANDBETWEEN(600,700)</f>
        <v>673</v>
      </c>
    </row>
    <row r="5" spans="1:9" x14ac:dyDescent="0.25">
      <c r="A5">
        <v>1</v>
      </c>
      <c r="B5" s="1">
        <v>42006</v>
      </c>
      <c r="C5">
        <f t="shared" ref="C5:C23" ca="1" si="0">RANDBETWEEN(600,700)</f>
        <v>663</v>
      </c>
    </row>
    <row r="6" spans="1:9" x14ac:dyDescent="0.25">
      <c r="A6">
        <v>1</v>
      </c>
      <c r="B6" s="1">
        <v>42007</v>
      </c>
      <c r="C6">
        <f t="shared" ca="1" si="0"/>
        <v>648</v>
      </c>
    </row>
    <row r="7" spans="1:9" x14ac:dyDescent="0.25">
      <c r="A7">
        <v>1</v>
      </c>
      <c r="B7" s="1">
        <v>42008</v>
      </c>
      <c r="C7">
        <f t="shared" ca="1" si="0"/>
        <v>699</v>
      </c>
      <c r="I7" t="str">
        <f>CONCATENATE("CREATE TABLE INFORISK_",A1," (  ",A2,A3,,D1,",",B2,B3,",",C2,C3," )")</f>
        <v>CREATE TABLE INFORISK_TimeSeries (  TimeSeriesID int  PRIMARY KEY,Date Date,DataValue float )</v>
      </c>
    </row>
    <row r="8" spans="1:9" x14ac:dyDescent="0.25">
      <c r="A8">
        <v>1</v>
      </c>
      <c r="B8" s="1">
        <v>42009</v>
      </c>
      <c r="C8">
        <f t="shared" ca="1" si="0"/>
        <v>631</v>
      </c>
    </row>
    <row r="9" spans="1:9" x14ac:dyDescent="0.25">
      <c r="A9">
        <v>1</v>
      </c>
      <c r="B9" s="1">
        <v>42010</v>
      </c>
      <c r="C9">
        <f t="shared" ca="1" si="0"/>
        <v>652</v>
      </c>
    </row>
    <row r="10" spans="1:9" x14ac:dyDescent="0.25">
      <c r="A10">
        <v>1</v>
      </c>
      <c r="B10" s="1">
        <v>42011</v>
      </c>
      <c r="C10">
        <f t="shared" ca="1" si="0"/>
        <v>679</v>
      </c>
    </row>
    <row r="11" spans="1:9" x14ac:dyDescent="0.25">
      <c r="A11">
        <v>1</v>
      </c>
      <c r="B11" s="1">
        <v>42012</v>
      </c>
      <c r="C11">
        <f t="shared" ca="1" si="0"/>
        <v>606</v>
      </c>
    </row>
    <row r="12" spans="1:9" x14ac:dyDescent="0.25">
      <c r="A12">
        <v>1</v>
      </c>
      <c r="B12" s="1">
        <v>42013</v>
      </c>
      <c r="C12">
        <f t="shared" ca="1" si="0"/>
        <v>626</v>
      </c>
    </row>
    <row r="13" spans="1:9" x14ac:dyDescent="0.25">
      <c r="A13">
        <v>1</v>
      </c>
      <c r="B13" s="1">
        <v>42014</v>
      </c>
      <c r="C13">
        <f t="shared" ca="1" si="0"/>
        <v>631</v>
      </c>
    </row>
    <row r="14" spans="1:9" x14ac:dyDescent="0.25">
      <c r="A14">
        <v>1</v>
      </c>
      <c r="B14" s="1">
        <v>42015</v>
      </c>
      <c r="C14">
        <f t="shared" ca="1" si="0"/>
        <v>673</v>
      </c>
    </row>
    <row r="15" spans="1:9" x14ac:dyDescent="0.25">
      <c r="A15">
        <v>1</v>
      </c>
      <c r="B15" s="1">
        <v>42016</v>
      </c>
      <c r="C15">
        <f t="shared" ca="1" si="0"/>
        <v>682</v>
      </c>
    </row>
    <row r="16" spans="1:9" x14ac:dyDescent="0.25">
      <c r="A16">
        <v>1</v>
      </c>
      <c r="B16" s="1">
        <v>42017</v>
      </c>
      <c r="C16">
        <f t="shared" ca="1" si="0"/>
        <v>665</v>
      </c>
    </row>
    <row r="17" spans="1:3" x14ac:dyDescent="0.25">
      <c r="A17">
        <v>1</v>
      </c>
      <c r="B17" s="1">
        <v>42018</v>
      </c>
      <c r="C17">
        <f t="shared" ca="1" si="0"/>
        <v>616</v>
      </c>
    </row>
    <row r="18" spans="1:3" x14ac:dyDescent="0.25">
      <c r="A18">
        <v>1</v>
      </c>
      <c r="B18" s="1">
        <v>42019</v>
      </c>
      <c r="C18">
        <f t="shared" ca="1" si="0"/>
        <v>695</v>
      </c>
    </row>
    <row r="19" spans="1:3" x14ac:dyDescent="0.25">
      <c r="A19">
        <v>1</v>
      </c>
      <c r="B19" s="1">
        <v>42020</v>
      </c>
      <c r="C19">
        <f t="shared" ca="1" si="0"/>
        <v>661</v>
      </c>
    </row>
    <row r="20" spans="1:3" x14ac:dyDescent="0.25">
      <c r="A20">
        <v>1</v>
      </c>
      <c r="B20" s="1">
        <v>42021</v>
      </c>
      <c r="C20">
        <f t="shared" ca="1" si="0"/>
        <v>626</v>
      </c>
    </row>
    <row r="21" spans="1:3" x14ac:dyDescent="0.25">
      <c r="A21">
        <v>1</v>
      </c>
      <c r="B21" s="1">
        <v>42022</v>
      </c>
      <c r="C21">
        <f t="shared" ca="1" si="0"/>
        <v>698</v>
      </c>
    </row>
    <row r="22" spans="1:3" x14ac:dyDescent="0.25">
      <c r="A22">
        <v>1</v>
      </c>
      <c r="B22" s="1">
        <v>42023</v>
      </c>
      <c r="C22">
        <f t="shared" ca="1" si="0"/>
        <v>668</v>
      </c>
    </row>
    <row r="23" spans="1:3" x14ac:dyDescent="0.25">
      <c r="A23">
        <v>1</v>
      </c>
      <c r="B23" s="1">
        <v>42024</v>
      </c>
      <c r="C23">
        <f t="shared" ca="1" si="0"/>
        <v>615</v>
      </c>
    </row>
    <row r="24" spans="1:3" x14ac:dyDescent="0.25">
      <c r="A24">
        <v>2</v>
      </c>
      <c r="B24" s="1">
        <v>42005</v>
      </c>
      <c r="C24">
        <f ca="1">RANDBETWEEN(1,50)</f>
        <v>37</v>
      </c>
    </row>
    <row r="25" spans="1:3" x14ac:dyDescent="0.25">
      <c r="A25">
        <v>2</v>
      </c>
      <c r="B25" s="1">
        <v>42006</v>
      </c>
      <c r="C25">
        <f t="shared" ref="C25:C31" ca="1" si="1">RANDBETWEEN(1,50)</f>
        <v>37</v>
      </c>
    </row>
    <row r="26" spans="1:3" x14ac:dyDescent="0.25">
      <c r="A26">
        <v>2</v>
      </c>
      <c r="B26" s="1">
        <v>42007</v>
      </c>
      <c r="C26">
        <f t="shared" ca="1" si="1"/>
        <v>4</v>
      </c>
    </row>
    <row r="27" spans="1:3" x14ac:dyDescent="0.25">
      <c r="A27">
        <v>2</v>
      </c>
      <c r="B27" s="1">
        <v>42008</v>
      </c>
      <c r="C27">
        <f t="shared" ca="1" si="1"/>
        <v>23</v>
      </c>
    </row>
    <row r="28" spans="1:3" x14ac:dyDescent="0.25">
      <c r="A28">
        <v>2</v>
      </c>
      <c r="B28" s="1">
        <v>42009</v>
      </c>
      <c r="C28">
        <f t="shared" ca="1" si="1"/>
        <v>14</v>
      </c>
    </row>
    <row r="29" spans="1:3" x14ac:dyDescent="0.25">
      <c r="A29">
        <v>2</v>
      </c>
      <c r="B29" s="1">
        <v>42010</v>
      </c>
      <c r="C29">
        <f t="shared" ca="1" si="1"/>
        <v>33</v>
      </c>
    </row>
    <row r="30" spans="1:3" x14ac:dyDescent="0.25">
      <c r="A30">
        <v>2</v>
      </c>
      <c r="B30" s="1">
        <v>42011</v>
      </c>
      <c r="C30">
        <f t="shared" ca="1" si="1"/>
        <v>5</v>
      </c>
    </row>
    <row r="31" spans="1:3" x14ac:dyDescent="0.25">
      <c r="A31">
        <v>2</v>
      </c>
      <c r="B31" s="1">
        <v>42012</v>
      </c>
      <c r="C31">
        <f t="shared" ca="1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Portfolio</vt:lpstr>
      <vt:lpstr>Trade</vt:lpstr>
      <vt:lpstr>Sensitivity</vt:lpstr>
      <vt:lpstr>Instrument</vt:lpstr>
      <vt:lpstr>Issuer</vt:lpstr>
      <vt:lpstr>Rating</vt:lpstr>
      <vt:lpstr>Sector</vt:lpstr>
      <vt:lpstr>PortfolioUploadData</vt:lpstr>
      <vt:lpstr>TimeSeries</vt:lpstr>
      <vt:lpstr>TimeSeriesMapping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vamsidesu</dc:creator>
  <cp:lastModifiedBy>vamsidesu</cp:lastModifiedBy>
  <dcterms:created xsi:type="dcterms:W3CDTF">2015-12-11T00:02:48Z</dcterms:created>
  <dcterms:modified xsi:type="dcterms:W3CDTF">2015-12-19T23:13:06Z</dcterms:modified>
</cp:coreProperties>
</file>