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010" activeTab="1"/>
  </bookViews>
  <sheets>
    <sheet name="TABLE NAMES" sheetId="1" r:id="rId1"/>
    <sheet name="Table Structure" sheetId="2" r:id="rId2"/>
    <sheet name="Input Data for Pivot" sheetId="3" r:id="rId3"/>
    <sheet name="Pivot" sheetId="4" r:id="rId4"/>
  </sheets>
  <definedNames>
    <definedName name="facilitator_master">'Table Structure'!$B$23</definedName>
    <definedName name="facilitator_society_mapping_master">'Table Structure'!$B$98</definedName>
    <definedName name="facilitator_type_master">'Table Structure'!$B$2</definedName>
    <definedName name="Table_list">'TABLE NAMES'!$B$2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3" i="3" l="1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" i="3" l="1"/>
  <c r="I8" i="3"/>
  <c r="I12" i="3"/>
  <c r="I16" i="3"/>
  <c r="I20" i="3"/>
  <c r="I24" i="3"/>
  <c r="I28" i="3"/>
  <c r="I3" i="3"/>
  <c r="I7" i="3"/>
  <c r="I11" i="3"/>
  <c r="I15" i="3"/>
  <c r="I19" i="3"/>
  <c r="I23" i="3"/>
  <c r="I27" i="3"/>
  <c r="I31" i="3"/>
  <c r="I6" i="3"/>
  <c r="I10" i="3"/>
  <c r="I14" i="3"/>
  <c r="I18" i="3"/>
  <c r="I22" i="3"/>
  <c r="I26" i="3"/>
  <c r="I30" i="3"/>
  <c r="I5" i="3"/>
  <c r="I9" i="3"/>
  <c r="I13" i="3"/>
  <c r="I17" i="3"/>
  <c r="I21" i="3"/>
  <c r="I25" i="3"/>
  <c r="I29" i="3"/>
</calcChain>
</file>

<file path=xl/comments1.xml><?xml version="1.0" encoding="utf-8"?>
<comments xmlns="http://schemas.openxmlformats.org/spreadsheetml/2006/main">
  <authors>
    <author>MYPC</author>
  </authors>
  <commentList>
    <comment ref="E101" authorId="0">
      <text>
        <r>
          <rPr>
            <b/>
            <sz val="9"/>
            <color indexed="81"/>
            <rFont val="Tahoma"/>
            <family val="2"/>
          </rPr>
          <t>MYPC:</t>
        </r>
        <r>
          <rPr>
            <sz val="9"/>
            <color indexed="81"/>
            <rFont val="Tahoma"/>
            <family val="2"/>
          </rPr>
          <t xml:space="preserve">
filter should be done based on the society registered location,city,pincode,state,and country)</t>
        </r>
      </text>
    </comment>
  </commentList>
</comments>
</file>

<file path=xl/sharedStrings.xml><?xml version="1.0" encoding="utf-8"?>
<sst xmlns="http://schemas.openxmlformats.org/spreadsheetml/2006/main" count="464" uniqueCount="144">
  <si>
    <t>facilitator_type_master</t>
  </si>
  <si>
    <t>facilitator_master</t>
  </si>
  <si>
    <t>facilitator_society_mapping_master</t>
  </si>
  <si>
    <t>facilitator_type_id</t>
  </si>
  <si>
    <t>facilitator_type</t>
  </si>
  <si>
    <t>active_flag</t>
  </si>
  <si>
    <t>created_by</t>
  </si>
  <si>
    <t>created_date</t>
  </si>
  <si>
    <t>modified_by</t>
  </si>
  <si>
    <t>modified_date</t>
  </si>
  <si>
    <t>Railway</t>
  </si>
  <si>
    <t>Casualty Hospitals</t>
  </si>
  <si>
    <t>Ambulance</t>
  </si>
  <si>
    <t>Blood Banks</t>
  </si>
  <si>
    <t>Child Help Line</t>
  </si>
  <si>
    <t>Airlines</t>
  </si>
  <si>
    <t>Fire Brigade</t>
  </si>
  <si>
    <t>Electicity Issue</t>
  </si>
  <si>
    <t>Plumber</t>
  </si>
  <si>
    <t>Electrician</t>
  </si>
  <si>
    <t>Lift Maintainance</t>
  </si>
  <si>
    <t>House Keeping</t>
  </si>
  <si>
    <t>Security</t>
  </si>
  <si>
    <t>CCTV Support</t>
  </si>
  <si>
    <t>userid</t>
  </si>
  <si>
    <t>20-12-2015 09.42 00:00</t>
  </si>
  <si>
    <t>(Id. - Primary key)</t>
  </si>
  <si>
    <t>varchar - 150</t>
  </si>
  <si>
    <t>boolen</t>
  </si>
  <si>
    <t>numberic</t>
  </si>
  <si>
    <t>date</t>
  </si>
  <si>
    <t>numeric</t>
  </si>
  <si>
    <t>facilitator_master_id</t>
  </si>
  <si>
    <t>Entity Name</t>
  </si>
  <si>
    <t>Address_1</t>
  </si>
  <si>
    <t>Address_2</t>
  </si>
  <si>
    <t>facilitator_parent_id</t>
  </si>
  <si>
    <t>location</t>
  </si>
  <si>
    <t>city</t>
  </si>
  <si>
    <t>state</t>
  </si>
  <si>
    <t>country</t>
  </si>
  <si>
    <t>pincode</t>
  </si>
  <si>
    <t>Railway Accident / Emergency Events only Mumbai : GRP-Goverment Railway Policy</t>
  </si>
  <si>
    <t>Mumbai</t>
  </si>
  <si>
    <t>Maharastra</t>
  </si>
  <si>
    <t>India</t>
  </si>
  <si>
    <t>Contact_1</t>
  </si>
  <si>
    <t>Contact_2</t>
  </si>
  <si>
    <t>email_id_1</t>
  </si>
  <si>
    <t>email_id_2</t>
  </si>
  <si>
    <t>mumbai</t>
  </si>
  <si>
    <t>Western Railway Security Helpline (RPF: Railway Protection Force)</t>
  </si>
  <si>
    <t>Central Railway Security Helpline(RPF : Railway Protection Force)</t>
  </si>
  <si>
    <t>All India Railway Security Helpline (theft,harassment,criminal incidents)</t>
  </si>
  <si>
    <t>G.T. Hospital Dhobi Talao,Fort</t>
  </si>
  <si>
    <t>Railway Station Virar</t>
  </si>
  <si>
    <t>Virar</t>
  </si>
  <si>
    <t>Bus Depot</t>
  </si>
  <si>
    <t>Virar Bus Depot</t>
  </si>
  <si>
    <t>02502502433</t>
  </si>
  <si>
    <t>Virar Fire Brigade</t>
  </si>
  <si>
    <t>02502502274</t>
  </si>
  <si>
    <t>Police Force</t>
  </si>
  <si>
    <t>Virar Police</t>
  </si>
  <si>
    <t>02502528222</t>
  </si>
  <si>
    <t>Virar Assistant Commissioner Police</t>
  </si>
  <si>
    <t>025025343027</t>
  </si>
  <si>
    <t>02502312939</t>
  </si>
  <si>
    <t>Virar Superintendent of Police (Thane Rural)</t>
  </si>
  <si>
    <t>025025343150</t>
  </si>
  <si>
    <t>Virar Additional Superintendent of Police</t>
  </si>
  <si>
    <t>State Anti Corruption Bureau</t>
  </si>
  <si>
    <t>Sanjivani Hospital,Virar</t>
  </si>
  <si>
    <t>0250250284</t>
  </si>
  <si>
    <t>02502505029</t>
  </si>
  <si>
    <t>Arihant Mitra Mandal</t>
  </si>
  <si>
    <t>02502250339</t>
  </si>
  <si>
    <t>02502251048</t>
  </si>
  <si>
    <t>Sanjeevani Hospital</t>
  </si>
  <si>
    <t>02502502284</t>
  </si>
  <si>
    <t>Viva Charitable</t>
  </si>
  <si>
    <t>Cardinal Gracias Hospital</t>
  </si>
  <si>
    <t>02502324220</t>
  </si>
  <si>
    <t>02502323683</t>
  </si>
  <si>
    <t>Virar Mission Bureau General</t>
  </si>
  <si>
    <t>Anti Corruption Bureau Helpline</t>
  </si>
  <si>
    <t>Traffic Police</t>
  </si>
  <si>
    <t>Global City J Avenue Plumber - Dummy</t>
  </si>
  <si>
    <t>foriegn key (facilitator_type_master.facilitator_type_id)</t>
  </si>
  <si>
    <t>Primary Key (numeric)</t>
  </si>
  <si>
    <t>varchar (300)</t>
  </si>
  <si>
    <t>varchar (150)</t>
  </si>
  <si>
    <t>varchar(20)</t>
  </si>
  <si>
    <t>varchar(100)</t>
  </si>
  <si>
    <t>varchar(150)</t>
  </si>
  <si>
    <t>Numeric</t>
  </si>
  <si>
    <t>fac_mapping_id</t>
  </si>
  <si>
    <t>Society_id</t>
  </si>
  <si>
    <t>module_applicability</t>
  </si>
  <si>
    <t>data_applicability_filter</t>
  </si>
  <si>
    <t>Important Contacts</t>
  </si>
  <si>
    <t>Location</t>
  </si>
  <si>
    <t>City</t>
  </si>
  <si>
    <t>Country</t>
  </si>
  <si>
    <t>Facilitator</t>
  </si>
  <si>
    <t>foreign key (facilitator_master.facilitator_master_id) - Numeric</t>
  </si>
  <si>
    <t>Varchar (100), values - Important contacts or facilitator)</t>
  </si>
  <si>
    <t>varchar - 100 (Filter parameter - Location,City,Pincode,State,Country)</t>
  </si>
  <si>
    <t>numeric (society id, township id,association id.)</t>
  </si>
  <si>
    <t>boleen</t>
  </si>
  <si>
    <t>Row Labels</t>
  </si>
  <si>
    <t>Grand Total</t>
  </si>
  <si>
    <t>Orderby</t>
  </si>
  <si>
    <t>(All)</t>
  </si>
  <si>
    <t>02502502234</t>
  </si>
  <si>
    <t>Arihant Mitra Mandal-02502250339,02502251048</t>
  </si>
  <si>
    <t>Sanjeevani Hospital-02502502284,</t>
  </si>
  <si>
    <t>Viva Charitable-02502502284,</t>
  </si>
  <si>
    <t>Cardinal Gracias Hospital-02502324220,02502323683</t>
  </si>
  <si>
    <t>Sanjivani Hospital,Virar-0250250284,02502505029</t>
  </si>
  <si>
    <t>Virar Fire Brigade-02502502274,101</t>
  </si>
  <si>
    <t>Virar Police-02502528222,100</t>
  </si>
  <si>
    <t>Virar Assistant Commissioner Police-02502312939,</t>
  </si>
  <si>
    <t>Virar Superintendent of Police (Thane Rural)-025025343027,</t>
  </si>
  <si>
    <t>Virar Additional Superintendent of Police-025025343150,</t>
  </si>
  <si>
    <t>State Anti Corruption Bureau-24921212,24922618</t>
  </si>
  <si>
    <t>Virar Mission Bureau General-22621547,</t>
  </si>
  <si>
    <t>Anti Corruption Bureau Helpline-22884433,</t>
  </si>
  <si>
    <t>Virar Bus Depot-02502502433,</t>
  </si>
  <si>
    <t>virarrailwaystation@gmail.com</t>
  </si>
  <si>
    <t>Railway Station Virar-02502502234,,virarrailwaystation@gmail.com,</t>
  </si>
  <si>
    <t>Table list</t>
  </si>
  <si>
    <t>Back</t>
  </si>
  <si>
    <t>Sadguru Kripa Electricals</t>
  </si>
  <si>
    <t>9209777735</t>
  </si>
  <si>
    <t>8698350334</t>
  </si>
  <si>
    <t>Plumber - J Avenue 58 to 61</t>
  </si>
  <si>
    <t>9881296354</t>
  </si>
  <si>
    <t>Lift Maintainance - J Avenue 58 to 61</t>
  </si>
  <si>
    <t>9503828356</t>
  </si>
  <si>
    <t>9168777882</t>
  </si>
  <si>
    <t xml:space="preserve">House Keeping - </t>
  </si>
  <si>
    <t>8796423300</t>
  </si>
  <si>
    <t>Palghar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</si>
</sst>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8.25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2" borderId="2" xfId="0" applyFill="1" applyBorder="1"/>
    <xf numFmtId="0" fontId="0" fillId="0" borderId="0" xfId="0" applyAlignment="1">
      <alignment horizontal="left" indent="1"/>
    </xf>
    <xf numFmtId="0" fontId="4" fillId="0" borderId="1" xfId="1" applyBorder="1" applyAlignment="1" applyProtection="1"/>
    <xf numFmtId="0" fontId="4" fillId="0" borderId="0" xfId="1" applyAlignment="1" applyProtection="1"/>
    <xf numFmtId="0" fontId="4" fillId="2" borderId="0" xfId="1" applyFill="1" applyAlignment="1" applyProtection="1"/>
  </cellXfs>
  <cellStyles count="2">
    <cellStyle name="Hyperlink" xfId="1" builtinId="8"/>
    <cellStyle name="Normal" xfId="0" builtinId="0"/>
  </cellStyles>
  <dxfs count="2">
    <dxf>
      <alignment horizontal="general" vertical="bottom" textRotation="0" wrapText="0" relativeIndent="0" justifyLastLine="0" shrinkToFit="0" readingOrder="0"/>
      <protection locked="1" hidden="0"/>
    </dxf>
    <dxf>
      <alignment horizontal="general" vertical="bottom" textRotation="0" wrapText="0" relative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PC" refreshedDate="42358.587574189813" createdVersion="3" refreshedVersion="3" minRefreshableVersion="3" recordCount="30">
  <cacheSource type="worksheet">
    <worksheetSource ref="A2:I59" sheet="Input Data for Pivot"/>
  </cacheSource>
  <cacheFields count="9">
    <cacheField name="fac_mapping_id" numFmtId="0">
      <sharedItems containsString="0" containsBlank="1" containsNumber="1" containsInteger="1" minValue="1" maxValue="29"/>
    </cacheField>
    <cacheField name="facilitator_master_id" numFmtId="0">
      <sharedItems containsString="0" containsBlank="1" containsNumber="1" containsInteger="1" minValue="1" maxValue="28"/>
    </cacheField>
    <cacheField name="Entity Name" numFmtId="0">
      <sharedItems containsBlank="1" count="58">
        <s v="Railway Station Virar-02502502234,,virarrailwaystation@gmail.com,"/>
        <s v="Railway Accident / Emergency Events only Mumbai : GRP-Goverment Railway Policy-9833331111,"/>
        <s v="Western Railway Security Helpline (RPF: Railway Protection Force)-1311,"/>
        <s v="Central Railway Security Helpline(RPF : Railway Protection Force)-1275,"/>
        <s v="All India Railway Security Helpline (theft,harassment,criminal incidents)-182,"/>
        <s v="Virar Bus Depot-02502502433,"/>
        <s v="G.T. Hospital Dhobi Talao,Fort-2222630553,"/>
        <s v="Virar Fire Brigade-02502502274,101"/>
        <s v="Virar Police-02502528222,100"/>
        <s v="Virar Assistant Commissioner Police-02502312939,"/>
        <s v="Virar Superintendent of Police (Thane Rural)-025025343027,"/>
        <s v="Virar Additional Superintendent of Police-025025343150,"/>
        <s v="State Anti Corruption Bureau-24921212,24922618"/>
        <s v="Sanjivani Hospital,Virar-0250250284,02502505029"/>
        <s v="Arihant Mitra Mandal-02502250339,02502251048"/>
        <s v="Sanjeevani Hospital-02502502284,"/>
        <s v="Viva Charitable-02502502284,"/>
        <s v="Cardinal Gracias Hospital-02502324220,02502323683"/>
        <s v="Virar Mission Bureau General-22621547,"/>
        <s v="Traffic Police-103,"/>
        <s v="Anti Corruption Bureau Helpline-22884433,"/>
        <s v="Dinesh Electrician-9209777735,"/>
        <s v="Global City Plumber - Dummy-9999999999,"/>
        <s v="Global City J Avenue Plumber - Dummy-9993232332,"/>
        <s v="Mahavir Lift Maintainance - Dummy-999343433,"/>
        <s v="GC House Keeping -  Dummy-34324443432,"/>
        <s v="Binesh Electrician - Dummy-56456546546,"/>
        <s v="Sakthi Lift Maintainance - Dummy-5786967678,"/>
        <m/>
        <s v="Railway Station Virar-02502502234," u="1"/>
        <s v="Central Railway Security Helpline(RPF : Railway Protection Force)" u="1"/>
        <s v="G.T. Hospital Dhobi Talao,Fort" u="1"/>
        <s v="Mahavir Lift Maintainance - Dummy" u="1"/>
        <s v="Binesh Electrician - Dummy" u="1"/>
        <s v="Traffic Police" u="1"/>
        <s v="Virar Bus Depot" u="1"/>
        <s v="Anti Corruption Bureau Helpline" u="1"/>
        <s v="All India Railway Security Helpline (theft,harassment,criminal incidents)" u="1"/>
        <s v="Dinesh Electrician" u="1"/>
        <s v="Virar Fire Brigade" u="1"/>
        <s v="Sanjeevani Hospital" u="1"/>
        <s v="State Anti Corruption Bureau" u="1"/>
        <s v="Sanjivani Hospital,Virar" u="1"/>
        <s v="GC House Keeping -  Dummy" u="1"/>
        <s v="Global City J Avenue Plumber - Dummy" u="1"/>
        <s v="Cardinal Gracias Hospital" u="1"/>
        <s v="Sakthi Lift Maintainance - Dummy" u="1"/>
        <s v="Virar Assistant Commissioner Police" u="1"/>
        <s v="Arihant Mitra Mandal" u="1"/>
        <s v="Railway Accident / Emergency Events only Mumbai : GRP-Goverment Railway Policy" u="1"/>
        <s v="Global City Plumber - Dummy" u="1"/>
        <s v="Virar Police" u="1"/>
        <s v="Virar Superintendent of Police (Thane Rural)" u="1"/>
        <s v="Railway Station Virar" u="1"/>
        <s v="Western Railway Security Helpline (RPF: Railway Protection Force)" u="1"/>
        <s v="Viva Charitable" u="1"/>
        <s v="Virar Mission Bureau General" u="1"/>
        <s v="Virar Additional Superintendent of Police" u="1"/>
      </sharedItems>
    </cacheField>
    <cacheField name="module_applicability" numFmtId="0">
      <sharedItems containsBlank="1" count="3">
        <s v="Important Contacts"/>
        <s v="Facilitator"/>
        <m/>
      </sharedItems>
    </cacheField>
    <cacheField name="facilitator_type_id" numFmtId="0">
      <sharedItems containsString="0" containsBlank="1" containsNumber="1" containsInteger="1" minValue="1" maxValue="16"/>
    </cacheField>
    <cacheField name="facilitator_type" numFmtId="0">
      <sharedItems containsBlank="1" count="12">
        <s v="Railway"/>
        <s v="Bus Depot"/>
        <s v="Casualty Hospitals"/>
        <s v="Fire Brigade"/>
        <s v="Police Force"/>
        <s v="Blood Banks"/>
        <s v="Ambulance"/>
        <s v="Electrician"/>
        <s v="Plumber"/>
        <s v="Lift Maintainance"/>
        <s v="House Keeping"/>
        <m/>
      </sharedItems>
    </cacheField>
    <cacheField name="data_applicability_filter" numFmtId="0">
      <sharedItems containsBlank="1" containsMixedTypes="1" containsNumber="1" containsInteger="1" minValue="0" maxValue="0" count="5">
        <s v="Location"/>
        <s v="City"/>
        <s v="Country"/>
        <n v="0"/>
        <m/>
      </sharedItems>
    </cacheField>
    <cacheField name="Society_id" numFmtId="0">
      <sharedItems containsBlank="1" containsMixedTypes="1" containsNumber="1" containsInteger="1" minValue="0" maxValue="0" count="7">
        <n v="0"/>
        <s v="Rustomjee Evershine GC ,J Avenue BLDG No 32 to 36"/>
        <s v="Township id"/>
        <s v="Association Id"/>
        <s v="Rustomjee Evershine GC, J 58 to 61 CHSL"/>
        <s v="Rustomjee Evershine Global City Avenue M,Bldg No 1 to 4"/>
        <m/>
      </sharedItems>
    </cacheField>
    <cacheField name="Orderby" numFmtId="0">
      <sharedItems containsString="0" containsBlank="1" containsNumber="1" containsInteger="1" minValue="1" maxValue="13" count="12">
        <n v="6"/>
        <n v="8"/>
        <n v="1"/>
        <n v="4"/>
        <n v="5"/>
        <n v="3"/>
        <n v="2"/>
        <n v="10"/>
        <n v="11"/>
        <n v="9"/>
        <n v="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1"/>
    <x v="0"/>
    <x v="0"/>
    <n v="1"/>
    <x v="0"/>
    <x v="0"/>
    <x v="0"/>
    <x v="0"/>
  </r>
  <r>
    <n v="2"/>
    <n v="2"/>
    <x v="1"/>
    <x v="0"/>
    <n v="1"/>
    <x v="0"/>
    <x v="1"/>
    <x v="0"/>
    <x v="0"/>
  </r>
  <r>
    <n v="3"/>
    <n v="3"/>
    <x v="2"/>
    <x v="0"/>
    <n v="1"/>
    <x v="0"/>
    <x v="1"/>
    <x v="0"/>
    <x v="0"/>
  </r>
  <r>
    <n v="4"/>
    <n v="4"/>
    <x v="3"/>
    <x v="0"/>
    <n v="1"/>
    <x v="0"/>
    <x v="1"/>
    <x v="0"/>
    <x v="0"/>
  </r>
  <r>
    <n v="5"/>
    <n v="5"/>
    <x v="4"/>
    <x v="0"/>
    <n v="1"/>
    <x v="0"/>
    <x v="2"/>
    <x v="0"/>
    <x v="0"/>
  </r>
  <r>
    <n v="6"/>
    <n v="6"/>
    <x v="5"/>
    <x v="0"/>
    <n v="15"/>
    <x v="1"/>
    <x v="0"/>
    <x v="0"/>
    <x v="1"/>
  </r>
  <r>
    <n v="7"/>
    <n v="7"/>
    <x v="6"/>
    <x v="0"/>
    <n v="2"/>
    <x v="2"/>
    <x v="1"/>
    <x v="0"/>
    <x v="2"/>
  </r>
  <r>
    <n v="8"/>
    <n v="8"/>
    <x v="7"/>
    <x v="0"/>
    <n v="7"/>
    <x v="3"/>
    <x v="0"/>
    <x v="0"/>
    <x v="3"/>
  </r>
  <r>
    <n v="9"/>
    <n v="9"/>
    <x v="8"/>
    <x v="0"/>
    <n v="16"/>
    <x v="4"/>
    <x v="0"/>
    <x v="0"/>
    <x v="4"/>
  </r>
  <r>
    <n v="10"/>
    <n v="10"/>
    <x v="9"/>
    <x v="0"/>
    <n v="16"/>
    <x v="4"/>
    <x v="0"/>
    <x v="0"/>
    <x v="4"/>
  </r>
  <r>
    <n v="11"/>
    <n v="11"/>
    <x v="10"/>
    <x v="0"/>
    <n v="16"/>
    <x v="4"/>
    <x v="0"/>
    <x v="0"/>
    <x v="4"/>
  </r>
  <r>
    <n v="12"/>
    <n v="12"/>
    <x v="11"/>
    <x v="0"/>
    <n v="16"/>
    <x v="4"/>
    <x v="0"/>
    <x v="0"/>
    <x v="4"/>
  </r>
  <r>
    <n v="13"/>
    <n v="13"/>
    <x v="12"/>
    <x v="0"/>
    <n v="16"/>
    <x v="4"/>
    <x v="0"/>
    <x v="0"/>
    <x v="4"/>
  </r>
  <r>
    <n v="14"/>
    <n v="14"/>
    <x v="13"/>
    <x v="0"/>
    <n v="4"/>
    <x v="5"/>
    <x v="0"/>
    <x v="0"/>
    <x v="5"/>
  </r>
  <r>
    <n v="15"/>
    <n v="15"/>
    <x v="14"/>
    <x v="0"/>
    <n v="3"/>
    <x v="6"/>
    <x v="0"/>
    <x v="0"/>
    <x v="6"/>
  </r>
  <r>
    <n v="16"/>
    <n v="16"/>
    <x v="15"/>
    <x v="0"/>
    <n v="3"/>
    <x v="6"/>
    <x v="0"/>
    <x v="0"/>
    <x v="6"/>
  </r>
  <r>
    <n v="17"/>
    <n v="17"/>
    <x v="16"/>
    <x v="0"/>
    <n v="3"/>
    <x v="6"/>
    <x v="0"/>
    <x v="0"/>
    <x v="6"/>
  </r>
  <r>
    <n v="18"/>
    <n v="18"/>
    <x v="17"/>
    <x v="0"/>
    <n v="3"/>
    <x v="6"/>
    <x v="0"/>
    <x v="0"/>
    <x v="6"/>
  </r>
  <r>
    <n v="19"/>
    <n v="19"/>
    <x v="18"/>
    <x v="0"/>
    <n v="16"/>
    <x v="4"/>
    <x v="0"/>
    <x v="0"/>
    <x v="4"/>
  </r>
  <r>
    <n v="20"/>
    <n v="20"/>
    <x v="19"/>
    <x v="0"/>
    <n v="16"/>
    <x v="4"/>
    <x v="2"/>
    <x v="0"/>
    <x v="4"/>
  </r>
  <r>
    <n v="21"/>
    <n v="21"/>
    <x v="20"/>
    <x v="0"/>
    <n v="16"/>
    <x v="4"/>
    <x v="0"/>
    <x v="0"/>
    <x v="4"/>
  </r>
  <r>
    <n v="22"/>
    <n v="22"/>
    <x v="21"/>
    <x v="1"/>
    <n v="10"/>
    <x v="7"/>
    <x v="3"/>
    <x v="1"/>
    <x v="7"/>
  </r>
  <r>
    <n v="23"/>
    <n v="23"/>
    <x v="22"/>
    <x v="1"/>
    <n v="9"/>
    <x v="8"/>
    <x v="3"/>
    <x v="2"/>
    <x v="8"/>
  </r>
  <r>
    <n v="24"/>
    <n v="24"/>
    <x v="23"/>
    <x v="1"/>
    <n v="9"/>
    <x v="8"/>
    <x v="3"/>
    <x v="3"/>
    <x v="8"/>
  </r>
  <r>
    <n v="25"/>
    <n v="25"/>
    <x v="24"/>
    <x v="1"/>
    <n v="11"/>
    <x v="9"/>
    <x v="3"/>
    <x v="1"/>
    <x v="9"/>
  </r>
  <r>
    <n v="26"/>
    <n v="26"/>
    <x v="25"/>
    <x v="1"/>
    <n v="12"/>
    <x v="10"/>
    <x v="3"/>
    <x v="1"/>
    <x v="10"/>
  </r>
  <r>
    <n v="27"/>
    <n v="27"/>
    <x v="26"/>
    <x v="1"/>
    <n v="10"/>
    <x v="7"/>
    <x v="3"/>
    <x v="4"/>
    <x v="7"/>
  </r>
  <r>
    <n v="28"/>
    <n v="28"/>
    <x v="27"/>
    <x v="1"/>
    <n v="11"/>
    <x v="9"/>
    <x v="3"/>
    <x v="4"/>
    <x v="9"/>
  </r>
  <r>
    <n v="29"/>
    <n v="22"/>
    <x v="21"/>
    <x v="1"/>
    <n v="10"/>
    <x v="7"/>
    <x v="3"/>
    <x v="5"/>
    <x v="7"/>
  </r>
  <r>
    <m/>
    <m/>
    <x v="28"/>
    <x v="2"/>
    <m/>
    <x v="11"/>
    <x v="4"/>
    <x v="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:B27" firstHeaderRow="1" firstDataRow="1" firstDataCol="2" rowPageCount="3" colPageCount="1"/>
  <pivotFields count="9">
    <pivotField showAll="0"/>
    <pivotField showAll="0"/>
    <pivotField axis="axisRow" showAll="0">
      <items count="59">
        <item m="1" x="37"/>
        <item m="1" x="36"/>
        <item m="1" x="48"/>
        <item m="1" x="33"/>
        <item m="1" x="45"/>
        <item m="1" x="30"/>
        <item m="1" x="38"/>
        <item m="1" x="31"/>
        <item m="1" x="43"/>
        <item m="1" x="44"/>
        <item m="1" x="50"/>
        <item m="1" x="32"/>
        <item m="1" x="49"/>
        <item m="1" x="53"/>
        <item m="1" x="46"/>
        <item m="1" x="40"/>
        <item m="1" x="42"/>
        <item m="1" x="41"/>
        <item m="1" x="34"/>
        <item m="1" x="57"/>
        <item m="1" x="47"/>
        <item m="1" x="35"/>
        <item m="1" x="39"/>
        <item m="1" x="56"/>
        <item m="1" x="51"/>
        <item m="1" x="52"/>
        <item m="1" x="55"/>
        <item m="1" x="54"/>
        <item x="28"/>
        <item m="1" x="2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13">
        <item x="6"/>
        <item x="5"/>
        <item x="1"/>
        <item x="2"/>
        <item x="7"/>
        <item x="3"/>
        <item x="10"/>
        <item x="9"/>
        <item x="8"/>
        <item x="4"/>
        <item x="0"/>
        <item x="11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axis="axisPage" showAll="0">
      <items count="8">
        <item x="0"/>
        <item x="3"/>
        <item x="1"/>
        <item x="4"/>
        <item x="5"/>
        <item x="2"/>
        <item x="6"/>
        <item t="default"/>
      </items>
    </pivotField>
    <pivotField axis="axisRow" compact="0" outline="0" subtotalTop="0" showAll="0" defaultSubtotal="0">
      <items count="12">
        <item x="2"/>
        <item x="6"/>
        <item x="5"/>
        <item x="3"/>
        <item x="4"/>
        <item x="0"/>
        <item x="1"/>
        <item x="9"/>
        <item x="7"/>
        <item x="8"/>
        <item x="10"/>
        <item x="11"/>
      </items>
    </pivotField>
  </pivotFields>
  <rowFields count="3">
    <field x="8"/>
    <field x="5"/>
    <field x="2"/>
  </rowFields>
  <rowItems count="22">
    <i>
      <x v="1"/>
      <x/>
    </i>
    <i r="2">
      <x v="43"/>
    </i>
    <i r="2">
      <x v="44"/>
    </i>
    <i r="2">
      <x v="45"/>
    </i>
    <i r="2">
      <x v="46"/>
    </i>
    <i>
      <x v="2"/>
      <x v="1"/>
    </i>
    <i r="2">
      <x v="42"/>
    </i>
    <i>
      <x v="3"/>
      <x v="5"/>
    </i>
    <i r="2">
      <x v="36"/>
    </i>
    <i>
      <x v="4"/>
      <x v="9"/>
    </i>
    <i r="2">
      <x v="37"/>
    </i>
    <i r="2">
      <x v="38"/>
    </i>
    <i r="2">
      <x v="39"/>
    </i>
    <i r="2">
      <x v="40"/>
    </i>
    <i r="2">
      <x v="41"/>
    </i>
    <i r="2">
      <x v="47"/>
    </i>
    <i r="2">
      <x v="49"/>
    </i>
    <i>
      <x v="5"/>
      <x v="10"/>
    </i>
    <i r="2">
      <x v="57"/>
    </i>
    <i>
      <x v="6"/>
      <x v="2"/>
    </i>
    <i r="2">
      <x v="34"/>
    </i>
    <i t="grand">
      <x/>
    </i>
  </rowItems>
  <colItems count="1">
    <i/>
  </colItems>
  <pageFields count="3">
    <pageField fld="3" item="1" hier="-1"/>
    <pageField fld="6" item="3" hier="-1"/>
    <pageField fld="7" hier="-1"/>
  </page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2:B5" totalsRowShown="0" dataDxfId="1" dataCellStyle="Hyperlink">
  <autoFilter ref="B2:B5"/>
  <tableColumns count="1">
    <tableColumn id="1" name="Table list" dataDxfId="0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rarrailwaystation@gmail.co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4" sqref="B4"/>
    </sheetView>
  </sheetViews>
  <sheetFormatPr defaultRowHeight="15" x14ac:dyDescent="0.25"/>
  <cols>
    <col min="2" max="2" width="26" bestFit="1" customWidth="1"/>
  </cols>
  <sheetData>
    <row r="2" spans="2:2" x14ac:dyDescent="0.25">
      <c r="B2" t="s">
        <v>131</v>
      </c>
    </row>
    <row r="3" spans="2:2" x14ac:dyDescent="0.25">
      <c r="B3" s="15" t="s">
        <v>0</v>
      </c>
    </row>
    <row r="4" spans="2:2" x14ac:dyDescent="0.25">
      <c r="B4" s="15" t="s">
        <v>1</v>
      </c>
    </row>
    <row r="5" spans="2:2" x14ac:dyDescent="0.25">
      <c r="B5" s="15" t="s">
        <v>2</v>
      </c>
    </row>
  </sheetData>
  <hyperlinks>
    <hyperlink ref="B3" location="facilitator_type_master" display="facilitator_type_master"/>
    <hyperlink ref="B4" location="facilitator_master" display="facilitator_master"/>
    <hyperlink ref="B5" location="facilitator_society_mapping_master" display="facilitator_society_mapping_master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126"/>
  <sheetViews>
    <sheetView tabSelected="1" topLeftCell="A94" zoomScale="60" zoomScaleNormal="60" workbookViewId="0">
      <pane xSplit="12" topLeftCell="M1" activePane="topRight" state="frozen"/>
      <selection pane="topRight" activeCell="E128" sqref="E128"/>
    </sheetView>
  </sheetViews>
  <sheetFormatPr defaultRowHeight="15" x14ac:dyDescent="0.25"/>
  <cols>
    <col min="2" max="2" width="22.140625" bestFit="1" customWidth="1"/>
    <col min="3" max="3" width="19.42578125" bestFit="1" customWidth="1"/>
    <col min="4" max="4" width="20.85546875" bestFit="1" customWidth="1"/>
    <col min="5" max="5" width="68" bestFit="1" customWidth="1"/>
    <col min="6" max="6" width="39.28515625" bestFit="1" customWidth="1"/>
    <col min="7" max="7" width="23" bestFit="1" customWidth="1"/>
    <col min="8" max="11" width="12.28515625" customWidth="1"/>
    <col min="12" max="12" width="14.28515625" bestFit="1" customWidth="1"/>
    <col min="14" max="14" width="10.85546875" bestFit="1" customWidth="1"/>
    <col min="17" max="17" width="10.5703125" bestFit="1" customWidth="1"/>
    <col min="18" max="18" width="10.85546875" bestFit="1" customWidth="1"/>
    <col min="19" max="19" width="12.7109375" bestFit="1" customWidth="1"/>
    <col min="20" max="20" width="12.28515625" bestFit="1" customWidth="1"/>
    <col min="21" max="21" width="14.28515625" bestFit="1" customWidth="1"/>
  </cols>
  <sheetData>
    <row r="2" spans="2:8" x14ac:dyDescent="0.25">
      <c r="B2" s="1" t="s">
        <v>0</v>
      </c>
      <c r="C2" s="16" t="s">
        <v>132</v>
      </c>
      <c r="D2" s="1"/>
      <c r="E2" s="1"/>
      <c r="F2" s="1"/>
      <c r="G2" s="1"/>
    </row>
    <row r="3" spans="2:8" x14ac:dyDescent="0.25">
      <c r="B3" s="11" t="s">
        <v>3</v>
      </c>
      <c r="C3" s="11" t="s">
        <v>4</v>
      </c>
      <c r="D3" s="11" t="s">
        <v>112</v>
      </c>
      <c r="E3" s="11" t="s">
        <v>5</v>
      </c>
      <c r="F3" s="11" t="s">
        <v>6</v>
      </c>
      <c r="G3" s="11" t="s">
        <v>7</v>
      </c>
      <c r="H3" s="11" t="s">
        <v>8</v>
      </c>
    </row>
    <row r="4" spans="2:8" x14ac:dyDescent="0.25">
      <c r="B4" s="3" t="s">
        <v>26</v>
      </c>
      <c r="C4" s="3" t="s">
        <v>27</v>
      </c>
      <c r="D4" s="3"/>
      <c r="E4" s="3" t="s">
        <v>28</v>
      </c>
      <c r="F4" s="3" t="s">
        <v>29</v>
      </c>
      <c r="G4" s="3" t="s">
        <v>30</v>
      </c>
      <c r="H4" s="3" t="s">
        <v>31</v>
      </c>
    </row>
    <row r="5" spans="2:8" x14ac:dyDescent="0.25">
      <c r="B5" s="3">
        <v>1</v>
      </c>
      <c r="C5" s="3" t="s">
        <v>10</v>
      </c>
      <c r="D5" s="3">
        <v>6</v>
      </c>
      <c r="E5" s="3">
        <v>1</v>
      </c>
      <c r="F5" s="3" t="s">
        <v>24</v>
      </c>
      <c r="G5" s="3" t="s">
        <v>25</v>
      </c>
      <c r="H5" s="3"/>
    </row>
    <row r="6" spans="2:8" x14ac:dyDescent="0.25">
      <c r="B6" s="3">
        <v>2</v>
      </c>
      <c r="C6" s="3" t="s">
        <v>11</v>
      </c>
      <c r="D6" s="3">
        <v>1</v>
      </c>
      <c r="E6" s="3">
        <v>1</v>
      </c>
      <c r="F6" s="3" t="s">
        <v>24</v>
      </c>
      <c r="G6" s="3" t="s">
        <v>25</v>
      </c>
      <c r="H6" s="3"/>
    </row>
    <row r="7" spans="2:8" x14ac:dyDescent="0.25">
      <c r="B7" s="3">
        <v>3</v>
      </c>
      <c r="C7" s="3" t="s">
        <v>12</v>
      </c>
      <c r="D7" s="3">
        <v>2</v>
      </c>
      <c r="E7" s="3">
        <v>1</v>
      </c>
      <c r="F7" s="3" t="s">
        <v>24</v>
      </c>
      <c r="G7" s="3" t="s">
        <v>25</v>
      </c>
      <c r="H7" s="3"/>
    </row>
    <row r="8" spans="2:8" x14ac:dyDescent="0.25">
      <c r="B8" s="3">
        <v>4</v>
      </c>
      <c r="C8" s="3" t="s">
        <v>13</v>
      </c>
      <c r="D8" s="3">
        <v>3</v>
      </c>
      <c r="E8" s="3">
        <v>1</v>
      </c>
      <c r="F8" s="3" t="s">
        <v>24</v>
      </c>
      <c r="G8" s="3" t="s">
        <v>25</v>
      </c>
      <c r="H8" s="3"/>
    </row>
    <row r="9" spans="2:8" x14ac:dyDescent="0.25">
      <c r="B9" s="3">
        <v>5</v>
      </c>
      <c r="C9" s="3" t="s">
        <v>14</v>
      </c>
      <c r="D9" s="3">
        <v>15</v>
      </c>
      <c r="E9" s="3">
        <v>1</v>
      </c>
      <c r="F9" s="3" t="s">
        <v>24</v>
      </c>
      <c r="G9" s="3" t="s">
        <v>25</v>
      </c>
      <c r="H9" s="3"/>
    </row>
    <row r="10" spans="2:8" x14ac:dyDescent="0.25">
      <c r="B10" s="3">
        <v>6</v>
      </c>
      <c r="C10" s="3" t="s">
        <v>15</v>
      </c>
      <c r="D10" s="3">
        <v>16</v>
      </c>
      <c r="E10" s="3">
        <v>1</v>
      </c>
      <c r="F10" s="3" t="s">
        <v>24</v>
      </c>
      <c r="G10" s="3" t="s">
        <v>25</v>
      </c>
      <c r="H10" s="3"/>
    </row>
    <row r="11" spans="2:8" x14ac:dyDescent="0.25">
      <c r="B11" s="3">
        <v>7</v>
      </c>
      <c r="C11" s="3" t="s">
        <v>16</v>
      </c>
      <c r="D11" s="3">
        <v>4</v>
      </c>
      <c r="E11" s="3">
        <v>1</v>
      </c>
      <c r="F11" s="3" t="s">
        <v>24</v>
      </c>
      <c r="G11" s="3" t="s">
        <v>25</v>
      </c>
      <c r="H11" s="3"/>
    </row>
    <row r="12" spans="2:8" x14ac:dyDescent="0.25">
      <c r="B12" s="3">
        <v>8</v>
      </c>
      <c r="C12" s="3" t="s">
        <v>17</v>
      </c>
      <c r="D12" s="3">
        <v>7</v>
      </c>
      <c r="E12" s="3">
        <v>1</v>
      </c>
      <c r="F12" s="3" t="s">
        <v>24</v>
      </c>
      <c r="G12" s="3" t="s">
        <v>25</v>
      </c>
      <c r="H12" s="3"/>
    </row>
    <row r="13" spans="2:8" x14ac:dyDescent="0.25">
      <c r="B13" s="3">
        <v>9</v>
      </c>
      <c r="C13" s="3" t="s">
        <v>18</v>
      </c>
      <c r="D13" s="3">
        <v>11</v>
      </c>
      <c r="E13" s="3">
        <v>1</v>
      </c>
      <c r="F13" s="3" t="s">
        <v>24</v>
      </c>
      <c r="G13" s="3" t="s">
        <v>25</v>
      </c>
      <c r="H13" s="3"/>
    </row>
    <row r="14" spans="2:8" x14ac:dyDescent="0.25">
      <c r="B14" s="3">
        <v>10</v>
      </c>
      <c r="C14" s="3" t="s">
        <v>19</v>
      </c>
      <c r="D14" s="3">
        <v>10</v>
      </c>
      <c r="E14" s="3">
        <v>1</v>
      </c>
      <c r="F14" s="3" t="s">
        <v>24</v>
      </c>
      <c r="G14" s="3" t="s">
        <v>25</v>
      </c>
      <c r="H14" s="3"/>
    </row>
    <row r="15" spans="2:8" x14ac:dyDescent="0.25">
      <c r="B15" s="3">
        <v>11</v>
      </c>
      <c r="C15" s="3" t="s">
        <v>20</v>
      </c>
      <c r="D15" s="3">
        <v>9</v>
      </c>
      <c r="E15" s="3">
        <v>1</v>
      </c>
      <c r="F15" s="3" t="s">
        <v>24</v>
      </c>
      <c r="G15" s="3" t="s">
        <v>25</v>
      </c>
      <c r="H15" s="3"/>
    </row>
    <row r="16" spans="2:8" x14ac:dyDescent="0.25">
      <c r="B16" s="3">
        <v>12</v>
      </c>
      <c r="C16" s="3" t="s">
        <v>21</v>
      </c>
      <c r="D16" s="3">
        <v>13</v>
      </c>
      <c r="E16" s="3">
        <v>1</v>
      </c>
      <c r="F16" s="3" t="s">
        <v>24</v>
      </c>
      <c r="G16" s="3" t="s">
        <v>25</v>
      </c>
      <c r="H16" s="3"/>
    </row>
    <row r="17" spans="2:21" x14ac:dyDescent="0.25">
      <c r="B17" s="3">
        <v>13</v>
      </c>
      <c r="C17" s="3" t="s">
        <v>22</v>
      </c>
      <c r="D17" s="3">
        <v>12</v>
      </c>
      <c r="E17" s="3">
        <v>1</v>
      </c>
      <c r="F17" s="3" t="s">
        <v>24</v>
      </c>
      <c r="G17" s="3" t="s">
        <v>25</v>
      </c>
      <c r="H17" s="3"/>
    </row>
    <row r="18" spans="2:21" x14ac:dyDescent="0.25">
      <c r="B18" s="3">
        <v>14</v>
      </c>
      <c r="C18" s="3" t="s">
        <v>23</v>
      </c>
      <c r="D18" s="3">
        <v>14</v>
      </c>
      <c r="E18" s="3">
        <v>1</v>
      </c>
      <c r="F18" s="3" t="s">
        <v>24</v>
      </c>
      <c r="G18" s="3" t="s">
        <v>25</v>
      </c>
      <c r="H18" s="3"/>
    </row>
    <row r="19" spans="2:21" x14ac:dyDescent="0.25">
      <c r="B19" s="3">
        <v>15</v>
      </c>
      <c r="C19" s="3" t="s">
        <v>57</v>
      </c>
      <c r="D19" s="3">
        <v>8</v>
      </c>
      <c r="E19" s="3">
        <v>1</v>
      </c>
      <c r="F19" s="3" t="s">
        <v>24</v>
      </c>
      <c r="G19" s="3" t="s">
        <v>25</v>
      </c>
      <c r="H19" s="3"/>
    </row>
    <row r="20" spans="2:21" x14ac:dyDescent="0.25">
      <c r="B20" s="3">
        <v>16</v>
      </c>
      <c r="C20" s="3" t="s">
        <v>62</v>
      </c>
      <c r="D20" s="3">
        <v>5</v>
      </c>
      <c r="E20" s="3">
        <v>1</v>
      </c>
      <c r="F20" s="3" t="s">
        <v>24</v>
      </c>
      <c r="G20" s="3" t="s">
        <v>25</v>
      </c>
      <c r="H20" s="3"/>
    </row>
    <row r="23" spans="2:21" x14ac:dyDescent="0.25">
      <c r="B23" s="2" t="s">
        <v>1</v>
      </c>
      <c r="C23" s="16" t="s">
        <v>132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21" x14ac:dyDescent="0.25">
      <c r="B24" s="2" t="s">
        <v>32</v>
      </c>
      <c r="C24" s="2" t="s">
        <v>36</v>
      </c>
      <c r="D24" s="2" t="s">
        <v>3</v>
      </c>
      <c r="E24" s="2" t="s">
        <v>33</v>
      </c>
      <c r="F24" s="2" t="s">
        <v>34</v>
      </c>
      <c r="G24" s="2" t="s">
        <v>35</v>
      </c>
      <c r="H24" s="2" t="s">
        <v>46</v>
      </c>
      <c r="I24" s="2" t="s">
        <v>47</v>
      </c>
      <c r="J24" s="2" t="s">
        <v>48</v>
      </c>
      <c r="K24" s="2" t="s">
        <v>49</v>
      </c>
      <c r="L24" s="2" t="s">
        <v>37</v>
      </c>
      <c r="M24" s="2" t="s">
        <v>38</v>
      </c>
      <c r="N24" s="2" t="s">
        <v>39</v>
      </c>
      <c r="O24" s="2" t="s">
        <v>40</v>
      </c>
      <c r="P24" s="2" t="s">
        <v>41</v>
      </c>
      <c r="Q24" s="2" t="s">
        <v>5</v>
      </c>
      <c r="R24" s="2" t="s">
        <v>6</v>
      </c>
      <c r="S24" s="2" t="s">
        <v>7</v>
      </c>
      <c r="T24" s="2" t="s">
        <v>8</v>
      </c>
      <c r="U24" s="2" t="s">
        <v>9</v>
      </c>
    </row>
    <row r="25" spans="2:21" ht="45" customHeight="1" x14ac:dyDescent="0.25">
      <c r="B25" s="3" t="s">
        <v>89</v>
      </c>
      <c r="C25" s="3" t="s">
        <v>31</v>
      </c>
      <c r="D25" s="4" t="s">
        <v>88</v>
      </c>
      <c r="E25" s="3" t="s">
        <v>90</v>
      </c>
      <c r="F25" s="3" t="s">
        <v>91</v>
      </c>
      <c r="G25" s="3" t="s">
        <v>91</v>
      </c>
      <c r="H25" s="3" t="s">
        <v>92</v>
      </c>
      <c r="I25" s="3" t="s">
        <v>92</v>
      </c>
      <c r="J25" s="3" t="s">
        <v>93</v>
      </c>
      <c r="K25" s="3" t="s">
        <v>93</v>
      </c>
      <c r="L25" s="3" t="s">
        <v>94</v>
      </c>
      <c r="M25" s="3"/>
      <c r="N25" s="3" t="s">
        <v>94</v>
      </c>
      <c r="O25" s="3" t="s">
        <v>94</v>
      </c>
      <c r="P25" s="3" t="s">
        <v>95</v>
      </c>
      <c r="Q25" s="3" t="s">
        <v>28</v>
      </c>
      <c r="R25" s="3" t="s">
        <v>29</v>
      </c>
      <c r="S25" s="3" t="s">
        <v>30</v>
      </c>
      <c r="T25" s="3" t="s">
        <v>31</v>
      </c>
      <c r="U25" s="3"/>
    </row>
    <row r="26" spans="2:21" x14ac:dyDescent="0.25">
      <c r="B26" s="3">
        <v>1</v>
      </c>
      <c r="C26" s="3">
        <v>1</v>
      </c>
      <c r="D26" s="3">
        <v>1</v>
      </c>
      <c r="E26" s="3" t="s">
        <v>55</v>
      </c>
      <c r="F26" s="3"/>
      <c r="G26" s="3"/>
      <c r="H26" s="5" t="s">
        <v>114</v>
      </c>
      <c r="I26" s="3"/>
      <c r="J26" s="14" t="s">
        <v>129</v>
      </c>
      <c r="K26" s="3"/>
      <c r="L26" s="3" t="s">
        <v>56</v>
      </c>
      <c r="M26" s="3" t="s">
        <v>143</v>
      </c>
      <c r="N26" s="3" t="s">
        <v>44</v>
      </c>
      <c r="O26" s="3" t="s">
        <v>45</v>
      </c>
      <c r="P26" s="3"/>
      <c r="Q26" s="3">
        <v>1</v>
      </c>
      <c r="R26" s="3" t="s">
        <v>24</v>
      </c>
      <c r="S26" s="3" t="s">
        <v>25</v>
      </c>
      <c r="T26" s="3"/>
      <c r="U26" s="3"/>
    </row>
    <row r="27" spans="2:21" ht="75" x14ac:dyDescent="0.25">
      <c r="B27" s="3">
        <v>2</v>
      </c>
      <c r="C27" s="3">
        <v>1</v>
      </c>
      <c r="D27" s="3">
        <v>1</v>
      </c>
      <c r="E27" s="4" t="s">
        <v>42</v>
      </c>
      <c r="F27" s="3"/>
      <c r="G27" s="3"/>
      <c r="H27" s="3">
        <v>9833331111</v>
      </c>
      <c r="I27" s="3"/>
      <c r="J27" s="3"/>
      <c r="K27" s="3"/>
      <c r="L27" s="3" t="s">
        <v>50</v>
      </c>
      <c r="M27" s="3" t="s">
        <v>43</v>
      </c>
      <c r="N27" s="3" t="s">
        <v>44</v>
      </c>
      <c r="O27" s="3" t="s">
        <v>45</v>
      </c>
      <c r="P27" s="3"/>
      <c r="Q27" s="3">
        <v>1</v>
      </c>
      <c r="R27" s="3" t="s">
        <v>24</v>
      </c>
      <c r="S27" s="3" t="s">
        <v>25</v>
      </c>
      <c r="T27" s="3"/>
      <c r="U27" s="3"/>
    </row>
    <row r="28" spans="2:21" x14ac:dyDescent="0.25">
      <c r="B28" s="3">
        <v>3</v>
      </c>
      <c r="C28" s="3">
        <v>1</v>
      </c>
      <c r="D28" s="3">
        <v>1</v>
      </c>
      <c r="E28" s="3" t="s">
        <v>51</v>
      </c>
      <c r="F28" s="3"/>
      <c r="G28" s="3"/>
      <c r="H28" s="3">
        <v>1311</v>
      </c>
      <c r="I28" s="3"/>
      <c r="J28" s="3"/>
      <c r="K28" s="3"/>
      <c r="L28" s="3" t="s">
        <v>50</v>
      </c>
      <c r="M28" s="3" t="s">
        <v>43</v>
      </c>
      <c r="N28" s="3" t="s">
        <v>44</v>
      </c>
      <c r="O28" s="3" t="s">
        <v>45</v>
      </c>
      <c r="P28" s="3"/>
      <c r="Q28" s="3">
        <v>1</v>
      </c>
      <c r="R28" s="3" t="s">
        <v>24</v>
      </c>
      <c r="S28" s="3" t="s">
        <v>25</v>
      </c>
      <c r="T28" s="3"/>
      <c r="U28" s="3"/>
    </row>
    <row r="29" spans="2:21" x14ac:dyDescent="0.25">
      <c r="B29" s="3">
        <v>4</v>
      </c>
      <c r="C29" s="3">
        <v>1</v>
      </c>
      <c r="D29" s="3">
        <v>1</v>
      </c>
      <c r="E29" s="3" t="s">
        <v>52</v>
      </c>
      <c r="F29" s="3"/>
      <c r="G29" s="3"/>
      <c r="H29" s="3">
        <v>1275</v>
      </c>
      <c r="I29" s="3"/>
      <c r="J29" s="3"/>
      <c r="K29" s="3"/>
      <c r="L29" s="3" t="s">
        <v>50</v>
      </c>
      <c r="M29" s="3" t="s">
        <v>43</v>
      </c>
      <c r="N29" s="3" t="s">
        <v>44</v>
      </c>
      <c r="O29" s="3" t="s">
        <v>45</v>
      </c>
      <c r="P29" s="3"/>
      <c r="Q29" s="3">
        <v>1</v>
      </c>
      <c r="R29" s="3" t="s">
        <v>24</v>
      </c>
      <c r="S29" s="3" t="s">
        <v>25</v>
      </c>
      <c r="T29" s="3"/>
      <c r="U29" s="3"/>
    </row>
    <row r="30" spans="2:21" x14ac:dyDescent="0.25">
      <c r="B30" s="3">
        <v>5</v>
      </c>
      <c r="C30" s="3">
        <v>1</v>
      </c>
      <c r="D30" s="3">
        <v>1</v>
      </c>
      <c r="E30" s="3" t="s">
        <v>53</v>
      </c>
      <c r="F30" s="3"/>
      <c r="G30" s="3"/>
      <c r="H30" s="3">
        <v>182</v>
      </c>
      <c r="I30" s="3"/>
      <c r="J30" s="3"/>
      <c r="K30" s="3"/>
      <c r="L30" s="3" t="s">
        <v>45</v>
      </c>
      <c r="M30" s="3" t="s">
        <v>45</v>
      </c>
      <c r="N30" s="3" t="s">
        <v>45</v>
      </c>
      <c r="O30" s="3" t="s">
        <v>45</v>
      </c>
      <c r="P30" s="3"/>
      <c r="Q30" s="3">
        <v>1</v>
      </c>
      <c r="R30" s="3" t="s">
        <v>24</v>
      </c>
      <c r="S30" s="3" t="s">
        <v>25</v>
      </c>
      <c r="T30" s="3"/>
      <c r="U30" s="3"/>
    </row>
    <row r="31" spans="2:21" x14ac:dyDescent="0.25">
      <c r="B31" s="3">
        <v>6</v>
      </c>
      <c r="C31" s="3">
        <v>2</v>
      </c>
      <c r="D31" s="3">
        <v>15</v>
      </c>
      <c r="E31" s="3" t="s">
        <v>58</v>
      </c>
      <c r="F31" s="3"/>
      <c r="G31" s="3"/>
      <c r="H31" s="5" t="s">
        <v>59</v>
      </c>
      <c r="I31" s="3"/>
      <c r="J31" s="3"/>
      <c r="K31" s="3"/>
      <c r="L31" s="3" t="s">
        <v>56</v>
      </c>
      <c r="M31" s="3" t="s">
        <v>143</v>
      </c>
      <c r="N31" s="3" t="s">
        <v>44</v>
      </c>
      <c r="O31" s="3" t="s">
        <v>45</v>
      </c>
      <c r="P31" s="3"/>
      <c r="Q31" s="3">
        <v>1</v>
      </c>
      <c r="R31" s="3" t="s">
        <v>24</v>
      </c>
      <c r="S31" s="3" t="s">
        <v>25</v>
      </c>
      <c r="T31" s="3"/>
      <c r="U31" s="3"/>
    </row>
    <row r="32" spans="2:21" x14ac:dyDescent="0.25">
      <c r="B32" s="3">
        <v>7</v>
      </c>
      <c r="C32" s="3">
        <v>3</v>
      </c>
      <c r="D32" s="3">
        <v>2</v>
      </c>
      <c r="E32" s="3" t="s">
        <v>54</v>
      </c>
      <c r="F32" s="3"/>
      <c r="G32" s="3"/>
      <c r="H32" s="3">
        <v>2222630553</v>
      </c>
      <c r="I32" s="3"/>
      <c r="J32" s="3"/>
      <c r="K32" s="3"/>
      <c r="L32" s="3" t="s">
        <v>50</v>
      </c>
      <c r="M32" s="3" t="s">
        <v>43</v>
      </c>
      <c r="N32" s="3" t="s">
        <v>44</v>
      </c>
      <c r="O32" s="3" t="s">
        <v>45</v>
      </c>
      <c r="P32" s="3"/>
      <c r="Q32" s="3">
        <v>1</v>
      </c>
      <c r="R32" s="3" t="s">
        <v>24</v>
      </c>
      <c r="S32" s="3" t="s">
        <v>25</v>
      </c>
      <c r="T32" s="3"/>
      <c r="U32" s="3"/>
    </row>
    <row r="33" spans="2:21" x14ac:dyDescent="0.25">
      <c r="B33" s="3">
        <v>8</v>
      </c>
      <c r="C33" s="3">
        <v>4</v>
      </c>
      <c r="D33" s="3">
        <v>7</v>
      </c>
      <c r="E33" s="3" t="s">
        <v>60</v>
      </c>
      <c r="F33" s="3"/>
      <c r="G33" s="3"/>
      <c r="H33" s="5" t="s">
        <v>61</v>
      </c>
      <c r="I33" s="3">
        <v>101</v>
      </c>
      <c r="J33" s="3"/>
      <c r="K33" s="3"/>
      <c r="L33" s="3" t="s">
        <v>56</v>
      </c>
      <c r="M33" s="3" t="s">
        <v>143</v>
      </c>
      <c r="N33" s="3" t="s">
        <v>44</v>
      </c>
      <c r="O33" s="3" t="s">
        <v>45</v>
      </c>
      <c r="P33" s="3"/>
      <c r="Q33" s="3">
        <v>1</v>
      </c>
      <c r="R33" s="3" t="s">
        <v>24</v>
      </c>
      <c r="S33" s="3" t="s">
        <v>25</v>
      </c>
      <c r="T33" s="3"/>
      <c r="U33" s="3"/>
    </row>
    <row r="34" spans="2:21" x14ac:dyDescent="0.25">
      <c r="B34" s="3">
        <v>9</v>
      </c>
      <c r="C34" s="3">
        <v>5</v>
      </c>
      <c r="D34" s="3">
        <v>16</v>
      </c>
      <c r="E34" s="3" t="s">
        <v>63</v>
      </c>
      <c r="F34" s="3"/>
      <c r="G34" s="3"/>
      <c r="H34" s="5" t="s">
        <v>64</v>
      </c>
      <c r="I34" s="3">
        <v>100</v>
      </c>
      <c r="J34" s="3"/>
      <c r="K34" s="3"/>
      <c r="L34" s="3" t="s">
        <v>56</v>
      </c>
      <c r="M34" s="3" t="s">
        <v>143</v>
      </c>
      <c r="N34" s="3" t="s">
        <v>44</v>
      </c>
      <c r="O34" s="3" t="s">
        <v>45</v>
      </c>
      <c r="P34" s="3"/>
      <c r="Q34" s="3">
        <v>1</v>
      </c>
      <c r="R34" s="3" t="s">
        <v>24</v>
      </c>
      <c r="S34" s="3" t="s">
        <v>25</v>
      </c>
      <c r="T34" s="3"/>
      <c r="U34" s="3"/>
    </row>
    <row r="35" spans="2:21" x14ac:dyDescent="0.25">
      <c r="B35" s="3">
        <v>10</v>
      </c>
      <c r="C35" s="3">
        <v>5</v>
      </c>
      <c r="D35" s="3">
        <v>16</v>
      </c>
      <c r="E35" s="3" t="s">
        <v>65</v>
      </c>
      <c r="F35" s="3"/>
      <c r="G35" s="3"/>
      <c r="H35" s="5" t="s">
        <v>67</v>
      </c>
      <c r="I35" s="3"/>
      <c r="J35" s="3"/>
      <c r="K35" s="3"/>
      <c r="L35" s="3" t="s">
        <v>56</v>
      </c>
      <c r="M35" s="3" t="s">
        <v>143</v>
      </c>
      <c r="N35" s="3" t="s">
        <v>44</v>
      </c>
      <c r="O35" s="3" t="s">
        <v>45</v>
      </c>
      <c r="P35" s="3"/>
      <c r="Q35" s="3">
        <v>1</v>
      </c>
      <c r="R35" s="3" t="s">
        <v>24</v>
      </c>
      <c r="S35" s="3" t="s">
        <v>25</v>
      </c>
      <c r="T35" s="3"/>
      <c r="U35" s="3"/>
    </row>
    <row r="36" spans="2:21" x14ac:dyDescent="0.25">
      <c r="B36" s="3">
        <v>11</v>
      </c>
      <c r="C36" s="3">
        <v>5</v>
      </c>
      <c r="D36" s="3">
        <v>16</v>
      </c>
      <c r="E36" s="3" t="s">
        <v>68</v>
      </c>
      <c r="F36" s="3"/>
      <c r="G36" s="3"/>
      <c r="H36" s="5" t="s">
        <v>66</v>
      </c>
      <c r="I36" s="3"/>
      <c r="J36" s="3"/>
      <c r="K36" s="3"/>
      <c r="L36" s="3" t="s">
        <v>56</v>
      </c>
      <c r="M36" s="3" t="s">
        <v>143</v>
      </c>
      <c r="N36" s="3" t="s">
        <v>44</v>
      </c>
      <c r="O36" s="3" t="s">
        <v>45</v>
      </c>
      <c r="P36" s="3"/>
      <c r="Q36" s="3">
        <v>1</v>
      </c>
      <c r="R36" s="3" t="s">
        <v>24</v>
      </c>
      <c r="S36" s="3" t="s">
        <v>25</v>
      </c>
      <c r="T36" s="3"/>
      <c r="U36" s="3"/>
    </row>
    <row r="37" spans="2:21" x14ac:dyDescent="0.25">
      <c r="B37" s="3">
        <v>12</v>
      </c>
      <c r="C37" s="3">
        <v>5</v>
      </c>
      <c r="D37" s="3">
        <v>16</v>
      </c>
      <c r="E37" s="3" t="s">
        <v>70</v>
      </c>
      <c r="F37" s="3"/>
      <c r="G37" s="3"/>
      <c r="H37" s="5" t="s">
        <v>69</v>
      </c>
      <c r="I37" s="3"/>
      <c r="J37" s="3"/>
      <c r="K37" s="3"/>
      <c r="L37" s="3"/>
      <c r="M37" s="3"/>
      <c r="N37" s="3"/>
      <c r="O37" s="3"/>
      <c r="P37" s="3"/>
      <c r="Q37" s="3">
        <v>1</v>
      </c>
      <c r="R37" s="3" t="s">
        <v>24</v>
      </c>
      <c r="S37" s="3" t="s">
        <v>25</v>
      </c>
      <c r="T37" s="3"/>
      <c r="U37" s="3"/>
    </row>
    <row r="38" spans="2:21" x14ac:dyDescent="0.25">
      <c r="B38" s="3">
        <v>13</v>
      </c>
      <c r="C38" s="3">
        <v>5</v>
      </c>
      <c r="D38" s="3">
        <v>16</v>
      </c>
      <c r="E38" s="3" t="s">
        <v>71</v>
      </c>
      <c r="F38" s="3"/>
      <c r="G38" s="3"/>
      <c r="H38" s="3">
        <v>24921212</v>
      </c>
      <c r="I38" s="3">
        <v>24922618</v>
      </c>
      <c r="J38" s="3"/>
      <c r="K38" s="3"/>
      <c r="L38" s="3" t="s">
        <v>44</v>
      </c>
      <c r="M38" s="3" t="s">
        <v>44</v>
      </c>
      <c r="N38" s="3" t="s">
        <v>44</v>
      </c>
      <c r="O38" s="3" t="s">
        <v>44</v>
      </c>
      <c r="P38" s="3"/>
      <c r="Q38" s="3">
        <v>1</v>
      </c>
      <c r="R38" s="3" t="s">
        <v>24</v>
      </c>
      <c r="S38" s="3" t="s">
        <v>25</v>
      </c>
      <c r="T38" s="3"/>
      <c r="U38" s="3"/>
    </row>
    <row r="39" spans="2:21" x14ac:dyDescent="0.25">
      <c r="B39" s="3">
        <v>14</v>
      </c>
      <c r="C39" s="3">
        <v>6</v>
      </c>
      <c r="D39" s="3">
        <v>4</v>
      </c>
      <c r="E39" s="3" t="s">
        <v>72</v>
      </c>
      <c r="F39" s="3"/>
      <c r="G39" s="3"/>
      <c r="H39" s="5" t="s">
        <v>73</v>
      </c>
      <c r="I39" s="5" t="s">
        <v>74</v>
      </c>
      <c r="J39" s="3"/>
      <c r="K39" s="3"/>
      <c r="L39" s="3" t="s">
        <v>56</v>
      </c>
      <c r="M39" s="3" t="s">
        <v>143</v>
      </c>
      <c r="N39" s="3" t="s">
        <v>44</v>
      </c>
      <c r="O39" s="3" t="s">
        <v>45</v>
      </c>
      <c r="P39" s="3"/>
      <c r="Q39" s="3">
        <v>1</v>
      </c>
      <c r="R39" s="3" t="s">
        <v>24</v>
      </c>
      <c r="S39" s="3" t="s">
        <v>25</v>
      </c>
      <c r="T39" s="3"/>
      <c r="U39" s="3"/>
    </row>
    <row r="40" spans="2:21" x14ac:dyDescent="0.25">
      <c r="B40" s="3">
        <v>15</v>
      </c>
      <c r="C40" s="3">
        <v>7</v>
      </c>
      <c r="D40" s="3">
        <v>3</v>
      </c>
      <c r="E40" s="3" t="s">
        <v>75</v>
      </c>
      <c r="F40" s="3"/>
      <c r="G40" s="3"/>
      <c r="H40" s="5" t="s">
        <v>76</v>
      </c>
      <c r="I40" s="5" t="s">
        <v>77</v>
      </c>
      <c r="J40" s="3"/>
      <c r="K40" s="3"/>
      <c r="L40" s="3" t="s">
        <v>56</v>
      </c>
      <c r="M40" s="3" t="s">
        <v>143</v>
      </c>
      <c r="N40" s="3" t="s">
        <v>44</v>
      </c>
      <c r="O40" s="3" t="s">
        <v>45</v>
      </c>
      <c r="P40" s="3"/>
      <c r="Q40" s="3">
        <v>1</v>
      </c>
      <c r="R40" s="3" t="s">
        <v>24</v>
      </c>
      <c r="S40" s="3" t="s">
        <v>25</v>
      </c>
      <c r="T40" s="3"/>
      <c r="U40" s="3"/>
    </row>
    <row r="41" spans="2:21" x14ac:dyDescent="0.25">
      <c r="B41" s="3">
        <v>16</v>
      </c>
      <c r="C41" s="3">
        <v>8</v>
      </c>
      <c r="D41" s="3">
        <v>3</v>
      </c>
      <c r="E41" s="3" t="s">
        <v>78</v>
      </c>
      <c r="F41" s="3"/>
      <c r="G41" s="3"/>
      <c r="H41" s="5" t="s">
        <v>79</v>
      </c>
      <c r="I41" s="3"/>
      <c r="J41" s="3"/>
      <c r="K41" s="3"/>
      <c r="L41" s="3" t="s">
        <v>56</v>
      </c>
      <c r="M41" s="3" t="s">
        <v>143</v>
      </c>
      <c r="N41" s="3" t="s">
        <v>44</v>
      </c>
      <c r="O41" s="3" t="s">
        <v>45</v>
      </c>
      <c r="P41" s="3"/>
      <c r="Q41" s="3">
        <v>1</v>
      </c>
      <c r="R41" s="3" t="s">
        <v>24</v>
      </c>
      <c r="S41" s="3" t="s">
        <v>25</v>
      </c>
      <c r="T41" s="3"/>
      <c r="U41" s="3"/>
    </row>
    <row r="42" spans="2:21" x14ac:dyDescent="0.25">
      <c r="B42" s="3">
        <v>17</v>
      </c>
      <c r="C42" s="3">
        <v>9</v>
      </c>
      <c r="D42" s="3">
        <v>3</v>
      </c>
      <c r="E42" s="3" t="s">
        <v>80</v>
      </c>
      <c r="F42" s="3"/>
      <c r="G42" s="3"/>
      <c r="H42" s="5" t="s">
        <v>79</v>
      </c>
      <c r="I42" s="3"/>
      <c r="J42" s="3"/>
      <c r="K42" s="3"/>
      <c r="L42" s="3" t="s">
        <v>56</v>
      </c>
      <c r="M42" s="3" t="s">
        <v>143</v>
      </c>
      <c r="N42" s="3" t="s">
        <v>44</v>
      </c>
      <c r="O42" s="3" t="s">
        <v>45</v>
      </c>
      <c r="P42" s="3"/>
      <c r="Q42" s="3">
        <v>1</v>
      </c>
      <c r="R42" s="3" t="s">
        <v>24</v>
      </c>
      <c r="S42" s="3" t="s">
        <v>25</v>
      </c>
      <c r="T42" s="3"/>
      <c r="U42" s="3"/>
    </row>
    <row r="43" spans="2:21" x14ac:dyDescent="0.25">
      <c r="B43" s="3">
        <v>18</v>
      </c>
      <c r="C43" s="3">
        <v>10</v>
      </c>
      <c r="D43" s="3">
        <v>3</v>
      </c>
      <c r="E43" s="3" t="s">
        <v>81</v>
      </c>
      <c r="F43" s="3"/>
      <c r="G43" s="3"/>
      <c r="H43" s="5" t="s">
        <v>82</v>
      </c>
      <c r="I43" s="5" t="s">
        <v>83</v>
      </c>
      <c r="J43" s="3"/>
      <c r="K43" s="3"/>
      <c r="L43" s="3" t="s">
        <v>56</v>
      </c>
      <c r="M43" s="3" t="s">
        <v>143</v>
      </c>
      <c r="N43" s="3" t="s">
        <v>44</v>
      </c>
      <c r="O43" s="3" t="s">
        <v>45</v>
      </c>
      <c r="P43" s="3"/>
      <c r="Q43" s="3">
        <v>1</v>
      </c>
      <c r="R43" s="3" t="s">
        <v>24</v>
      </c>
      <c r="S43" s="3" t="s">
        <v>25</v>
      </c>
      <c r="T43" s="3"/>
      <c r="U43" s="3"/>
    </row>
    <row r="44" spans="2:21" x14ac:dyDescent="0.25">
      <c r="B44" s="3">
        <v>19</v>
      </c>
      <c r="C44" s="3">
        <v>5</v>
      </c>
      <c r="D44" s="3">
        <v>16</v>
      </c>
      <c r="E44" s="3" t="s">
        <v>84</v>
      </c>
      <c r="F44" s="3"/>
      <c r="G44" s="3"/>
      <c r="H44" s="3">
        <v>22621547</v>
      </c>
      <c r="I44" s="3"/>
      <c r="J44" s="3"/>
      <c r="K44" s="3"/>
      <c r="L44" s="3" t="s">
        <v>56</v>
      </c>
      <c r="M44" s="3" t="s">
        <v>143</v>
      </c>
      <c r="N44" s="3" t="s">
        <v>44</v>
      </c>
      <c r="O44" s="3" t="s">
        <v>45</v>
      </c>
      <c r="P44" s="3"/>
      <c r="Q44" s="3">
        <v>1</v>
      </c>
      <c r="R44" s="3" t="s">
        <v>24</v>
      </c>
      <c r="S44" s="3" t="s">
        <v>25</v>
      </c>
      <c r="T44" s="3"/>
      <c r="U44" s="3"/>
    </row>
    <row r="45" spans="2:21" x14ac:dyDescent="0.25">
      <c r="B45" s="3">
        <v>20</v>
      </c>
      <c r="C45" s="3">
        <v>5</v>
      </c>
      <c r="D45" s="3">
        <v>16</v>
      </c>
      <c r="E45" s="3" t="s">
        <v>86</v>
      </c>
      <c r="F45" s="3"/>
      <c r="G45" s="3"/>
      <c r="H45" s="3">
        <v>103</v>
      </c>
      <c r="I45" s="3"/>
      <c r="J45" s="3"/>
      <c r="K45" s="3"/>
      <c r="L45" s="3" t="s">
        <v>44</v>
      </c>
      <c r="M45" s="3" t="s">
        <v>44</v>
      </c>
      <c r="N45" s="3" t="s">
        <v>44</v>
      </c>
      <c r="O45" s="3" t="s">
        <v>45</v>
      </c>
      <c r="P45" s="3"/>
      <c r="Q45" s="3">
        <v>1</v>
      </c>
      <c r="R45" s="3" t="s">
        <v>24</v>
      </c>
      <c r="S45" s="3" t="s">
        <v>25</v>
      </c>
      <c r="T45" s="3"/>
      <c r="U45" s="3"/>
    </row>
    <row r="46" spans="2:21" x14ac:dyDescent="0.25">
      <c r="B46" s="3">
        <v>21</v>
      </c>
      <c r="C46" s="3">
        <v>5</v>
      </c>
      <c r="D46" s="3">
        <v>16</v>
      </c>
      <c r="E46" s="3" t="s">
        <v>85</v>
      </c>
      <c r="F46" s="3"/>
      <c r="G46" s="3"/>
      <c r="H46" s="3">
        <v>22884433</v>
      </c>
      <c r="I46" s="3"/>
      <c r="J46" s="3"/>
      <c r="K46" s="3"/>
      <c r="L46" s="3" t="s">
        <v>56</v>
      </c>
      <c r="M46" s="3" t="s">
        <v>143</v>
      </c>
      <c r="N46" s="3" t="s">
        <v>44</v>
      </c>
      <c r="O46" s="3" t="s">
        <v>45</v>
      </c>
      <c r="P46" s="3"/>
      <c r="Q46" s="3">
        <v>1</v>
      </c>
      <c r="R46" s="3" t="s">
        <v>24</v>
      </c>
      <c r="S46" s="3" t="s">
        <v>25</v>
      </c>
      <c r="T46" s="3"/>
      <c r="U46" s="3"/>
    </row>
    <row r="47" spans="2:21" x14ac:dyDescent="0.25">
      <c r="B47" s="3">
        <v>22</v>
      </c>
      <c r="C47" s="3">
        <v>11</v>
      </c>
      <c r="D47" s="3">
        <v>10</v>
      </c>
      <c r="E47" s="3" t="s">
        <v>133</v>
      </c>
      <c r="F47" s="3"/>
      <c r="G47" s="3"/>
      <c r="H47" s="5" t="s">
        <v>134</v>
      </c>
      <c r="I47" s="5" t="s">
        <v>135</v>
      </c>
      <c r="J47" s="3"/>
      <c r="K47" s="3"/>
      <c r="L47" s="3" t="s">
        <v>56</v>
      </c>
      <c r="M47" s="3" t="s">
        <v>143</v>
      </c>
      <c r="N47" s="3" t="s">
        <v>44</v>
      </c>
      <c r="O47" s="3" t="s">
        <v>45</v>
      </c>
      <c r="P47" s="3"/>
      <c r="Q47" s="3">
        <v>1</v>
      </c>
      <c r="R47" s="3" t="s">
        <v>24</v>
      </c>
      <c r="S47" s="3" t="s">
        <v>25</v>
      </c>
      <c r="T47" s="3"/>
      <c r="U47" s="3"/>
    </row>
    <row r="48" spans="2:21" x14ac:dyDescent="0.25">
      <c r="B48" s="3">
        <v>23</v>
      </c>
      <c r="C48" s="3">
        <v>12</v>
      </c>
      <c r="D48" s="3">
        <v>9</v>
      </c>
      <c r="E48" s="3" t="s">
        <v>136</v>
      </c>
      <c r="F48" s="3"/>
      <c r="G48" s="3"/>
      <c r="H48" s="5" t="s">
        <v>137</v>
      </c>
      <c r="I48" s="3"/>
      <c r="J48" s="3"/>
      <c r="K48" s="3"/>
      <c r="L48" s="3" t="s">
        <v>56</v>
      </c>
      <c r="M48" s="3" t="s">
        <v>143</v>
      </c>
      <c r="N48" s="3" t="s">
        <v>44</v>
      </c>
      <c r="O48" s="3" t="s">
        <v>45</v>
      </c>
      <c r="P48" s="3"/>
      <c r="Q48" s="3">
        <v>1</v>
      </c>
      <c r="R48" s="3" t="s">
        <v>24</v>
      </c>
      <c r="S48" s="3" t="s">
        <v>25</v>
      </c>
      <c r="T48" s="3"/>
      <c r="U48" s="3"/>
    </row>
    <row r="49" spans="2:21" x14ac:dyDescent="0.25">
      <c r="B49" s="3">
        <v>24</v>
      </c>
      <c r="C49" s="3">
        <v>13</v>
      </c>
      <c r="D49" s="3">
        <v>9</v>
      </c>
      <c r="E49" s="3" t="s">
        <v>87</v>
      </c>
      <c r="F49" s="3"/>
      <c r="G49" s="3"/>
      <c r="H49" s="3">
        <v>9993232332</v>
      </c>
      <c r="I49" s="3"/>
      <c r="J49" s="3"/>
      <c r="K49" s="3"/>
      <c r="L49" s="3" t="s">
        <v>56</v>
      </c>
      <c r="M49" s="3" t="s">
        <v>143</v>
      </c>
      <c r="N49" s="3" t="s">
        <v>44</v>
      </c>
      <c r="O49" s="3" t="s">
        <v>45</v>
      </c>
      <c r="P49" s="3"/>
      <c r="Q49" s="3">
        <v>1</v>
      </c>
      <c r="R49" s="3" t="s">
        <v>24</v>
      </c>
      <c r="S49" s="3" t="s">
        <v>25</v>
      </c>
      <c r="T49" s="3"/>
      <c r="U49" s="3"/>
    </row>
    <row r="50" spans="2:21" x14ac:dyDescent="0.25">
      <c r="B50" s="3">
        <v>25</v>
      </c>
      <c r="C50" s="3">
        <v>14</v>
      </c>
      <c r="D50" s="3">
        <v>11</v>
      </c>
      <c r="E50" s="3" t="s">
        <v>138</v>
      </c>
      <c r="F50" s="3"/>
      <c r="G50" s="3"/>
      <c r="H50" s="5" t="s">
        <v>139</v>
      </c>
      <c r="I50" s="5" t="s">
        <v>140</v>
      </c>
      <c r="J50" s="3"/>
      <c r="K50" s="3"/>
      <c r="L50" s="3" t="s">
        <v>56</v>
      </c>
      <c r="M50" s="3" t="s">
        <v>143</v>
      </c>
      <c r="N50" s="3" t="s">
        <v>44</v>
      </c>
      <c r="O50" s="3" t="s">
        <v>45</v>
      </c>
      <c r="P50" s="3"/>
      <c r="Q50" s="3">
        <v>1</v>
      </c>
      <c r="R50" s="3" t="s">
        <v>24</v>
      </c>
      <c r="S50" s="3" t="s">
        <v>25</v>
      </c>
      <c r="T50" s="3"/>
      <c r="U50" s="3"/>
    </row>
    <row r="51" spans="2:21" x14ac:dyDescent="0.25">
      <c r="B51" s="3">
        <v>26</v>
      </c>
      <c r="C51" s="3">
        <v>15</v>
      </c>
      <c r="D51" s="3">
        <v>12</v>
      </c>
      <c r="E51" s="3" t="s">
        <v>141</v>
      </c>
      <c r="F51" s="3"/>
      <c r="G51" s="3"/>
      <c r="H51" s="5" t="s">
        <v>142</v>
      </c>
      <c r="I51" s="3"/>
      <c r="J51" s="3"/>
      <c r="K51" s="3"/>
      <c r="L51" s="3" t="s">
        <v>56</v>
      </c>
      <c r="M51" s="3" t="s">
        <v>143</v>
      </c>
      <c r="N51" s="3" t="s">
        <v>44</v>
      </c>
      <c r="O51" s="3" t="s">
        <v>45</v>
      </c>
      <c r="P51" s="3"/>
      <c r="Q51" s="3">
        <v>1</v>
      </c>
      <c r="R51" s="3" t="s">
        <v>24</v>
      </c>
      <c r="S51" s="3" t="s">
        <v>25</v>
      </c>
      <c r="T51" s="3"/>
      <c r="U51" s="3"/>
    </row>
    <row r="98" spans="2:11" x14ac:dyDescent="0.25">
      <c r="B98" s="2" t="s">
        <v>2</v>
      </c>
      <c r="C98" s="16" t="s">
        <v>132</v>
      </c>
    </row>
    <row r="100" spans="2:11" x14ac:dyDescent="0.25">
      <c r="B100" s="6" t="s">
        <v>96</v>
      </c>
      <c r="C100" s="6" t="s">
        <v>32</v>
      </c>
      <c r="D100" s="6" t="s">
        <v>98</v>
      </c>
      <c r="E100" s="6" t="s">
        <v>99</v>
      </c>
      <c r="F100" s="6" t="s">
        <v>97</v>
      </c>
      <c r="G100" s="6" t="s">
        <v>5</v>
      </c>
      <c r="H100" s="6" t="s">
        <v>6</v>
      </c>
      <c r="I100" s="6" t="s">
        <v>7</v>
      </c>
      <c r="J100" s="6" t="s">
        <v>8</v>
      </c>
      <c r="K100" s="6" t="s">
        <v>9</v>
      </c>
    </row>
    <row r="101" spans="2:11" ht="60" x14ac:dyDescent="0.25">
      <c r="B101" s="6" t="s">
        <v>31</v>
      </c>
      <c r="C101" s="7" t="s">
        <v>105</v>
      </c>
      <c r="D101" s="7" t="s">
        <v>106</v>
      </c>
      <c r="E101" s="7" t="s">
        <v>107</v>
      </c>
      <c r="F101" s="7" t="s">
        <v>108</v>
      </c>
      <c r="G101" s="6" t="s">
        <v>109</v>
      </c>
      <c r="H101" s="6" t="s">
        <v>31</v>
      </c>
      <c r="I101" s="6" t="s">
        <v>30</v>
      </c>
      <c r="J101" s="6" t="s">
        <v>31</v>
      </c>
      <c r="K101" s="6" t="s">
        <v>30</v>
      </c>
    </row>
    <row r="102" spans="2:11" x14ac:dyDescent="0.25">
      <c r="B102" s="3">
        <v>1</v>
      </c>
      <c r="C102" s="3">
        <v>1</v>
      </c>
      <c r="D102" s="3" t="s">
        <v>100</v>
      </c>
      <c r="E102" s="3" t="s">
        <v>101</v>
      </c>
      <c r="F102" s="3"/>
      <c r="G102" s="3">
        <v>1</v>
      </c>
      <c r="H102" s="3" t="s">
        <v>24</v>
      </c>
      <c r="I102" s="3" t="s">
        <v>25</v>
      </c>
      <c r="J102" s="3"/>
      <c r="K102" s="3"/>
    </row>
    <row r="103" spans="2:11" x14ac:dyDescent="0.25">
      <c r="B103" s="3">
        <v>2</v>
      </c>
      <c r="C103" s="3">
        <v>2</v>
      </c>
      <c r="D103" s="3" t="s">
        <v>100</v>
      </c>
      <c r="E103" s="3" t="s">
        <v>102</v>
      </c>
      <c r="F103" s="3"/>
      <c r="G103" s="3">
        <v>1</v>
      </c>
      <c r="H103" s="3" t="s">
        <v>24</v>
      </c>
      <c r="I103" s="3" t="s">
        <v>25</v>
      </c>
      <c r="J103" s="3"/>
      <c r="K103" s="3"/>
    </row>
    <row r="104" spans="2:11" x14ac:dyDescent="0.25">
      <c r="B104" s="3">
        <v>3</v>
      </c>
      <c r="C104" s="3">
        <v>3</v>
      </c>
      <c r="D104" s="3" t="s">
        <v>100</v>
      </c>
      <c r="E104" s="3" t="s">
        <v>102</v>
      </c>
      <c r="F104" s="3"/>
      <c r="G104" s="3">
        <v>1</v>
      </c>
      <c r="H104" s="3" t="s">
        <v>24</v>
      </c>
      <c r="I104" s="3" t="s">
        <v>25</v>
      </c>
      <c r="J104" s="3"/>
      <c r="K104" s="3"/>
    </row>
    <row r="105" spans="2:11" x14ac:dyDescent="0.25">
      <c r="B105" s="3">
        <v>4</v>
      </c>
      <c r="C105" s="3">
        <v>4</v>
      </c>
      <c r="D105" s="3" t="s">
        <v>100</v>
      </c>
      <c r="E105" s="3" t="s">
        <v>102</v>
      </c>
      <c r="F105" s="3"/>
      <c r="G105" s="3">
        <v>1</v>
      </c>
      <c r="H105" s="3" t="s">
        <v>24</v>
      </c>
      <c r="I105" s="3" t="s">
        <v>25</v>
      </c>
      <c r="J105" s="3"/>
      <c r="K105" s="3"/>
    </row>
    <row r="106" spans="2:11" x14ac:dyDescent="0.25">
      <c r="B106" s="3">
        <v>5</v>
      </c>
      <c r="C106" s="3">
        <v>5</v>
      </c>
      <c r="D106" s="3" t="s">
        <v>100</v>
      </c>
      <c r="E106" s="3" t="s">
        <v>103</v>
      </c>
      <c r="F106" s="3"/>
      <c r="G106" s="3">
        <v>1</v>
      </c>
      <c r="H106" s="3" t="s">
        <v>24</v>
      </c>
      <c r="I106" s="3" t="s">
        <v>25</v>
      </c>
      <c r="J106" s="3"/>
      <c r="K106" s="3"/>
    </row>
    <row r="107" spans="2:11" x14ac:dyDescent="0.25">
      <c r="B107" s="3">
        <v>6</v>
      </c>
      <c r="C107" s="3">
        <v>6</v>
      </c>
      <c r="D107" s="3" t="s">
        <v>100</v>
      </c>
      <c r="E107" s="3" t="s">
        <v>101</v>
      </c>
      <c r="F107" s="3"/>
      <c r="G107" s="3">
        <v>1</v>
      </c>
      <c r="H107" s="3" t="s">
        <v>24</v>
      </c>
      <c r="I107" s="3" t="s">
        <v>25</v>
      </c>
      <c r="J107" s="3"/>
      <c r="K107" s="3"/>
    </row>
    <row r="108" spans="2:11" x14ac:dyDescent="0.25">
      <c r="B108" s="3">
        <v>7</v>
      </c>
      <c r="C108" s="3">
        <v>7</v>
      </c>
      <c r="D108" s="3" t="s">
        <v>100</v>
      </c>
      <c r="E108" s="3" t="s">
        <v>102</v>
      </c>
      <c r="F108" s="3"/>
      <c r="G108" s="3">
        <v>1</v>
      </c>
      <c r="H108" s="3" t="s">
        <v>24</v>
      </c>
      <c r="I108" s="3" t="s">
        <v>25</v>
      </c>
      <c r="J108" s="3"/>
      <c r="K108" s="3"/>
    </row>
    <row r="109" spans="2:11" x14ac:dyDescent="0.25">
      <c r="B109" s="3">
        <v>8</v>
      </c>
      <c r="C109" s="3">
        <v>8</v>
      </c>
      <c r="D109" s="3" t="s">
        <v>100</v>
      </c>
      <c r="E109" s="3" t="s">
        <v>101</v>
      </c>
      <c r="F109" s="3"/>
      <c r="G109" s="3">
        <v>1</v>
      </c>
      <c r="H109" s="3" t="s">
        <v>24</v>
      </c>
      <c r="I109" s="3" t="s">
        <v>25</v>
      </c>
      <c r="J109" s="3"/>
      <c r="K109" s="3"/>
    </row>
    <row r="110" spans="2:11" x14ac:dyDescent="0.25">
      <c r="B110" s="3">
        <v>9</v>
      </c>
      <c r="C110" s="3">
        <v>9</v>
      </c>
      <c r="D110" s="3" t="s">
        <v>100</v>
      </c>
      <c r="E110" s="3" t="s">
        <v>101</v>
      </c>
      <c r="F110" s="3"/>
      <c r="G110" s="3">
        <v>1</v>
      </c>
      <c r="H110" s="3" t="s">
        <v>24</v>
      </c>
      <c r="I110" s="3" t="s">
        <v>25</v>
      </c>
      <c r="J110" s="3"/>
      <c r="K110" s="3"/>
    </row>
    <row r="111" spans="2:11" x14ac:dyDescent="0.25">
      <c r="B111" s="3">
        <v>10</v>
      </c>
      <c r="C111" s="3">
        <v>10</v>
      </c>
      <c r="D111" s="3" t="s">
        <v>100</v>
      </c>
      <c r="E111" s="3" t="s">
        <v>101</v>
      </c>
      <c r="F111" s="3"/>
      <c r="G111" s="3">
        <v>1</v>
      </c>
      <c r="H111" s="3" t="s">
        <v>24</v>
      </c>
      <c r="I111" s="3" t="s">
        <v>25</v>
      </c>
      <c r="J111" s="3"/>
      <c r="K111" s="3"/>
    </row>
    <row r="112" spans="2:11" x14ac:dyDescent="0.25">
      <c r="B112" s="3">
        <v>11</v>
      </c>
      <c r="C112" s="3">
        <v>11</v>
      </c>
      <c r="D112" s="3" t="s">
        <v>100</v>
      </c>
      <c r="E112" s="3" t="s">
        <v>101</v>
      </c>
      <c r="F112" s="3"/>
      <c r="G112" s="3">
        <v>1</v>
      </c>
      <c r="H112" s="3" t="s">
        <v>24</v>
      </c>
      <c r="I112" s="3" t="s">
        <v>25</v>
      </c>
      <c r="J112" s="3"/>
      <c r="K112" s="3"/>
    </row>
    <row r="113" spans="2:11" x14ac:dyDescent="0.25">
      <c r="B113" s="3">
        <v>12</v>
      </c>
      <c r="C113" s="3">
        <v>12</v>
      </c>
      <c r="D113" s="3" t="s">
        <v>100</v>
      </c>
      <c r="E113" s="3" t="s">
        <v>101</v>
      </c>
      <c r="F113" s="3"/>
      <c r="G113" s="3">
        <v>1</v>
      </c>
      <c r="H113" s="3" t="s">
        <v>24</v>
      </c>
      <c r="I113" s="3" t="s">
        <v>25</v>
      </c>
      <c r="J113" s="3"/>
      <c r="K113" s="3"/>
    </row>
    <row r="114" spans="2:11" x14ac:dyDescent="0.25">
      <c r="B114" s="3">
        <v>13</v>
      </c>
      <c r="C114" s="3">
        <v>13</v>
      </c>
      <c r="D114" s="3" t="s">
        <v>100</v>
      </c>
      <c r="E114" s="3" t="s">
        <v>101</v>
      </c>
      <c r="F114" s="3"/>
      <c r="G114" s="3">
        <v>1</v>
      </c>
      <c r="H114" s="3" t="s">
        <v>24</v>
      </c>
      <c r="I114" s="3" t="s">
        <v>25</v>
      </c>
      <c r="J114" s="3"/>
      <c r="K114" s="3"/>
    </row>
    <row r="115" spans="2:11" x14ac:dyDescent="0.25">
      <c r="B115" s="3">
        <v>14</v>
      </c>
      <c r="C115" s="3">
        <v>14</v>
      </c>
      <c r="D115" s="3" t="s">
        <v>100</v>
      </c>
      <c r="E115" s="3" t="s">
        <v>101</v>
      </c>
      <c r="F115" s="3"/>
      <c r="G115" s="3">
        <v>1</v>
      </c>
      <c r="H115" s="3" t="s">
        <v>24</v>
      </c>
      <c r="I115" s="3" t="s">
        <v>25</v>
      </c>
      <c r="J115" s="3"/>
      <c r="K115" s="3"/>
    </row>
    <row r="116" spans="2:11" x14ac:dyDescent="0.25">
      <c r="B116" s="3">
        <v>15</v>
      </c>
      <c r="C116" s="3">
        <v>15</v>
      </c>
      <c r="D116" s="3" t="s">
        <v>100</v>
      </c>
      <c r="E116" s="3" t="s">
        <v>101</v>
      </c>
      <c r="F116" s="3"/>
      <c r="G116" s="3">
        <v>1</v>
      </c>
      <c r="H116" s="3" t="s">
        <v>24</v>
      </c>
      <c r="I116" s="3" t="s">
        <v>25</v>
      </c>
      <c r="J116" s="3"/>
      <c r="K116" s="3"/>
    </row>
    <row r="117" spans="2:11" x14ac:dyDescent="0.25">
      <c r="B117" s="3">
        <v>16</v>
      </c>
      <c r="C117" s="3">
        <v>16</v>
      </c>
      <c r="D117" s="3" t="s">
        <v>100</v>
      </c>
      <c r="E117" s="3" t="s">
        <v>101</v>
      </c>
      <c r="F117" s="3"/>
      <c r="G117" s="3">
        <v>1</v>
      </c>
      <c r="H117" s="3" t="s">
        <v>24</v>
      </c>
      <c r="I117" s="3" t="s">
        <v>25</v>
      </c>
      <c r="J117" s="3"/>
      <c r="K117" s="3"/>
    </row>
    <row r="118" spans="2:11" x14ac:dyDescent="0.25">
      <c r="B118" s="3">
        <v>17</v>
      </c>
      <c r="C118" s="3">
        <v>17</v>
      </c>
      <c r="D118" s="3" t="s">
        <v>100</v>
      </c>
      <c r="E118" s="3" t="s">
        <v>101</v>
      </c>
      <c r="F118" s="3"/>
      <c r="G118" s="3">
        <v>1</v>
      </c>
      <c r="H118" s="3" t="s">
        <v>24</v>
      </c>
      <c r="I118" s="3" t="s">
        <v>25</v>
      </c>
      <c r="J118" s="3"/>
      <c r="K118" s="3"/>
    </row>
    <row r="119" spans="2:11" x14ac:dyDescent="0.25">
      <c r="B119" s="3">
        <v>18</v>
      </c>
      <c r="C119" s="3">
        <v>18</v>
      </c>
      <c r="D119" s="3" t="s">
        <v>100</v>
      </c>
      <c r="E119" s="3" t="s">
        <v>101</v>
      </c>
      <c r="F119" s="3"/>
      <c r="G119" s="3">
        <v>1</v>
      </c>
      <c r="H119" s="3" t="s">
        <v>24</v>
      </c>
      <c r="I119" s="3" t="s">
        <v>25</v>
      </c>
      <c r="J119" s="3"/>
      <c r="K119" s="3"/>
    </row>
    <row r="120" spans="2:11" x14ac:dyDescent="0.25">
      <c r="B120" s="3">
        <v>19</v>
      </c>
      <c r="C120" s="3">
        <v>19</v>
      </c>
      <c r="D120" s="3" t="s">
        <v>100</v>
      </c>
      <c r="E120" s="3" t="s">
        <v>101</v>
      </c>
      <c r="F120" s="3"/>
      <c r="G120" s="3">
        <v>1</v>
      </c>
      <c r="H120" s="3" t="s">
        <v>24</v>
      </c>
      <c r="I120" s="3" t="s">
        <v>25</v>
      </c>
      <c r="J120" s="3"/>
      <c r="K120" s="3"/>
    </row>
    <row r="121" spans="2:11" x14ac:dyDescent="0.25">
      <c r="B121" s="3">
        <v>20</v>
      </c>
      <c r="C121" s="3">
        <v>20</v>
      </c>
      <c r="D121" s="3" t="s">
        <v>100</v>
      </c>
      <c r="E121" s="3" t="s">
        <v>103</v>
      </c>
      <c r="F121" s="3"/>
      <c r="G121" s="3">
        <v>1</v>
      </c>
      <c r="H121" s="3" t="s">
        <v>24</v>
      </c>
      <c r="I121" s="3" t="s">
        <v>25</v>
      </c>
      <c r="J121" s="3"/>
      <c r="K121" s="3"/>
    </row>
    <row r="122" spans="2:11" x14ac:dyDescent="0.25">
      <c r="B122" s="3">
        <v>21</v>
      </c>
      <c r="C122" s="3">
        <v>21</v>
      </c>
      <c r="D122" s="3" t="s">
        <v>100</v>
      </c>
      <c r="E122" s="3" t="s">
        <v>101</v>
      </c>
      <c r="F122" s="3"/>
      <c r="G122" s="3">
        <v>1</v>
      </c>
      <c r="H122" s="3" t="s">
        <v>24</v>
      </c>
      <c r="I122" s="3" t="s">
        <v>25</v>
      </c>
      <c r="J122" s="3"/>
      <c r="K122" s="3"/>
    </row>
    <row r="123" spans="2:11" x14ac:dyDescent="0.25">
      <c r="B123" s="3">
        <v>22</v>
      </c>
      <c r="C123" s="3">
        <v>22</v>
      </c>
      <c r="D123" s="3" t="s">
        <v>104</v>
      </c>
      <c r="E123" s="3"/>
      <c r="F123" s="4">
        <v>1</v>
      </c>
      <c r="G123" s="3">
        <v>1</v>
      </c>
      <c r="H123" s="3" t="s">
        <v>24</v>
      </c>
      <c r="I123" s="3" t="s">
        <v>25</v>
      </c>
      <c r="J123" s="3"/>
      <c r="K123" s="3"/>
    </row>
    <row r="124" spans="2:11" x14ac:dyDescent="0.25">
      <c r="B124" s="3">
        <v>23</v>
      </c>
      <c r="C124" s="3">
        <v>23</v>
      </c>
      <c r="D124" s="3" t="s">
        <v>104</v>
      </c>
      <c r="E124" s="3"/>
      <c r="F124" s="4">
        <v>1</v>
      </c>
      <c r="G124" s="3">
        <v>1</v>
      </c>
      <c r="H124" s="3" t="s">
        <v>24</v>
      </c>
      <c r="I124" s="3" t="s">
        <v>25</v>
      </c>
      <c r="J124" s="3"/>
      <c r="K124" s="3"/>
    </row>
    <row r="125" spans="2:11" x14ac:dyDescent="0.25">
      <c r="B125" s="3">
        <v>24</v>
      </c>
      <c r="C125" s="3">
        <v>25</v>
      </c>
      <c r="D125" s="3" t="s">
        <v>104</v>
      </c>
      <c r="E125" s="3"/>
      <c r="F125" s="4">
        <v>1</v>
      </c>
      <c r="G125" s="3">
        <v>1</v>
      </c>
      <c r="H125" s="3" t="s">
        <v>24</v>
      </c>
      <c r="I125" s="3" t="s">
        <v>25</v>
      </c>
      <c r="J125" s="3"/>
      <c r="K125" s="3"/>
    </row>
    <row r="126" spans="2:11" x14ac:dyDescent="0.25">
      <c r="B126" s="3">
        <v>25</v>
      </c>
      <c r="C126" s="3">
        <v>26</v>
      </c>
      <c r="D126" s="3" t="s">
        <v>104</v>
      </c>
      <c r="E126" s="3"/>
      <c r="F126" s="4">
        <v>1</v>
      </c>
      <c r="G126" s="3">
        <v>1</v>
      </c>
      <c r="H126" s="3" t="s">
        <v>24</v>
      </c>
      <c r="I126" s="3" t="s">
        <v>25</v>
      </c>
      <c r="J126" s="3"/>
      <c r="K126" s="3"/>
    </row>
  </sheetData>
  <hyperlinks>
    <hyperlink ref="J26" r:id="rId1"/>
    <hyperlink ref="C2" location="Table_list" display="Back"/>
    <hyperlink ref="C23" location="Table_list" display="Back"/>
    <hyperlink ref="C98" location="Table_list" display="Back"/>
  </hyperlinks>
  <pageMargins left="0.7" right="0.7" top="0.75" bottom="0.75" header="0.3" footer="0.3"/>
  <pageSetup paperSize="9" orientation="portrait" horizontalDpi="300" verticalDpi="0" copies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2" workbookViewId="0">
      <selection activeCell="C3" sqref="C3"/>
    </sheetView>
  </sheetViews>
  <sheetFormatPr defaultRowHeight="15" x14ac:dyDescent="0.25"/>
  <cols>
    <col min="1" max="1" width="15.140625" bestFit="1" customWidth="1"/>
    <col min="2" max="2" width="33.42578125" bestFit="1" customWidth="1"/>
    <col min="3" max="3" width="50.5703125" customWidth="1"/>
    <col min="4" max="4" width="20" bestFit="1" customWidth="1"/>
    <col min="5" max="5" width="12.7109375" customWidth="1"/>
    <col min="6" max="7" width="22.5703125" bestFit="1" customWidth="1"/>
    <col min="8" max="8" width="10.85546875" bestFit="1" customWidth="1"/>
    <col min="9" max="9" width="12.7109375" bestFit="1" customWidth="1"/>
    <col min="10" max="10" width="12.28515625" bestFit="1" customWidth="1"/>
    <col min="11" max="11" width="14.28515625" bestFit="1" customWidth="1"/>
    <col min="12" max="12" width="8.140625" bestFit="1" customWidth="1"/>
    <col min="13" max="13" width="4.140625" bestFit="1" customWidth="1"/>
    <col min="14" max="14" width="5.42578125" bestFit="1" customWidth="1"/>
    <col min="15" max="15" width="7.7109375" bestFit="1" customWidth="1"/>
    <col min="16" max="16" width="8.140625" bestFit="1" customWidth="1"/>
    <col min="17" max="17" width="10.5703125" bestFit="1" customWidth="1"/>
    <col min="18" max="18" width="10.85546875" bestFit="1" customWidth="1"/>
    <col min="19" max="19" width="12.7109375" bestFit="1" customWidth="1"/>
    <col min="20" max="20" width="12.28515625" bestFit="1" customWidth="1"/>
    <col min="21" max="21" width="14.28515625" bestFit="1" customWidth="1"/>
  </cols>
  <sheetData>
    <row r="2" spans="1:9" x14ac:dyDescent="0.25">
      <c r="A2" s="6" t="s">
        <v>96</v>
      </c>
      <c r="B2" s="6" t="s">
        <v>32</v>
      </c>
      <c r="C2" s="6" t="s">
        <v>33</v>
      </c>
      <c r="D2" s="6" t="s">
        <v>98</v>
      </c>
      <c r="E2" s="6" t="s">
        <v>3</v>
      </c>
      <c r="F2" s="8" t="s">
        <v>4</v>
      </c>
      <c r="G2" s="6" t="s">
        <v>99</v>
      </c>
      <c r="H2" s="6" t="s">
        <v>97</v>
      </c>
      <c r="I2" s="12" t="s">
        <v>112</v>
      </c>
    </row>
    <row r="3" spans="1:9" ht="29.25" customHeight="1" x14ac:dyDescent="0.25">
      <c r="A3" s="3">
        <v>1</v>
      </c>
      <c r="B3" s="3">
        <v>1</v>
      </c>
      <c r="C3" s="4" t="str">
        <f>CONCATENATE(VLOOKUP('Input Data for Pivot'!B3,'Table Structure'!$B$26:$U$51,4,FALSE),"-",VLOOKUP('Input Data for Pivot'!B3,'Table Structure'!$B$26:$U$51,7,FALSE),",",VLOOKUP('Input Data for Pivot'!B3,'Table Structure'!$B$26:$U$51,8,FALSE),",",VLOOKUP('Input Data for Pivot'!B3,'Table Structure'!$B$26:$U$51,9,FALSE),",",VLOOKUP('Input Data for Pivot'!B3,'Table Structure'!$B$26:$U$51,10,FALSE))</f>
        <v>Railway Station Virar-02502502234,,virarrailwaystation@gmail.com,</v>
      </c>
      <c r="D3" s="3" t="str">
        <f>VLOOKUP(A3,'Table Structure'!$B$102:$K$134,3,FALSE)</f>
        <v>Important Contacts</v>
      </c>
      <c r="E3" s="3">
        <f>VLOOKUP(B3,'Table Structure'!$B$26:$U$67,3,FALSE)</f>
        <v>1</v>
      </c>
      <c r="F3" s="3" t="str">
        <f>VLOOKUP(E3,'Table Structure'!$B$5:$H$20,2,FALSE)</f>
        <v>Railway</v>
      </c>
      <c r="G3" s="3" t="str">
        <f>VLOOKUP(A3,'Table Structure'!$B$102:$K$132,4,FALSE)</f>
        <v>Location</v>
      </c>
      <c r="H3" s="3">
        <f>VLOOKUP(A3,'Table Structure'!$B$102:$K$132,5,FALSE)</f>
        <v>0</v>
      </c>
      <c r="I3" s="3">
        <f>VLOOKUP(E3,'Table Structure'!$B$5:$H$20,3,FALSE)</f>
        <v>6</v>
      </c>
    </row>
    <row r="4" spans="1:9" ht="30.75" customHeight="1" x14ac:dyDescent="0.25">
      <c r="A4" s="3">
        <v>2</v>
      </c>
      <c r="B4" s="3">
        <v>2</v>
      </c>
      <c r="C4" s="4" t="str">
        <f>CONCATENATE(VLOOKUP('Input Data for Pivot'!B4,'Table Structure'!$B$26:$U$51,4,FALSE),"-",VLOOKUP('Input Data for Pivot'!B4,'Table Structure'!$B$26:$U$51,7,FALSE),",",VLOOKUP('Input Data for Pivot'!B4,'Table Structure'!$B$26:$U$51,8,FALSE))</f>
        <v>Railway Accident / Emergency Events only Mumbai : GRP-Goverment Railway Policy-9833331111,</v>
      </c>
      <c r="D4" s="3" t="str">
        <f>VLOOKUP(A4,'Table Structure'!$B$102:$K$134,3,FALSE)</f>
        <v>Important Contacts</v>
      </c>
      <c r="E4" s="3">
        <f>VLOOKUP(B4,'Table Structure'!$B$26:$U$67,3,FALSE)</f>
        <v>1</v>
      </c>
      <c r="F4" s="3" t="str">
        <f>VLOOKUP(E4,'Table Structure'!$B$5:$H$20,2,FALSE)</f>
        <v>Railway</v>
      </c>
      <c r="G4" s="3" t="str">
        <f>VLOOKUP(A4,'Table Structure'!$B$102:$K$132,4,FALSE)</f>
        <v>City</v>
      </c>
      <c r="H4" s="3">
        <f>VLOOKUP(A4,'Table Structure'!$B$102:$K$132,5,FALSE)</f>
        <v>0</v>
      </c>
      <c r="I4" s="3">
        <f>VLOOKUP(E4,'Table Structure'!$B$5:$H$20,3,FALSE)</f>
        <v>6</v>
      </c>
    </row>
    <row r="5" spans="1:9" ht="30" x14ac:dyDescent="0.25">
      <c r="A5" s="3">
        <v>3</v>
      </c>
      <c r="B5" s="3">
        <v>3</v>
      </c>
      <c r="C5" s="4" t="str">
        <f>CONCATENATE(VLOOKUP('Input Data for Pivot'!B5,'Table Structure'!$B$26:$U$51,4,FALSE),"-",VLOOKUP('Input Data for Pivot'!B5,'Table Structure'!$B$26:$U$51,7,FALSE),",",VLOOKUP('Input Data for Pivot'!B5,'Table Structure'!$B$26:$U$51,8,FALSE))</f>
        <v>Western Railway Security Helpline (RPF: Railway Protection Force)-1311,</v>
      </c>
      <c r="D5" s="3" t="str">
        <f>VLOOKUP(A5,'Table Structure'!$B$102:$K$134,3,FALSE)</f>
        <v>Important Contacts</v>
      </c>
      <c r="E5" s="3">
        <f>VLOOKUP(B5,'Table Structure'!$B$26:$U$67,3,FALSE)</f>
        <v>1</v>
      </c>
      <c r="F5" s="3" t="str">
        <f>VLOOKUP(E5,'Table Structure'!$B$5:$H$20,2,FALSE)</f>
        <v>Railway</v>
      </c>
      <c r="G5" s="3" t="str">
        <f>VLOOKUP(A5,'Table Structure'!$B$102:$K$132,4,FALSE)</f>
        <v>City</v>
      </c>
      <c r="H5" s="3">
        <f>VLOOKUP(A5,'Table Structure'!$B$102:$K$132,5,FALSE)</f>
        <v>0</v>
      </c>
      <c r="I5" s="3">
        <f>VLOOKUP(E5,'Table Structure'!$B$5:$H$20,3,FALSE)</f>
        <v>6</v>
      </c>
    </row>
    <row r="6" spans="1:9" ht="30" x14ac:dyDescent="0.25">
      <c r="A6" s="3">
        <v>4</v>
      </c>
      <c r="B6" s="3">
        <v>4</v>
      </c>
      <c r="C6" s="4" t="str">
        <f>CONCATENATE(VLOOKUP('Input Data for Pivot'!B6,'Table Structure'!$B$26:$U$51,4,FALSE),"-",VLOOKUP('Input Data for Pivot'!B6,'Table Structure'!$B$26:$U$51,7,FALSE),",",VLOOKUP('Input Data for Pivot'!B6,'Table Structure'!$B$26:$U$51,8,FALSE))</f>
        <v>Central Railway Security Helpline(RPF : Railway Protection Force)-1275,</v>
      </c>
      <c r="D6" s="3" t="str">
        <f>VLOOKUP(A6,'Table Structure'!$B$102:$K$134,3,FALSE)</f>
        <v>Important Contacts</v>
      </c>
      <c r="E6" s="3">
        <f>VLOOKUP(B6,'Table Structure'!$B$26:$U$67,3,FALSE)</f>
        <v>1</v>
      </c>
      <c r="F6" s="3" t="str">
        <f>VLOOKUP(E6,'Table Structure'!$B$5:$H$20,2,FALSE)</f>
        <v>Railway</v>
      </c>
      <c r="G6" s="3" t="str">
        <f>VLOOKUP(A6,'Table Structure'!$B$102:$K$132,4,FALSE)</f>
        <v>City</v>
      </c>
      <c r="H6" s="3">
        <f>VLOOKUP(A6,'Table Structure'!$B$102:$K$132,5,FALSE)</f>
        <v>0</v>
      </c>
      <c r="I6" s="3">
        <f>VLOOKUP(E6,'Table Structure'!$B$5:$H$20,3,FALSE)</f>
        <v>6</v>
      </c>
    </row>
    <row r="7" spans="1:9" ht="30" x14ac:dyDescent="0.25">
      <c r="A7" s="3">
        <v>5</v>
      </c>
      <c r="B7" s="3">
        <v>5</v>
      </c>
      <c r="C7" s="4" t="str">
        <f>CONCATENATE(VLOOKUP('Input Data for Pivot'!B7,'Table Structure'!$B$26:$U$51,4,FALSE),"-",VLOOKUP('Input Data for Pivot'!B7,'Table Structure'!$B$26:$U$51,7,FALSE),",",VLOOKUP('Input Data for Pivot'!B7,'Table Structure'!$B$26:$U$51,8,FALSE))</f>
        <v>All India Railway Security Helpline (theft,harassment,criminal incidents)-182,</v>
      </c>
      <c r="D7" s="3" t="str">
        <f>VLOOKUP(A7,'Table Structure'!$B$102:$K$134,3,FALSE)</f>
        <v>Important Contacts</v>
      </c>
      <c r="E7" s="3">
        <f>VLOOKUP(B7,'Table Structure'!$B$26:$U$67,3,FALSE)</f>
        <v>1</v>
      </c>
      <c r="F7" s="3" t="str">
        <f>VLOOKUP(E7,'Table Structure'!$B$5:$H$20,2,FALSE)</f>
        <v>Railway</v>
      </c>
      <c r="G7" s="3" t="str">
        <f>VLOOKUP(A7,'Table Structure'!$B$102:$K$132,4,FALSE)</f>
        <v>Country</v>
      </c>
      <c r="H7" s="3">
        <f>VLOOKUP(A7,'Table Structure'!$B$102:$K$132,5,FALSE)</f>
        <v>0</v>
      </c>
      <c r="I7" s="3">
        <f>VLOOKUP(E7,'Table Structure'!$B$5:$H$20,3,FALSE)</f>
        <v>6</v>
      </c>
    </row>
    <row r="8" spans="1:9" x14ac:dyDescent="0.25">
      <c r="A8" s="3">
        <v>6</v>
      </c>
      <c r="B8" s="3">
        <v>6</v>
      </c>
      <c r="C8" s="4" t="str">
        <f>CONCATENATE(VLOOKUP('Input Data for Pivot'!B8,'Table Structure'!$B$26:$U$51,4,FALSE),"-",VLOOKUP('Input Data for Pivot'!B8,'Table Structure'!$B$26:$U$51,7,FALSE),",",VLOOKUP('Input Data for Pivot'!B8,'Table Structure'!$B$26:$U$51,8,FALSE))</f>
        <v>Virar Bus Depot-02502502433,</v>
      </c>
      <c r="D8" s="3" t="str">
        <f>VLOOKUP(A8,'Table Structure'!$B$102:$K$134,3,FALSE)</f>
        <v>Important Contacts</v>
      </c>
      <c r="E8" s="3">
        <f>VLOOKUP(B8,'Table Structure'!$B$26:$U$67,3,FALSE)</f>
        <v>15</v>
      </c>
      <c r="F8" s="3" t="str">
        <f>VLOOKUP(E8,'Table Structure'!$B$5:$H$20,2,FALSE)</f>
        <v>Bus Depot</v>
      </c>
      <c r="G8" s="3" t="str">
        <f>VLOOKUP(A8,'Table Structure'!$B$102:$K$132,4,FALSE)</f>
        <v>Location</v>
      </c>
      <c r="H8" s="3">
        <f>VLOOKUP(A8,'Table Structure'!$B$102:$K$132,5,FALSE)</f>
        <v>0</v>
      </c>
      <c r="I8" s="3">
        <f>VLOOKUP(E8,'Table Structure'!$B$5:$H$20,3,FALSE)</f>
        <v>8</v>
      </c>
    </row>
    <row r="9" spans="1:9" x14ac:dyDescent="0.25">
      <c r="A9" s="3">
        <v>7</v>
      </c>
      <c r="B9" s="3">
        <v>7</v>
      </c>
      <c r="C9" s="4" t="str">
        <f>CONCATENATE(VLOOKUP('Input Data for Pivot'!B9,'Table Structure'!$B$26:$U$51,4,FALSE),"-",VLOOKUP('Input Data for Pivot'!B9,'Table Structure'!$B$26:$U$51,7,FALSE),",",VLOOKUP('Input Data for Pivot'!B9,'Table Structure'!$B$26:$U$51,8,FALSE))</f>
        <v>G.T. Hospital Dhobi Talao,Fort-2222630553,</v>
      </c>
      <c r="D9" s="3" t="str">
        <f>VLOOKUP(A9,'Table Structure'!$B$102:$K$134,3,FALSE)</f>
        <v>Important Contacts</v>
      </c>
      <c r="E9" s="3">
        <f>VLOOKUP(B9,'Table Structure'!$B$26:$U$67,3,FALSE)</f>
        <v>2</v>
      </c>
      <c r="F9" s="3" t="str">
        <f>VLOOKUP(E9,'Table Structure'!$B$5:$H$20,2,FALSE)</f>
        <v>Casualty Hospitals</v>
      </c>
      <c r="G9" s="3" t="str">
        <f>VLOOKUP(A9,'Table Structure'!$B$102:$K$132,4,FALSE)</f>
        <v>City</v>
      </c>
      <c r="H9" s="3">
        <f>VLOOKUP(A9,'Table Structure'!$B$102:$K$132,5,FALSE)</f>
        <v>0</v>
      </c>
      <c r="I9" s="3">
        <f>VLOOKUP(E9,'Table Structure'!$B$5:$H$20,3,FALSE)</f>
        <v>1</v>
      </c>
    </row>
    <row r="10" spans="1:9" x14ac:dyDescent="0.25">
      <c r="A10" s="3">
        <v>8</v>
      </c>
      <c r="B10" s="3">
        <v>8</v>
      </c>
      <c r="C10" s="4" t="str">
        <f>CONCATENATE(VLOOKUP('Input Data for Pivot'!B10,'Table Structure'!$B$26:$U$51,4,FALSE),"-",VLOOKUP('Input Data for Pivot'!B10,'Table Structure'!$B$26:$U$51,7,FALSE),",",VLOOKUP('Input Data for Pivot'!B10,'Table Structure'!$B$26:$U$51,8,FALSE))</f>
        <v>Virar Fire Brigade-02502502274,101</v>
      </c>
      <c r="D10" s="3" t="str">
        <f>VLOOKUP(A10,'Table Structure'!$B$102:$K$134,3,FALSE)</f>
        <v>Important Contacts</v>
      </c>
      <c r="E10" s="3">
        <f>VLOOKUP(B10,'Table Structure'!$B$26:$U$67,3,FALSE)</f>
        <v>7</v>
      </c>
      <c r="F10" s="3" t="str">
        <f>VLOOKUP(E10,'Table Structure'!$B$5:$H$20,2,FALSE)</f>
        <v>Fire Brigade</v>
      </c>
      <c r="G10" s="3" t="str">
        <f>VLOOKUP(A10,'Table Structure'!$B$102:$K$132,4,FALSE)</f>
        <v>Location</v>
      </c>
      <c r="H10" s="3">
        <f>VLOOKUP(A10,'Table Structure'!$B$102:$K$132,5,FALSE)</f>
        <v>0</v>
      </c>
      <c r="I10" s="3">
        <f>VLOOKUP(E10,'Table Structure'!$B$5:$H$20,3,FALSE)</f>
        <v>4</v>
      </c>
    </row>
    <row r="11" spans="1:9" x14ac:dyDescent="0.25">
      <c r="A11" s="3">
        <v>9</v>
      </c>
      <c r="B11" s="3">
        <v>9</v>
      </c>
      <c r="C11" s="4" t="str">
        <f>CONCATENATE(VLOOKUP('Input Data for Pivot'!B11,'Table Structure'!$B$26:$U$51,4,FALSE),"-",VLOOKUP('Input Data for Pivot'!B11,'Table Structure'!$B$26:$U$51,7,FALSE),",",VLOOKUP('Input Data for Pivot'!B11,'Table Structure'!$B$26:$U$51,8,FALSE))</f>
        <v>Virar Police-02502528222,100</v>
      </c>
      <c r="D11" s="3" t="str">
        <f>VLOOKUP(A11,'Table Structure'!$B$102:$K$134,3,FALSE)</f>
        <v>Important Contacts</v>
      </c>
      <c r="E11" s="3">
        <f>VLOOKUP(B11,'Table Structure'!$B$26:$U$67,3,FALSE)</f>
        <v>16</v>
      </c>
      <c r="F11" s="3" t="str">
        <f>VLOOKUP(E11,'Table Structure'!$B$5:$H$20,2,FALSE)</f>
        <v>Police Force</v>
      </c>
      <c r="G11" s="3" t="str">
        <f>VLOOKUP(A11,'Table Structure'!$B$102:$K$132,4,FALSE)</f>
        <v>Location</v>
      </c>
      <c r="H11" s="3">
        <f>VLOOKUP(A11,'Table Structure'!$B$102:$K$132,5,FALSE)</f>
        <v>0</v>
      </c>
      <c r="I11" s="3">
        <f>VLOOKUP(E11,'Table Structure'!$B$5:$H$20,3,FALSE)</f>
        <v>5</v>
      </c>
    </row>
    <row r="12" spans="1:9" x14ac:dyDescent="0.25">
      <c r="A12" s="3">
        <v>10</v>
      </c>
      <c r="B12" s="3">
        <v>10</v>
      </c>
      <c r="C12" s="4" t="str">
        <f>CONCATENATE(VLOOKUP('Input Data for Pivot'!B12,'Table Structure'!$B$26:$U$51,4,FALSE),"-",VLOOKUP('Input Data for Pivot'!B12,'Table Structure'!$B$26:$U$51,7,FALSE),",",VLOOKUP('Input Data for Pivot'!B12,'Table Structure'!$B$26:$U$51,8,FALSE))</f>
        <v>Virar Assistant Commissioner Police-02502312939,</v>
      </c>
      <c r="D12" s="3" t="str">
        <f>VLOOKUP(A12,'Table Structure'!$B$102:$K$134,3,FALSE)</f>
        <v>Important Contacts</v>
      </c>
      <c r="E12" s="3">
        <f>VLOOKUP(B12,'Table Structure'!$B$26:$U$67,3,FALSE)</f>
        <v>16</v>
      </c>
      <c r="F12" s="3" t="str">
        <f>VLOOKUP(E12,'Table Structure'!$B$5:$H$20,2,FALSE)</f>
        <v>Police Force</v>
      </c>
      <c r="G12" s="3" t="str">
        <f>VLOOKUP(A12,'Table Structure'!$B$102:$K$132,4,FALSE)</f>
        <v>Location</v>
      </c>
      <c r="H12" s="3">
        <f>VLOOKUP(A12,'Table Structure'!$B$102:$K$132,5,FALSE)</f>
        <v>0</v>
      </c>
      <c r="I12" s="3">
        <f>VLOOKUP(E12,'Table Structure'!$B$5:$H$20,3,FALSE)</f>
        <v>5</v>
      </c>
    </row>
    <row r="13" spans="1:9" ht="30" x14ac:dyDescent="0.25">
      <c r="A13" s="3">
        <v>11</v>
      </c>
      <c r="B13" s="3">
        <v>11</v>
      </c>
      <c r="C13" s="4" t="str">
        <f>CONCATENATE(VLOOKUP('Input Data for Pivot'!B13,'Table Structure'!$B$26:$U$51,4,FALSE),"-",VLOOKUP('Input Data for Pivot'!B13,'Table Structure'!$B$26:$U$51,7,FALSE),",",VLOOKUP('Input Data for Pivot'!B13,'Table Structure'!$B$26:$U$51,8,FALSE))</f>
        <v>Virar Superintendent of Police (Thane Rural)-025025343027,</v>
      </c>
      <c r="D13" s="3" t="str">
        <f>VLOOKUP(A13,'Table Structure'!$B$102:$K$134,3,FALSE)</f>
        <v>Important Contacts</v>
      </c>
      <c r="E13" s="3">
        <f>VLOOKUP(B13,'Table Structure'!$B$26:$U$67,3,FALSE)</f>
        <v>16</v>
      </c>
      <c r="F13" s="3" t="str">
        <f>VLOOKUP(E13,'Table Structure'!$B$5:$H$20,2,FALSE)</f>
        <v>Police Force</v>
      </c>
      <c r="G13" s="3" t="str">
        <f>VLOOKUP(A13,'Table Structure'!$B$102:$K$132,4,FALSE)</f>
        <v>Location</v>
      </c>
      <c r="H13" s="3">
        <f>VLOOKUP(A13,'Table Structure'!$B$102:$K$132,5,FALSE)</f>
        <v>0</v>
      </c>
      <c r="I13" s="3">
        <f>VLOOKUP(E13,'Table Structure'!$B$5:$H$20,3,FALSE)</f>
        <v>5</v>
      </c>
    </row>
    <row r="14" spans="1:9" ht="30" x14ac:dyDescent="0.25">
      <c r="A14" s="3">
        <v>12</v>
      </c>
      <c r="B14" s="3">
        <v>12</v>
      </c>
      <c r="C14" s="4" t="str">
        <f>CONCATENATE(VLOOKUP('Input Data for Pivot'!B14,'Table Structure'!$B$26:$U$51,4,FALSE),"-",VLOOKUP('Input Data for Pivot'!B14,'Table Structure'!$B$26:$U$51,7,FALSE),",",VLOOKUP('Input Data for Pivot'!B14,'Table Structure'!$B$26:$U$51,8,FALSE))</f>
        <v>Virar Additional Superintendent of Police-025025343150,</v>
      </c>
      <c r="D14" s="3" t="str">
        <f>VLOOKUP(A14,'Table Structure'!$B$102:$K$134,3,FALSE)</f>
        <v>Important Contacts</v>
      </c>
      <c r="E14" s="3">
        <f>VLOOKUP(B14,'Table Structure'!$B$26:$U$67,3,FALSE)</f>
        <v>16</v>
      </c>
      <c r="F14" s="3" t="str">
        <f>VLOOKUP(E14,'Table Structure'!$B$5:$H$20,2,FALSE)</f>
        <v>Police Force</v>
      </c>
      <c r="G14" s="3" t="str">
        <f>VLOOKUP(A14,'Table Structure'!$B$102:$K$132,4,FALSE)</f>
        <v>Location</v>
      </c>
      <c r="H14" s="3">
        <f>VLOOKUP(A14,'Table Structure'!$B$102:$K$132,5,FALSE)</f>
        <v>0</v>
      </c>
      <c r="I14" s="3">
        <f>VLOOKUP(E14,'Table Structure'!$B$5:$H$20,3,FALSE)</f>
        <v>5</v>
      </c>
    </row>
    <row r="15" spans="1:9" x14ac:dyDescent="0.25">
      <c r="A15" s="3">
        <v>13</v>
      </c>
      <c r="B15" s="3">
        <v>13</v>
      </c>
      <c r="C15" s="4" t="str">
        <f>CONCATENATE(VLOOKUP('Input Data for Pivot'!B15,'Table Structure'!$B$26:$U$51,4,FALSE),"-",VLOOKUP('Input Data for Pivot'!B15,'Table Structure'!$B$26:$U$51,7,FALSE),",",VLOOKUP('Input Data for Pivot'!B15,'Table Structure'!$B$26:$U$51,8,FALSE))</f>
        <v>State Anti Corruption Bureau-24921212,24922618</v>
      </c>
      <c r="D15" s="3" t="str">
        <f>VLOOKUP(A15,'Table Structure'!$B$102:$K$134,3,FALSE)</f>
        <v>Important Contacts</v>
      </c>
      <c r="E15" s="3">
        <f>VLOOKUP(B15,'Table Structure'!$B$26:$U$67,3,FALSE)</f>
        <v>16</v>
      </c>
      <c r="F15" s="3" t="str">
        <f>VLOOKUP(E15,'Table Structure'!$B$5:$H$20,2,FALSE)</f>
        <v>Police Force</v>
      </c>
      <c r="G15" s="3" t="str">
        <f>VLOOKUP(A15,'Table Structure'!$B$102:$K$132,4,FALSE)</f>
        <v>Location</v>
      </c>
      <c r="H15" s="3">
        <f>VLOOKUP(A15,'Table Structure'!$B$102:$K$132,5,FALSE)</f>
        <v>0</v>
      </c>
      <c r="I15" s="3">
        <f>VLOOKUP(E15,'Table Structure'!$B$5:$H$20,3,FALSE)</f>
        <v>5</v>
      </c>
    </row>
    <row r="16" spans="1:9" x14ac:dyDescent="0.25">
      <c r="A16" s="3">
        <v>14</v>
      </c>
      <c r="B16" s="3">
        <v>14</v>
      </c>
      <c r="C16" s="4" t="str">
        <f>CONCATENATE(VLOOKUP('Input Data for Pivot'!B16,'Table Structure'!$B$26:$U$51,4,FALSE),"-",VLOOKUP('Input Data for Pivot'!B16,'Table Structure'!$B$26:$U$51,7,FALSE),",",VLOOKUP('Input Data for Pivot'!B16,'Table Structure'!$B$26:$U$51,8,FALSE))</f>
        <v>Sanjivani Hospital,Virar-0250250284,02502505029</v>
      </c>
      <c r="D16" s="3" t="str">
        <f>VLOOKUP(A16,'Table Structure'!$B$102:$K$134,3,FALSE)</f>
        <v>Important Contacts</v>
      </c>
      <c r="E16" s="3">
        <f>VLOOKUP(B16,'Table Structure'!$B$26:$U$67,3,FALSE)</f>
        <v>4</v>
      </c>
      <c r="F16" s="3" t="str">
        <f>VLOOKUP(E16,'Table Structure'!$B$5:$H$20,2,FALSE)</f>
        <v>Blood Banks</v>
      </c>
      <c r="G16" s="3" t="str">
        <f>VLOOKUP(A16,'Table Structure'!$B$102:$K$132,4,FALSE)</f>
        <v>Location</v>
      </c>
      <c r="H16" s="3">
        <f>VLOOKUP(A16,'Table Structure'!$B$102:$K$132,5,FALSE)</f>
        <v>0</v>
      </c>
      <c r="I16" s="3">
        <f>VLOOKUP(E16,'Table Structure'!$B$5:$H$20,3,FALSE)</f>
        <v>3</v>
      </c>
    </row>
    <row r="17" spans="1:9" x14ac:dyDescent="0.25">
      <c r="A17" s="3">
        <v>15</v>
      </c>
      <c r="B17" s="3">
        <v>15</v>
      </c>
      <c r="C17" s="4" t="str">
        <f>CONCATENATE(VLOOKUP('Input Data for Pivot'!B17,'Table Structure'!$B$26:$U$51,4,FALSE),"-",VLOOKUP('Input Data for Pivot'!B17,'Table Structure'!$B$26:$U$51,7,FALSE),",",VLOOKUP('Input Data for Pivot'!B17,'Table Structure'!$B$26:$U$51,8,FALSE))</f>
        <v>Arihant Mitra Mandal-02502250339,02502251048</v>
      </c>
      <c r="D17" s="3" t="str">
        <f>VLOOKUP(A17,'Table Structure'!$B$102:$K$134,3,FALSE)</f>
        <v>Important Contacts</v>
      </c>
      <c r="E17" s="3">
        <f>VLOOKUP(B17,'Table Structure'!$B$26:$U$67,3,FALSE)</f>
        <v>3</v>
      </c>
      <c r="F17" s="3" t="str">
        <f>VLOOKUP(E17,'Table Structure'!$B$5:$H$20,2,FALSE)</f>
        <v>Ambulance</v>
      </c>
      <c r="G17" s="3" t="str">
        <f>VLOOKUP(A17,'Table Structure'!$B$102:$K$132,4,FALSE)</f>
        <v>Location</v>
      </c>
      <c r="H17" s="3">
        <f>VLOOKUP(A17,'Table Structure'!$B$102:$K$132,5,FALSE)</f>
        <v>0</v>
      </c>
      <c r="I17" s="3">
        <f>VLOOKUP(E17,'Table Structure'!$B$5:$H$20,3,FALSE)</f>
        <v>2</v>
      </c>
    </row>
    <row r="18" spans="1:9" x14ac:dyDescent="0.25">
      <c r="A18" s="3">
        <v>16</v>
      </c>
      <c r="B18" s="3">
        <v>16</v>
      </c>
      <c r="C18" s="4" t="str">
        <f>CONCATENATE(VLOOKUP('Input Data for Pivot'!B18,'Table Structure'!$B$26:$U$51,4,FALSE),"-",VLOOKUP('Input Data for Pivot'!B18,'Table Structure'!$B$26:$U$51,7,FALSE),",",VLOOKUP('Input Data for Pivot'!B18,'Table Structure'!$B$26:$U$51,8,FALSE))</f>
        <v>Sanjeevani Hospital-02502502284,</v>
      </c>
      <c r="D18" s="3" t="str">
        <f>VLOOKUP(A18,'Table Structure'!$B$102:$K$134,3,FALSE)</f>
        <v>Important Contacts</v>
      </c>
      <c r="E18" s="3">
        <f>VLOOKUP(B18,'Table Structure'!$B$26:$U$67,3,FALSE)</f>
        <v>3</v>
      </c>
      <c r="F18" s="3" t="str">
        <f>VLOOKUP(E18,'Table Structure'!$B$5:$H$20,2,FALSE)</f>
        <v>Ambulance</v>
      </c>
      <c r="G18" s="3" t="str">
        <f>VLOOKUP(A18,'Table Structure'!$B$102:$K$132,4,FALSE)</f>
        <v>Location</v>
      </c>
      <c r="H18" s="3">
        <f>VLOOKUP(A18,'Table Structure'!$B$102:$K$132,5,FALSE)</f>
        <v>0</v>
      </c>
      <c r="I18" s="3">
        <f>VLOOKUP(E18,'Table Structure'!$B$5:$H$20,3,FALSE)</f>
        <v>2</v>
      </c>
    </row>
    <row r="19" spans="1:9" x14ac:dyDescent="0.25">
      <c r="A19" s="3">
        <v>17</v>
      </c>
      <c r="B19" s="3">
        <v>17</v>
      </c>
      <c r="C19" s="4" t="str">
        <f>CONCATENATE(VLOOKUP('Input Data for Pivot'!B19,'Table Structure'!$B$26:$U$51,4,FALSE),"-",VLOOKUP('Input Data for Pivot'!B19,'Table Structure'!$B$26:$U$51,7,FALSE),",",VLOOKUP('Input Data for Pivot'!B19,'Table Structure'!$B$26:$U$51,8,FALSE))</f>
        <v>Viva Charitable-02502502284,</v>
      </c>
      <c r="D19" s="3" t="str">
        <f>VLOOKUP(A19,'Table Structure'!$B$102:$K$134,3,FALSE)</f>
        <v>Important Contacts</v>
      </c>
      <c r="E19" s="3">
        <f>VLOOKUP(B19,'Table Structure'!$B$26:$U$67,3,FALSE)</f>
        <v>3</v>
      </c>
      <c r="F19" s="3" t="str">
        <f>VLOOKUP(E19,'Table Structure'!$B$5:$H$20,2,FALSE)</f>
        <v>Ambulance</v>
      </c>
      <c r="G19" s="3" t="str">
        <f>VLOOKUP(A19,'Table Structure'!$B$102:$K$132,4,FALSE)</f>
        <v>Location</v>
      </c>
      <c r="H19" s="3">
        <f>VLOOKUP(A19,'Table Structure'!$B$102:$K$132,5,FALSE)</f>
        <v>0</v>
      </c>
      <c r="I19" s="3">
        <f>VLOOKUP(E19,'Table Structure'!$B$5:$H$20,3,FALSE)</f>
        <v>2</v>
      </c>
    </row>
    <row r="20" spans="1:9" x14ac:dyDescent="0.25">
      <c r="A20" s="3">
        <v>18</v>
      </c>
      <c r="B20" s="3">
        <v>18</v>
      </c>
      <c r="C20" s="4" t="str">
        <f>CONCATENATE(VLOOKUP('Input Data for Pivot'!B20,'Table Structure'!$B$26:$U$51,4,FALSE),"-",VLOOKUP('Input Data for Pivot'!B20,'Table Structure'!$B$26:$U$51,7,FALSE),",",VLOOKUP('Input Data for Pivot'!B20,'Table Structure'!$B$26:$U$51,8,FALSE))</f>
        <v>Cardinal Gracias Hospital-02502324220,02502323683</v>
      </c>
      <c r="D20" s="3" t="str">
        <f>VLOOKUP(A20,'Table Structure'!$B$102:$K$134,3,FALSE)</f>
        <v>Important Contacts</v>
      </c>
      <c r="E20" s="3">
        <f>VLOOKUP(B20,'Table Structure'!$B$26:$U$67,3,FALSE)</f>
        <v>3</v>
      </c>
      <c r="F20" s="3" t="str">
        <f>VLOOKUP(E20,'Table Structure'!$B$5:$H$20,2,FALSE)</f>
        <v>Ambulance</v>
      </c>
      <c r="G20" s="3" t="str">
        <f>VLOOKUP(A20,'Table Structure'!$B$102:$K$132,4,FALSE)</f>
        <v>Location</v>
      </c>
      <c r="H20" s="3">
        <f>VLOOKUP(A20,'Table Structure'!$B$102:$K$132,5,FALSE)</f>
        <v>0</v>
      </c>
      <c r="I20" s="3">
        <f>VLOOKUP(E20,'Table Structure'!$B$5:$H$20,3,FALSE)</f>
        <v>2</v>
      </c>
    </row>
    <row r="21" spans="1:9" x14ac:dyDescent="0.25">
      <c r="A21" s="3">
        <v>19</v>
      </c>
      <c r="B21" s="3">
        <v>19</v>
      </c>
      <c r="C21" s="4" t="str">
        <f>CONCATENATE(VLOOKUP('Input Data for Pivot'!B21,'Table Structure'!$B$26:$U$51,4,FALSE),"-",VLOOKUP('Input Data for Pivot'!B21,'Table Structure'!$B$26:$U$51,7,FALSE),",",VLOOKUP('Input Data for Pivot'!B21,'Table Structure'!$B$26:$U$51,8,FALSE))</f>
        <v>Virar Mission Bureau General-22621547,</v>
      </c>
      <c r="D21" s="3" t="str">
        <f>VLOOKUP(A21,'Table Structure'!$B$102:$K$134,3,FALSE)</f>
        <v>Important Contacts</v>
      </c>
      <c r="E21" s="3">
        <f>VLOOKUP(B21,'Table Structure'!$B$26:$U$67,3,FALSE)</f>
        <v>16</v>
      </c>
      <c r="F21" s="3" t="str">
        <f>VLOOKUP(E21,'Table Structure'!$B$5:$H$20,2,FALSE)</f>
        <v>Police Force</v>
      </c>
      <c r="G21" s="3" t="str">
        <f>VLOOKUP(A21,'Table Structure'!$B$102:$K$132,4,FALSE)</f>
        <v>Location</v>
      </c>
      <c r="H21" s="3">
        <f>VLOOKUP(A21,'Table Structure'!$B$102:$K$132,5,FALSE)</f>
        <v>0</v>
      </c>
      <c r="I21" s="3">
        <f>VLOOKUP(E21,'Table Structure'!$B$5:$H$20,3,FALSE)</f>
        <v>5</v>
      </c>
    </row>
    <row r="22" spans="1:9" x14ac:dyDescent="0.25">
      <c r="A22" s="3">
        <v>20</v>
      </c>
      <c r="B22" s="3">
        <v>20</v>
      </c>
      <c r="C22" s="4" t="str">
        <f>CONCATENATE(VLOOKUP('Input Data for Pivot'!B22,'Table Structure'!$B$26:$U$51,4,FALSE),"-",VLOOKUP('Input Data for Pivot'!B22,'Table Structure'!$B$26:$U$51,7,FALSE),",",VLOOKUP('Input Data for Pivot'!B22,'Table Structure'!$B$26:$U$51,8,FALSE))</f>
        <v>Traffic Police-103,</v>
      </c>
      <c r="D22" s="3" t="str">
        <f>VLOOKUP(A22,'Table Structure'!$B$102:$K$134,3,FALSE)</f>
        <v>Important Contacts</v>
      </c>
      <c r="E22" s="3">
        <f>VLOOKUP(B22,'Table Structure'!$B$26:$U$67,3,FALSE)</f>
        <v>16</v>
      </c>
      <c r="F22" s="3" t="str">
        <f>VLOOKUP(E22,'Table Structure'!$B$5:$H$20,2,FALSE)</f>
        <v>Police Force</v>
      </c>
      <c r="G22" s="3" t="str">
        <f>VLOOKUP(A22,'Table Structure'!$B$102:$K$132,4,FALSE)</f>
        <v>Country</v>
      </c>
      <c r="H22" s="3">
        <f>VLOOKUP(A22,'Table Structure'!$B$102:$K$132,5,FALSE)</f>
        <v>0</v>
      </c>
      <c r="I22" s="3">
        <f>VLOOKUP(E22,'Table Structure'!$B$5:$H$20,3,FALSE)</f>
        <v>5</v>
      </c>
    </row>
    <row r="23" spans="1:9" x14ac:dyDescent="0.25">
      <c r="A23" s="3">
        <v>21</v>
      </c>
      <c r="B23" s="3">
        <v>21</v>
      </c>
      <c r="C23" s="4" t="str">
        <f>CONCATENATE(VLOOKUP('Input Data for Pivot'!B23,'Table Structure'!$B$26:$U$51,4,FALSE),"-",VLOOKUP('Input Data for Pivot'!B23,'Table Structure'!$B$26:$U$51,7,FALSE),",",VLOOKUP('Input Data for Pivot'!B23,'Table Structure'!$B$26:$U$51,8,FALSE))</f>
        <v>Anti Corruption Bureau Helpline-22884433,</v>
      </c>
      <c r="D23" s="3" t="str">
        <f>VLOOKUP(A23,'Table Structure'!$B$102:$K$134,3,FALSE)</f>
        <v>Important Contacts</v>
      </c>
      <c r="E23" s="3">
        <f>VLOOKUP(B23,'Table Structure'!$B$26:$U$67,3,FALSE)</f>
        <v>16</v>
      </c>
      <c r="F23" s="3" t="str">
        <f>VLOOKUP(E23,'Table Structure'!$B$5:$H$20,2,FALSE)</f>
        <v>Police Force</v>
      </c>
      <c r="G23" s="3" t="str">
        <f>VLOOKUP(A23,'Table Structure'!$B$102:$K$132,4,FALSE)</f>
        <v>Location</v>
      </c>
      <c r="H23" s="3">
        <f>VLOOKUP(A23,'Table Structure'!$B$102:$K$132,5,FALSE)</f>
        <v>0</v>
      </c>
      <c r="I23" s="3">
        <f>VLOOKUP(E23,'Table Structure'!$B$5:$H$20,3,FALSE)</f>
        <v>5</v>
      </c>
    </row>
    <row r="24" spans="1:9" x14ac:dyDescent="0.25">
      <c r="A24" s="3">
        <v>22</v>
      </c>
      <c r="B24" s="3">
        <v>22</v>
      </c>
      <c r="C24" s="4" t="str">
        <f>CONCATENATE(VLOOKUP('Input Data for Pivot'!B24,'Table Structure'!$B$26:$U$51,4,FALSE),"-",VLOOKUP('Input Data for Pivot'!B24,'Table Structure'!$B$26:$U$51,7,FALSE),",",VLOOKUP('Input Data for Pivot'!B24,'Table Structure'!$B$26:$U$51,8,FALSE))</f>
        <v>Sadguru Kripa Electricals-9209777735,8698350334</v>
      </c>
      <c r="D24" s="3" t="str">
        <f>VLOOKUP(A24,'Table Structure'!$B$102:$K$134,3,FALSE)</f>
        <v>Facilitator</v>
      </c>
      <c r="E24" s="3">
        <f>VLOOKUP(B24,'Table Structure'!$B$26:$U$67,3,FALSE)</f>
        <v>10</v>
      </c>
      <c r="F24" s="3" t="str">
        <f>VLOOKUP(E24,'Table Structure'!$B$5:$H$20,2,FALSE)</f>
        <v>Electrician</v>
      </c>
      <c r="G24" s="3">
        <f>VLOOKUP(A24,'Table Structure'!$B$102:$K$132,4,FALSE)</f>
        <v>0</v>
      </c>
      <c r="H24" s="3">
        <f>VLOOKUP(A24,'Table Structure'!$B$102:$K$132,5,FALSE)</f>
        <v>1</v>
      </c>
      <c r="I24" s="3">
        <f>VLOOKUP(E24,'Table Structure'!$B$5:$H$20,3,FALSE)</f>
        <v>10</v>
      </c>
    </row>
    <row r="25" spans="1:9" x14ac:dyDescent="0.25">
      <c r="A25" s="3">
        <v>23</v>
      </c>
      <c r="B25" s="3">
        <v>23</v>
      </c>
      <c r="C25" s="4" t="str">
        <f>CONCATENATE(VLOOKUP('Input Data for Pivot'!B25,'Table Structure'!$B$26:$U$51,4,FALSE),"-",VLOOKUP('Input Data for Pivot'!B25,'Table Structure'!$B$26:$U$51,7,FALSE),",",VLOOKUP('Input Data for Pivot'!B25,'Table Structure'!$B$26:$U$51,8,FALSE))</f>
        <v>Plumber - J Avenue 58 to 61-9881296354,</v>
      </c>
      <c r="D25" s="3" t="str">
        <f>VLOOKUP(A25,'Table Structure'!$B$102:$K$134,3,FALSE)</f>
        <v>Facilitator</v>
      </c>
      <c r="E25" s="3">
        <f>VLOOKUP(B25,'Table Structure'!$B$26:$U$67,3,FALSE)</f>
        <v>9</v>
      </c>
      <c r="F25" s="3" t="str">
        <f>VLOOKUP(E25,'Table Structure'!$B$5:$H$20,2,FALSE)</f>
        <v>Plumber</v>
      </c>
      <c r="G25" s="3">
        <f>VLOOKUP(A25,'Table Structure'!$B$102:$K$132,4,FALSE)</f>
        <v>0</v>
      </c>
      <c r="H25" s="3">
        <f>VLOOKUP(A25,'Table Structure'!$B$102:$K$132,5,FALSE)</f>
        <v>1</v>
      </c>
      <c r="I25" s="3">
        <f>VLOOKUP(E25,'Table Structure'!$B$5:$H$20,3,FALSE)</f>
        <v>11</v>
      </c>
    </row>
    <row r="26" spans="1:9" x14ac:dyDescent="0.25">
      <c r="A26" s="3">
        <v>24</v>
      </c>
      <c r="B26" s="3">
        <v>24</v>
      </c>
      <c r="C26" s="4" t="str">
        <f>CONCATENATE(VLOOKUP('Input Data for Pivot'!B26,'Table Structure'!$B$26:$U$51,4,FALSE),"-",VLOOKUP('Input Data for Pivot'!B26,'Table Structure'!$B$26:$U$51,7,FALSE),",",VLOOKUP('Input Data for Pivot'!B26,'Table Structure'!$B$26:$U$51,8,FALSE))</f>
        <v>Global City J Avenue Plumber - Dummy-9993232332,</v>
      </c>
      <c r="D26" s="3" t="str">
        <f>VLOOKUP(A26,'Table Structure'!$B$102:$K$134,3,FALSE)</f>
        <v>Facilitator</v>
      </c>
      <c r="E26" s="3">
        <f>VLOOKUP(B26,'Table Structure'!$B$26:$U$67,3,FALSE)</f>
        <v>9</v>
      </c>
      <c r="F26" s="3" t="str">
        <f>VLOOKUP(E26,'Table Structure'!$B$5:$H$20,2,FALSE)</f>
        <v>Plumber</v>
      </c>
      <c r="G26" s="3">
        <f>VLOOKUP(A26,'Table Structure'!$B$102:$K$132,4,FALSE)</f>
        <v>0</v>
      </c>
      <c r="H26" s="3">
        <f>VLOOKUP(A26,'Table Structure'!$B$102:$K$132,5,FALSE)</f>
        <v>1</v>
      </c>
      <c r="I26" s="3">
        <f>VLOOKUP(E26,'Table Structure'!$B$5:$H$20,3,FALSE)</f>
        <v>11</v>
      </c>
    </row>
    <row r="27" spans="1:9" ht="30" x14ac:dyDescent="0.25">
      <c r="A27" s="3">
        <v>25</v>
      </c>
      <c r="B27" s="3">
        <v>25</v>
      </c>
      <c r="C27" s="4" t="str">
        <f>CONCATENATE(VLOOKUP('Input Data for Pivot'!B27,'Table Structure'!$B$26:$U$51,4,FALSE),"-",VLOOKUP('Input Data for Pivot'!B27,'Table Structure'!$B$26:$U$51,7,FALSE),",",VLOOKUP('Input Data for Pivot'!B27,'Table Structure'!$B$26:$U$51,8,FALSE))</f>
        <v>Lift Maintainance - J Avenue 58 to 61-9503828356,9168777882</v>
      </c>
      <c r="D27" s="3" t="str">
        <f>VLOOKUP(A27,'Table Structure'!$B$102:$K$134,3,FALSE)</f>
        <v>Facilitator</v>
      </c>
      <c r="E27" s="3">
        <f>VLOOKUP(B27,'Table Structure'!$B$26:$U$67,3,FALSE)</f>
        <v>11</v>
      </c>
      <c r="F27" s="3" t="str">
        <f>VLOOKUP(E27,'Table Structure'!$B$5:$H$20,2,FALSE)</f>
        <v>Lift Maintainance</v>
      </c>
      <c r="G27" s="3">
        <f>VLOOKUP(A27,'Table Structure'!$B$102:$K$132,4,FALSE)</f>
        <v>0</v>
      </c>
      <c r="H27" s="3">
        <f>VLOOKUP(A27,'Table Structure'!$B$102:$K$132,5,FALSE)</f>
        <v>1</v>
      </c>
      <c r="I27" s="3">
        <f>VLOOKUP(E27,'Table Structure'!$B$5:$H$20,3,FALSE)</f>
        <v>9</v>
      </c>
    </row>
    <row r="28" spans="1:9" x14ac:dyDescent="0.25">
      <c r="A28" s="3">
        <v>26</v>
      </c>
      <c r="B28" s="3">
        <v>26</v>
      </c>
      <c r="C28" s="4" t="str">
        <f>CONCATENATE(VLOOKUP('Input Data for Pivot'!B28,'Table Structure'!$B$26:$U$51,4,FALSE),"-",VLOOKUP('Input Data for Pivot'!B28,'Table Structure'!$B$26:$U$51,7,FALSE),",",VLOOKUP('Input Data for Pivot'!B28,'Table Structure'!$B$26:$U$51,8,FALSE))</f>
        <v>House Keeping - -8796423300,</v>
      </c>
      <c r="D28" s="3" t="e">
        <f>VLOOKUP(A28,'Table Structure'!$B$102:$K$134,3,FALSE)</f>
        <v>#N/A</v>
      </c>
      <c r="E28" s="3">
        <f>VLOOKUP(B28,'Table Structure'!$B$26:$U$67,3,FALSE)</f>
        <v>12</v>
      </c>
      <c r="F28" s="3" t="str">
        <f>VLOOKUP(E28,'Table Structure'!$B$5:$H$20,2,FALSE)</f>
        <v>House Keeping</v>
      </c>
      <c r="G28" s="3" t="e">
        <f>VLOOKUP(A28,'Table Structure'!$B$102:$K$132,4,FALSE)</f>
        <v>#N/A</v>
      </c>
      <c r="H28" s="3" t="e">
        <f>VLOOKUP(A28,'Table Structure'!$B$102:$K$132,5,FALSE)</f>
        <v>#N/A</v>
      </c>
      <c r="I28" s="3">
        <f>VLOOKUP(E28,'Table Structure'!$B$5:$H$20,3,FALSE)</f>
        <v>13</v>
      </c>
    </row>
    <row r="29" spans="1:9" x14ac:dyDescent="0.25">
      <c r="A29" s="3">
        <v>27</v>
      </c>
      <c r="B29" s="3">
        <v>27</v>
      </c>
      <c r="C29" s="4" t="e">
        <f>CONCATENATE(VLOOKUP('Input Data for Pivot'!B29,'Table Structure'!$B$26:$U$51,4,FALSE),"-",VLOOKUP('Input Data for Pivot'!B29,'Table Structure'!$B$26:$U$51,7,FALSE),",",VLOOKUP('Input Data for Pivot'!B29,'Table Structure'!$B$26:$U$51,8,FALSE))</f>
        <v>#N/A</v>
      </c>
      <c r="D29" s="3" t="e">
        <f>VLOOKUP(A29,'Table Structure'!$B$102:$K$134,3,FALSE)</f>
        <v>#N/A</v>
      </c>
      <c r="E29" s="3" t="e">
        <f>VLOOKUP(B29,'Table Structure'!$B$26:$U$67,3,FALSE)</f>
        <v>#N/A</v>
      </c>
      <c r="F29" s="3" t="e">
        <f>VLOOKUP(E29,'Table Structure'!$B$5:$H$20,2,FALSE)</f>
        <v>#N/A</v>
      </c>
      <c r="G29" s="3" t="e">
        <f>VLOOKUP(A29,'Table Structure'!$B$102:$K$132,4,FALSE)</f>
        <v>#N/A</v>
      </c>
      <c r="H29" s="3" t="e">
        <f>VLOOKUP(A29,'Table Structure'!$B$102:$K$132,5,FALSE)</f>
        <v>#N/A</v>
      </c>
      <c r="I29" s="3" t="e">
        <f>VLOOKUP(E29,'Table Structure'!$B$5:$H$20,3,FALSE)</f>
        <v>#N/A</v>
      </c>
    </row>
    <row r="30" spans="1:9" x14ac:dyDescent="0.25">
      <c r="A30" s="3">
        <v>28</v>
      </c>
      <c r="B30" s="3">
        <v>28</v>
      </c>
      <c r="C30" s="4" t="e">
        <f>CONCATENATE(VLOOKUP('Input Data for Pivot'!B30,'Table Structure'!$B$26:$U$51,4,FALSE),"-",VLOOKUP('Input Data for Pivot'!B30,'Table Structure'!$B$26:$U$51,7,FALSE),",",VLOOKUP('Input Data for Pivot'!B30,'Table Structure'!$B$26:$U$51,8,FALSE))</f>
        <v>#N/A</v>
      </c>
      <c r="D30" s="3" t="e">
        <f>VLOOKUP(A30,'Table Structure'!$B$102:$K$134,3,FALSE)</f>
        <v>#N/A</v>
      </c>
      <c r="E30" s="3" t="e">
        <f>VLOOKUP(B30,'Table Structure'!$B$26:$U$67,3,FALSE)</f>
        <v>#N/A</v>
      </c>
      <c r="F30" s="3" t="e">
        <f>VLOOKUP(E30,'Table Structure'!$B$5:$H$20,2,FALSE)</f>
        <v>#N/A</v>
      </c>
      <c r="G30" s="3" t="e">
        <f>VLOOKUP(A30,'Table Structure'!$B$102:$K$132,4,FALSE)</f>
        <v>#N/A</v>
      </c>
      <c r="H30" s="3" t="e">
        <f>VLOOKUP(A30,'Table Structure'!$B$102:$K$132,5,FALSE)</f>
        <v>#N/A</v>
      </c>
      <c r="I30" s="3" t="e">
        <f>VLOOKUP(E30,'Table Structure'!$B$5:$H$20,3,FALSE)</f>
        <v>#N/A</v>
      </c>
    </row>
    <row r="31" spans="1:9" x14ac:dyDescent="0.25">
      <c r="A31" s="3">
        <v>29</v>
      </c>
      <c r="B31" s="3">
        <v>22</v>
      </c>
      <c r="C31" s="4" t="str">
        <f>CONCATENATE(VLOOKUP('Input Data for Pivot'!B31,'Table Structure'!$B$26:$U$51,4,FALSE),"-",VLOOKUP('Input Data for Pivot'!B31,'Table Structure'!$B$26:$U$51,7,FALSE),",",VLOOKUP('Input Data for Pivot'!B31,'Table Structure'!$B$26:$U$51,8,FALSE))</f>
        <v>Sadguru Kripa Electricals-9209777735,8698350334</v>
      </c>
      <c r="D31" s="3" t="e">
        <f>VLOOKUP(A31,'Table Structure'!$B$102:$K$134,3,FALSE)</f>
        <v>#N/A</v>
      </c>
      <c r="E31" s="3">
        <f>VLOOKUP(B31,'Table Structure'!$B$26:$U$67,3,FALSE)</f>
        <v>10</v>
      </c>
      <c r="F31" s="3" t="str">
        <f>VLOOKUP(E31,'Table Structure'!$B$5:$H$20,2,FALSE)</f>
        <v>Electrician</v>
      </c>
      <c r="G31" s="3" t="e">
        <f>VLOOKUP(A31,'Table Structure'!$B$102:$K$132,4,FALSE)</f>
        <v>#N/A</v>
      </c>
      <c r="H31" s="3" t="e">
        <f>VLOOKUP(A31,'Table Structure'!$B$102:$K$132,5,FALSE)</f>
        <v>#N/A</v>
      </c>
      <c r="I31" s="3">
        <f>VLOOKUP(E31,'Table Structure'!$B$5:$H$20,3,FALSE)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65.85546875" bestFit="1" customWidth="1"/>
  </cols>
  <sheetData>
    <row r="1" spans="1:2" x14ac:dyDescent="0.25">
      <c r="A1" s="9" t="s">
        <v>98</v>
      </c>
      <c r="B1" t="s">
        <v>100</v>
      </c>
    </row>
    <row r="2" spans="1:2" x14ac:dyDescent="0.25">
      <c r="A2" s="9" t="s">
        <v>99</v>
      </c>
      <c r="B2" t="s">
        <v>101</v>
      </c>
    </row>
    <row r="3" spans="1:2" x14ac:dyDescent="0.25">
      <c r="A3" s="9" t="s">
        <v>97</v>
      </c>
      <c r="B3" t="s">
        <v>113</v>
      </c>
    </row>
    <row r="5" spans="1:2" x14ac:dyDescent="0.25">
      <c r="A5" s="9" t="s">
        <v>110</v>
      </c>
      <c r="B5" s="9" t="s">
        <v>4</v>
      </c>
    </row>
    <row r="6" spans="1:2" x14ac:dyDescent="0.25">
      <c r="A6" s="10">
        <v>2</v>
      </c>
      <c r="B6" s="10" t="s">
        <v>12</v>
      </c>
    </row>
    <row r="7" spans="1:2" x14ac:dyDescent="0.25">
      <c r="B7" s="13" t="s">
        <v>115</v>
      </c>
    </row>
    <row r="8" spans="1:2" x14ac:dyDescent="0.25">
      <c r="B8" s="13" t="s">
        <v>116</v>
      </c>
    </row>
    <row r="9" spans="1:2" x14ac:dyDescent="0.25">
      <c r="B9" s="13" t="s">
        <v>117</v>
      </c>
    </row>
    <row r="10" spans="1:2" x14ac:dyDescent="0.25">
      <c r="B10" s="13" t="s">
        <v>118</v>
      </c>
    </row>
    <row r="11" spans="1:2" x14ac:dyDescent="0.25">
      <c r="A11" s="10">
        <v>3</v>
      </c>
      <c r="B11" s="10" t="s">
        <v>13</v>
      </c>
    </row>
    <row r="12" spans="1:2" x14ac:dyDescent="0.25">
      <c r="B12" s="13" t="s">
        <v>119</v>
      </c>
    </row>
    <row r="13" spans="1:2" x14ac:dyDescent="0.25">
      <c r="A13" s="10">
        <v>4</v>
      </c>
      <c r="B13" s="10" t="s">
        <v>16</v>
      </c>
    </row>
    <row r="14" spans="1:2" x14ac:dyDescent="0.25">
      <c r="B14" s="13" t="s">
        <v>120</v>
      </c>
    </row>
    <row r="15" spans="1:2" x14ac:dyDescent="0.25">
      <c r="A15" s="10">
        <v>5</v>
      </c>
      <c r="B15" s="10" t="s">
        <v>62</v>
      </c>
    </row>
    <row r="16" spans="1:2" x14ac:dyDescent="0.25">
      <c r="B16" s="13" t="s">
        <v>121</v>
      </c>
    </row>
    <row r="17" spans="1:2" x14ac:dyDescent="0.25">
      <c r="B17" s="13" t="s">
        <v>122</v>
      </c>
    </row>
    <row r="18" spans="1:2" x14ac:dyDescent="0.25">
      <c r="B18" s="13" t="s">
        <v>123</v>
      </c>
    </row>
    <row r="19" spans="1:2" x14ac:dyDescent="0.25">
      <c r="B19" s="13" t="s">
        <v>124</v>
      </c>
    </row>
    <row r="20" spans="1:2" x14ac:dyDescent="0.25">
      <c r="B20" s="13" t="s">
        <v>125</v>
      </c>
    </row>
    <row r="21" spans="1:2" x14ac:dyDescent="0.25">
      <c r="B21" s="13" t="s">
        <v>126</v>
      </c>
    </row>
    <row r="22" spans="1:2" x14ac:dyDescent="0.25">
      <c r="B22" s="13" t="s">
        <v>127</v>
      </c>
    </row>
    <row r="23" spans="1:2" x14ac:dyDescent="0.25">
      <c r="A23" s="10">
        <v>6</v>
      </c>
      <c r="B23" s="10" t="s">
        <v>10</v>
      </c>
    </row>
    <row r="24" spans="1:2" x14ac:dyDescent="0.25">
      <c r="B24" s="13" t="s">
        <v>130</v>
      </c>
    </row>
    <row r="25" spans="1:2" x14ac:dyDescent="0.25">
      <c r="A25" s="10">
        <v>8</v>
      </c>
      <c r="B25" s="10" t="s">
        <v>57</v>
      </c>
    </row>
    <row r="26" spans="1:2" x14ac:dyDescent="0.25">
      <c r="B26" s="13" t="s">
        <v>128</v>
      </c>
    </row>
    <row r="27" spans="1:2" x14ac:dyDescent="0.25">
      <c r="A27" s="10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TABLE NAMES</vt:lpstr>
      <vt:lpstr>Table Structure</vt:lpstr>
      <vt:lpstr>Input Data for Pivot</vt:lpstr>
      <vt:lpstr>Pivot</vt:lpstr>
      <vt:lpstr>facilitator_master</vt:lpstr>
      <vt:lpstr>facilitator_society_mapping_master</vt:lpstr>
      <vt:lpstr>facilitator_type_master</vt:lpstr>
      <vt:lpstr>Table_list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Rakesh singh solanki</cp:lastModifiedBy>
  <cp:lastPrinted>2015-12-20T05:27:02Z</cp:lastPrinted>
  <dcterms:created xsi:type="dcterms:W3CDTF">2015-12-20T04:00:23Z</dcterms:created>
  <dcterms:modified xsi:type="dcterms:W3CDTF">2015-12-27T10:59:24Z</dcterms:modified>
</cp:coreProperties>
</file>