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activeTab="1"/>
  </bookViews>
  <sheets>
    <sheet name="Sultan Plaza" sheetId="4" r:id="rId1"/>
    <sheet name="Sultan Plaza (2)" sheetId="5" r:id="rId2"/>
  </sheets>
  <definedNames>
    <definedName name="_xlnm._FilterDatabase" localSheetId="1" hidden="1">'Sultan Plaza (2)'!$T$3:$T$32</definedName>
    <definedName name="_xlnm.Print_Area" localSheetId="0">'Sultan Plaza'!$A$1:$G$26</definedName>
    <definedName name="_xlnm.Print_Area" localSheetId="1">'Sultan Plaza (2)'!$B$1:$H$2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"/>
  <c r="H28" l="1"/>
  <c r="H27"/>
  <c r="H26"/>
  <c r="H25"/>
  <c r="H24"/>
  <c r="H23"/>
  <c r="H22"/>
  <c r="H21"/>
  <c r="H20"/>
  <c r="H19"/>
  <c r="H18"/>
  <c r="H17"/>
  <c r="H16"/>
  <c r="H15"/>
  <c r="H14"/>
  <c r="H10"/>
  <c r="H7"/>
  <c r="H6"/>
  <c r="H5"/>
  <c r="H4"/>
  <c r="J19" l="1"/>
  <c r="L19" s="1"/>
  <c r="J18"/>
  <c r="L18" s="1"/>
  <c r="J22"/>
  <c r="L22" s="1"/>
  <c r="J26"/>
  <c r="L26" s="1"/>
  <c r="J4"/>
  <c r="L4" s="1"/>
  <c r="J10"/>
  <c r="L10" s="1"/>
  <c r="J17"/>
  <c r="L17" s="1"/>
  <c r="J21"/>
  <c r="L21" s="1"/>
  <c r="J25"/>
  <c r="L25" s="1"/>
  <c r="J7"/>
  <c r="L7" s="1"/>
  <c r="J16"/>
  <c r="L16" s="1"/>
  <c r="J20"/>
  <c r="L20" s="1"/>
  <c r="J24"/>
  <c r="L24" s="1"/>
  <c r="J28"/>
  <c r="L28" s="1"/>
  <c r="J23"/>
  <c r="L23" s="1"/>
  <c r="J6"/>
  <c r="L6" s="1"/>
  <c r="J14"/>
  <c r="L14" s="1"/>
  <c r="J5"/>
  <c r="L5" s="1"/>
  <c r="J15"/>
  <c r="L15" s="1"/>
  <c r="J27"/>
  <c r="L27" s="1"/>
  <c r="D14" i="4"/>
  <c r="F14" s="1"/>
  <c r="G14" l="1"/>
  <c r="D36"/>
  <c r="G36" s="1"/>
  <c r="D35"/>
  <c r="G35" s="1"/>
  <c r="D34"/>
  <c r="G34" s="1"/>
  <c r="D33"/>
  <c r="G33" s="1"/>
  <c r="D31"/>
  <c r="G31" s="1"/>
  <c r="D30"/>
  <c r="G30" s="1"/>
  <c r="D29"/>
  <c r="G29" s="1"/>
  <c r="D28"/>
  <c r="G28" s="1"/>
  <c r="D26"/>
  <c r="G26" s="1"/>
  <c r="D25"/>
  <c r="G25" s="1"/>
  <c r="D24"/>
  <c r="G24" s="1"/>
  <c r="D23"/>
  <c r="G23" s="1"/>
  <c r="D21"/>
  <c r="D20"/>
  <c r="D19"/>
  <c r="D7"/>
  <c r="D8"/>
  <c r="D9"/>
  <c r="D10"/>
  <c r="F21" l="1"/>
  <c r="G19"/>
  <c r="G21"/>
  <c r="G20"/>
  <c r="F20"/>
  <c r="F19"/>
  <c r="G8"/>
  <c r="G9"/>
  <c r="G10"/>
  <c r="F36"/>
  <c r="F35"/>
  <c r="F34"/>
  <c r="F33"/>
  <c r="F31"/>
  <c r="F30"/>
  <c r="F29"/>
  <c r="F28"/>
  <c r="F7"/>
  <c r="F26"/>
  <c r="F25"/>
  <c r="F24"/>
  <c r="F23"/>
  <c r="F10"/>
  <c r="F9"/>
  <c r="F8"/>
  <c r="G7" l="1"/>
</calcChain>
</file>

<file path=xl/sharedStrings.xml><?xml version="1.0" encoding="utf-8"?>
<sst xmlns="http://schemas.openxmlformats.org/spreadsheetml/2006/main" count="308" uniqueCount="68">
  <si>
    <t>1st Floor</t>
  </si>
  <si>
    <t>2nd Floor</t>
  </si>
  <si>
    <t>3rd Floor</t>
  </si>
  <si>
    <t>4th Floor</t>
  </si>
  <si>
    <t>5th Floor</t>
  </si>
  <si>
    <t xml:space="preserve">Floor </t>
  </si>
  <si>
    <t>Size 
( Sq.ft)</t>
  </si>
  <si>
    <t>Rate /
 sqft</t>
  </si>
  <si>
    <t>30 % 
DP</t>
  </si>
  <si>
    <t xml:space="preserve">Broacher price </t>
  </si>
  <si>
    <t xml:space="preserve">Ground Floor 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</si>
  <si>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</si>
  <si>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</si>
  <si>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</si>
  <si>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</si>
  <si>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</si>
  <si>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</si>
  <si>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</si>
  <si>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</si>
  <si>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</si>
  <si>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</si>
  <si>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</si>
  <si>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</si>
  <si>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</si>
  <si>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</si>
  <si>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</si>
  <si>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</si>
  <si>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</si>
  <si>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</si>
  <si>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</si>
  <si>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</si>
  <si>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</si>
  <si>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</si>
  <si>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</si>
  <si>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</si>
  <si>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</si>
  <si>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 xml:space="preserve">4 Quarterly 
Installment </t>
  </si>
  <si>
    <t>Sultan Plaza DHA-V</t>
  </si>
  <si>
    <t>Shop #</t>
  </si>
  <si>
    <t xml:space="preserve">Total 
Price </t>
  </si>
  <si>
    <t>One Year Installment Plan</t>
  </si>
  <si>
    <t>1B-1</t>
  </si>
  <si>
    <t>SOLD</t>
  </si>
  <si>
    <t>1G-1</t>
  </si>
  <si>
    <t>1G-2</t>
  </si>
  <si>
    <t>1G-4</t>
  </si>
  <si>
    <t>1G-5</t>
  </si>
  <si>
    <t>1F-1</t>
  </si>
  <si>
    <t>Sr#</t>
  </si>
  <si>
    <t>Unit#</t>
  </si>
  <si>
    <t>FloorNum</t>
  </si>
  <si>
    <t>Floor</t>
  </si>
  <si>
    <t>Categories</t>
  </si>
  <si>
    <t>Size In Sqft</t>
  </si>
  <si>
    <t>Rate/Sqft</t>
  </si>
  <si>
    <t>Total Price</t>
  </si>
  <si>
    <t>DP %</t>
  </si>
  <si>
    <t>DP 30%</t>
  </si>
  <si>
    <t>Install-%</t>
  </si>
  <si>
    <t>Install-60%</t>
  </si>
  <si>
    <t>Poss %</t>
  </si>
  <si>
    <t>Poss-10%</t>
  </si>
  <si>
    <t>Status</t>
  </si>
  <si>
    <t>Project</t>
  </si>
  <si>
    <t>Plan</t>
  </si>
  <si>
    <t>Batch</t>
  </si>
  <si>
    <t>Shop</t>
  </si>
  <si>
    <t>Available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</si>
</sst>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4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rgb="FFBFBFBF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DE9D9"/>
      </patternFill>
    </fill>
    <fill>
      <patternFill patternType="solid">
        <fgColor theme="5" tint="-0.249977111117893"/>
        <bgColor rgb="FFE5DFEC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3" applyFont="1" applyAlignment="1"/>
    <xf numFmtId="165" fontId="7" fillId="0" borderId="7" xfId="3" applyNumberFormat="1" applyFont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/>
    </xf>
    <xf numFmtId="2" fontId="8" fillId="2" borderId="7" xfId="3" applyNumberFormat="1" applyFont="1" applyFill="1" applyBorder="1" applyAlignment="1">
      <alignment horizontal="center" vertical="center"/>
    </xf>
    <xf numFmtId="165" fontId="8" fillId="2" borderId="8" xfId="3" applyNumberFormat="1" applyFont="1" applyFill="1" applyBorder="1" applyAlignment="1"/>
    <xf numFmtId="167" fontId="9" fillId="0" borderId="6" xfId="4" applyNumberFormat="1" applyFont="1" applyBorder="1" applyAlignment="1"/>
    <xf numFmtId="0" fontId="8" fillId="2" borderId="7" xfId="3" applyFont="1" applyFill="1" applyBorder="1" applyAlignment="1">
      <alignment horizontal="center"/>
    </xf>
    <xf numFmtId="0" fontId="8" fillId="0" borderId="7" xfId="3" applyFont="1" applyBorder="1" applyAlignment="1">
      <alignment horizontal="center" wrapText="1"/>
    </xf>
    <xf numFmtId="0" fontId="8" fillId="0" borderId="7" xfId="3" applyFont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8" fillId="2" borderId="10" xfId="3" applyFont="1" applyFill="1" applyBorder="1" applyAlignment="1"/>
    <xf numFmtId="0" fontId="8" fillId="2" borderId="0" xfId="3" applyFont="1" applyFill="1" applyBorder="1" applyAlignment="1"/>
    <xf numFmtId="0" fontId="8" fillId="0" borderId="11" xfId="3" applyFont="1" applyBorder="1" applyAlignment="1">
      <alignment horizontal="center" wrapText="1"/>
    </xf>
    <xf numFmtId="0" fontId="8" fillId="0" borderId="11" xfId="3" applyFont="1" applyBorder="1" applyAlignment="1">
      <alignment horizontal="center" vertical="center"/>
    </xf>
    <xf numFmtId="167" fontId="9" fillId="0" borderId="13" xfId="4" applyNumberFormat="1" applyFont="1" applyBorder="1" applyAlignment="1"/>
    <xf numFmtId="0" fontId="8" fillId="2" borderId="1" xfId="3" applyFont="1" applyFill="1" applyBorder="1" applyAlignment="1"/>
    <xf numFmtId="0" fontId="8" fillId="2" borderId="1" xfId="3" applyFont="1" applyFill="1" applyBorder="1" applyAlignment="1">
      <alignment horizontal="center"/>
    </xf>
    <xf numFmtId="165" fontId="8" fillId="2" borderId="1" xfId="3" applyNumberFormat="1" applyFont="1" applyFill="1" applyBorder="1" applyAlignment="1">
      <alignment horizontal="center"/>
    </xf>
    <xf numFmtId="0" fontId="8" fillId="0" borderId="9" xfId="3" applyFont="1" applyBorder="1" applyAlignment="1">
      <alignment horizontal="center" wrapText="1"/>
    </xf>
    <xf numFmtId="0" fontId="8" fillId="0" borderId="9" xfId="3" applyFont="1" applyBorder="1" applyAlignment="1">
      <alignment horizontal="center" vertical="center"/>
    </xf>
    <xf numFmtId="167" fontId="9" fillId="0" borderId="14" xfId="4" applyNumberFormat="1" applyFont="1" applyBorder="1" applyAlignment="1"/>
    <xf numFmtId="165" fontId="8" fillId="2" borderId="12" xfId="3" applyNumberFormat="1" applyFont="1" applyFill="1" applyBorder="1" applyAlignment="1">
      <alignment horizontal="center"/>
    </xf>
    <xf numFmtId="165" fontId="7" fillId="0" borderId="0" xfId="3" applyNumberFormat="1" applyFont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/>
    </xf>
    <xf numFmtId="0" fontId="8" fillId="8" borderId="15" xfId="3" applyFont="1" applyFill="1" applyBorder="1" applyAlignment="1">
      <alignment horizontal="center" vertical="center"/>
    </xf>
    <xf numFmtId="167" fontId="9" fillId="0" borderId="16" xfId="4" applyNumberFormat="1" applyFont="1" applyBorder="1" applyAlignment="1"/>
    <xf numFmtId="0" fontId="8" fillId="4" borderId="15" xfId="3" applyFont="1" applyFill="1" applyBorder="1" applyAlignment="1">
      <alignment horizontal="center"/>
    </xf>
    <xf numFmtId="0" fontId="8" fillId="2" borderId="17" xfId="3" applyFont="1" applyFill="1" applyBorder="1" applyAlignment="1">
      <alignment horizontal="center"/>
    </xf>
    <xf numFmtId="0" fontId="8" fillId="6" borderId="18" xfId="3" applyFont="1" applyFill="1" applyBorder="1" applyAlignment="1">
      <alignment horizontal="center" wrapText="1"/>
    </xf>
    <xf numFmtId="0" fontId="8" fillId="6" borderId="19" xfId="3" applyFont="1" applyFill="1" applyBorder="1" applyAlignment="1">
      <alignment horizontal="center" wrapText="1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 wrapText="1"/>
    </xf>
    <xf numFmtId="165" fontId="6" fillId="0" borderId="22" xfId="3" applyNumberFormat="1" applyFont="1" applyBorder="1" applyAlignment="1">
      <alignment horizontal="center" wrapText="1"/>
    </xf>
    <xf numFmtId="165" fontId="6" fillId="0" borderId="3" xfId="3" applyNumberFormat="1" applyFont="1" applyBorder="1" applyAlignment="1">
      <alignment horizontal="center" wrapText="1"/>
    </xf>
    <xf numFmtId="165" fontId="6" fillId="0" borderId="23" xfId="3" applyNumberFormat="1" applyFont="1" applyBorder="1" applyAlignment="1">
      <alignment horizontal="center" wrapText="1"/>
    </xf>
    <xf numFmtId="165" fontId="6" fillId="0" borderId="24" xfId="3" applyNumberFormat="1" applyFont="1" applyBorder="1" applyAlignment="1">
      <alignment horizontal="center" wrapText="1"/>
    </xf>
    <xf numFmtId="0" fontId="0" fillId="0" borderId="0" xfId="3" applyFont="1" applyAlignment="1"/>
    <xf numFmtId="0" fontId="8" fillId="10" borderId="15" xfId="3" applyFont="1" applyFill="1" applyBorder="1" applyAlignment="1">
      <alignment horizontal="center" vertical="center"/>
    </xf>
    <xf numFmtId="0" fontId="8" fillId="11" borderId="7" xfId="3" applyFont="1" applyFill="1" applyBorder="1" applyAlignment="1">
      <alignment horizontal="center" vertical="center"/>
    </xf>
    <xf numFmtId="0" fontId="8" fillId="13" borderId="15" xfId="3" applyFont="1" applyFill="1" applyBorder="1" applyAlignment="1">
      <alignment horizontal="center"/>
    </xf>
    <xf numFmtId="0" fontId="8" fillId="11" borderId="7" xfId="3" applyFont="1" applyFill="1" applyBorder="1" applyAlignment="1">
      <alignment horizontal="center"/>
    </xf>
    <xf numFmtId="2" fontId="8" fillId="11" borderId="8" xfId="3" applyNumberFormat="1" applyFont="1" applyFill="1" applyBorder="1" applyAlignment="1">
      <alignment horizontal="center" vertical="center"/>
    </xf>
    <xf numFmtId="165" fontId="8" fillId="2" borderId="25" xfId="3" applyNumberFormat="1" applyFont="1" applyFill="1" applyBorder="1" applyAlignment="1"/>
    <xf numFmtId="167" fontId="9" fillId="0" borderId="26" xfId="4" applyNumberFormat="1" applyFont="1" applyBorder="1" applyAlignment="1"/>
    <xf numFmtId="165" fontId="8" fillId="2" borderId="10" xfId="3" applyNumberFormat="1" applyFont="1" applyFill="1" applyBorder="1" applyAlignment="1"/>
    <xf numFmtId="165" fontId="8" fillId="2" borderId="27" xfId="3" applyNumberFormat="1" applyFont="1" applyFill="1" applyBorder="1" applyAlignment="1">
      <alignment horizontal="center"/>
    </xf>
    <xf numFmtId="167" fontId="9" fillId="0" borderId="28" xfId="4" applyNumberFormat="1" applyFont="1" applyBorder="1" applyAlignment="1"/>
    <xf numFmtId="167" fontId="9" fillId="0" borderId="29" xfId="4" applyNumberFormat="1" applyFont="1" applyBorder="1" applyAlignment="1"/>
    <xf numFmtId="0" fontId="1" fillId="0" borderId="0" xfId="3" applyFont="1" applyAlignment="1"/>
    <xf numFmtId="0" fontId="8" fillId="11" borderId="17" xfId="3" applyFont="1" applyFill="1" applyBorder="1" applyAlignment="1">
      <alignment horizontal="center"/>
    </xf>
    <xf numFmtId="0" fontId="8" fillId="2" borderId="32" xfId="3" applyFont="1" applyFill="1" applyBorder="1" applyAlignment="1">
      <alignment horizontal="center"/>
    </xf>
    <xf numFmtId="0" fontId="8" fillId="2" borderId="33" xfId="3" applyFont="1" applyFill="1" applyBorder="1" applyAlignment="1">
      <alignment horizontal="center"/>
    </xf>
    <xf numFmtId="0" fontId="8" fillId="2" borderId="33" xfId="3" applyFont="1" applyFill="1" applyBorder="1" applyAlignment="1"/>
    <xf numFmtId="165" fontId="8" fillId="2" borderId="34" xfId="3" applyNumberFormat="1" applyFont="1" applyFill="1" applyBorder="1" applyAlignment="1"/>
    <xf numFmtId="164" fontId="8" fillId="2" borderId="33" xfId="1" applyNumberFormat="1" applyFont="1" applyFill="1" applyBorder="1" applyAlignment="1">
      <alignment horizontal="center"/>
    </xf>
    <xf numFmtId="167" fontId="9" fillId="0" borderId="35" xfId="4" applyNumberFormat="1" applyFont="1" applyBorder="1" applyAlignment="1"/>
    <xf numFmtId="0" fontId="8" fillId="14" borderId="1" xfId="3" applyFont="1" applyFill="1" applyBorder="1" applyAlignment="1">
      <alignment horizontal="center" wrapText="1"/>
    </xf>
    <xf numFmtId="0" fontId="8" fillId="12" borderId="1" xfId="3" applyFont="1" applyFill="1" applyBorder="1" applyAlignment="1">
      <alignment horizontal="center" wrapText="1"/>
    </xf>
    <xf numFmtId="0" fontId="8" fillId="12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164" fontId="14" fillId="15" borderId="1" xfId="1" applyNumberFormat="1" applyFont="1" applyFill="1" applyBorder="1" applyAlignment="1">
      <alignment horizontal="center" vertical="center"/>
    </xf>
    <xf numFmtId="0" fontId="14" fillId="15" borderId="1" xfId="1" applyNumberFormat="1" applyFont="1" applyFill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2" fontId="13" fillId="0" borderId="1" xfId="3" applyNumberFormat="1" applyFont="1" applyFill="1" applyBorder="1" applyAlignment="1">
      <alignment horizontal="center" vertical="center"/>
    </xf>
    <xf numFmtId="165" fontId="13" fillId="0" borderId="1" xfId="3" applyNumberFormat="1" applyFont="1" applyFill="1" applyBorder="1" applyAlignment="1">
      <alignment horizontal="center" vertical="center"/>
    </xf>
    <xf numFmtId="165" fontId="14" fillId="0" borderId="1" xfId="3" applyNumberFormat="1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67" fontId="13" fillId="0" borderId="1" xfId="4" applyNumberFormat="1" applyFont="1" applyFill="1" applyBorder="1" applyAlignment="1">
      <alignment horizontal="center" vertical="center"/>
    </xf>
    <xf numFmtId="164" fontId="13" fillId="0" borderId="1" xfId="1" applyNumberFormat="1" applyFont="1" applyFill="1" applyBorder="1" applyAlignment="1">
      <alignment horizontal="center" vertical="center"/>
    </xf>
    <xf numFmtId="165" fontId="11" fillId="11" borderId="1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3" fillId="9" borderId="0" xfId="2" applyFont="1" applyFill="1" applyAlignment="1">
      <alignment horizontal="center"/>
    </xf>
    <xf numFmtId="0" fontId="10" fillId="3" borderId="4" xfId="3" applyFont="1" applyFill="1" applyBorder="1" applyAlignment="1">
      <alignment horizontal="center" vertical="center"/>
    </xf>
    <xf numFmtId="0" fontId="10" fillId="3" borderId="0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0" fillId="5" borderId="4" xfId="3" applyFont="1" applyFill="1" applyBorder="1" applyAlignment="1">
      <alignment horizontal="center"/>
    </xf>
    <xf numFmtId="0" fontId="10" fillId="5" borderId="0" xfId="3" applyFont="1" applyFill="1" applyBorder="1" applyAlignment="1">
      <alignment horizontal="center"/>
    </xf>
    <xf numFmtId="0" fontId="10" fillId="5" borderId="5" xfId="3" applyFont="1" applyFill="1" applyBorder="1" applyAlignment="1">
      <alignment horizontal="center"/>
    </xf>
    <xf numFmtId="0" fontId="10" fillId="5" borderId="1" xfId="3" applyFont="1" applyFill="1" applyBorder="1" applyAlignment="1">
      <alignment horizontal="center"/>
    </xf>
    <xf numFmtId="0" fontId="10" fillId="5" borderId="17" xfId="3" applyFont="1" applyFill="1" applyBorder="1" applyAlignment="1">
      <alignment horizontal="center"/>
    </xf>
    <xf numFmtId="0" fontId="10" fillId="5" borderId="16" xfId="3" applyFont="1" applyFill="1" applyBorder="1" applyAlignment="1">
      <alignment horizontal="center"/>
    </xf>
    <xf numFmtId="0" fontId="10" fillId="7" borderId="4" xfId="3" applyFont="1" applyFill="1" applyBorder="1" applyAlignment="1">
      <alignment horizontal="center"/>
    </xf>
    <xf numFmtId="0" fontId="10" fillId="7" borderId="0" xfId="3" applyFont="1" applyFill="1" applyBorder="1" applyAlignment="1">
      <alignment horizontal="center"/>
    </xf>
    <xf numFmtId="0" fontId="10" fillId="7" borderId="5" xfId="3" applyFont="1" applyFill="1" applyBorder="1" applyAlignment="1">
      <alignment horizontal="center"/>
    </xf>
    <xf numFmtId="165" fontId="8" fillId="11" borderId="1" xfId="3" applyNumberFormat="1" applyFont="1" applyFill="1" applyBorder="1" applyAlignment="1">
      <alignment horizontal="center"/>
    </xf>
    <xf numFmtId="165" fontId="8" fillId="11" borderId="30" xfId="3" applyNumberFormat="1" applyFont="1" applyFill="1" applyBorder="1" applyAlignment="1">
      <alignment horizontal="center"/>
    </xf>
    <xf numFmtId="165" fontId="8" fillId="11" borderId="31" xfId="3" applyNumberFormat="1" applyFont="1" applyFill="1" applyBorder="1" applyAlignment="1">
      <alignment horizontal="center"/>
    </xf>
    <xf numFmtId="165" fontId="8" fillId="11" borderId="6" xfId="3" applyNumberFormat="1" applyFont="1" applyFill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41"/>
  <sheetViews>
    <sheetView workbookViewId="0">
      <pane ySplit="4" topLeftCell="A5" activePane="bottomLeft" state="frozen"/>
      <selection pane="bottomLeft" activeCell="A4" sqref="A1:A1048576"/>
    </sheetView>
  </sheetViews>
  <sheetFormatPr defaultRowHeight="15"/>
  <cols>
    <col min="1" max="1" width="18.5703125" style="1" bestFit="1" customWidth="1"/>
    <col min="2" max="2" width="20.7109375" style="1" bestFit="1" customWidth="1"/>
    <col min="3" max="3" width="10.5703125" style="1" bestFit="1" customWidth="1"/>
    <col min="4" max="4" width="16" style="1" bestFit="1" customWidth="1"/>
    <col min="5" max="5" width="14.5703125" style="10" bestFit="1" customWidth="1"/>
    <col min="6" max="6" width="16.140625" style="1" customWidth="1"/>
    <col min="7" max="7" width="15.42578125" style="1" customWidth="1"/>
    <col min="8" max="16384" width="9.140625" style="1"/>
  </cols>
  <sheetData>
    <row r="1" spans="1:9 16383:16383" ht="43.5" customHeight="1">
      <c r="A1" s="79" t="s">
        <v>37</v>
      </c>
      <c r="B1" s="79"/>
      <c r="C1" s="79"/>
      <c r="D1" s="79"/>
      <c r="E1" s="79"/>
      <c r="F1" s="79"/>
      <c r="G1" s="79"/>
    </row>
    <row r="2" spans="1:9 16383:16383" ht="15" customHeight="1">
      <c r="A2" s="77" t="s">
        <v>40</v>
      </c>
      <c r="B2" s="77"/>
      <c r="C2" s="77"/>
      <c r="D2" s="77"/>
      <c r="E2" s="77"/>
      <c r="F2" s="77"/>
      <c r="G2" s="77"/>
    </row>
    <row r="3" spans="1:9 16383:16383" ht="15.75" customHeight="1" thickBot="1">
      <c r="A3" s="78"/>
      <c r="B3" s="78"/>
      <c r="C3" s="78"/>
      <c r="D3" s="78"/>
      <c r="E3" s="78"/>
      <c r="F3" s="78"/>
      <c r="G3" s="78"/>
    </row>
    <row r="4" spans="1:9 16383:16383" ht="47.25" customHeight="1" thickBot="1">
      <c r="A4" s="31" t="s">
        <v>5</v>
      </c>
      <c r="B4" s="32" t="s">
        <v>38</v>
      </c>
      <c r="C4" s="32" t="s">
        <v>6</v>
      </c>
      <c r="D4" s="33" t="s">
        <v>39</v>
      </c>
      <c r="E4" s="34" t="s">
        <v>7</v>
      </c>
      <c r="F4" s="35" t="s">
        <v>8</v>
      </c>
      <c r="G4" s="36" t="s">
        <v>36</v>
      </c>
      <c r="H4" s="37"/>
      <c r="XFC4" s="2" t="s">
        <v>9</v>
      </c>
    </row>
    <row r="5" spans="1:9 16383:16383" ht="20.25">
      <c r="A5" s="89" t="s">
        <v>31</v>
      </c>
      <c r="B5" s="90"/>
      <c r="C5" s="90"/>
      <c r="D5" s="90"/>
      <c r="E5" s="90"/>
      <c r="F5" s="90"/>
      <c r="G5" s="91"/>
      <c r="XFC5" s="23"/>
    </row>
    <row r="6" spans="1:9 16383:16383" ht="20.25">
      <c r="A6" s="38" t="s">
        <v>31</v>
      </c>
      <c r="B6" s="39" t="s">
        <v>41</v>
      </c>
      <c r="C6" s="42">
        <v>700</v>
      </c>
      <c r="D6" s="92" t="s">
        <v>42</v>
      </c>
      <c r="E6" s="92"/>
      <c r="F6" s="92"/>
      <c r="G6" s="92"/>
      <c r="H6" s="37"/>
      <c r="XFC6" s="23"/>
    </row>
    <row r="7" spans="1:9 16383:16383" ht="18.75">
      <c r="A7" s="25" t="s">
        <v>31</v>
      </c>
      <c r="B7" s="3" t="s">
        <v>11</v>
      </c>
      <c r="C7" s="4">
        <v>519.5</v>
      </c>
      <c r="D7" s="43">
        <f>E7*C7</f>
        <v>23377500</v>
      </c>
      <c r="E7" s="22">
        <v>45000</v>
      </c>
      <c r="F7" s="15">
        <f>D7*0.3</f>
        <v>7013250</v>
      </c>
      <c r="G7" s="44">
        <f>D7*0.7/4</f>
        <v>4091062.4999999995</v>
      </c>
    </row>
    <row r="8" spans="1:9 16383:16383" ht="18.75">
      <c r="A8" s="25" t="s">
        <v>31</v>
      </c>
      <c r="B8" s="3" t="s">
        <v>12</v>
      </c>
      <c r="C8" s="4">
        <v>430</v>
      </c>
      <c r="D8" s="5">
        <f t="shared" ref="D8:D36" si="0">E8*C8</f>
        <v>19350000</v>
      </c>
      <c r="E8" s="18">
        <v>45000</v>
      </c>
      <c r="F8" s="6">
        <f t="shared" ref="F8:F26" si="1">D8*0.3</f>
        <v>5805000</v>
      </c>
      <c r="G8" s="26">
        <f t="shared" ref="G8:G10" si="2">D8*0.7/4</f>
        <v>3386250</v>
      </c>
    </row>
    <row r="9" spans="1:9 16383:16383" ht="18.75">
      <c r="A9" s="25" t="s">
        <v>31</v>
      </c>
      <c r="B9" s="3" t="s">
        <v>13</v>
      </c>
      <c r="C9" s="4">
        <v>522.29999999999995</v>
      </c>
      <c r="D9" s="5">
        <f t="shared" si="0"/>
        <v>23503499.999999996</v>
      </c>
      <c r="E9" s="18">
        <v>45000</v>
      </c>
      <c r="F9" s="6">
        <f t="shared" si="1"/>
        <v>7051049.9999999991</v>
      </c>
      <c r="G9" s="26">
        <f t="shared" si="2"/>
        <v>4113112.4999999991</v>
      </c>
    </row>
    <row r="10" spans="1:9 16383:16383" ht="18.75">
      <c r="A10" s="25" t="s">
        <v>31</v>
      </c>
      <c r="B10" s="3" t="s">
        <v>14</v>
      </c>
      <c r="C10" s="4">
        <v>570</v>
      </c>
      <c r="D10" s="5">
        <f t="shared" si="0"/>
        <v>25650000</v>
      </c>
      <c r="E10" s="18">
        <v>45000</v>
      </c>
      <c r="F10" s="6">
        <f t="shared" si="1"/>
        <v>7695000</v>
      </c>
      <c r="G10" s="26">
        <f t="shared" si="2"/>
        <v>4488750</v>
      </c>
    </row>
    <row r="11" spans="1:9 16383:16383" ht="18.75">
      <c r="A11" s="80" t="s">
        <v>10</v>
      </c>
      <c r="B11" s="81"/>
      <c r="C11" s="81"/>
      <c r="D11" s="81"/>
      <c r="E11" s="81"/>
      <c r="F11" s="81"/>
      <c r="G11" s="82"/>
    </row>
    <row r="12" spans="1:9 16383:16383" ht="18.75">
      <c r="A12" s="40" t="s">
        <v>10</v>
      </c>
      <c r="B12" s="41" t="s">
        <v>43</v>
      </c>
      <c r="C12" s="42">
        <v>700</v>
      </c>
      <c r="D12" s="92" t="s">
        <v>42</v>
      </c>
      <c r="E12" s="92"/>
      <c r="F12" s="92"/>
      <c r="G12" s="92"/>
      <c r="I12" s="49"/>
    </row>
    <row r="13" spans="1:9 16383:16383" ht="18.75">
      <c r="A13" s="40" t="s">
        <v>10</v>
      </c>
      <c r="B13" s="41" t="s">
        <v>44</v>
      </c>
      <c r="C13" s="42">
        <v>540</v>
      </c>
      <c r="D13" s="92" t="s">
        <v>42</v>
      </c>
      <c r="E13" s="92"/>
      <c r="F13" s="92"/>
      <c r="G13" s="92"/>
    </row>
    <row r="14" spans="1:9 16383:16383" ht="18.75">
      <c r="A14" s="27" t="s">
        <v>10</v>
      </c>
      <c r="B14" s="7" t="s">
        <v>15</v>
      </c>
      <c r="C14" s="4">
        <v>447</v>
      </c>
      <c r="D14" s="45">
        <f t="shared" ref="D14" si="3">E14*C14</f>
        <v>33525000</v>
      </c>
      <c r="E14" s="46">
        <v>75000</v>
      </c>
      <c r="F14" s="47">
        <f t="shared" ref="F14" si="4">D14*0.3</f>
        <v>10057500</v>
      </c>
      <c r="G14" s="48">
        <f t="shared" ref="G14" si="5">D14*0.7/4</f>
        <v>5866875</v>
      </c>
    </row>
    <row r="15" spans="1:9 16383:16383" ht="18.75">
      <c r="A15" s="40" t="s">
        <v>10</v>
      </c>
      <c r="B15" s="41" t="s">
        <v>45</v>
      </c>
      <c r="C15" s="42">
        <v>543</v>
      </c>
      <c r="D15" s="93" t="s">
        <v>42</v>
      </c>
      <c r="E15" s="94"/>
      <c r="F15" s="94"/>
      <c r="G15" s="95"/>
    </row>
    <row r="16" spans="1:9 16383:16383" ht="18.75">
      <c r="A16" s="40" t="s">
        <v>10</v>
      </c>
      <c r="B16" s="41" t="s">
        <v>46</v>
      </c>
      <c r="C16" s="42">
        <v>538</v>
      </c>
      <c r="D16" s="93" t="s">
        <v>42</v>
      </c>
      <c r="E16" s="94"/>
      <c r="F16" s="94"/>
      <c r="G16" s="95"/>
    </row>
    <row r="17" spans="1:16383" ht="18.75">
      <c r="A17" s="83" t="s">
        <v>0</v>
      </c>
      <c r="B17" s="84"/>
      <c r="C17" s="84"/>
      <c r="D17" s="84"/>
      <c r="E17" s="84"/>
      <c r="F17" s="84"/>
      <c r="G17" s="85"/>
    </row>
    <row r="18" spans="1:16383" ht="20.25">
      <c r="A18" s="50" t="s">
        <v>0</v>
      </c>
      <c r="B18" s="39" t="s">
        <v>47</v>
      </c>
      <c r="C18" s="42">
        <v>1113</v>
      </c>
      <c r="D18" s="92" t="s">
        <v>42</v>
      </c>
      <c r="E18" s="92"/>
      <c r="F18" s="92"/>
      <c r="G18" s="92"/>
      <c r="H18" s="37"/>
      <c r="XFC18" s="23"/>
    </row>
    <row r="19" spans="1:16383" s="11" customFormat="1" ht="18.75" customHeight="1">
      <c r="A19" s="28" t="s">
        <v>0</v>
      </c>
      <c r="B19" s="17" t="s">
        <v>16</v>
      </c>
      <c r="C19" s="16">
        <v>916.62</v>
      </c>
      <c r="D19" s="5">
        <f t="shared" si="0"/>
        <v>50414100</v>
      </c>
      <c r="E19" s="24">
        <v>55000</v>
      </c>
      <c r="F19" s="6">
        <f t="shared" ref="F19:F21" si="6">D19*0.3</f>
        <v>15124230</v>
      </c>
      <c r="G19" s="26">
        <f t="shared" ref="G19:G26" si="7">D19*0.7/4</f>
        <v>8822467.5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</row>
    <row r="20" spans="1:16383" s="11" customFormat="1" ht="18.75" customHeight="1">
      <c r="A20" s="28" t="s">
        <v>0</v>
      </c>
      <c r="B20" s="17" t="s">
        <v>17</v>
      </c>
      <c r="C20" s="16">
        <v>737.98</v>
      </c>
      <c r="D20" s="5">
        <f t="shared" si="0"/>
        <v>40588900</v>
      </c>
      <c r="E20" s="24">
        <v>55000</v>
      </c>
      <c r="F20" s="6">
        <f t="shared" si="6"/>
        <v>12176670</v>
      </c>
      <c r="G20" s="26">
        <f t="shared" si="7"/>
        <v>7103057.5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</row>
    <row r="21" spans="1:16383" s="11" customFormat="1" ht="18.75" customHeight="1">
      <c r="A21" s="51" t="s">
        <v>0</v>
      </c>
      <c r="B21" s="52" t="s">
        <v>18</v>
      </c>
      <c r="C21" s="53">
        <v>642.30999999999995</v>
      </c>
      <c r="D21" s="54">
        <f t="shared" si="0"/>
        <v>35327050</v>
      </c>
      <c r="E21" s="55">
        <v>55000</v>
      </c>
      <c r="F21" s="21">
        <f t="shared" si="6"/>
        <v>10598115</v>
      </c>
      <c r="G21" s="56">
        <f t="shared" si="7"/>
        <v>6182233.75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</row>
    <row r="22" spans="1:16383" s="12" customFormat="1" ht="18.75" customHeight="1">
      <c r="A22" s="86" t="s">
        <v>1</v>
      </c>
      <c r="B22" s="86"/>
      <c r="C22" s="86"/>
      <c r="D22" s="86"/>
      <c r="E22" s="86"/>
      <c r="F22" s="86"/>
      <c r="G22" s="86"/>
    </row>
    <row r="23" spans="1:16383" ht="18.75">
      <c r="A23" s="29" t="s">
        <v>1</v>
      </c>
      <c r="B23" s="13" t="s">
        <v>19</v>
      </c>
      <c r="C23" s="14">
        <v>1113</v>
      </c>
      <c r="D23" s="43">
        <f t="shared" si="0"/>
        <v>44520000</v>
      </c>
      <c r="E23" s="22">
        <v>40000</v>
      </c>
      <c r="F23" s="15">
        <f t="shared" si="1"/>
        <v>13356000</v>
      </c>
      <c r="G23" s="44">
        <f>D23*0.7/4</f>
        <v>7790999.9999999991</v>
      </c>
    </row>
    <row r="24" spans="1:16383" ht="18.75">
      <c r="A24" s="29" t="s">
        <v>1</v>
      </c>
      <c r="B24" s="8" t="s">
        <v>20</v>
      </c>
      <c r="C24" s="9">
        <v>916.62</v>
      </c>
      <c r="D24" s="5">
        <f t="shared" si="0"/>
        <v>36664800</v>
      </c>
      <c r="E24" s="22">
        <v>40000</v>
      </c>
      <c r="F24" s="6">
        <f t="shared" si="1"/>
        <v>10999440</v>
      </c>
      <c r="G24" s="26">
        <f t="shared" si="7"/>
        <v>6416340</v>
      </c>
    </row>
    <row r="25" spans="1:16383" ht="18.75">
      <c r="A25" s="29" t="s">
        <v>1</v>
      </c>
      <c r="B25" s="13" t="s">
        <v>21</v>
      </c>
      <c r="C25" s="9">
        <v>737.98</v>
      </c>
      <c r="D25" s="5">
        <f t="shared" si="0"/>
        <v>29519200</v>
      </c>
      <c r="E25" s="22">
        <v>40000</v>
      </c>
      <c r="F25" s="6">
        <f t="shared" si="1"/>
        <v>8855760</v>
      </c>
      <c r="G25" s="26">
        <f t="shared" si="7"/>
        <v>5165860</v>
      </c>
    </row>
    <row r="26" spans="1:16383" ht="18.75">
      <c r="A26" s="30" t="s">
        <v>1</v>
      </c>
      <c r="B26" s="19" t="s">
        <v>22</v>
      </c>
      <c r="C26" s="20">
        <v>642.30999999999995</v>
      </c>
      <c r="D26" s="5">
        <f t="shared" si="0"/>
        <v>25692399.999999996</v>
      </c>
      <c r="E26" s="22">
        <v>40000</v>
      </c>
      <c r="F26" s="21">
        <f t="shared" si="1"/>
        <v>7707719.9999999981</v>
      </c>
      <c r="G26" s="26">
        <f t="shared" si="7"/>
        <v>4496169.9999999991</v>
      </c>
    </row>
    <row r="27" spans="1:16383" ht="18.75">
      <c r="A27" s="87" t="s">
        <v>2</v>
      </c>
      <c r="B27" s="86"/>
      <c r="C27" s="86"/>
      <c r="D27" s="86"/>
      <c r="E27" s="86"/>
      <c r="F27" s="86"/>
      <c r="G27" s="88"/>
    </row>
    <row r="28" spans="1:16383" ht="18.75">
      <c r="A28" s="29" t="s">
        <v>2</v>
      </c>
      <c r="B28" s="13" t="s">
        <v>23</v>
      </c>
      <c r="C28" s="14">
        <v>1113</v>
      </c>
      <c r="D28" s="5">
        <f t="shared" si="0"/>
        <v>35616000</v>
      </c>
      <c r="E28" s="22">
        <v>32000</v>
      </c>
      <c r="F28" s="15">
        <f t="shared" ref="F28:F31" si="8">D28*0.3</f>
        <v>10684800</v>
      </c>
      <c r="G28" s="26">
        <f>D28*0.7/4</f>
        <v>6232800</v>
      </c>
    </row>
    <row r="29" spans="1:16383" ht="18.75">
      <c r="A29" s="29" t="s">
        <v>2</v>
      </c>
      <c r="B29" s="8" t="s">
        <v>24</v>
      </c>
      <c r="C29" s="9">
        <v>916.62</v>
      </c>
      <c r="D29" s="5">
        <f t="shared" si="0"/>
        <v>29331840</v>
      </c>
      <c r="E29" s="22">
        <v>32000</v>
      </c>
      <c r="F29" s="6">
        <f t="shared" si="8"/>
        <v>8799552</v>
      </c>
      <c r="G29" s="26">
        <f t="shared" ref="G29:G31" si="9">D29*0.7/4</f>
        <v>5133072</v>
      </c>
    </row>
    <row r="30" spans="1:16383" ht="18.75">
      <c r="A30" s="29" t="s">
        <v>2</v>
      </c>
      <c r="B30" s="13" t="s">
        <v>25</v>
      </c>
      <c r="C30" s="9">
        <v>737.98</v>
      </c>
      <c r="D30" s="5">
        <f t="shared" si="0"/>
        <v>23615360</v>
      </c>
      <c r="E30" s="22">
        <v>32000</v>
      </c>
      <c r="F30" s="6">
        <f t="shared" si="8"/>
        <v>7084608</v>
      </c>
      <c r="G30" s="26">
        <f t="shared" si="9"/>
        <v>4132687.9999999995</v>
      </c>
    </row>
    <row r="31" spans="1:16383" ht="18.75">
      <c r="A31" s="29" t="s">
        <v>2</v>
      </c>
      <c r="B31" s="8" t="s">
        <v>26</v>
      </c>
      <c r="C31" s="9">
        <v>642.30999999999995</v>
      </c>
      <c r="D31" s="5">
        <f t="shared" si="0"/>
        <v>20553920</v>
      </c>
      <c r="E31" s="22">
        <v>32000</v>
      </c>
      <c r="F31" s="6">
        <f t="shared" si="8"/>
        <v>6166176</v>
      </c>
      <c r="G31" s="26">
        <f t="shared" si="9"/>
        <v>3596936</v>
      </c>
    </row>
    <row r="32" spans="1:16383" ht="18.75">
      <c r="A32" s="87" t="s">
        <v>3</v>
      </c>
      <c r="B32" s="86"/>
      <c r="C32" s="86"/>
      <c r="D32" s="86"/>
      <c r="E32" s="86"/>
      <c r="F32" s="86"/>
      <c r="G32" s="88"/>
    </row>
    <row r="33" spans="1:7" ht="18.75">
      <c r="A33" s="29" t="s">
        <v>3</v>
      </c>
      <c r="B33" s="13" t="s">
        <v>27</v>
      </c>
      <c r="C33" s="14">
        <v>1113</v>
      </c>
      <c r="D33" s="5">
        <f t="shared" si="0"/>
        <v>31164000</v>
      </c>
      <c r="E33" s="22">
        <v>28000</v>
      </c>
      <c r="F33" s="15">
        <f t="shared" ref="F33:F36" si="10">D33*0.3</f>
        <v>9349200</v>
      </c>
      <c r="G33" s="26">
        <f>D33*0.7/4</f>
        <v>5453700</v>
      </c>
    </row>
    <row r="34" spans="1:7" ht="18.75">
      <c r="A34" s="29" t="s">
        <v>3</v>
      </c>
      <c r="B34" s="8" t="s">
        <v>28</v>
      </c>
      <c r="C34" s="9">
        <v>916.62</v>
      </c>
      <c r="D34" s="5">
        <f t="shared" si="0"/>
        <v>25665360</v>
      </c>
      <c r="E34" s="22">
        <v>28000</v>
      </c>
      <c r="F34" s="6">
        <f t="shared" si="10"/>
        <v>7699608</v>
      </c>
      <c r="G34" s="26">
        <f t="shared" ref="G34:G36" si="11">D34*0.7/4</f>
        <v>4491438</v>
      </c>
    </row>
    <row r="35" spans="1:7" ht="18.75">
      <c r="A35" s="29" t="s">
        <v>3</v>
      </c>
      <c r="B35" s="13" t="s">
        <v>29</v>
      </c>
      <c r="C35" s="9">
        <v>737.98</v>
      </c>
      <c r="D35" s="5">
        <f t="shared" si="0"/>
        <v>20663440</v>
      </c>
      <c r="E35" s="22">
        <v>28000</v>
      </c>
      <c r="F35" s="6">
        <f t="shared" si="10"/>
        <v>6199032</v>
      </c>
      <c r="G35" s="26">
        <f t="shared" si="11"/>
        <v>3616102</v>
      </c>
    </row>
    <row r="36" spans="1:7" ht="18.75">
      <c r="A36" s="29" t="s">
        <v>3</v>
      </c>
      <c r="B36" s="8" t="s">
        <v>30</v>
      </c>
      <c r="C36" s="9">
        <v>642.30999999999995</v>
      </c>
      <c r="D36" s="5">
        <f t="shared" si="0"/>
        <v>17984680</v>
      </c>
      <c r="E36" s="22">
        <v>28000</v>
      </c>
      <c r="F36" s="6">
        <f t="shared" si="10"/>
        <v>5395404</v>
      </c>
      <c r="G36" s="26">
        <f t="shared" si="11"/>
        <v>3147319</v>
      </c>
    </row>
    <row r="37" spans="1:7" ht="18.75">
      <c r="A37" s="87" t="s">
        <v>4</v>
      </c>
      <c r="B37" s="86"/>
      <c r="C37" s="86"/>
      <c r="D37" s="86"/>
      <c r="E37" s="86"/>
      <c r="F37" s="86"/>
      <c r="G37" s="88"/>
    </row>
    <row r="38" spans="1:7" ht="18.75" customHeight="1">
      <c r="A38" s="57" t="s">
        <v>4</v>
      </c>
      <c r="B38" s="58" t="s">
        <v>32</v>
      </c>
      <c r="C38" s="59">
        <v>1113</v>
      </c>
      <c r="D38" s="76" t="s">
        <v>42</v>
      </c>
      <c r="E38" s="76"/>
      <c r="F38" s="76"/>
      <c r="G38" s="76"/>
    </row>
    <row r="39" spans="1:7" ht="18.75" customHeight="1">
      <c r="A39" s="57" t="s">
        <v>4</v>
      </c>
      <c r="B39" s="58" t="s">
        <v>33</v>
      </c>
      <c r="C39" s="59">
        <v>916.62</v>
      </c>
      <c r="D39" s="76"/>
      <c r="E39" s="76"/>
      <c r="F39" s="76"/>
      <c r="G39" s="76"/>
    </row>
    <row r="40" spans="1:7" ht="18.75" customHeight="1">
      <c r="A40" s="57" t="s">
        <v>4</v>
      </c>
      <c r="B40" s="58" t="s">
        <v>34</v>
      </c>
      <c r="C40" s="59">
        <v>737.98</v>
      </c>
      <c r="D40" s="76"/>
      <c r="E40" s="76"/>
      <c r="F40" s="76"/>
      <c r="G40" s="76"/>
    </row>
    <row r="41" spans="1:7" ht="19.5" customHeight="1">
      <c r="A41" s="57" t="s">
        <v>4</v>
      </c>
      <c r="B41" s="58" t="s">
        <v>35</v>
      </c>
      <c r="C41" s="59">
        <v>642.30999999999995</v>
      </c>
      <c r="D41" s="76"/>
      <c r="E41" s="76"/>
      <c r="F41" s="76"/>
      <c r="G41" s="76"/>
    </row>
  </sheetData>
  <mergeCells count="16">
    <mergeCell ref="D38:G41"/>
    <mergeCell ref="A2:G3"/>
    <mergeCell ref="A1:G1"/>
    <mergeCell ref="A11:G11"/>
    <mergeCell ref="A17:G17"/>
    <mergeCell ref="A22:G22"/>
    <mergeCell ref="A27:G27"/>
    <mergeCell ref="A32:G32"/>
    <mergeCell ref="A5:G5"/>
    <mergeCell ref="A37:G37"/>
    <mergeCell ref="D6:G6"/>
    <mergeCell ref="D12:G12"/>
    <mergeCell ref="D13:G13"/>
    <mergeCell ref="D15:G15"/>
    <mergeCell ref="D16:G16"/>
    <mergeCell ref="D18:G18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abSelected="1" topLeftCell="H1" workbookViewId="0">
      <selection activeCell="S12" sqref="S12"/>
    </sheetView>
  </sheetViews>
  <sheetFormatPr defaultColWidth="12.85546875" defaultRowHeight="12"/>
  <cols>
    <col min="1" max="1" width="3.28515625" style="63" bestFit="1" customWidth="1"/>
    <col min="2" max="2" width="7.5703125" style="63" customWidth="1"/>
    <col min="3" max="3" width="8.5703125" style="63" bestFit="1" customWidth="1"/>
    <col min="4" max="4" width="10.85546875" style="63" bestFit="1" customWidth="1"/>
    <col min="5" max="5" width="9.28515625" style="63" bestFit="1" customWidth="1"/>
    <col min="6" max="6" width="9.5703125" style="63" bestFit="1" customWidth="1"/>
    <col min="7" max="7" width="9.42578125" style="63" bestFit="1" customWidth="1"/>
    <col min="8" max="8" width="10.28515625" style="63" bestFit="1" customWidth="1"/>
    <col min="9" max="9" width="7.42578125" style="63" customWidth="1"/>
    <col min="10" max="10" width="12.42578125" style="63" customWidth="1"/>
    <col min="11" max="11" width="10.7109375" style="63" customWidth="1"/>
    <col min="12" max="12" width="10.85546875" style="63" bestFit="1" customWidth="1"/>
    <col min="13" max="13" width="7.42578125" style="63" bestFit="1" customWidth="1"/>
    <col min="14" max="14" width="9.28515625" style="63" bestFit="1" customWidth="1"/>
    <col min="15" max="15" width="9" style="63" customWidth="1"/>
    <col min="16" max="16" width="15.5703125" style="63" customWidth="1"/>
    <col min="17" max="17" width="28.42578125" style="63" customWidth="1"/>
    <col min="18" max="18" width="14.28515625" style="63" customWidth="1"/>
    <col min="19" max="16384" width="12.85546875" style="63"/>
  </cols>
  <sheetData>
    <row r="1" spans="1:21" ht="15" customHeight="1">
      <c r="A1" s="6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64">
        <v>10</v>
      </c>
      <c r="K1" s="64">
        <v>11</v>
      </c>
      <c r="L1" s="64">
        <v>12</v>
      </c>
      <c r="M1" s="64">
        <v>15</v>
      </c>
      <c r="N1" s="64">
        <v>16</v>
      </c>
      <c r="O1" s="64">
        <v>17</v>
      </c>
      <c r="P1" s="64">
        <v>18</v>
      </c>
      <c r="Q1" s="64">
        <v>19</v>
      </c>
      <c r="R1" s="64">
        <v>20</v>
      </c>
      <c r="S1" s="62"/>
    </row>
    <row r="2" spans="1:21" ht="15.75" customHeight="1">
      <c r="A2" s="65" t="s">
        <v>48</v>
      </c>
      <c r="B2" s="65" t="s">
        <v>49</v>
      </c>
      <c r="C2" s="65" t="s">
        <v>50</v>
      </c>
      <c r="D2" s="65" t="s">
        <v>51</v>
      </c>
      <c r="E2" s="65" t="s">
        <v>52</v>
      </c>
      <c r="F2" s="66" t="s">
        <v>53</v>
      </c>
      <c r="G2" s="67" t="s">
        <v>54</v>
      </c>
      <c r="H2" s="67" t="s">
        <v>55</v>
      </c>
      <c r="I2" s="68" t="s">
        <v>56</v>
      </c>
      <c r="J2" s="67" t="s">
        <v>57</v>
      </c>
      <c r="K2" s="67" t="s">
        <v>58</v>
      </c>
      <c r="L2" s="67" t="s">
        <v>59</v>
      </c>
      <c r="M2" s="67" t="s">
        <v>60</v>
      </c>
      <c r="N2" s="67" t="s">
        <v>61</v>
      </c>
      <c r="O2" s="65" t="s">
        <v>62</v>
      </c>
      <c r="P2" s="65" t="s">
        <v>63</v>
      </c>
      <c r="Q2" s="65" t="s">
        <v>64</v>
      </c>
      <c r="R2" s="65" t="s">
        <v>65</v>
      </c>
      <c r="S2" s="62"/>
    </row>
    <row r="3" spans="1:21">
      <c r="A3" s="69"/>
      <c r="B3" s="60" t="s">
        <v>41</v>
      </c>
      <c r="C3" s="69">
        <v>-1</v>
      </c>
      <c r="D3" s="60" t="s">
        <v>31</v>
      </c>
      <c r="E3" s="61" t="s">
        <v>66</v>
      </c>
      <c r="F3" s="70">
        <v>700</v>
      </c>
      <c r="G3" s="71">
        <v>0</v>
      </c>
      <c r="H3" s="71">
        <v>0</v>
      </c>
      <c r="I3" s="69">
        <v>30</v>
      </c>
      <c r="J3" s="71">
        <v>0</v>
      </c>
      <c r="K3" s="69">
        <v>70</v>
      </c>
      <c r="L3" s="72">
        <v>0</v>
      </c>
      <c r="M3" s="69">
        <v>0</v>
      </c>
      <c r="N3" s="69">
        <v>0</v>
      </c>
      <c r="O3" s="72" t="s">
        <v>42</v>
      </c>
      <c r="P3" s="73" t="s">
        <v>37</v>
      </c>
      <c r="Q3" s="69" t="s">
        <v>40</v>
      </c>
      <c r="R3" s="69" t="str">
        <f>TRIM(E3)&amp;"-No-" &amp; TRIM(B3)</f>
        <v>Shop-No-1B-1</v>
      </c>
      <c r="T3" s="60" t="s">
        <v>31</v>
      </c>
      <c r="U3" s="61" t="s">
        <v>66</v>
      </c>
    </row>
    <row r="4" spans="1:21" ht="15">
      <c r="A4" s="69"/>
      <c r="B4" s="60" t="s">
        <v>11</v>
      </c>
      <c r="C4" s="69">
        <v>-1</v>
      </c>
      <c r="D4" s="60" t="s">
        <v>31</v>
      </c>
      <c r="E4" s="61" t="s">
        <v>66</v>
      </c>
      <c r="F4" s="70">
        <v>519.5</v>
      </c>
      <c r="G4" s="71">
        <v>45000</v>
      </c>
      <c r="H4" s="71">
        <f>G4*F4</f>
        <v>23377500</v>
      </c>
      <c r="I4" s="69">
        <v>30</v>
      </c>
      <c r="J4" s="74">
        <f>H4*0.3</f>
        <v>7013250</v>
      </c>
      <c r="K4" s="69">
        <v>70</v>
      </c>
      <c r="L4" s="72">
        <f>H4-J4</f>
        <v>16364250</v>
      </c>
      <c r="M4" s="69">
        <v>0</v>
      </c>
      <c r="N4" s="69">
        <v>0</v>
      </c>
      <c r="O4" s="72" t="s">
        <v>67</v>
      </c>
      <c r="P4" s="73" t="s">
        <v>37</v>
      </c>
      <c r="Q4" s="69" t="s">
        <v>40</v>
      </c>
      <c r="R4" s="69" t="str">
        <f t="shared" ref="R4:R32" si="0">TRIM(E4)&amp;"-No-" &amp; TRIM(B4)</f>
        <v>Shop-No-1B-2</v>
      </c>
      <c r="T4" s="60" t="s">
        <v>10</v>
      </c>
      <c r="U4"/>
    </row>
    <row r="5" spans="1:21" ht="15">
      <c r="A5" s="69"/>
      <c r="B5" s="60" t="s">
        <v>12</v>
      </c>
      <c r="C5" s="69">
        <v>-1</v>
      </c>
      <c r="D5" s="60" t="s">
        <v>31</v>
      </c>
      <c r="E5" s="61" t="s">
        <v>66</v>
      </c>
      <c r="F5" s="70">
        <v>430</v>
      </c>
      <c r="G5" s="71">
        <v>45000</v>
      </c>
      <c r="H5" s="71">
        <f>G5*F5</f>
        <v>19350000</v>
      </c>
      <c r="I5" s="69">
        <v>30</v>
      </c>
      <c r="J5" s="74">
        <f>H5*0.3</f>
        <v>5805000</v>
      </c>
      <c r="K5" s="69">
        <v>70</v>
      </c>
      <c r="L5" s="72">
        <f>H5-J5</f>
        <v>13545000</v>
      </c>
      <c r="M5" s="69">
        <v>0</v>
      </c>
      <c r="N5" s="69">
        <v>0</v>
      </c>
      <c r="O5" s="72" t="s">
        <v>67</v>
      </c>
      <c r="P5" s="73" t="s">
        <v>37</v>
      </c>
      <c r="Q5" s="69" t="s">
        <v>40</v>
      </c>
      <c r="R5" s="69" t="str">
        <f t="shared" si="0"/>
        <v>Shop-No-1B-3</v>
      </c>
      <c r="T5" s="60" t="s">
        <v>0</v>
      </c>
      <c r="U5"/>
    </row>
    <row r="6" spans="1:21" ht="15">
      <c r="A6" s="69"/>
      <c r="B6" s="60" t="s">
        <v>13</v>
      </c>
      <c r="C6" s="69">
        <v>-1</v>
      </c>
      <c r="D6" s="60" t="s">
        <v>31</v>
      </c>
      <c r="E6" s="61" t="s">
        <v>66</v>
      </c>
      <c r="F6" s="70">
        <v>522.29999999999995</v>
      </c>
      <c r="G6" s="71">
        <v>45000</v>
      </c>
      <c r="H6" s="71">
        <f>G6*F6</f>
        <v>23503499.999999996</v>
      </c>
      <c r="I6" s="69">
        <v>30</v>
      </c>
      <c r="J6" s="74">
        <f>H6*0.3</f>
        <v>7051049.9999999991</v>
      </c>
      <c r="K6" s="69">
        <v>70</v>
      </c>
      <c r="L6" s="72">
        <f>H6-J6</f>
        <v>16452449.999999996</v>
      </c>
      <c r="M6" s="69">
        <v>0</v>
      </c>
      <c r="N6" s="69">
        <v>0</v>
      </c>
      <c r="O6" s="72" t="s">
        <v>67</v>
      </c>
      <c r="P6" s="73" t="s">
        <v>37</v>
      </c>
      <c r="Q6" s="69" t="s">
        <v>40</v>
      </c>
      <c r="R6" s="69" t="str">
        <f t="shared" si="0"/>
        <v>Shop-No-1B-4</v>
      </c>
      <c r="T6" s="61" t="s">
        <v>1</v>
      </c>
      <c r="U6"/>
    </row>
    <row r="7" spans="1:21" ht="15">
      <c r="A7" s="69"/>
      <c r="B7" s="60" t="s">
        <v>14</v>
      </c>
      <c r="C7" s="69">
        <v>-1</v>
      </c>
      <c r="D7" s="60" t="s">
        <v>31</v>
      </c>
      <c r="E7" s="61" t="s">
        <v>66</v>
      </c>
      <c r="F7" s="70">
        <v>570</v>
      </c>
      <c r="G7" s="71">
        <v>45000</v>
      </c>
      <c r="H7" s="71">
        <f>G7*F7</f>
        <v>25650000</v>
      </c>
      <c r="I7" s="69">
        <v>30</v>
      </c>
      <c r="J7" s="74">
        <f>H7*0.3</f>
        <v>7695000</v>
      </c>
      <c r="K7" s="69">
        <v>70</v>
      </c>
      <c r="L7" s="72">
        <f>H7-J7</f>
        <v>17955000</v>
      </c>
      <c r="M7" s="69">
        <v>0</v>
      </c>
      <c r="N7" s="69">
        <v>0</v>
      </c>
      <c r="O7" s="72" t="s">
        <v>67</v>
      </c>
      <c r="P7" s="73" t="s">
        <v>37</v>
      </c>
      <c r="Q7" s="69" t="s">
        <v>40</v>
      </c>
      <c r="R7" s="69" t="str">
        <f t="shared" si="0"/>
        <v>Shop-No-1B-5</v>
      </c>
      <c r="T7" s="61" t="s">
        <v>2</v>
      </c>
      <c r="U7"/>
    </row>
    <row r="8" spans="1:21" ht="15">
      <c r="A8" s="69"/>
      <c r="B8" s="60" t="s">
        <v>43</v>
      </c>
      <c r="C8" s="69">
        <v>0</v>
      </c>
      <c r="D8" s="60" t="s">
        <v>10</v>
      </c>
      <c r="E8" s="61" t="s">
        <v>66</v>
      </c>
      <c r="F8" s="70">
        <v>700</v>
      </c>
      <c r="G8" s="71" t="s">
        <v>42</v>
      </c>
      <c r="H8" s="71" t="s">
        <v>42</v>
      </c>
      <c r="I8" s="69">
        <v>30</v>
      </c>
      <c r="J8" s="71">
        <v>0</v>
      </c>
      <c r="K8" s="69">
        <v>70</v>
      </c>
      <c r="L8" s="72">
        <v>0</v>
      </c>
      <c r="M8" s="69">
        <v>0</v>
      </c>
      <c r="N8" s="69">
        <v>0</v>
      </c>
      <c r="O8" s="72" t="s">
        <v>42</v>
      </c>
      <c r="P8" s="73" t="s">
        <v>37</v>
      </c>
      <c r="Q8" s="69" t="s">
        <v>40</v>
      </c>
      <c r="R8" s="69" t="str">
        <f t="shared" si="0"/>
        <v>Shop-No-1G-1</v>
      </c>
      <c r="T8" s="61" t="s">
        <v>3</v>
      </c>
      <c r="U8"/>
    </row>
    <row r="9" spans="1:21" ht="15">
      <c r="A9" s="69"/>
      <c r="B9" s="60" t="s">
        <v>44</v>
      </c>
      <c r="C9" s="69">
        <v>0</v>
      </c>
      <c r="D9" s="60" t="s">
        <v>10</v>
      </c>
      <c r="E9" s="61" t="s">
        <v>66</v>
      </c>
      <c r="F9" s="70">
        <v>540</v>
      </c>
      <c r="G9" s="71" t="s">
        <v>42</v>
      </c>
      <c r="H9" s="71" t="s">
        <v>42</v>
      </c>
      <c r="I9" s="69">
        <v>30</v>
      </c>
      <c r="J9" s="71">
        <v>0</v>
      </c>
      <c r="K9" s="69">
        <v>70</v>
      </c>
      <c r="L9" s="72">
        <v>0</v>
      </c>
      <c r="M9" s="69">
        <v>0</v>
      </c>
      <c r="N9" s="69">
        <v>0</v>
      </c>
      <c r="O9" s="72" t="s">
        <v>42</v>
      </c>
      <c r="P9" s="73" t="s">
        <v>37</v>
      </c>
      <c r="Q9" s="69" t="s">
        <v>40</v>
      </c>
      <c r="R9" s="69" t="str">
        <f t="shared" si="0"/>
        <v>Shop-No-1G-2</v>
      </c>
      <c r="T9" s="61" t="s">
        <v>4</v>
      </c>
      <c r="U9"/>
    </row>
    <row r="10" spans="1:21" ht="15">
      <c r="A10" s="69"/>
      <c r="B10" s="60" t="s">
        <v>15</v>
      </c>
      <c r="C10" s="69">
        <v>0</v>
      </c>
      <c r="D10" s="60" t="s">
        <v>10</v>
      </c>
      <c r="E10" s="61" t="s">
        <v>66</v>
      </c>
      <c r="F10" s="70">
        <v>447</v>
      </c>
      <c r="G10" s="71">
        <v>75000</v>
      </c>
      <c r="H10" s="71">
        <f>G10*F10</f>
        <v>33525000</v>
      </c>
      <c r="I10" s="69">
        <v>30</v>
      </c>
      <c r="J10" s="74">
        <f>H10*0.3</f>
        <v>10057500</v>
      </c>
      <c r="K10" s="69">
        <v>70</v>
      </c>
      <c r="L10" s="72">
        <f>H10-J10</f>
        <v>23467500</v>
      </c>
      <c r="M10" s="69">
        <v>0</v>
      </c>
      <c r="N10" s="69">
        <v>0</v>
      </c>
      <c r="O10" s="72" t="s">
        <v>67</v>
      </c>
      <c r="P10" s="73" t="s">
        <v>37</v>
      </c>
      <c r="Q10" s="69" t="s">
        <v>40</v>
      </c>
      <c r="R10" s="69" t="str">
        <f t="shared" si="0"/>
        <v>Shop-No-1G-3</v>
      </c>
      <c r="T10"/>
      <c r="U10"/>
    </row>
    <row r="11" spans="1:21" ht="15">
      <c r="A11" s="69"/>
      <c r="B11" s="60" t="s">
        <v>45</v>
      </c>
      <c r="C11" s="69">
        <v>0</v>
      </c>
      <c r="D11" s="60" t="s">
        <v>10</v>
      </c>
      <c r="E11" s="61" t="s">
        <v>66</v>
      </c>
      <c r="F11" s="70">
        <v>543</v>
      </c>
      <c r="G11" s="71" t="s">
        <v>42</v>
      </c>
      <c r="H11" s="71" t="s">
        <v>42</v>
      </c>
      <c r="I11" s="69">
        <v>30</v>
      </c>
      <c r="J11" s="71">
        <v>0</v>
      </c>
      <c r="K11" s="69">
        <v>70</v>
      </c>
      <c r="L11" s="72">
        <v>0</v>
      </c>
      <c r="M11" s="69">
        <v>0</v>
      </c>
      <c r="N11" s="69">
        <v>0</v>
      </c>
      <c r="O11" s="72" t="s">
        <v>42</v>
      </c>
      <c r="P11" s="73" t="s">
        <v>37</v>
      </c>
      <c r="Q11" s="69" t="s">
        <v>40</v>
      </c>
      <c r="R11" s="69" t="str">
        <f t="shared" si="0"/>
        <v>Shop-No-1G-4</v>
      </c>
      <c r="T11"/>
      <c r="U11"/>
    </row>
    <row r="12" spans="1:21" ht="15">
      <c r="A12" s="69"/>
      <c r="B12" s="60" t="s">
        <v>46</v>
      </c>
      <c r="C12" s="69">
        <v>0</v>
      </c>
      <c r="D12" s="60" t="s">
        <v>10</v>
      </c>
      <c r="E12" s="61" t="s">
        <v>66</v>
      </c>
      <c r="F12" s="70">
        <v>538</v>
      </c>
      <c r="G12" s="71" t="s">
        <v>42</v>
      </c>
      <c r="H12" s="71" t="s">
        <v>42</v>
      </c>
      <c r="I12" s="69">
        <v>30</v>
      </c>
      <c r="J12" s="71">
        <v>0</v>
      </c>
      <c r="K12" s="69">
        <v>70</v>
      </c>
      <c r="L12" s="72">
        <v>0</v>
      </c>
      <c r="M12" s="69">
        <v>0</v>
      </c>
      <c r="N12" s="69">
        <v>0</v>
      </c>
      <c r="O12" s="72" t="s">
        <v>42</v>
      </c>
      <c r="P12" s="73" t="s">
        <v>37</v>
      </c>
      <c r="Q12" s="69" t="s">
        <v>40</v>
      </c>
      <c r="R12" s="69" t="str">
        <f t="shared" si="0"/>
        <v>Shop-No-1G-5</v>
      </c>
      <c r="T12"/>
      <c r="U12"/>
    </row>
    <row r="13" spans="1:21" ht="15">
      <c r="A13" s="69"/>
      <c r="B13" s="60" t="s">
        <v>47</v>
      </c>
      <c r="C13" s="69">
        <v>1</v>
      </c>
      <c r="D13" s="60" t="s">
        <v>0</v>
      </c>
      <c r="E13" s="61" t="s">
        <v>66</v>
      </c>
      <c r="F13" s="70">
        <v>1113</v>
      </c>
      <c r="G13" s="71" t="s">
        <v>42</v>
      </c>
      <c r="H13" s="71" t="s">
        <v>42</v>
      </c>
      <c r="I13" s="69">
        <v>30</v>
      </c>
      <c r="J13" s="71">
        <v>0</v>
      </c>
      <c r="K13" s="69">
        <v>70</v>
      </c>
      <c r="L13" s="72">
        <v>0</v>
      </c>
      <c r="M13" s="69">
        <v>0</v>
      </c>
      <c r="N13" s="69">
        <v>0</v>
      </c>
      <c r="O13" s="72" t="s">
        <v>42</v>
      </c>
      <c r="P13" s="73" t="s">
        <v>37</v>
      </c>
      <c r="Q13" s="69" t="s">
        <v>40</v>
      </c>
      <c r="R13" s="69" t="str">
        <f t="shared" si="0"/>
        <v>Shop-No-1F-1</v>
      </c>
      <c r="T13"/>
      <c r="U13"/>
    </row>
    <row r="14" spans="1:21" ht="15">
      <c r="A14" s="69"/>
      <c r="B14" s="60" t="s">
        <v>16</v>
      </c>
      <c r="C14" s="69">
        <v>1</v>
      </c>
      <c r="D14" s="60" t="s">
        <v>0</v>
      </c>
      <c r="E14" s="61" t="s">
        <v>66</v>
      </c>
      <c r="F14" s="60">
        <v>916.62</v>
      </c>
      <c r="G14" s="75">
        <v>55000</v>
      </c>
      <c r="H14" s="71">
        <f t="shared" ref="H14:H28" si="1">G14*F14</f>
        <v>50414100</v>
      </c>
      <c r="I14" s="69">
        <v>30</v>
      </c>
      <c r="J14" s="74">
        <f t="shared" ref="J14:J28" si="2">H14*0.3</f>
        <v>15124230</v>
      </c>
      <c r="K14" s="69">
        <v>70</v>
      </c>
      <c r="L14" s="72">
        <f t="shared" ref="L14:L28" si="3">H14-J14</f>
        <v>35289870</v>
      </c>
      <c r="M14" s="69">
        <v>0</v>
      </c>
      <c r="N14" s="69">
        <v>0</v>
      </c>
      <c r="O14" s="72" t="s">
        <v>67</v>
      </c>
      <c r="P14" s="73" t="s">
        <v>37</v>
      </c>
      <c r="Q14" s="69" t="s">
        <v>40</v>
      </c>
      <c r="R14" s="69" t="str">
        <f t="shared" si="0"/>
        <v>Shop-No-1F-2</v>
      </c>
      <c r="T14"/>
      <c r="U14"/>
    </row>
    <row r="15" spans="1:21" ht="15">
      <c r="A15" s="69"/>
      <c r="B15" s="60" t="s">
        <v>17</v>
      </c>
      <c r="C15" s="69">
        <v>1</v>
      </c>
      <c r="D15" s="60" t="s">
        <v>0</v>
      </c>
      <c r="E15" s="61" t="s">
        <v>66</v>
      </c>
      <c r="F15" s="60">
        <v>737.98</v>
      </c>
      <c r="G15" s="75">
        <v>55000</v>
      </c>
      <c r="H15" s="71">
        <f t="shared" si="1"/>
        <v>40588900</v>
      </c>
      <c r="I15" s="69">
        <v>30</v>
      </c>
      <c r="J15" s="74">
        <f t="shared" si="2"/>
        <v>12176670</v>
      </c>
      <c r="K15" s="69">
        <v>70</v>
      </c>
      <c r="L15" s="72">
        <f t="shared" si="3"/>
        <v>28412230</v>
      </c>
      <c r="M15" s="69">
        <v>0</v>
      </c>
      <c r="N15" s="69">
        <v>0</v>
      </c>
      <c r="O15" s="72" t="s">
        <v>67</v>
      </c>
      <c r="P15" s="73" t="s">
        <v>37</v>
      </c>
      <c r="Q15" s="69" t="s">
        <v>40</v>
      </c>
      <c r="R15" s="69" t="str">
        <f t="shared" si="0"/>
        <v>Shop-No-1F-3</v>
      </c>
      <c r="T15"/>
      <c r="U15"/>
    </row>
    <row r="16" spans="1:21" ht="15">
      <c r="A16" s="69"/>
      <c r="B16" s="60" t="s">
        <v>18</v>
      </c>
      <c r="C16" s="69">
        <v>1</v>
      </c>
      <c r="D16" s="60" t="s">
        <v>0</v>
      </c>
      <c r="E16" s="61" t="s">
        <v>66</v>
      </c>
      <c r="F16" s="60">
        <v>642.30999999999995</v>
      </c>
      <c r="G16" s="75">
        <v>55000</v>
      </c>
      <c r="H16" s="71">
        <f t="shared" si="1"/>
        <v>35327050</v>
      </c>
      <c r="I16" s="69">
        <v>30</v>
      </c>
      <c r="J16" s="74">
        <f t="shared" si="2"/>
        <v>10598115</v>
      </c>
      <c r="K16" s="69">
        <v>70</v>
      </c>
      <c r="L16" s="72">
        <f t="shared" si="3"/>
        <v>24728935</v>
      </c>
      <c r="M16" s="69">
        <v>0</v>
      </c>
      <c r="N16" s="69">
        <v>0</v>
      </c>
      <c r="O16" s="72" t="s">
        <v>67</v>
      </c>
      <c r="P16" s="73" t="s">
        <v>37</v>
      </c>
      <c r="Q16" s="69" t="s">
        <v>40</v>
      </c>
      <c r="R16" s="69" t="str">
        <f t="shared" si="0"/>
        <v>Shop-No-1F-4</v>
      </c>
      <c r="T16"/>
      <c r="U16"/>
    </row>
    <row r="17" spans="1:21" ht="15">
      <c r="A17" s="69"/>
      <c r="B17" s="61" t="s">
        <v>19</v>
      </c>
      <c r="C17" s="69">
        <v>2</v>
      </c>
      <c r="D17" s="61" t="s">
        <v>1</v>
      </c>
      <c r="E17" s="61" t="s">
        <v>66</v>
      </c>
      <c r="F17" s="60">
        <v>1113</v>
      </c>
      <c r="G17" s="71">
        <v>40000</v>
      </c>
      <c r="H17" s="71">
        <f t="shared" si="1"/>
        <v>44520000</v>
      </c>
      <c r="I17" s="69">
        <v>30</v>
      </c>
      <c r="J17" s="74">
        <f t="shared" si="2"/>
        <v>13356000</v>
      </c>
      <c r="K17" s="69">
        <v>70</v>
      </c>
      <c r="L17" s="72">
        <f t="shared" si="3"/>
        <v>31164000</v>
      </c>
      <c r="M17" s="69">
        <v>0</v>
      </c>
      <c r="N17" s="69">
        <v>0</v>
      </c>
      <c r="O17" s="72" t="s">
        <v>67</v>
      </c>
      <c r="P17" s="73" t="s">
        <v>37</v>
      </c>
      <c r="Q17" s="69" t="s">
        <v>40</v>
      </c>
      <c r="R17" s="69" t="str">
        <f t="shared" si="0"/>
        <v>Shop-No-2F-1</v>
      </c>
      <c r="T17"/>
      <c r="U17"/>
    </row>
    <row r="18" spans="1:21" ht="15">
      <c r="A18" s="69"/>
      <c r="B18" s="61" t="s">
        <v>20</v>
      </c>
      <c r="C18" s="69">
        <v>2</v>
      </c>
      <c r="D18" s="61" t="s">
        <v>1</v>
      </c>
      <c r="E18" s="61" t="s">
        <v>66</v>
      </c>
      <c r="F18" s="60">
        <v>916.62</v>
      </c>
      <c r="G18" s="71">
        <v>40000</v>
      </c>
      <c r="H18" s="71">
        <f t="shared" si="1"/>
        <v>36664800</v>
      </c>
      <c r="I18" s="69">
        <v>30</v>
      </c>
      <c r="J18" s="74">
        <f t="shared" si="2"/>
        <v>10999440</v>
      </c>
      <c r="K18" s="69">
        <v>70</v>
      </c>
      <c r="L18" s="72">
        <f t="shared" si="3"/>
        <v>25665360</v>
      </c>
      <c r="M18" s="69">
        <v>0</v>
      </c>
      <c r="N18" s="69">
        <v>0</v>
      </c>
      <c r="O18" s="72" t="s">
        <v>67</v>
      </c>
      <c r="P18" s="73" t="s">
        <v>37</v>
      </c>
      <c r="Q18" s="69" t="s">
        <v>40</v>
      </c>
      <c r="R18" s="69" t="str">
        <f t="shared" si="0"/>
        <v>Shop-No-2F-2</v>
      </c>
      <c r="T18"/>
      <c r="U18"/>
    </row>
    <row r="19" spans="1:21" ht="15">
      <c r="A19" s="69"/>
      <c r="B19" s="61" t="s">
        <v>21</v>
      </c>
      <c r="C19" s="69">
        <v>2</v>
      </c>
      <c r="D19" s="61" t="s">
        <v>1</v>
      </c>
      <c r="E19" s="61" t="s">
        <v>66</v>
      </c>
      <c r="F19" s="60">
        <v>737.98</v>
      </c>
      <c r="G19" s="71">
        <v>40000</v>
      </c>
      <c r="H19" s="71">
        <f t="shared" si="1"/>
        <v>29519200</v>
      </c>
      <c r="I19" s="69">
        <v>30</v>
      </c>
      <c r="J19" s="74">
        <f t="shared" si="2"/>
        <v>8855760</v>
      </c>
      <c r="K19" s="69">
        <v>70</v>
      </c>
      <c r="L19" s="72">
        <f t="shared" si="3"/>
        <v>20663440</v>
      </c>
      <c r="M19" s="69">
        <v>0</v>
      </c>
      <c r="N19" s="69">
        <v>0</v>
      </c>
      <c r="O19" s="72" t="s">
        <v>67</v>
      </c>
      <c r="P19" s="73" t="s">
        <v>37</v>
      </c>
      <c r="Q19" s="69" t="s">
        <v>40</v>
      </c>
      <c r="R19" s="69" t="str">
        <f t="shared" si="0"/>
        <v>Shop-No-2F-3</v>
      </c>
      <c r="T19"/>
      <c r="U19"/>
    </row>
    <row r="20" spans="1:21" ht="15">
      <c r="A20" s="69"/>
      <c r="B20" s="61" t="s">
        <v>22</v>
      </c>
      <c r="C20" s="69">
        <v>2</v>
      </c>
      <c r="D20" s="61" t="s">
        <v>1</v>
      </c>
      <c r="E20" s="61" t="s">
        <v>66</v>
      </c>
      <c r="F20" s="60">
        <v>642.30999999999995</v>
      </c>
      <c r="G20" s="71">
        <v>40000</v>
      </c>
      <c r="H20" s="71">
        <f t="shared" si="1"/>
        <v>25692399.999999996</v>
      </c>
      <c r="I20" s="69">
        <v>30</v>
      </c>
      <c r="J20" s="74">
        <f t="shared" si="2"/>
        <v>7707719.9999999981</v>
      </c>
      <c r="K20" s="69">
        <v>70</v>
      </c>
      <c r="L20" s="72">
        <f t="shared" si="3"/>
        <v>17984680</v>
      </c>
      <c r="M20" s="69">
        <v>0</v>
      </c>
      <c r="N20" s="69">
        <v>0</v>
      </c>
      <c r="O20" s="72" t="s">
        <v>67</v>
      </c>
      <c r="P20" s="73" t="s">
        <v>37</v>
      </c>
      <c r="Q20" s="69" t="s">
        <v>40</v>
      </c>
      <c r="R20" s="69" t="str">
        <f t="shared" si="0"/>
        <v>Shop-No-2F-4</v>
      </c>
      <c r="T20"/>
      <c r="U20"/>
    </row>
    <row r="21" spans="1:21" ht="15">
      <c r="A21" s="69"/>
      <c r="B21" s="61" t="s">
        <v>23</v>
      </c>
      <c r="C21" s="69">
        <v>3</v>
      </c>
      <c r="D21" s="61" t="s">
        <v>2</v>
      </c>
      <c r="E21" s="61" t="s">
        <v>66</v>
      </c>
      <c r="F21" s="60">
        <v>1113</v>
      </c>
      <c r="G21" s="71">
        <v>32000</v>
      </c>
      <c r="H21" s="71">
        <f t="shared" si="1"/>
        <v>35616000</v>
      </c>
      <c r="I21" s="69">
        <v>30</v>
      </c>
      <c r="J21" s="74">
        <f t="shared" si="2"/>
        <v>10684800</v>
      </c>
      <c r="K21" s="69">
        <v>70</v>
      </c>
      <c r="L21" s="72">
        <f t="shared" si="3"/>
        <v>24931200</v>
      </c>
      <c r="M21" s="69">
        <v>0</v>
      </c>
      <c r="N21" s="69">
        <v>0</v>
      </c>
      <c r="O21" s="72" t="s">
        <v>67</v>
      </c>
      <c r="P21" s="73" t="s">
        <v>37</v>
      </c>
      <c r="Q21" s="69" t="s">
        <v>40</v>
      </c>
      <c r="R21" s="69" t="str">
        <f t="shared" si="0"/>
        <v>Shop-No-3F-1</v>
      </c>
      <c r="T21"/>
      <c r="U21"/>
    </row>
    <row r="22" spans="1:21" ht="15">
      <c r="A22" s="69"/>
      <c r="B22" s="61" t="s">
        <v>24</v>
      </c>
      <c r="C22" s="69">
        <v>3</v>
      </c>
      <c r="D22" s="61" t="s">
        <v>2</v>
      </c>
      <c r="E22" s="61" t="s">
        <v>66</v>
      </c>
      <c r="F22" s="60">
        <v>916.62</v>
      </c>
      <c r="G22" s="71">
        <v>32000</v>
      </c>
      <c r="H22" s="71">
        <f t="shared" si="1"/>
        <v>29331840</v>
      </c>
      <c r="I22" s="69">
        <v>30</v>
      </c>
      <c r="J22" s="74">
        <f t="shared" si="2"/>
        <v>8799552</v>
      </c>
      <c r="K22" s="69">
        <v>70</v>
      </c>
      <c r="L22" s="72">
        <f t="shared" si="3"/>
        <v>20532288</v>
      </c>
      <c r="M22" s="69">
        <v>0</v>
      </c>
      <c r="N22" s="69">
        <v>0</v>
      </c>
      <c r="O22" s="72" t="s">
        <v>67</v>
      </c>
      <c r="P22" s="73" t="s">
        <v>37</v>
      </c>
      <c r="Q22" s="69" t="s">
        <v>40</v>
      </c>
      <c r="R22" s="69" t="str">
        <f t="shared" si="0"/>
        <v>Shop-No-3F-2</v>
      </c>
      <c r="T22"/>
      <c r="U22"/>
    </row>
    <row r="23" spans="1:21" ht="15">
      <c r="A23" s="69"/>
      <c r="B23" s="61" t="s">
        <v>25</v>
      </c>
      <c r="C23" s="69">
        <v>3</v>
      </c>
      <c r="D23" s="61" t="s">
        <v>2</v>
      </c>
      <c r="E23" s="61" t="s">
        <v>66</v>
      </c>
      <c r="F23" s="60">
        <v>737.98</v>
      </c>
      <c r="G23" s="71">
        <v>32000</v>
      </c>
      <c r="H23" s="71">
        <f t="shared" si="1"/>
        <v>23615360</v>
      </c>
      <c r="I23" s="69">
        <v>30</v>
      </c>
      <c r="J23" s="74">
        <f t="shared" si="2"/>
        <v>7084608</v>
      </c>
      <c r="K23" s="69">
        <v>70</v>
      </c>
      <c r="L23" s="72">
        <f t="shared" si="3"/>
        <v>16530752</v>
      </c>
      <c r="M23" s="69">
        <v>0</v>
      </c>
      <c r="N23" s="69">
        <v>0</v>
      </c>
      <c r="O23" s="72" t="s">
        <v>67</v>
      </c>
      <c r="P23" s="73" t="s">
        <v>37</v>
      </c>
      <c r="Q23" s="69" t="s">
        <v>40</v>
      </c>
      <c r="R23" s="69" t="str">
        <f t="shared" si="0"/>
        <v>Shop-No-3F-3</v>
      </c>
      <c r="T23"/>
      <c r="U23"/>
    </row>
    <row r="24" spans="1:21" ht="15">
      <c r="A24" s="69"/>
      <c r="B24" s="61" t="s">
        <v>26</v>
      </c>
      <c r="C24" s="69">
        <v>3</v>
      </c>
      <c r="D24" s="61" t="s">
        <v>2</v>
      </c>
      <c r="E24" s="61" t="s">
        <v>66</v>
      </c>
      <c r="F24" s="60">
        <v>642.30999999999995</v>
      </c>
      <c r="G24" s="71">
        <v>32000</v>
      </c>
      <c r="H24" s="71">
        <f t="shared" si="1"/>
        <v>20553920</v>
      </c>
      <c r="I24" s="69">
        <v>30</v>
      </c>
      <c r="J24" s="74">
        <f t="shared" si="2"/>
        <v>6166176</v>
      </c>
      <c r="K24" s="69">
        <v>70</v>
      </c>
      <c r="L24" s="72">
        <f t="shared" si="3"/>
        <v>14387744</v>
      </c>
      <c r="M24" s="69">
        <v>0</v>
      </c>
      <c r="N24" s="69">
        <v>0</v>
      </c>
      <c r="O24" s="72" t="s">
        <v>67</v>
      </c>
      <c r="P24" s="73" t="s">
        <v>37</v>
      </c>
      <c r="Q24" s="69" t="s">
        <v>40</v>
      </c>
      <c r="R24" s="69" t="str">
        <f t="shared" si="0"/>
        <v>Shop-No-3F-4</v>
      </c>
      <c r="T24"/>
      <c r="U24"/>
    </row>
    <row r="25" spans="1:21" ht="15">
      <c r="A25" s="69"/>
      <c r="B25" s="61" t="s">
        <v>27</v>
      </c>
      <c r="C25" s="69">
        <v>4</v>
      </c>
      <c r="D25" s="61" t="s">
        <v>3</v>
      </c>
      <c r="E25" s="61" t="s">
        <v>66</v>
      </c>
      <c r="F25" s="60">
        <v>1113</v>
      </c>
      <c r="G25" s="71">
        <v>28000</v>
      </c>
      <c r="H25" s="71">
        <f t="shared" si="1"/>
        <v>31164000</v>
      </c>
      <c r="I25" s="69">
        <v>30</v>
      </c>
      <c r="J25" s="74">
        <f t="shared" si="2"/>
        <v>9349200</v>
      </c>
      <c r="K25" s="69">
        <v>70</v>
      </c>
      <c r="L25" s="72">
        <f t="shared" si="3"/>
        <v>21814800</v>
      </c>
      <c r="M25" s="69">
        <v>0</v>
      </c>
      <c r="N25" s="69">
        <v>0</v>
      </c>
      <c r="O25" s="72" t="s">
        <v>67</v>
      </c>
      <c r="P25" s="73" t="s">
        <v>37</v>
      </c>
      <c r="Q25" s="69" t="s">
        <v>40</v>
      </c>
      <c r="R25" s="69" t="str">
        <f t="shared" si="0"/>
        <v>Shop-No-4F-1</v>
      </c>
      <c r="T25"/>
      <c r="U25"/>
    </row>
    <row r="26" spans="1:21" ht="15">
      <c r="A26" s="69"/>
      <c r="B26" s="61" t="s">
        <v>28</v>
      </c>
      <c r="C26" s="69">
        <v>4</v>
      </c>
      <c r="D26" s="61" t="s">
        <v>3</v>
      </c>
      <c r="E26" s="61" t="s">
        <v>66</v>
      </c>
      <c r="F26" s="60">
        <v>916.62</v>
      </c>
      <c r="G26" s="71">
        <v>28000</v>
      </c>
      <c r="H26" s="71">
        <f t="shared" si="1"/>
        <v>25665360</v>
      </c>
      <c r="I26" s="69">
        <v>30</v>
      </c>
      <c r="J26" s="74">
        <f t="shared" si="2"/>
        <v>7699608</v>
      </c>
      <c r="K26" s="69">
        <v>70</v>
      </c>
      <c r="L26" s="72">
        <f t="shared" si="3"/>
        <v>17965752</v>
      </c>
      <c r="M26" s="69">
        <v>0</v>
      </c>
      <c r="N26" s="69">
        <v>0</v>
      </c>
      <c r="O26" s="72" t="s">
        <v>67</v>
      </c>
      <c r="P26" s="73" t="s">
        <v>37</v>
      </c>
      <c r="Q26" s="69" t="s">
        <v>40</v>
      </c>
      <c r="R26" s="69" t="str">
        <f t="shared" si="0"/>
        <v>Shop-No-4F-2</v>
      </c>
      <c r="T26"/>
      <c r="U26"/>
    </row>
    <row r="27" spans="1:21" ht="15">
      <c r="A27" s="69"/>
      <c r="B27" s="61" t="s">
        <v>29</v>
      </c>
      <c r="C27" s="69">
        <v>4</v>
      </c>
      <c r="D27" s="61" t="s">
        <v>3</v>
      </c>
      <c r="E27" s="61" t="s">
        <v>66</v>
      </c>
      <c r="F27" s="60">
        <v>737.98</v>
      </c>
      <c r="G27" s="71">
        <v>28000</v>
      </c>
      <c r="H27" s="71">
        <f t="shared" si="1"/>
        <v>20663440</v>
      </c>
      <c r="I27" s="69">
        <v>30</v>
      </c>
      <c r="J27" s="74">
        <f t="shared" si="2"/>
        <v>6199032</v>
      </c>
      <c r="K27" s="69">
        <v>70</v>
      </c>
      <c r="L27" s="72">
        <f t="shared" si="3"/>
        <v>14464408</v>
      </c>
      <c r="M27" s="69">
        <v>0</v>
      </c>
      <c r="N27" s="69">
        <v>0</v>
      </c>
      <c r="O27" s="72" t="s">
        <v>67</v>
      </c>
      <c r="P27" s="73" t="s">
        <v>37</v>
      </c>
      <c r="Q27" s="69" t="s">
        <v>40</v>
      </c>
      <c r="R27" s="69" t="str">
        <f t="shared" si="0"/>
        <v>Shop-No-4F-3</v>
      </c>
      <c r="T27"/>
      <c r="U27"/>
    </row>
    <row r="28" spans="1:21" ht="15">
      <c r="A28" s="69"/>
      <c r="B28" s="61" t="s">
        <v>30</v>
      </c>
      <c r="C28" s="69">
        <v>4</v>
      </c>
      <c r="D28" s="61" t="s">
        <v>3</v>
      </c>
      <c r="E28" s="61" t="s">
        <v>66</v>
      </c>
      <c r="F28" s="60">
        <v>642.30999999999995</v>
      </c>
      <c r="G28" s="71">
        <v>28000</v>
      </c>
      <c r="H28" s="71">
        <f t="shared" si="1"/>
        <v>17984680</v>
      </c>
      <c r="I28" s="69">
        <v>30</v>
      </c>
      <c r="J28" s="74">
        <f t="shared" si="2"/>
        <v>5395404</v>
      </c>
      <c r="K28" s="69">
        <v>70</v>
      </c>
      <c r="L28" s="72">
        <f t="shared" si="3"/>
        <v>12589276</v>
      </c>
      <c r="M28" s="69">
        <v>0</v>
      </c>
      <c r="N28" s="69">
        <v>0</v>
      </c>
      <c r="O28" s="72" t="s">
        <v>67</v>
      </c>
      <c r="P28" s="73" t="s">
        <v>37</v>
      </c>
      <c r="Q28" s="69" t="s">
        <v>40</v>
      </c>
      <c r="R28" s="69" t="str">
        <f t="shared" si="0"/>
        <v>Shop-No-4F-4</v>
      </c>
      <c r="T28"/>
      <c r="U28"/>
    </row>
    <row r="29" spans="1:21" ht="15">
      <c r="A29" s="69"/>
      <c r="B29" s="61" t="s">
        <v>32</v>
      </c>
      <c r="C29" s="69">
        <v>5</v>
      </c>
      <c r="D29" s="61" t="s">
        <v>4</v>
      </c>
      <c r="E29" s="61" t="s">
        <v>66</v>
      </c>
      <c r="F29" s="60">
        <v>1113</v>
      </c>
      <c r="G29" s="71" t="s">
        <v>42</v>
      </c>
      <c r="H29" s="71" t="s">
        <v>42</v>
      </c>
      <c r="I29" s="69">
        <v>30</v>
      </c>
      <c r="J29" s="71">
        <v>0</v>
      </c>
      <c r="K29" s="69">
        <v>70</v>
      </c>
      <c r="L29" s="72">
        <v>0</v>
      </c>
      <c r="M29" s="69">
        <v>0</v>
      </c>
      <c r="N29" s="69">
        <v>0</v>
      </c>
      <c r="O29" s="72" t="s">
        <v>42</v>
      </c>
      <c r="P29" s="73" t="s">
        <v>37</v>
      </c>
      <c r="Q29" s="69" t="s">
        <v>40</v>
      </c>
      <c r="R29" s="69" t="str">
        <f t="shared" si="0"/>
        <v>Shop-No-5F-1</v>
      </c>
      <c r="T29"/>
      <c r="U29"/>
    </row>
    <row r="30" spans="1:21" ht="15">
      <c r="A30" s="69"/>
      <c r="B30" s="61" t="s">
        <v>33</v>
      </c>
      <c r="C30" s="69">
        <v>5</v>
      </c>
      <c r="D30" s="61" t="s">
        <v>4</v>
      </c>
      <c r="E30" s="61" t="s">
        <v>66</v>
      </c>
      <c r="F30" s="60">
        <v>916.62</v>
      </c>
      <c r="G30" s="71" t="s">
        <v>42</v>
      </c>
      <c r="H30" s="71" t="s">
        <v>42</v>
      </c>
      <c r="I30" s="69">
        <v>30</v>
      </c>
      <c r="J30" s="71">
        <v>0</v>
      </c>
      <c r="K30" s="69">
        <v>70</v>
      </c>
      <c r="L30" s="72">
        <v>0</v>
      </c>
      <c r="M30" s="69">
        <v>0</v>
      </c>
      <c r="N30" s="69">
        <v>0</v>
      </c>
      <c r="O30" s="72" t="s">
        <v>42</v>
      </c>
      <c r="P30" s="73" t="s">
        <v>37</v>
      </c>
      <c r="Q30" s="69" t="s">
        <v>40</v>
      </c>
      <c r="R30" s="69" t="str">
        <f t="shared" si="0"/>
        <v>Shop-No-5F-2</v>
      </c>
      <c r="T30"/>
      <c r="U30"/>
    </row>
    <row r="31" spans="1:21" ht="15">
      <c r="A31" s="69"/>
      <c r="B31" s="61" t="s">
        <v>34</v>
      </c>
      <c r="C31" s="69">
        <v>5</v>
      </c>
      <c r="D31" s="61" t="s">
        <v>4</v>
      </c>
      <c r="E31" s="61" t="s">
        <v>66</v>
      </c>
      <c r="F31" s="60">
        <v>737.98</v>
      </c>
      <c r="G31" s="71" t="s">
        <v>42</v>
      </c>
      <c r="H31" s="71" t="s">
        <v>42</v>
      </c>
      <c r="I31" s="69">
        <v>30</v>
      </c>
      <c r="J31" s="71">
        <v>0</v>
      </c>
      <c r="K31" s="69">
        <v>70</v>
      </c>
      <c r="L31" s="72">
        <v>0</v>
      </c>
      <c r="M31" s="69">
        <v>0</v>
      </c>
      <c r="N31" s="69">
        <v>0</v>
      </c>
      <c r="O31" s="72" t="s">
        <v>42</v>
      </c>
      <c r="P31" s="73" t="s">
        <v>37</v>
      </c>
      <c r="Q31" s="69" t="s">
        <v>40</v>
      </c>
      <c r="R31" s="69" t="str">
        <f t="shared" si="0"/>
        <v>Shop-No-5F-3</v>
      </c>
      <c r="T31"/>
      <c r="U31"/>
    </row>
    <row r="32" spans="1:21" ht="15">
      <c r="A32" s="69"/>
      <c r="B32" s="61" t="s">
        <v>35</v>
      </c>
      <c r="C32" s="69">
        <v>5</v>
      </c>
      <c r="D32" s="61" t="s">
        <v>4</v>
      </c>
      <c r="E32" s="61" t="s">
        <v>66</v>
      </c>
      <c r="F32" s="60">
        <v>642.30999999999995</v>
      </c>
      <c r="G32" s="71" t="s">
        <v>42</v>
      </c>
      <c r="H32" s="71" t="s">
        <v>42</v>
      </c>
      <c r="I32" s="69">
        <v>30</v>
      </c>
      <c r="J32" s="71">
        <v>0</v>
      </c>
      <c r="K32" s="69">
        <v>70</v>
      </c>
      <c r="L32" s="72">
        <v>0</v>
      </c>
      <c r="M32" s="69">
        <v>0</v>
      </c>
      <c r="N32" s="69">
        <v>0</v>
      </c>
      <c r="O32" s="72" t="s">
        <v>42</v>
      </c>
      <c r="P32" s="73" t="s">
        <v>37</v>
      </c>
      <c r="Q32" s="69" t="s">
        <v>40</v>
      </c>
      <c r="R32" s="69" t="str">
        <f t="shared" si="0"/>
        <v>Shop-No-5F-4</v>
      </c>
      <c r="T32"/>
    </row>
  </sheetData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Sultan Plaza</vt:lpstr>
      <vt:lpstr>Sultan Plaza (2)</vt:lpstr>
      <vt:lpstr>'Sultan Plaza'!Print_Area</vt:lpstr>
      <vt:lpstr>'Sultan Plaza (2)'!Print_Area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2024-03-15T10:37:53Z</cp:lastPrinted>
  <dcterms:created xsi:type="dcterms:W3CDTF">2023-12-13T10:32:31Z</dcterms:created>
  <dcterms:modified xsi:type="dcterms:W3CDTF">2024-03-17T14:35:26Z</dcterms:modified>
</cp:coreProperties>
</file>