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S-Riaz\"/>
    </mc:Choice>
  </mc:AlternateContent>
  <xr:revisionPtr revIDLastSave="0" documentId="13_ncr:1_{EA9DFD41-A168-4AAE-8DEA-CEF2C401B718}" xr6:coauthVersionLast="36" xr6:coauthVersionMax="36" xr10:uidLastSave="{00000000-0000-0000-0000-000000000000}"/>
  <bookViews>
    <workbookView xWindow="0" yWindow="0" windowWidth="25200" windowHeight="12630" firstSheet="6" activeTab="9" xr2:uid="{00000000-000D-0000-FFFF-FFFF00000000}"/>
  </bookViews>
  <sheets>
    <sheet name="Unit 15% MJ" sheetId="13" r:id="rId1"/>
    <sheet name="Sultan Tower Master" sheetId="2" r:id="rId2"/>
    <sheet name="Sultan Tower 1st Basement" sheetId="5" r:id="rId3"/>
    <sheet name="Sultan Tower Ground" sheetId="6" r:id="rId4"/>
    <sheet name="Sultan Tower 1st Floor" sheetId="7" r:id="rId5"/>
    <sheet name="Sultan Tower 2nd Floor" sheetId="8" r:id="rId6"/>
    <sheet name="Sultan Tower 3rd Floor" sheetId="9" r:id="rId7"/>
    <sheet name="Sultan Tower Master 4th 5th 6th" sheetId="10" r:id="rId8"/>
    <sheet name="Sultan Tower Master 7th 8th" sheetId="11" r:id="rId9"/>
    <sheet name="Sultan Tower Master (w)" sheetId="14" r:id="rId10"/>
  </sheets>
  <definedNames>
    <definedName name="_xlnm._FilterDatabase" localSheetId="2" hidden="1">'Sultan Tower 1st Basement'!$A$2:$M$31</definedName>
    <definedName name="_xlnm._FilterDatabase" localSheetId="4" hidden="1">'Sultan Tower 1st Floor'!$A$2:$M$41</definedName>
    <definedName name="_xlnm._FilterDatabase" localSheetId="5" hidden="1">'Sultan Tower 2nd Floor'!$A$2:$M$41</definedName>
    <definedName name="_xlnm._FilterDatabase" localSheetId="6" hidden="1">'Sultan Tower 3rd Floor'!$A$2:$M$30</definedName>
    <definedName name="_xlnm._FilterDatabase" localSheetId="3" hidden="1">'Sultan Tower Ground'!$A$2:$M$37</definedName>
    <definedName name="_xlnm._FilterDatabase" localSheetId="1" hidden="1">'Sultan Tower Master'!$A$2:$M$231</definedName>
    <definedName name="_xlnm._FilterDatabase" localSheetId="9" hidden="1">'Sultan Tower Master (w)'!$W$1:$W$76</definedName>
    <definedName name="_xlnm._FilterDatabase" localSheetId="7" hidden="1">'Sultan Tower Master 4th 5th 6th'!$A$2:$M$41</definedName>
    <definedName name="_xlnm._FilterDatabase" localSheetId="8" hidden="1">'Sultan Tower Master 7th 8th'!$A$2:$M$20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4" l="1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3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G224" i="14"/>
  <c r="F223" i="14"/>
  <c r="H221" i="14"/>
  <c r="H220" i="14"/>
  <c r="J220" i="14" s="1"/>
  <c r="H219" i="14"/>
  <c r="H218" i="14"/>
  <c r="J218" i="14" s="1"/>
  <c r="H217" i="14"/>
  <c r="H216" i="14"/>
  <c r="J216" i="14" s="1"/>
  <c r="H215" i="14"/>
  <c r="H214" i="14"/>
  <c r="J214" i="14" s="1"/>
  <c r="H213" i="14"/>
  <c r="H212" i="14"/>
  <c r="J212" i="14" s="1"/>
  <c r="H211" i="14"/>
  <c r="J211" i="14" s="1"/>
  <c r="H210" i="14"/>
  <c r="P210" i="14" s="1"/>
  <c r="H209" i="14"/>
  <c r="P209" i="14" s="1"/>
  <c r="H208" i="14"/>
  <c r="P208" i="14" s="1"/>
  <c r="H207" i="14"/>
  <c r="P207" i="14" s="1"/>
  <c r="H206" i="14"/>
  <c r="H205" i="14"/>
  <c r="H204" i="14"/>
  <c r="J204" i="14" s="1"/>
  <c r="H203" i="14"/>
  <c r="P203" i="14" s="1"/>
  <c r="H202" i="14"/>
  <c r="H201" i="14"/>
  <c r="P201" i="14" s="1"/>
  <c r="H200" i="14"/>
  <c r="H199" i="14"/>
  <c r="J199" i="14" s="1"/>
  <c r="H198" i="14"/>
  <c r="H197" i="14"/>
  <c r="J197" i="14" s="1"/>
  <c r="H196" i="14"/>
  <c r="H195" i="14"/>
  <c r="J195" i="14" s="1"/>
  <c r="H194" i="14"/>
  <c r="H193" i="14"/>
  <c r="J193" i="14" s="1"/>
  <c r="H192" i="14"/>
  <c r="H191" i="14"/>
  <c r="P191" i="14" s="1"/>
  <c r="H190" i="14"/>
  <c r="H189" i="14"/>
  <c r="J189" i="14" s="1"/>
  <c r="H188" i="14"/>
  <c r="H187" i="14"/>
  <c r="H186" i="14"/>
  <c r="P186" i="14" s="1"/>
  <c r="H185" i="14"/>
  <c r="J185" i="14" s="1"/>
  <c r="H184" i="14"/>
  <c r="P184" i="14" s="1"/>
  <c r="H183" i="14"/>
  <c r="P183" i="14" s="1"/>
  <c r="H182" i="14"/>
  <c r="J182" i="14" s="1"/>
  <c r="H181" i="14"/>
  <c r="J181" i="14" s="1"/>
  <c r="H180" i="14"/>
  <c r="P180" i="14" s="1"/>
  <c r="H179" i="14"/>
  <c r="H178" i="14"/>
  <c r="P178" i="14" s="1"/>
  <c r="H177" i="14"/>
  <c r="H176" i="14"/>
  <c r="P176" i="14" s="1"/>
  <c r="H175" i="14"/>
  <c r="H174" i="14"/>
  <c r="P174" i="14" s="1"/>
  <c r="H173" i="14"/>
  <c r="H172" i="14"/>
  <c r="P172" i="14" s="1"/>
  <c r="H171" i="14"/>
  <c r="H170" i="14"/>
  <c r="P170" i="14" s="1"/>
  <c r="H169" i="14"/>
  <c r="H168" i="14"/>
  <c r="J168" i="14" s="1"/>
  <c r="H167" i="14"/>
  <c r="J167" i="14" s="1"/>
  <c r="H166" i="14"/>
  <c r="J166" i="14" s="1"/>
  <c r="H165" i="14"/>
  <c r="P165" i="14" s="1"/>
  <c r="H164" i="14"/>
  <c r="J164" i="14" s="1"/>
  <c r="H163" i="14"/>
  <c r="P163" i="14" s="1"/>
  <c r="H162" i="14"/>
  <c r="P162" i="14" s="1"/>
  <c r="H161" i="14"/>
  <c r="P161" i="14" s="1"/>
  <c r="H160" i="14"/>
  <c r="J160" i="14" s="1"/>
  <c r="H159" i="14"/>
  <c r="P159" i="14" s="1"/>
  <c r="H158" i="14"/>
  <c r="P158" i="14" s="1"/>
  <c r="H157" i="14"/>
  <c r="P157" i="14" s="1"/>
  <c r="H156" i="14"/>
  <c r="J156" i="14" s="1"/>
  <c r="H155" i="14"/>
  <c r="J155" i="14" s="1"/>
  <c r="H154" i="14"/>
  <c r="P154" i="14" s="1"/>
  <c r="H153" i="14"/>
  <c r="P153" i="14" s="1"/>
  <c r="H152" i="14"/>
  <c r="J152" i="14" s="1"/>
  <c r="H151" i="14"/>
  <c r="J151" i="14" s="1"/>
  <c r="H150" i="14"/>
  <c r="P150" i="14" s="1"/>
  <c r="H149" i="14"/>
  <c r="H148" i="14"/>
  <c r="P148" i="14" s="1"/>
  <c r="H147" i="14"/>
  <c r="J147" i="14" s="1"/>
  <c r="H146" i="14"/>
  <c r="J146" i="14" s="1"/>
  <c r="H145" i="14"/>
  <c r="P145" i="14" s="1"/>
  <c r="H144" i="14"/>
  <c r="P144" i="14" s="1"/>
  <c r="H143" i="14"/>
  <c r="J143" i="14" s="1"/>
  <c r="H142" i="14"/>
  <c r="P142" i="14" s="1"/>
  <c r="H141" i="14"/>
  <c r="H140" i="14"/>
  <c r="P140" i="14" s="1"/>
  <c r="H139" i="14"/>
  <c r="H138" i="14"/>
  <c r="J138" i="14" s="1"/>
  <c r="H137" i="14"/>
  <c r="H136" i="14"/>
  <c r="P136" i="14" s="1"/>
  <c r="H135" i="14"/>
  <c r="H134" i="14"/>
  <c r="H133" i="14"/>
  <c r="H132" i="14"/>
  <c r="P132" i="14" s="1"/>
  <c r="H131" i="14"/>
  <c r="H130" i="14"/>
  <c r="J130" i="14" s="1"/>
  <c r="H129" i="14"/>
  <c r="H128" i="14"/>
  <c r="H127" i="14"/>
  <c r="H126" i="14"/>
  <c r="P126" i="14" s="1"/>
  <c r="H125" i="14"/>
  <c r="H124" i="14"/>
  <c r="P124" i="14" s="1"/>
  <c r="H123" i="14"/>
  <c r="P123" i="14" s="1"/>
  <c r="H122" i="14"/>
  <c r="P122" i="14" s="1"/>
  <c r="H121" i="14"/>
  <c r="P121" i="14" s="1"/>
  <c r="H120" i="14"/>
  <c r="J120" i="14" s="1"/>
  <c r="H119" i="14"/>
  <c r="P119" i="14" s="1"/>
  <c r="H118" i="14"/>
  <c r="H117" i="14"/>
  <c r="P117" i="14" s="1"/>
  <c r="H116" i="14"/>
  <c r="P116" i="14" s="1"/>
  <c r="H115" i="14"/>
  <c r="P115" i="14" s="1"/>
  <c r="H114" i="14"/>
  <c r="P114" i="14" s="1"/>
  <c r="H113" i="14"/>
  <c r="P113" i="14" s="1"/>
  <c r="H112" i="14"/>
  <c r="J112" i="14" s="1"/>
  <c r="H111" i="14"/>
  <c r="P111" i="14" s="1"/>
  <c r="H110" i="14"/>
  <c r="H109" i="14"/>
  <c r="P109" i="14" s="1"/>
  <c r="H108" i="14"/>
  <c r="P108" i="14" s="1"/>
  <c r="H107" i="14"/>
  <c r="P107" i="14" s="1"/>
  <c r="H106" i="14"/>
  <c r="P106" i="14" s="1"/>
  <c r="H105" i="14"/>
  <c r="P105" i="14" s="1"/>
  <c r="H104" i="14"/>
  <c r="J104" i="14" s="1"/>
  <c r="H103" i="14"/>
  <c r="H102" i="14"/>
  <c r="H101" i="14"/>
  <c r="P101" i="14" s="1"/>
  <c r="H100" i="14"/>
  <c r="H99" i="14"/>
  <c r="P99" i="14" s="1"/>
  <c r="H98" i="14"/>
  <c r="H97" i="14"/>
  <c r="J97" i="14" s="1"/>
  <c r="H96" i="14"/>
  <c r="H95" i="14"/>
  <c r="J95" i="14" s="1"/>
  <c r="H94" i="14"/>
  <c r="H93" i="14"/>
  <c r="J93" i="14" s="1"/>
  <c r="H92" i="14"/>
  <c r="H91" i="14"/>
  <c r="J91" i="14" s="1"/>
  <c r="H90" i="14"/>
  <c r="H89" i="14"/>
  <c r="P89" i="14" s="1"/>
  <c r="H88" i="14"/>
  <c r="H87" i="14"/>
  <c r="P87" i="14" s="1"/>
  <c r="H86" i="14"/>
  <c r="H85" i="14"/>
  <c r="P85" i="14" s="1"/>
  <c r="H84" i="14"/>
  <c r="J84" i="14" s="1"/>
  <c r="H83" i="14"/>
  <c r="P83" i="14" s="1"/>
  <c r="H82" i="14"/>
  <c r="P82" i="14" s="1"/>
  <c r="H81" i="14"/>
  <c r="P81" i="14" s="1"/>
  <c r="H80" i="14"/>
  <c r="J80" i="14" s="1"/>
  <c r="H79" i="14"/>
  <c r="J79" i="14" s="1"/>
  <c r="H78" i="14"/>
  <c r="P78" i="14" s="1"/>
  <c r="H77" i="14"/>
  <c r="P77" i="14" s="1"/>
  <c r="H76" i="14"/>
  <c r="J76" i="14" s="1"/>
  <c r="H75" i="14"/>
  <c r="J75" i="14" s="1"/>
  <c r="H74" i="14"/>
  <c r="H73" i="14"/>
  <c r="J73" i="14" s="1"/>
  <c r="H72" i="14"/>
  <c r="J72" i="14" s="1"/>
  <c r="H71" i="14"/>
  <c r="P71" i="14" s="1"/>
  <c r="H70" i="14"/>
  <c r="H69" i="14"/>
  <c r="P69" i="14" s="1"/>
  <c r="H68" i="14"/>
  <c r="J68" i="14" s="1"/>
  <c r="H67" i="14"/>
  <c r="H66" i="14"/>
  <c r="P66" i="14" s="1"/>
  <c r="H65" i="14"/>
  <c r="P65" i="14" s="1"/>
  <c r="H64" i="14"/>
  <c r="H63" i="14"/>
  <c r="P63" i="14" s="1"/>
  <c r="H62" i="14"/>
  <c r="H61" i="14"/>
  <c r="J61" i="14" s="1"/>
  <c r="H60" i="14"/>
  <c r="H59" i="14"/>
  <c r="H58" i="14"/>
  <c r="H57" i="14"/>
  <c r="J57" i="14" s="1"/>
  <c r="H56" i="14"/>
  <c r="H55" i="14"/>
  <c r="P55" i="14" s="1"/>
  <c r="H54" i="14"/>
  <c r="H53" i="14"/>
  <c r="J53" i="14" s="1"/>
  <c r="H52" i="14"/>
  <c r="H51" i="14"/>
  <c r="P51" i="14" s="1"/>
  <c r="H50" i="14"/>
  <c r="H49" i="14"/>
  <c r="J49" i="14" s="1"/>
  <c r="H48" i="14"/>
  <c r="H47" i="14"/>
  <c r="P47" i="14" s="1"/>
  <c r="H46" i="14"/>
  <c r="P46" i="14" s="1"/>
  <c r="H45" i="14"/>
  <c r="P45" i="14" s="1"/>
  <c r="H44" i="14"/>
  <c r="P44" i="14" s="1"/>
  <c r="H43" i="14"/>
  <c r="P43" i="14" s="1"/>
  <c r="H42" i="14"/>
  <c r="P42" i="14" s="1"/>
  <c r="H41" i="14"/>
  <c r="P41" i="14" s="1"/>
  <c r="H40" i="14"/>
  <c r="P40" i="14" s="1"/>
  <c r="H39" i="14"/>
  <c r="P39" i="14" s="1"/>
  <c r="H38" i="14"/>
  <c r="P38" i="14" s="1"/>
  <c r="H37" i="14"/>
  <c r="P37" i="14" s="1"/>
  <c r="H36" i="14"/>
  <c r="P36" i="14" s="1"/>
  <c r="H35" i="14"/>
  <c r="P35" i="14" s="1"/>
  <c r="H34" i="14"/>
  <c r="P34" i="14" s="1"/>
  <c r="H33" i="14"/>
  <c r="P33" i="14" s="1"/>
  <c r="H32" i="14"/>
  <c r="P32" i="14" s="1"/>
  <c r="H31" i="14"/>
  <c r="P31" i="14" s="1"/>
  <c r="H30" i="14"/>
  <c r="P30" i="14" s="1"/>
  <c r="H29" i="14"/>
  <c r="H28" i="14"/>
  <c r="J28" i="14" s="1"/>
  <c r="H27" i="14"/>
  <c r="H26" i="14"/>
  <c r="P26" i="14" s="1"/>
  <c r="H25" i="14"/>
  <c r="H24" i="14"/>
  <c r="P24" i="14" s="1"/>
  <c r="H23" i="14"/>
  <c r="H22" i="14"/>
  <c r="P22" i="14" s="1"/>
  <c r="H21" i="14"/>
  <c r="H20" i="14"/>
  <c r="J20" i="14" s="1"/>
  <c r="H19" i="14"/>
  <c r="H18" i="14"/>
  <c r="P18" i="14" s="1"/>
  <c r="H17" i="14"/>
  <c r="H16" i="14"/>
  <c r="P16" i="14" s="1"/>
  <c r="H15" i="14"/>
  <c r="H14" i="14"/>
  <c r="P14" i="14" s="1"/>
  <c r="H13" i="14"/>
  <c r="H12" i="14"/>
  <c r="J12" i="14" s="1"/>
  <c r="H11" i="14"/>
  <c r="H10" i="14"/>
  <c r="P10" i="14" s="1"/>
  <c r="H9" i="14"/>
  <c r="H8" i="14"/>
  <c r="P8" i="14" s="1"/>
  <c r="H7" i="14"/>
  <c r="H6" i="14"/>
  <c r="P6" i="14" s="1"/>
  <c r="H5" i="14"/>
  <c r="H4" i="14"/>
  <c r="P4" i="14" s="1"/>
  <c r="H3" i="14"/>
  <c r="J209" i="14" l="1"/>
  <c r="L209" i="14" s="1"/>
  <c r="M209" i="14" s="1"/>
  <c r="N209" i="14" s="1"/>
  <c r="P156" i="14"/>
  <c r="L156" i="14" s="1"/>
  <c r="M156" i="14" s="1"/>
  <c r="N156" i="14" s="1"/>
  <c r="P199" i="14"/>
  <c r="L199" i="14" s="1"/>
  <c r="M199" i="14" s="1"/>
  <c r="N199" i="14" s="1"/>
  <c r="P220" i="14"/>
  <c r="L220" i="14" s="1"/>
  <c r="M220" i="14" s="1"/>
  <c r="N220" i="14" s="1"/>
  <c r="P73" i="14"/>
  <c r="L73" i="14" s="1"/>
  <c r="M73" i="14" s="1"/>
  <c r="N73" i="14" s="1"/>
  <c r="J99" i="14"/>
  <c r="L99" i="14" s="1"/>
  <c r="M99" i="14" s="1"/>
  <c r="N99" i="14" s="1"/>
  <c r="J101" i="14"/>
  <c r="L101" i="14" s="1"/>
  <c r="M101" i="14" s="1"/>
  <c r="N101" i="14" s="1"/>
  <c r="J106" i="14"/>
  <c r="L106" i="14" s="1"/>
  <c r="M106" i="14" s="1"/>
  <c r="N106" i="14" s="1"/>
  <c r="J16" i="14"/>
  <c r="L16" i="14" s="1"/>
  <c r="M16" i="14" s="1"/>
  <c r="N16" i="14" s="1"/>
  <c r="P216" i="14"/>
  <c r="J30" i="14"/>
  <c r="P91" i="14"/>
  <c r="L91" i="14" s="1"/>
  <c r="M91" i="14" s="1"/>
  <c r="N91" i="14" s="1"/>
  <c r="P218" i="14"/>
  <c r="L218" i="14" s="1"/>
  <c r="M218" i="14" s="1"/>
  <c r="N218" i="14" s="1"/>
  <c r="J63" i="14"/>
  <c r="J69" i="14"/>
  <c r="L69" i="14" s="1"/>
  <c r="M69" i="14" s="1"/>
  <c r="N69" i="14" s="1"/>
  <c r="J122" i="14"/>
  <c r="L122" i="14" s="1"/>
  <c r="M122" i="14" s="1"/>
  <c r="N122" i="14" s="1"/>
  <c r="J158" i="14"/>
  <c r="L158" i="14" s="1"/>
  <c r="M158" i="14" s="1"/>
  <c r="N158" i="14" s="1"/>
  <c r="P214" i="14"/>
  <c r="L214" i="14" s="1"/>
  <c r="M214" i="14" s="1"/>
  <c r="N214" i="14" s="1"/>
  <c r="L216" i="14"/>
  <c r="M216" i="14" s="1"/>
  <c r="N216" i="14" s="1"/>
  <c r="J201" i="14"/>
  <c r="L201" i="14" s="1"/>
  <c r="M201" i="14" s="1"/>
  <c r="N201" i="14" s="1"/>
  <c r="J203" i="14"/>
  <c r="L203" i="14" s="1"/>
  <c r="M203" i="14" s="1"/>
  <c r="N203" i="14" s="1"/>
  <c r="J207" i="14"/>
  <c r="L207" i="14" s="1"/>
  <c r="M207" i="14" s="1"/>
  <c r="N207" i="14" s="1"/>
  <c r="J24" i="14"/>
  <c r="L24" i="14" s="1"/>
  <c r="M24" i="14" s="1"/>
  <c r="N24" i="14" s="1"/>
  <c r="J71" i="14"/>
  <c r="L71" i="14" s="1"/>
  <c r="M71" i="14" s="1"/>
  <c r="N71" i="14" s="1"/>
  <c r="P93" i="14"/>
  <c r="L93" i="14" s="1"/>
  <c r="M93" i="14" s="1"/>
  <c r="N93" i="14" s="1"/>
  <c r="J124" i="14"/>
  <c r="L124" i="14" s="1"/>
  <c r="M124" i="14" s="1"/>
  <c r="N124" i="14" s="1"/>
  <c r="J162" i="14"/>
  <c r="L162" i="14" s="1"/>
  <c r="M162" i="14" s="1"/>
  <c r="N162" i="14" s="1"/>
  <c r="P193" i="14"/>
  <c r="L193" i="14" s="1"/>
  <c r="M193" i="14" s="1"/>
  <c r="N193" i="14" s="1"/>
  <c r="P211" i="14"/>
  <c r="L211" i="14" s="1"/>
  <c r="M211" i="14" s="1"/>
  <c r="N211" i="14" s="1"/>
  <c r="J4" i="14"/>
  <c r="L4" i="14" s="1"/>
  <c r="M4" i="14" s="1"/>
  <c r="N4" i="14" s="1"/>
  <c r="J6" i="14"/>
  <c r="L6" i="14" s="1"/>
  <c r="M6" i="14" s="1"/>
  <c r="N6" i="14" s="1"/>
  <c r="P12" i="14"/>
  <c r="L12" i="14" s="1"/>
  <c r="M12" i="14" s="1"/>
  <c r="N12" i="14" s="1"/>
  <c r="P20" i="14"/>
  <c r="L20" i="14" s="1"/>
  <c r="M20" i="14" s="1"/>
  <c r="N20" i="14" s="1"/>
  <c r="J31" i="14"/>
  <c r="L31" i="14" s="1"/>
  <c r="M31" i="14" s="1"/>
  <c r="N31" i="14" s="1"/>
  <c r="J33" i="14"/>
  <c r="L33" i="14" s="1"/>
  <c r="M33" i="14" s="1"/>
  <c r="N33" i="14" s="1"/>
  <c r="J35" i="14"/>
  <c r="L35" i="14" s="1"/>
  <c r="M35" i="14" s="1"/>
  <c r="N35" i="14" s="1"/>
  <c r="J37" i="14"/>
  <c r="L37" i="14" s="1"/>
  <c r="M37" i="14" s="1"/>
  <c r="N37" i="14" s="1"/>
  <c r="J39" i="14"/>
  <c r="L39" i="14" s="1"/>
  <c r="M39" i="14" s="1"/>
  <c r="N39" i="14" s="1"/>
  <c r="J41" i="14"/>
  <c r="L41" i="14" s="1"/>
  <c r="M41" i="14" s="1"/>
  <c r="N41" i="14" s="1"/>
  <c r="J43" i="14"/>
  <c r="L43" i="14" s="1"/>
  <c r="M43" i="14" s="1"/>
  <c r="N43" i="14" s="1"/>
  <c r="J45" i="14"/>
  <c r="L45" i="14" s="1"/>
  <c r="M45" i="14" s="1"/>
  <c r="N45" i="14" s="1"/>
  <c r="J47" i="14"/>
  <c r="L47" i="14" s="1"/>
  <c r="M47" i="14" s="1"/>
  <c r="N47" i="14" s="1"/>
  <c r="J65" i="14"/>
  <c r="L65" i="14" s="1"/>
  <c r="M65" i="14" s="1"/>
  <c r="N65" i="14" s="1"/>
  <c r="J83" i="14"/>
  <c r="L83" i="14" s="1"/>
  <c r="M83" i="14" s="1"/>
  <c r="N83" i="14" s="1"/>
  <c r="P95" i="14"/>
  <c r="L95" i="14" s="1"/>
  <c r="M95" i="14" s="1"/>
  <c r="N95" i="14" s="1"/>
  <c r="J114" i="14"/>
  <c r="L114" i="14" s="1"/>
  <c r="M114" i="14" s="1"/>
  <c r="N114" i="14" s="1"/>
  <c r="J126" i="14"/>
  <c r="L126" i="14" s="1"/>
  <c r="M126" i="14" s="1"/>
  <c r="N126" i="14" s="1"/>
  <c r="P152" i="14"/>
  <c r="L152" i="14" s="1"/>
  <c r="M152" i="14" s="1"/>
  <c r="N152" i="14" s="1"/>
  <c r="J159" i="14"/>
  <c r="L159" i="14" s="1"/>
  <c r="M159" i="14" s="1"/>
  <c r="N159" i="14" s="1"/>
  <c r="J163" i="14"/>
  <c r="L163" i="14" s="1"/>
  <c r="M163" i="14" s="1"/>
  <c r="N163" i="14" s="1"/>
  <c r="J165" i="14"/>
  <c r="L165" i="14" s="1"/>
  <c r="M165" i="14" s="1"/>
  <c r="N165" i="14" s="1"/>
  <c r="P167" i="14"/>
  <c r="L167" i="14" s="1"/>
  <c r="M167" i="14" s="1"/>
  <c r="N167" i="14" s="1"/>
  <c r="P168" i="14"/>
  <c r="L168" i="14" s="1"/>
  <c r="M168" i="14" s="1"/>
  <c r="N168" i="14" s="1"/>
  <c r="J172" i="14"/>
  <c r="L172" i="14" s="1"/>
  <c r="M172" i="14" s="1"/>
  <c r="N172" i="14" s="1"/>
  <c r="P181" i="14"/>
  <c r="L181" i="14" s="1"/>
  <c r="M181" i="14" s="1"/>
  <c r="N181" i="14" s="1"/>
  <c r="P195" i="14"/>
  <c r="L195" i="14" s="1"/>
  <c r="M195" i="14" s="1"/>
  <c r="N195" i="14" s="1"/>
  <c r="J8" i="14"/>
  <c r="J14" i="14"/>
  <c r="L14" i="14" s="1"/>
  <c r="M14" i="14" s="1"/>
  <c r="N14" i="14" s="1"/>
  <c r="J22" i="14"/>
  <c r="L22" i="14" s="1"/>
  <c r="M22" i="14" s="1"/>
  <c r="N22" i="14" s="1"/>
  <c r="P28" i="14"/>
  <c r="L28" i="14" s="1"/>
  <c r="M28" i="14" s="1"/>
  <c r="N28" i="14" s="1"/>
  <c r="P97" i="14"/>
  <c r="L97" i="14" s="1"/>
  <c r="M97" i="14" s="1"/>
  <c r="N97" i="14" s="1"/>
  <c r="J132" i="14"/>
  <c r="L132" i="14" s="1"/>
  <c r="M132" i="14" s="1"/>
  <c r="N132" i="14" s="1"/>
  <c r="J142" i="14"/>
  <c r="L142" i="14" s="1"/>
  <c r="M142" i="14" s="1"/>
  <c r="N142" i="14" s="1"/>
  <c r="J154" i="14"/>
  <c r="L154" i="14" s="1"/>
  <c r="M154" i="14" s="1"/>
  <c r="N154" i="14" s="1"/>
  <c r="P160" i="14"/>
  <c r="L160" i="14" s="1"/>
  <c r="M160" i="14" s="1"/>
  <c r="N160" i="14" s="1"/>
  <c r="J170" i="14"/>
  <c r="L170" i="14" s="1"/>
  <c r="M170" i="14" s="1"/>
  <c r="N170" i="14" s="1"/>
  <c r="J174" i="14"/>
  <c r="L174" i="14" s="1"/>
  <c r="M174" i="14" s="1"/>
  <c r="N174" i="14" s="1"/>
  <c r="J180" i="14"/>
  <c r="L180" i="14" s="1"/>
  <c r="M180" i="14" s="1"/>
  <c r="N180" i="14" s="1"/>
  <c r="J183" i="14"/>
  <c r="L183" i="14" s="1"/>
  <c r="M183" i="14" s="1"/>
  <c r="N183" i="14" s="1"/>
  <c r="J186" i="14"/>
  <c r="L186" i="14" s="1"/>
  <c r="M186" i="14" s="1"/>
  <c r="N186" i="14" s="1"/>
  <c r="P189" i="14"/>
  <c r="L189" i="14" s="1"/>
  <c r="M189" i="14" s="1"/>
  <c r="N189" i="14" s="1"/>
  <c r="P197" i="14"/>
  <c r="L197" i="14" s="1"/>
  <c r="M197" i="14" s="1"/>
  <c r="N197" i="14" s="1"/>
  <c r="J208" i="14"/>
  <c r="L208" i="14" s="1"/>
  <c r="M208" i="14" s="1"/>
  <c r="N208" i="14" s="1"/>
  <c r="J210" i="14"/>
  <c r="L210" i="14" s="1"/>
  <c r="M210" i="14" s="1"/>
  <c r="N210" i="14" s="1"/>
  <c r="L30" i="14"/>
  <c r="M30" i="14" s="1"/>
  <c r="N30" i="14" s="1"/>
  <c r="P190" i="14"/>
  <c r="L8" i="14"/>
  <c r="M8" i="14" s="1"/>
  <c r="N8" i="14" s="1"/>
  <c r="J10" i="14"/>
  <c r="L10" i="14" s="1"/>
  <c r="M10" i="14" s="1"/>
  <c r="N10" i="14" s="1"/>
  <c r="J18" i="14"/>
  <c r="L18" i="14" s="1"/>
  <c r="M18" i="14" s="1"/>
  <c r="N18" i="14" s="1"/>
  <c r="J26" i="14"/>
  <c r="L26" i="14" s="1"/>
  <c r="M26" i="14" s="1"/>
  <c r="N26" i="14" s="1"/>
  <c r="J67" i="14"/>
  <c r="P75" i="14"/>
  <c r="L75" i="14" s="1"/>
  <c r="M75" i="14" s="1"/>
  <c r="N75" i="14" s="1"/>
  <c r="J77" i="14"/>
  <c r="L77" i="14" s="1"/>
  <c r="M77" i="14" s="1"/>
  <c r="N77" i="14" s="1"/>
  <c r="P79" i="14"/>
  <c r="L79" i="14" s="1"/>
  <c r="M79" i="14" s="1"/>
  <c r="N79" i="14" s="1"/>
  <c r="J81" i="14"/>
  <c r="L81" i="14" s="1"/>
  <c r="M81" i="14" s="1"/>
  <c r="N81" i="14" s="1"/>
  <c r="J85" i="14"/>
  <c r="L85" i="14" s="1"/>
  <c r="M85" i="14" s="1"/>
  <c r="N85" i="14" s="1"/>
  <c r="J87" i="14"/>
  <c r="L87" i="14" s="1"/>
  <c r="M87" i="14" s="1"/>
  <c r="N87" i="14" s="1"/>
  <c r="J89" i="14"/>
  <c r="L89" i="14" s="1"/>
  <c r="M89" i="14" s="1"/>
  <c r="N89" i="14" s="1"/>
  <c r="J144" i="14"/>
  <c r="L144" i="14" s="1"/>
  <c r="M144" i="14" s="1"/>
  <c r="N144" i="14" s="1"/>
  <c r="P146" i="14"/>
  <c r="L146" i="14" s="1"/>
  <c r="M146" i="14" s="1"/>
  <c r="N146" i="14" s="1"/>
  <c r="J148" i="14"/>
  <c r="L148" i="14" s="1"/>
  <c r="M148" i="14" s="1"/>
  <c r="N148" i="14" s="1"/>
  <c r="J150" i="14"/>
  <c r="L150" i="14" s="1"/>
  <c r="M150" i="14" s="1"/>
  <c r="N150" i="14" s="1"/>
  <c r="J161" i="14"/>
  <c r="L161" i="14" s="1"/>
  <c r="M161" i="14" s="1"/>
  <c r="N161" i="14" s="1"/>
  <c r="J176" i="14"/>
  <c r="L176" i="14" s="1"/>
  <c r="M176" i="14" s="1"/>
  <c r="N176" i="14" s="1"/>
  <c r="J178" i="14"/>
  <c r="L178" i="14" s="1"/>
  <c r="M178" i="14" s="1"/>
  <c r="N178" i="14" s="1"/>
  <c r="P182" i="14"/>
  <c r="L182" i="14" s="1"/>
  <c r="M182" i="14" s="1"/>
  <c r="N182" i="14" s="1"/>
  <c r="J184" i="14"/>
  <c r="L184" i="14" s="1"/>
  <c r="M184" i="14" s="1"/>
  <c r="N184" i="14" s="1"/>
  <c r="J188" i="14"/>
  <c r="J190" i="14"/>
  <c r="J205" i="14"/>
  <c r="P67" i="14"/>
  <c r="P188" i="14"/>
  <c r="P205" i="14"/>
  <c r="J55" i="14"/>
  <c r="L55" i="14" s="1"/>
  <c r="M55" i="14" s="1"/>
  <c r="N55" i="14" s="1"/>
  <c r="J140" i="14"/>
  <c r="L140" i="14" s="1"/>
  <c r="M140" i="14" s="1"/>
  <c r="N140" i="14" s="1"/>
  <c r="J191" i="14"/>
  <c r="L191" i="14" s="1"/>
  <c r="M191" i="14" s="1"/>
  <c r="N191" i="14" s="1"/>
  <c r="L63" i="14"/>
  <c r="M63" i="14" s="1"/>
  <c r="N63" i="14" s="1"/>
  <c r="P59" i="14"/>
  <c r="P48" i="14"/>
  <c r="J48" i="14"/>
  <c r="P49" i="14"/>
  <c r="L49" i="14" s="1"/>
  <c r="M49" i="14" s="1"/>
  <c r="N49" i="14" s="1"/>
  <c r="P56" i="14"/>
  <c r="J56" i="14"/>
  <c r="P57" i="14"/>
  <c r="L57" i="14" s="1"/>
  <c r="M57" i="14" s="1"/>
  <c r="N57" i="14" s="1"/>
  <c r="P64" i="14"/>
  <c r="J64" i="14"/>
  <c r="J70" i="14"/>
  <c r="J82" i="14"/>
  <c r="L82" i="14" s="1"/>
  <c r="M82" i="14" s="1"/>
  <c r="N82" i="14" s="1"/>
  <c r="P94" i="14"/>
  <c r="J94" i="14"/>
  <c r="J110" i="14"/>
  <c r="P110" i="14"/>
  <c r="P134" i="14"/>
  <c r="J134" i="14"/>
  <c r="P86" i="14"/>
  <c r="J86" i="14"/>
  <c r="P171" i="14"/>
  <c r="J171" i="14"/>
  <c r="P50" i="14"/>
  <c r="J50" i="14"/>
  <c r="P219" i="14"/>
  <c r="J219" i="14"/>
  <c r="J7" i="14"/>
  <c r="J9" i="14"/>
  <c r="P11" i="14"/>
  <c r="J13" i="14"/>
  <c r="P13" i="14"/>
  <c r="J15" i="14"/>
  <c r="P15" i="14"/>
  <c r="J17" i="14"/>
  <c r="P17" i="14"/>
  <c r="J19" i="14"/>
  <c r="P19" i="14"/>
  <c r="J21" i="14"/>
  <c r="P21" i="14"/>
  <c r="J23" i="14"/>
  <c r="P23" i="14"/>
  <c r="J25" i="14"/>
  <c r="P25" i="14"/>
  <c r="J27" i="14"/>
  <c r="P27" i="14"/>
  <c r="J29" i="14"/>
  <c r="P29" i="14"/>
  <c r="J51" i="14"/>
  <c r="L51" i="14" s="1"/>
  <c r="M51" i="14" s="1"/>
  <c r="N51" i="14" s="1"/>
  <c r="P52" i="14"/>
  <c r="J52" i="14"/>
  <c r="P53" i="14"/>
  <c r="L53" i="14" s="1"/>
  <c r="M53" i="14" s="1"/>
  <c r="N53" i="14" s="1"/>
  <c r="J59" i="14"/>
  <c r="P60" i="14"/>
  <c r="J60" i="14"/>
  <c r="P61" i="14"/>
  <c r="L61" i="14" s="1"/>
  <c r="M61" i="14" s="1"/>
  <c r="N61" i="14" s="1"/>
  <c r="J66" i="14"/>
  <c r="L66" i="14" s="1"/>
  <c r="M66" i="14" s="1"/>
  <c r="N66" i="14" s="1"/>
  <c r="P70" i="14"/>
  <c r="J74" i="14"/>
  <c r="P125" i="14"/>
  <c r="J125" i="14"/>
  <c r="P58" i="14"/>
  <c r="J58" i="14"/>
  <c r="J3" i="14"/>
  <c r="P3" i="14"/>
  <c r="J5" i="14"/>
  <c r="P5" i="14"/>
  <c r="P7" i="14"/>
  <c r="P9" i="14"/>
  <c r="J11" i="14"/>
  <c r="J32" i="14"/>
  <c r="L32" i="14" s="1"/>
  <c r="M32" i="14" s="1"/>
  <c r="N32" i="14" s="1"/>
  <c r="J34" i="14"/>
  <c r="L34" i="14" s="1"/>
  <c r="M34" i="14" s="1"/>
  <c r="N34" i="14" s="1"/>
  <c r="J36" i="14"/>
  <c r="L36" i="14" s="1"/>
  <c r="M36" i="14" s="1"/>
  <c r="N36" i="14" s="1"/>
  <c r="J38" i="14"/>
  <c r="L38" i="14" s="1"/>
  <c r="M38" i="14" s="1"/>
  <c r="N38" i="14" s="1"/>
  <c r="J40" i="14"/>
  <c r="L40" i="14" s="1"/>
  <c r="M40" i="14" s="1"/>
  <c r="N40" i="14" s="1"/>
  <c r="J42" i="14"/>
  <c r="L42" i="14" s="1"/>
  <c r="M42" i="14" s="1"/>
  <c r="N42" i="14" s="1"/>
  <c r="J44" i="14"/>
  <c r="L44" i="14" s="1"/>
  <c r="M44" i="14" s="1"/>
  <c r="N44" i="14" s="1"/>
  <c r="J46" i="14"/>
  <c r="L46" i="14" s="1"/>
  <c r="M46" i="14" s="1"/>
  <c r="N46" i="14" s="1"/>
  <c r="P54" i="14"/>
  <c r="J54" i="14"/>
  <c r="P62" i="14"/>
  <c r="J62" i="14"/>
  <c r="P74" i="14"/>
  <c r="J78" i="14"/>
  <c r="L78" i="14" s="1"/>
  <c r="M78" i="14" s="1"/>
  <c r="N78" i="14" s="1"/>
  <c r="P102" i="14"/>
  <c r="J102" i="14"/>
  <c r="J118" i="14"/>
  <c r="P118" i="14"/>
  <c r="P88" i="14"/>
  <c r="J88" i="14"/>
  <c r="P96" i="14"/>
  <c r="J96" i="14"/>
  <c r="J128" i="14"/>
  <c r="P135" i="14"/>
  <c r="J135" i="14"/>
  <c r="J141" i="14"/>
  <c r="J149" i="14"/>
  <c r="J157" i="14"/>
  <c r="L157" i="14" s="1"/>
  <c r="M157" i="14" s="1"/>
  <c r="N157" i="14" s="1"/>
  <c r="P179" i="14"/>
  <c r="J179" i="14"/>
  <c r="P92" i="14"/>
  <c r="J92" i="14"/>
  <c r="P100" i="14"/>
  <c r="J100" i="14"/>
  <c r="P127" i="14"/>
  <c r="J127" i="14"/>
  <c r="P128" i="14"/>
  <c r="J136" i="14"/>
  <c r="L136" i="14" s="1"/>
  <c r="M136" i="14" s="1"/>
  <c r="N136" i="14" s="1"/>
  <c r="P141" i="14"/>
  <c r="J145" i="14"/>
  <c r="L145" i="14" s="1"/>
  <c r="M145" i="14" s="1"/>
  <c r="N145" i="14" s="1"/>
  <c r="P149" i="14"/>
  <c r="J153" i="14"/>
  <c r="L153" i="14" s="1"/>
  <c r="M153" i="14" s="1"/>
  <c r="N153" i="14" s="1"/>
  <c r="J206" i="14"/>
  <c r="P206" i="14"/>
  <c r="P68" i="14"/>
  <c r="L68" i="14" s="1"/>
  <c r="M68" i="14" s="1"/>
  <c r="N68" i="14" s="1"/>
  <c r="P72" i="14"/>
  <c r="L72" i="14" s="1"/>
  <c r="M72" i="14" s="1"/>
  <c r="N72" i="14" s="1"/>
  <c r="P76" i="14"/>
  <c r="L76" i="14" s="1"/>
  <c r="M76" i="14" s="1"/>
  <c r="N76" i="14" s="1"/>
  <c r="P80" i="14"/>
  <c r="L80" i="14" s="1"/>
  <c r="M80" i="14" s="1"/>
  <c r="N80" i="14" s="1"/>
  <c r="P84" i="14"/>
  <c r="L84" i="14" s="1"/>
  <c r="M84" i="14" s="1"/>
  <c r="N84" i="14" s="1"/>
  <c r="P90" i="14"/>
  <c r="J90" i="14"/>
  <c r="P98" i="14"/>
  <c r="J98" i="14"/>
  <c r="P104" i="14"/>
  <c r="L104" i="14" s="1"/>
  <c r="M104" i="14" s="1"/>
  <c r="N104" i="14" s="1"/>
  <c r="J108" i="14"/>
  <c r="L108" i="14" s="1"/>
  <c r="M108" i="14" s="1"/>
  <c r="N108" i="14" s="1"/>
  <c r="P112" i="14"/>
  <c r="L112" i="14" s="1"/>
  <c r="M112" i="14" s="1"/>
  <c r="N112" i="14" s="1"/>
  <c r="J116" i="14"/>
  <c r="L116" i="14" s="1"/>
  <c r="M116" i="14" s="1"/>
  <c r="N116" i="14" s="1"/>
  <c r="P120" i="14"/>
  <c r="L120" i="14" s="1"/>
  <c r="M120" i="14" s="1"/>
  <c r="N120" i="14" s="1"/>
  <c r="P133" i="14"/>
  <c r="J133" i="14"/>
  <c r="J187" i="14"/>
  <c r="P187" i="14"/>
  <c r="P196" i="14"/>
  <c r="J196" i="14"/>
  <c r="P129" i="14"/>
  <c r="J129" i="14"/>
  <c r="P130" i="14"/>
  <c r="L130" i="14" s="1"/>
  <c r="M130" i="14" s="1"/>
  <c r="N130" i="14" s="1"/>
  <c r="P137" i="14"/>
  <c r="J137" i="14"/>
  <c r="P138" i="14"/>
  <c r="L138" i="14" s="1"/>
  <c r="M138" i="14" s="1"/>
  <c r="N138" i="14" s="1"/>
  <c r="J103" i="14"/>
  <c r="P103" i="14"/>
  <c r="J105" i="14"/>
  <c r="L105" i="14" s="1"/>
  <c r="M105" i="14" s="1"/>
  <c r="N105" i="14" s="1"/>
  <c r="J107" i="14"/>
  <c r="L107" i="14" s="1"/>
  <c r="M107" i="14" s="1"/>
  <c r="N107" i="14" s="1"/>
  <c r="J109" i="14"/>
  <c r="L109" i="14" s="1"/>
  <c r="M109" i="14" s="1"/>
  <c r="N109" i="14" s="1"/>
  <c r="J111" i="14"/>
  <c r="L111" i="14" s="1"/>
  <c r="M111" i="14" s="1"/>
  <c r="N111" i="14" s="1"/>
  <c r="J113" i="14"/>
  <c r="L113" i="14" s="1"/>
  <c r="M113" i="14" s="1"/>
  <c r="N113" i="14" s="1"/>
  <c r="J115" i="14"/>
  <c r="L115" i="14" s="1"/>
  <c r="M115" i="14" s="1"/>
  <c r="N115" i="14" s="1"/>
  <c r="J117" i="14"/>
  <c r="L117" i="14" s="1"/>
  <c r="M117" i="14" s="1"/>
  <c r="N117" i="14" s="1"/>
  <c r="J119" i="14"/>
  <c r="L119" i="14" s="1"/>
  <c r="M119" i="14" s="1"/>
  <c r="N119" i="14" s="1"/>
  <c r="J121" i="14"/>
  <c r="L121" i="14" s="1"/>
  <c r="M121" i="14" s="1"/>
  <c r="N121" i="14" s="1"/>
  <c r="J123" i="14"/>
  <c r="L123" i="14" s="1"/>
  <c r="M123" i="14" s="1"/>
  <c r="N123" i="14" s="1"/>
  <c r="P131" i="14"/>
  <c r="J131" i="14"/>
  <c r="P139" i="14"/>
  <c r="J139" i="14"/>
  <c r="P143" i="14"/>
  <c r="L143" i="14" s="1"/>
  <c r="M143" i="14" s="1"/>
  <c r="N143" i="14" s="1"/>
  <c r="P147" i="14"/>
  <c r="L147" i="14" s="1"/>
  <c r="M147" i="14" s="1"/>
  <c r="N147" i="14" s="1"/>
  <c r="P151" i="14"/>
  <c r="L151" i="14" s="1"/>
  <c r="M151" i="14" s="1"/>
  <c r="N151" i="14" s="1"/>
  <c r="P155" i="14"/>
  <c r="L155" i="14" s="1"/>
  <c r="M155" i="14" s="1"/>
  <c r="N155" i="14" s="1"/>
  <c r="P166" i="14"/>
  <c r="L166" i="14" s="1"/>
  <c r="M166" i="14" s="1"/>
  <c r="N166" i="14" s="1"/>
  <c r="P173" i="14"/>
  <c r="J173" i="14"/>
  <c r="P198" i="14"/>
  <c r="J198" i="14"/>
  <c r="H223" i="14"/>
  <c r="P213" i="14"/>
  <c r="J213" i="14"/>
  <c r="P221" i="14"/>
  <c r="J221" i="14"/>
  <c r="P164" i="14"/>
  <c r="L164" i="14" s="1"/>
  <c r="M164" i="14" s="1"/>
  <c r="N164" i="14" s="1"/>
  <c r="P169" i="14"/>
  <c r="J169" i="14"/>
  <c r="P177" i="14"/>
  <c r="J177" i="14"/>
  <c r="P194" i="14"/>
  <c r="J194" i="14"/>
  <c r="P202" i="14"/>
  <c r="J202" i="14"/>
  <c r="P217" i="14"/>
  <c r="J217" i="14"/>
  <c r="P175" i="14"/>
  <c r="J175" i="14"/>
  <c r="P185" i="14"/>
  <c r="L185" i="14" s="1"/>
  <c r="M185" i="14" s="1"/>
  <c r="N185" i="14" s="1"/>
  <c r="P192" i="14"/>
  <c r="J192" i="14"/>
  <c r="P200" i="14"/>
  <c r="J200" i="14"/>
  <c r="P204" i="14"/>
  <c r="L204" i="14" s="1"/>
  <c r="M204" i="14" s="1"/>
  <c r="N204" i="14" s="1"/>
  <c r="P212" i="14"/>
  <c r="L212" i="14" s="1"/>
  <c r="M212" i="14" s="1"/>
  <c r="N212" i="14" s="1"/>
  <c r="P215" i="14"/>
  <c r="J215" i="14"/>
  <c r="F224" i="14"/>
  <c r="J3" i="2"/>
  <c r="L192" i="14" l="1"/>
  <c r="M192" i="14" s="1"/>
  <c r="N192" i="14" s="1"/>
  <c r="L215" i="14"/>
  <c r="M215" i="14" s="1"/>
  <c r="N215" i="14" s="1"/>
  <c r="L52" i="14"/>
  <c r="M52" i="14" s="1"/>
  <c r="N52" i="14" s="1"/>
  <c r="L54" i="14"/>
  <c r="M54" i="14" s="1"/>
  <c r="N54" i="14" s="1"/>
  <c r="L3" i="14"/>
  <c r="M3" i="14" s="1"/>
  <c r="N3" i="14" s="1"/>
  <c r="L64" i="14"/>
  <c r="M64" i="14" s="1"/>
  <c r="N64" i="14" s="1"/>
  <c r="L200" i="14"/>
  <c r="M200" i="14" s="1"/>
  <c r="N200" i="14" s="1"/>
  <c r="L202" i="14"/>
  <c r="M202" i="14" s="1"/>
  <c r="N202" i="14" s="1"/>
  <c r="L196" i="14"/>
  <c r="M196" i="14" s="1"/>
  <c r="N196" i="14" s="1"/>
  <c r="L127" i="14"/>
  <c r="M127" i="14" s="1"/>
  <c r="N127" i="14" s="1"/>
  <c r="L92" i="14"/>
  <c r="M92" i="14" s="1"/>
  <c r="N92" i="14" s="1"/>
  <c r="L217" i="14"/>
  <c r="M217" i="14" s="1"/>
  <c r="N217" i="14" s="1"/>
  <c r="L173" i="14"/>
  <c r="M173" i="14" s="1"/>
  <c r="N173" i="14" s="1"/>
  <c r="L102" i="14"/>
  <c r="M102" i="14" s="1"/>
  <c r="N102" i="14" s="1"/>
  <c r="L5" i="14"/>
  <c r="M5" i="14" s="1"/>
  <c r="N5" i="14" s="1"/>
  <c r="L58" i="14"/>
  <c r="M58" i="14" s="1"/>
  <c r="N58" i="14" s="1"/>
  <c r="L205" i="14"/>
  <c r="M205" i="14" s="1"/>
  <c r="N205" i="14" s="1"/>
  <c r="L213" i="14"/>
  <c r="M213" i="14" s="1"/>
  <c r="N213" i="14" s="1"/>
  <c r="L131" i="14"/>
  <c r="M131" i="14" s="1"/>
  <c r="N131" i="14" s="1"/>
  <c r="L100" i="14"/>
  <c r="M100" i="14" s="1"/>
  <c r="N100" i="14" s="1"/>
  <c r="L59" i="14"/>
  <c r="M59" i="14" s="1"/>
  <c r="N59" i="14" s="1"/>
  <c r="L67" i="14"/>
  <c r="M67" i="14" s="1"/>
  <c r="N67" i="14" s="1"/>
  <c r="L206" i="14"/>
  <c r="M206" i="14" s="1"/>
  <c r="N206" i="14" s="1"/>
  <c r="L135" i="14"/>
  <c r="M135" i="14" s="1"/>
  <c r="N135" i="14" s="1"/>
  <c r="L50" i="14"/>
  <c r="M50" i="14" s="1"/>
  <c r="N50" i="14" s="1"/>
  <c r="L134" i="14"/>
  <c r="M134" i="14" s="1"/>
  <c r="N134" i="14" s="1"/>
  <c r="L56" i="14"/>
  <c r="M56" i="14" s="1"/>
  <c r="N56" i="14" s="1"/>
  <c r="L190" i="14"/>
  <c r="M190" i="14" s="1"/>
  <c r="N190" i="14" s="1"/>
  <c r="L188" i="14"/>
  <c r="M188" i="14" s="1"/>
  <c r="N188" i="14" s="1"/>
  <c r="L137" i="14"/>
  <c r="M137" i="14" s="1"/>
  <c r="N137" i="14" s="1"/>
  <c r="L98" i="14"/>
  <c r="M98" i="14" s="1"/>
  <c r="N98" i="14" s="1"/>
  <c r="L128" i="14"/>
  <c r="M128" i="14" s="1"/>
  <c r="N128" i="14" s="1"/>
  <c r="L110" i="14"/>
  <c r="M110" i="14" s="1"/>
  <c r="N110" i="14" s="1"/>
  <c r="L149" i="14"/>
  <c r="M149" i="14" s="1"/>
  <c r="N149" i="14" s="1"/>
  <c r="L169" i="14"/>
  <c r="M169" i="14" s="1"/>
  <c r="N169" i="14" s="1"/>
  <c r="L221" i="14"/>
  <c r="M221" i="14" s="1"/>
  <c r="N221" i="14" s="1"/>
  <c r="L139" i="14"/>
  <c r="M139" i="14" s="1"/>
  <c r="N139" i="14" s="1"/>
  <c r="L118" i="14"/>
  <c r="M118" i="14" s="1"/>
  <c r="N118" i="14" s="1"/>
  <c r="L94" i="14"/>
  <c r="M94" i="14" s="1"/>
  <c r="N94" i="14" s="1"/>
  <c r="L48" i="14"/>
  <c r="M48" i="14" s="1"/>
  <c r="N48" i="14" s="1"/>
  <c r="L194" i="14"/>
  <c r="M194" i="14" s="1"/>
  <c r="N194" i="14" s="1"/>
  <c r="L177" i="14"/>
  <c r="M177" i="14" s="1"/>
  <c r="N177" i="14" s="1"/>
  <c r="L88" i="14"/>
  <c r="M88" i="14" s="1"/>
  <c r="N88" i="14" s="1"/>
  <c r="L11" i="14"/>
  <c r="M11" i="14" s="1"/>
  <c r="N11" i="14" s="1"/>
  <c r="L25" i="14"/>
  <c r="M25" i="14" s="1"/>
  <c r="N25" i="14" s="1"/>
  <c r="L21" i="14"/>
  <c r="M21" i="14" s="1"/>
  <c r="N21" i="14" s="1"/>
  <c r="L13" i="14"/>
  <c r="M13" i="14" s="1"/>
  <c r="N13" i="14" s="1"/>
  <c r="L219" i="14"/>
  <c r="M219" i="14" s="1"/>
  <c r="N219" i="14" s="1"/>
  <c r="L86" i="14"/>
  <c r="M86" i="14" s="1"/>
  <c r="N86" i="14" s="1"/>
  <c r="L175" i="14"/>
  <c r="M175" i="14" s="1"/>
  <c r="N175" i="14" s="1"/>
  <c r="L187" i="14"/>
  <c r="M187" i="14" s="1"/>
  <c r="N187" i="14" s="1"/>
  <c r="L90" i="14"/>
  <c r="M90" i="14" s="1"/>
  <c r="N90" i="14" s="1"/>
  <c r="L179" i="14"/>
  <c r="M179" i="14" s="1"/>
  <c r="N179" i="14" s="1"/>
  <c r="L125" i="14"/>
  <c r="M125" i="14" s="1"/>
  <c r="N125" i="14" s="1"/>
  <c r="L141" i="14"/>
  <c r="M141" i="14" s="1"/>
  <c r="N141" i="14" s="1"/>
  <c r="L96" i="14"/>
  <c r="M96" i="14" s="1"/>
  <c r="N96" i="14" s="1"/>
  <c r="L74" i="14"/>
  <c r="M74" i="14" s="1"/>
  <c r="N74" i="14" s="1"/>
  <c r="L27" i="14"/>
  <c r="M27" i="14" s="1"/>
  <c r="N27" i="14" s="1"/>
  <c r="L23" i="14"/>
  <c r="M23" i="14" s="1"/>
  <c r="N23" i="14" s="1"/>
  <c r="L19" i="14"/>
  <c r="M19" i="14" s="1"/>
  <c r="N19" i="14" s="1"/>
  <c r="L15" i="14"/>
  <c r="M15" i="14" s="1"/>
  <c r="N15" i="14" s="1"/>
  <c r="L9" i="14"/>
  <c r="M9" i="14" s="1"/>
  <c r="N9" i="14" s="1"/>
  <c r="L198" i="14"/>
  <c r="M198" i="14" s="1"/>
  <c r="N198" i="14" s="1"/>
  <c r="L129" i="14"/>
  <c r="M129" i="14" s="1"/>
  <c r="N129" i="14" s="1"/>
  <c r="L133" i="14"/>
  <c r="M133" i="14" s="1"/>
  <c r="N133" i="14" s="1"/>
  <c r="L60" i="14"/>
  <c r="M60" i="14" s="1"/>
  <c r="N60" i="14" s="1"/>
  <c r="L29" i="14"/>
  <c r="M29" i="14" s="1"/>
  <c r="N29" i="14" s="1"/>
  <c r="L17" i="14"/>
  <c r="M17" i="14" s="1"/>
  <c r="N17" i="14" s="1"/>
  <c r="L7" i="14"/>
  <c r="M7" i="14" s="1"/>
  <c r="N7" i="14" s="1"/>
  <c r="L171" i="14"/>
  <c r="M171" i="14" s="1"/>
  <c r="N171" i="14" s="1"/>
  <c r="L70" i="14"/>
  <c r="M70" i="14" s="1"/>
  <c r="N70" i="14" s="1"/>
  <c r="L103" i="14"/>
  <c r="M103" i="14" s="1"/>
  <c r="N103" i="14" s="1"/>
  <c r="L62" i="14"/>
  <c r="M62" i="14" s="1"/>
  <c r="N62" i="14" s="1"/>
  <c r="H224" i="14"/>
  <c r="L223" i="14"/>
  <c r="J223" i="14"/>
  <c r="P223" i="14"/>
  <c r="E21" i="11"/>
  <c r="L20" i="11"/>
  <c r="H20" i="11"/>
  <c r="I20" i="11" s="1"/>
  <c r="J20" i="11" s="1"/>
  <c r="K20" i="11" s="1"/>
  <c r="G20" i="11"/>
  <c r="G19" i="11"/>
  <c r="L18" i="11"/>
  <c r="H18" i="11"/>
  <c r="I18" i="11" s="1"/>
  <c r="J18" i="11" s="1"/>
  <c r="K18" i="11" s="1"/>
  <c r="G18" i="11"/>
  <c r="G17" i="11"/>
  <c r="L16" i="11"/>
  <c r="H16" i="11"/>
  <c r="G16" i="11"/>
  <c r="I16" i="11" s="1"/>
  <c r="J16" i="11" s="1"/>
  <c r="K16" i="11" s="1"/>
  <c r="G15" i="11"/>
  <c r="L14" i="11"/>
  <c r="H14" i="11"/>
  <c r="G14" i="11"/>
  <c r="I14" i="11" s="1"/>
  <c r="J14" i="11" s="1"/>
  <c r="K14" i="11" s="1"/>
  <c r="G13" i="11"/>
  <c r="L12" i="11"/>
  <c r="H12" i="11"/>
  <c r="G12" i="11"/>
  <c r="G21" i="11" s="1"/>
  <c r="E11" i="11"/>
  <c r="G10" i="11"/>
  <c r="L10" i="11" s="1"/>
  <c r="G9" i="11"/>
  <c r="G8" i="11"/>
  <c r="L8" i="11" s="1"/>
  <c r="G7" i="11"/>
  <c r="G6" i="11"/>
  <c r="L6" i="11" s="1"/>
  <c r="G5" i="11"/>
  <c r="G4" i="11"/>
  <c r="L4" i="11" s="1"/>
  <c r="G3" i="11"/>
  <c r="G2" i="11"/>
  <c r="L2" i="11" s="1"/>
  <c r="G231" i="2"/>
  <c r="E231" i="2"/>
  <c r="G230" i="2"/>
  <c r="L230" i="2" s="1"/>
  <c r="E221" i="2"/>
  <c r="G220" i="2"/>
  <c r="H220" i="2" s="1"/>
  <c r="M223" i="14" l="1"/>
  <c r="L224" i="14"/>
  <c r="P224" i="14"/>
  <c r="J224" i="14"/>
  <c r="L21" i="11"/>
  <c r="H21" i="11"/>
  <c r="I21" i="11"/>
  <c r="J21" i="11" s="1"/>
  <c r="K21" i="11" s="1"/>
  <c r="I5" i="11"/>
  <c r="J5" i="11" s="1"/>
  <c r="K5" i="11" s="1"/>
  <c r="I13" i="11"/>
  <c r="J13" i="11" s="1"/>
  <c r="K13" i="11" s="1"/>
  <c r="H3" i="11"/>
  <c r="I3" i="11" s="1"/>
  <c r="J3" i="11" s="1"/>
  <c r="K3" i="11" s="1"/>
  <c r="L3" i="11"/>
  <c r="H5" i="11"/>
  <c r="L5" i="11"/>
  <c r="H7" i="11"/>
  <c r="I7" i="11" s="1"/>
  <c r="J7" i="11" s="1"/>
  <c r="K7" i="11" s="1"/>
  <c r="L7" i="11"/>
  <c r="H9" i="11"/>
  <c r="I9" i="11" s="1"/>
  <c r="J9" i="11" s="1"/>
  <c r="K9" i="11" s="1"/>
  <c r="L9" i="11"/>
  <c r="G11" i="11"/>
  <c r="I12" i="11"/>
  <c r="J12" i="11" s="1"/>
  <c r="K12" i="11" s="1"/>
  <c r="H13" i="11"/>
  <c r="L13" i="11"/>
  <c r="H15" i="11"/>
  <c r="I15" i="11" s="1"/>
  <c r="J15" i="11" s="1"/>
  <c r="K15" i="11" s="1"/>
  <c r="L15" i="11"/>
  <c r="H17" i="11"/>
  <c r="I17" i="11" s="1"/>
  <c r="J17" i="11" s="1"/>
  <c r="K17" i="11" s="1"/>
  <c r="L17" i="11"/>
  <c r="H19" i="11"/>
  <c r="I19" i="11" s="1"/>
  <c r="J19" i="11" s="1"/>
  <c r="K19" i="11" s="1"/>
  <c r="L19" i="11"/>
  <c r="H2" i="11"/>
  <c r="I2" i="11" s="1"/>
  <c r="J2" i="11" s="1"/>
  <c r="K2" i="11" s="1"/>
  <c r="H4" i="11"/>
  <c r="I4" i="11" s="1"/>
  <c r="J4" i="11" s="1"/>
  <c r="K4" i="11" s="1"/>
  <c r="H6" i="11"/>
  <c r="I6" i="11" s="1"/>
  <c r="J6" i="11" s="1"/>
  <c r="K6" i="11" s="1"/>
  <c r="H8" i="11"/>
  <c r="I8" i="11" s="1"/>
  <c r="J8" i="11" s="1"/>
  <c r="K8" i="11" s="1"/>
  <c r="H10" i="11"/>
  <c r="I10" i="11" s="1"/>
  <c r="J10" i="11" s="1"/>
  <c r="K10" i="11" s="1"/>
  <c r="H230" i="2"/>
  <c r="I230" i="2" s="1"/>
  <c r="J230" i="2" s="1"/>
  <c r="K230" i="2" s="1"/>
  <c r="L220" i="2"/>
  <c r="I220" i="2" s="1"/>
  <c r="J220" i="2" s="1"/>
  <c r="K220" i="2" s="1"/>
  <c r="E31" i="5"/>
  <c r="N223" i="14" l="1"/>
  <c r="N224" i="14" s="1"/>
  <c r="M224" i="14"/>
  <c r="I11" i="11"/>
  <c r="J11" i="11" s="1"/>
  <c r="K11" i="11" s="1"/>
  <c r="L11" i="11"/>
  <c r="H11" i="11"/>
  <c r="E30" i="9"/>
  <c r="F232" i="2" l="1"/>
  <c r="E172" i="2"/>
  <c r="G168" i="2"/>
  <c r="G169" i="2"/>
  <c r="G170" i="2"/>
  <c r="H170" i="2" s="1"/>
  <c r="L170" i="2"/>
  <c r="G171" i="2"/>
  <c r="G29" i="9"/>
  <c r="G28" i="9"/>
  <c r="G27" i="9"/>
  <c r="G26" i="9"/>
  <c r="L28" i="9" l="1"/>
  <c r="H171" i="2"/>
  <c r="L171" i="2"/>
  <c r="I171" i="2" s="1"/>
  <c r="J171" i="2" s="1"/>
  <c r="K171" i="2" s="1"/>
  <c r="H169" i="2"/>
  <c r="L26" i="9"/>
  <c r="L29" i="9"/>
  <c r="H168" i="2"/>
  <c r="L27" i="9"/>
  <c r="I27" i="9"/>
  <c r="J27" i="9" s="1"/>
  <c r="K27" i="9" s="1"/>
  <c r="I170" i="2"/>
  <c r="J170" i="2" s="1"/>
  <c r="K170" i="2" s="1"/>
  <c r="L168" i="2"/>
  <c r="L169" i="2"/>
  <c r="I169" i="2" s="1"/>
  <c r="J169" i="2" s="1"/>
  <c r="K169" i="2" s="1"/>
  <c r="H26" i="9"/>
  <c r="I26" i="9" s="1"/>
  <c r="J26" i="9" s="1"/>
  <c r="K26" i="9" s="1"/>
  <c r="H27" i="9"/>
  <c r="H28" i="9"/>
  <c r="I28" i="9" s="1"/>
  <c r="J28" i="9" s="1"/>
  <c r="K28" i="9" s="1"/>
  <c r="H29" i="9"/>
  <c r="I29" i="9" s="1"/>
  <c r="J29" i="9" s="1"/>
  <c r="K29" i="9" s="1"/>
  <c r="E16" i="13"/>
  <c r="E15" i="13"/>
  <c r="E57" i="13"/>
  <c r="G56" i="13"/>
  <c r="H56" i="13" s="1"/>
  <c r="G55" i="13"/>
  <c r="E53" i="13"/>
  <c r="G52" i="13"/>
  <c r="L52" i="13" s="1"/>
  <c r="G51" i="13"/>
  <c r="E49" i="13"/>
  <c r="G48" i="13"/>
  <c r="G47" i="13"/>
  <c r="E45" i="13"/>
  <c r="G44" i="13"/>
  <c r="L44" i="13" s="1"/>
  <c r="G43" i="13"/>
  <c r="G45" i="13" s="1"/>
  <c r="E41" i="13"/>
  <c r="G40" i="13"/>
  <c r="H40" i="13" s="1"/>
  <c r="G39" i="13"/>
  <c r="G41" i="13" s="1"/>
  <c r="E37" i="13"/>
  <c r="G36" i="13"/>
  <c r="L36" i="13" s="1"/>
  <c r="G35" i="13"/>
  <c r="L35" i="13" s="1"/>
  <c r="G34" i="13"/>
  <c r="L34" i="13" s="1"/>
  <c r="G33" i="13"/>
  <c r="E31" i="13"/>
  <c r="G30" i="13"/>
  <c r="G29" i="13"/>
  <c r="G28" i="13"/>
  <c r="G27" i="13"/>
  <c r="G26" i="13"/>
  <c r="G25" i="13"/>
  <c r="E23" i="13"/>
  <c r="G22" i="13"/>
  <c r="L22" i="13" s="1"/>
  <c r="G21" i="13"/>
  <c r="H21" i="13" s="1"/>
  <c r="G20" i="13"/>
  <c r="L20" i="13" s="1"/>
  <c r="G19" i="13"/>
  <c r="L19" i="13" s="1"/>
  <c r="L18" i="13"/>
  <c r="G18" i="13"/>
  <c r="H18" i="13" s="1"/>
  <c r="G17" i="13"/>
  <c r="L17" i="13" s="1"/>
  <c r="G14" i="13"/>
  <c r="G13" i="13"/>
  <c r="L13" i="13" s="1"/>
  <c r="G12" i="13"/>
  <c r="L12" i="13" s="1"/>
  <c r="G11" i="13"/>
  <c r="L11" i="13" s="1"/>
  <c r="G10" i="13"/>
  <c r="E8" i="13"/>
  <c r="G7" i="13"/>
  <c r="H6" i="13"/>
  <c r="G6" i="13"/>
  <c r="G5" i="13"/>
  <c r="G4" i="13"/>
  <c r="I168" i="2" l="1"/>
  <c r="J168" i="2" s="1"/>
  <c r="K168" i="2" s="1"/>
  <c r="L33" i="13"/>
  <c r="G37" i="13"/>
  <c r="H4" i="13"/>
  <c r="G8" i="13"/>
  <c r="L21" i="13"/>
  <c r="H25" i="13"/>
  <c r="G31" i="13"/>
  <c r="G53" i="13"/>
  <c r="H17" i="13"/>
  <c r="G23" i="13"/>
  <c r="L56" i="13"/>
  <c r="G15" i="13"/>
  <c r="H20" i="13"/>
  <c r="H22" i="13"/>
  <c r="G49" i="13"/>
  <c r="L51" i="13"/>
  <c r="G57" i="13"/>
  <c r="H44" i="13"/>
  <c r="L40" i="13"/>
  <c r="L39" i="13"/>
  <c r="L41" i="13" s="1"/>
  <c r="I18" i="13"/>
  <c r="J18" i="13" s="1"/>
  <c r="K18" i="13" s="1"/>
  <c r="I22" i="13"/>
  <c r="J22" i="13" s="1"/>
  <c r="K22" i="13" s="1"/>
  <c r="I17" i="13"/>
  <c r="J17" i="13" s="1"/>
  <c r="K17" i="13" s="1"/>
  <c r="I21" i="13"/>
  <c r="J21" i="13" s="1"/>
  <c r="K21" i="13" s="1"/>
  <c r="I44" i="13"/>
  <c r="J44" i="13" s="1"/>
  <c r="K44" i="13" s="1"/>
  <c r="H19" i="13"/>
  <c r="I19" i="13" s="1"/>
  <c r="J19" i="13" s="1"/>
  <c r="K19" i="13" s="1"/>
  <c r="I40" i="13"/>
  <c r="J40" i="13" s="1"/>
  <c r="K40" i="13" s="1"/>
  <c r="H43" i="13"/>
  <c r="H45" i="13" s="1"/>
  <c r="L55" i="13"/>
  <c r="L57" i="13" s="1"/>
  <c r="L43" i="13"/>
  <c r="L45" i="13" s="1"/>
  <c r="I20" i="13"/>
  <c r="J20" i="13" s="1"/>
  <c r="K20" i="13" s="1"/>
  <c r="I56" i="13"/>
  <c r="J56" i="13" s="1"/>
  <c r="K56" i="13" s="1"/>
  <c r="L5" i="13"/>
  <c r="L23" i="13"/>
  <c r="L26" i="13"/>
  <c r="H5" i="13"/>
  <c r="H10" i="13"/>
  <c r="H14" i="13"/>
  <c r="H23" i="13"/>
  <c r="I23" i="13" s="1"/>
  <c r="J23" i="13" s="1"/>
  <c r="K23" i="13" s="1"/>
  <c r="H26" i="13"/>
  <c r="L30" i="13"/>
  <c r="H30" i="13"/>
  <c r="I30" i="13" s="1"/>
  <c r="J30" i="13" s="1"/>
  <c r="K30" i="13" s="1"/>
  <c r="L4" i="13"/>
  <c r="I4" i="13" s="1"/>
  <c r="J4" i="13" s="1"/>
  <c r="K4" i="13" s="1"/>
  <c r="L6" i="13"/>
  <c r="I6" i="13" s="1"/>
  <c r="J6" i="13" s="1"/>
  <c r="K6" i="13" s="1"/>
  <c r="L10" i="13"/>
  <c r="I10" i="13" s="1"/>
  <c r="J10" i="13" s="1"/>
  <c r="K10" i="13" s="1"/>
  <c r="L14" i="13"/>
  <c r="L25" i="13"/>
  <c r="I25" i="13" s="1"/>
  <c r="J25" i="13" s="1"/>
  <c r="K25" i="13" s="1"/>
  <c r="L27" i="13"/>
  <c r="H27" i="13"/>
  <c r="I27" i="13" s="1"/>
  <c r="J27" i="13" s="1"/>
  <c r="K27" i="13" s="1"/>
  <c r="L47" i="13"/>
  <c r="H47" i="13"/>
  <c r="L7" i="13"/>
  <c r="L29" i="13"/>
  <c r="H29" i="13"/>
  <c r="H7" i="13"/>
  <c r="H12" i="13"/>
  <c r="I12" i="13" s="1"/>
  <c r="J12" i="13" s="1"/>
  <c r="K12" i="13" s="1"/>
  <c r="H11" i="13"/>
  <c r="I11" i="13" s="1"/>
  <c r="J11" i="13" s="1"/>
  <c r="K11" i="13" s="1"/>
  <c r="H13" i="13"/>
  <c r="I13" i="13" s="1"/>
  <c r="J13" i="13" s="1"/>
  <c r="K13" i="13" s="1"/>
  <c r="L28" i="13"/>
  <c r="H28" i="13"/>
  <c r="L48" i="13"/>
  <c r="H48" i="13"/>
  <c r="L53" i="13"/>
  <c r="H33" i="13"/>
  <c r="I33" i="13" s="1"/>
  <c r="J33" i="13" s="1"/>
  <c r="K33" i="13" s="1"/>
  <c r="H34" i="13"/>
  <c r="I34" i="13" s="1"/>
  <c r="J34" i="13" s="1"/>
  <c r="K34" i="13" s="1"/>
  <c r="H35" i="13"/>
  <c r="I35" i="13" s="1"/>
  <c r="J35" i="13" s="1"/>
  <c r="K35" i="13" s="1"/>
  <c r="H36" i="13"/>
  <c r="I36" i="13" s="1"/>
  <c r="J36" i="13" s="1"/>
  <c r="K36" i="13" s="1"/>
  <c r="H51" i="13"/>
  <c r="H52" i="13"/>
  <c r="I52" i="13" s="1"/>
  <c r="J52" i="13" s="1"/>
  <c r="K52" i="13" s="1"/>
  <c r="H39" i="13"/>
  <c r="H55" i="13"/>
  <c r="G58" i="13" l="1"/>
  <c r="I43" i="13"/>
  <c r="J43" i="13" s="1"/>
  <c r="K43" i="13" s="1"/>
  <c r="I7" i="13"/>
  <c r="J7" i="13" s="1"/>
  <c r="K7" i="13" s="1"/>
  <c r="I47" i="13"/>
  <c r="J47" i="13" s="1"/>
  <c r="K47" i="13" s="1"/>
  <c r="I26" i="13"/>
  <c r="J26" i="13" s="1"/>
  <c r="K26" i="13" s="1"/>
  <c r="I48" i="13"/>
  <c r="J48" i="13" s="1"/>
  <c r="K48" i="13" s="1"/>
  <c r="I5" i="13"/>
  <c r="J5" i="13" s="1"/>
  <c r="K5" i="13" s="1"/>
  <c r="I28" i="13"/>
  <c r="J28" i="13" s="1"/>
  <c r="K28" i="13" s="1"/>
  <c r="I29" i="13"/>
  <c r="J29" i="13" s="1"/>
  <c r="K29" i="13" s="1"/>
  <c r="I14" i="13"/>
  <c r="J14" i="13" s="1"/>
  <c r="K14" i="13" s="1"/>
  <c r="I45" i="13"/>
  <c r="J45" i="13" s="1"/>
  <c r="K45" i="13" s="1"/>
  <c r="L49" i="13"/>
  <c r="L58" i="13" s="1"/>
  <c r="H8" i="13"/>
  <c r="L8" i="13"/>
  <c r="H15" i="13"/>
  <c r="L15" i="13"/>
  <c r="H53" i="13"/>
  <c r="I39" i="13"/>
  <c r="H41" i="13"/>
  <c r="H37" i="13"/>
  <c r="L37" i="13"/>
  <c r="H49" i="13"/>
  <c r="H57" i="13"/>
  <c r="I55" i="13"/>
  <c r="I51" i="13"/>
  <c r="H31" i="13"/>
  <c r="L31" i="13"/>
  <c r="H58" i="13" l="1"/>
  <c r="I15" i="13"/>
  <c r="J15" i="13" s="1"/>
  <c r="K15" i="13" s="1"/>
  <c r="I49" i="13"/>
  <c r="J49" i="13" s="1"/>
  <c r="K49" i="13" s="1"/>
  <c r="I37" i="13"/>
  <c r="J37" i="13" s="1"/>
  <c r="K37" i="13" s="1"/>
  <c r="I57" i="13"/>
  <c r="J55" i="13"/>
  <c r="K55" i="13" s="1"/>
  <c r="I8" i="13"/>
  <c r="J8" i="13" s="1"/>
  <c r="K8" i="13" s="1"/>
  <c r="I31" i="13"/>
  <c r="J31" i="13" s="1"/>
  <c r="K31" i="13" s="1"/>
  <c r="I41" i="13"/>
  <c r="J41" i="13" s="1"/>
  <c r="K41" i="13" s="1"/>
  <c r="J39" i="13"/>
  <c r="K39" i="13" s="1"/>
  <c r="I53" i="13"/>
  <c r="J53" i="13" s="1"/>
  <c r="K53" i="13" s="1"/>
  <c r="J51" i="13"/>
  <c r="K51" i="13" s="1"/>
  <c r="E28" i="10"/>
  <c r="G27" i="10"/>
  <c r="E66" i="2"/>
  <c r="E31" i="2"/>
  <c r="G197" i="2"/>
  <c r="E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41" i="10" s="1"/>
  <c r="G26" i="10"/>
  <c r="G25" i="10"/>
  <c r="G24" i="10"/>
  <c r="G23" i="10"/>
  <c r="G22" i="10"/>
  <c r="G21" i="10"/>
  <c r="G20" i="10"/>
  <c r="G19" i="10"/>
  <c r="G18" i="10"/>
  <c r="G17" i="10"/>
  <c r="G16" i="10"/>
  <c r="E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E41" i="8"/>
  <c r="G40" i="8"/>
  <c r="G39" i="8"/>
  <c r="G38" i="8"/>
  <c r="L38" i="8" s="1"/>
  <c r="G37" i="8"/>
  <c r="G36" i="8"/>
  <c r="G35" i="8"/>
  <c r="G34" i="8"/>
  <c r="G33" i="8"/>
  <c r="H33" i="8" s="1"/>
  <c r="G32" i="8"/>
  <c r="G31" i="8"/>
  <c r="G30" i="8"/>
  <c r="L30" i="8" s="1"/>
  <c r="G29" i="8"/>
  <c r="G28" i="8"/>
  <c r="G27" i="8"/>
  <c r="G26" i="8"/>
  <c r="G25" i="8"/>
  <c r="G24" i="8"/>
  <c r="G23" i="8"/>
  <c r="G22" i="8"/>
  <c r="G21" i="8"/>
  <c r="G20" i="8"/>
  <c r="G19" i="8"/>
  <c r="G18" i="8"/>
  <c r="H17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H15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H5" i="6"/>
  <c r="G5" i="6"/>
  <c r="G4" i="6"/>
  <c r="G3" i="6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1" i="2"/>
  <c r="G102" i="2"/>
  <c r="H102" i="2" s="1"/>
  <c r="G103" i="2"/>
  <c r="L103" i="2" s="1"/>
  <c r="G104" i="2"/>
  <c r="H104" i="2" s="1"/>
  <c r="E105" i="2"/>
  <c r="E144" i="2"/>
  <c r="G165" i="2"/>
  <c r="G164" i="2"/>
  <c r="G184" i="2"/>
  <c r="E198" i="2"/>
  <c r="E185" i="2"/>
  <c r="G142" i="2"/>
  <c r="G143" i="2"/>
  <c r="G58" i="2"/>
  <c r="G59" i="2"/>
  <c r="G60" i="2"/>
  <c r="G61" i="2"/>
  <c r="G62" i="2"/>
  <c r="G63" i="2"/>
  <c r="G64" i="2"/>
  <c r="G65" i="2"/>
  <c r="G28" i="2"/>
  <c r="G29" i="2"/>
  <c r="G30" i="2"/>
  <c r="L102" i="2" l="1"/>
  <c r="H29" i="2"/>
  <c r="H59" i="2"/>
  <c r="I59" i="2"/>
  <c r="J59" i="2" s="1"/>
  <c r="K59" i="2" s="1"/>
  <c r="L6" i="5"/>
  <c r="L22" i="5"/>
  <c r="I22" i="5"/>
  <c r="J22" i="5" s="1"/>
  <c r="K22" i="5" s="1"/>
  <c r="L17" i="6"/>
  <c r="L25" i="6"/>
  <c r="L33" i="6"/>
  <c r="L9" i="7"/>
  <c r="I9" i="7"/>
  <c r="J9" i="7" s="1"/>
  <c r="K9" i="7" s="1"/>
  <c r="L19" i="7"/>
  <c r="H31" i="7"/>
  <c r="I31" i="7"/>
  <c r="J31" i="7" s="1"/>
  <c r="K31" i="7" s="1"/>
  <c r="I22" i="9"/>
  <c r="J22" i="9" s="1"/>
  <c r="K22" i="9" s="1"/>
  <c r="I37" i="10"/>
  <c r="H37" i="10"/>
  <c r="G31" i="5"/>
  <c r="L7" i="5"/>
  <c r="L11" i="5"/>
  <c r="I11" i="5"/>
  <c r="J11" i="5" s="1"/>
  <c r="K11" i="5" s="1"/>
  <c r="L15" i="5"/>
  <c r="L19" i="5"/>
  <c r="I19" i="5"/>
  <c r="J19" i="5" s="1"/>
  <c r="K19" i="5" s="1"/>
  <c r="L23" i="5"/>
  <c r="L27" i="5"/>
  <c r="L3" i="6"/>
  <c r="G37" i="6"/>
  <c r="L6" i="6"/>
  <c r="L10" i="6"/>
  <c r="I10" i="6"/>
  <c r="J10" i="6" s="1"/>
  <c r="K10" i="6" s="1"/>
  <c r="L14" i="6"/>
  <c r="L18" i="6"/>
  <c r="L22" i="6"/>
  <c r="L26" i="6"/>
  <c r="I26" i="6"/>
  <c r="J26" i="6" s="1"/>
  <c r="K26" i="6" s="1"/>
  <c r="L30" i="6"/>
  <c r="L34" i="6"/>
  <c r="L3" i="7"/>
  <c r="G41" i="7"/>
  <c r="L6" i="7"/>
  <c r="I6" i="7"/>
  <c r="J6" i="7" s="1"/>
  <c r="K6" i="7" s="1"/>
  <c r="L10" i="7"/>
  <c r="L13" i="7"/>
  <c r="L16" i="7"/>
  <c r="L20" i="7"/>
  <c r="L24" i="7"/>
  <c r="I32" i="7"/>
  <c r="J32" i="7" s="1"/>
  <c r="K32" i="7" s="1"/>
  <c r="L5" i="8"/>
  <c r="I5" i="8"/>
  <c r="J5" i="8" s="1"/>
  <c r="K5" i="8" s="1"/>
  <c r="L9" i="8"/>
  <c r="L12" i="8"/>
  <c r="I12" i="8"/>
  <c r="J12" i="8" s="1"/>
  <c r="K12" i="8" s="1"/>
  <c r="H18" i="8"/>
  <c r="H22" i="8"/>
  <c r="I22" i="8" s="1"/>
  <c r="J22" i="8" s="1"/>
  <c r="K22" i="8" s="1"/>
  <c r="L25" i="8"/>
  <c r="L28" i="8"/>
  <c r="L36" i="8"/>
  <c r="G30" i="9"/>
  <c r="I15" i="9"/>
  <c r="J15" i="9" s="1"/>
  <c r="K15" i="9" s="1"/>
  <c r="H34" i="10"/>
  <c r="I34" i="10" s="1"/>
  <c r="H38" i="10"/>
  <c r="I38" i="10" s="1"/>
  <c r="L10" i="5"/>
  <c r="I10" i="5"/>
  <c r="J10" i="5" s="1"/>
  <c r="K10" i="5" s="1"/>
  <c r="L14" i="5"/>
  <c r="L26" i="5"/>
  <c r="I26" i="5"/>
  <c r="J26" i="5" s="1"/>
  <c r="K26" i="5" s="1"/>
  <c r="L9" i="6"/>
  <c r="L21" i="6"/>
  <c r="I21" i="6"/>
  <c r="J21" i="6" s="1"/>
  <c r="K21" i="6" s="1"/>
  <c r="L29" i="6"/>
  <c r="L5" i="7"/>
  <c r="I5" i="7"/>
  <c r="J5" i="7" s="1"/>
  <c r="K5" i="7" s="1"/>
  <c r="L12" i="7"/>
  <c r="L23" i="7"/>
  <c r="I23" i="7"/>
  <c r="J23" i="7" s="1"/>
  <c r="K23" i="7" s="1"/>
  <c r="L8" i="8"/>
  <c r="L24" i="8"/>
  <c r="L33" i="8"/>
  <c r="I33" i="8"/>
  <c r="J33" i="8" s="1"/>
  <c r="K33" i="8" s="1"/>
  <c r="H38" i="8"/>
  <c r="I38" i="8" s="1"/>
  <c r="J38" i="8" s="1"/>
  <c r="K38" i="8" s="1"/>
  <c r="I14" i="9"/>
  <c r="J14" i="9" s="1"/>
  <c r="K14" i="9" s="1"/>
  <c r="H28" i="2"/>
  <c r="H62" i="2"/>
  <c r="I62" i="2" s="1"/>
  <c r="J62" i="2" s="1"/>
  <c r="K62" i="2" s="1"/>
  <c r="H65" i="2"/>
  <c r="H61" i="2"/>
  <c r="I61" i="2"/>
  <c r="J61" i="2" s="1"/>
  <c r="K61" i="2" s="1"/>
  <c r="H143" i="2"/>
  <c r="I102" i="2"/>
  <c r="J102" i="2" s="1"/>
  <c r="K102" i="2" s="1"/>
  <c r="L4" i="5"/>
  <c r="I4" i="5"/>
  <c r="J4" i="5" s="1"/>
  <c r="K4" i="5" s="1"/>
  <c r="L8" i="5"/>
  <c r="L12" i="5"/>
  <c r="I12" i="5"/>
  <c r="J12" i="5" s="1"/>
  <c r="K12" i="5" s="1"/>
  <c r="L16" i="5"/>
  <c r="L20" i="5"/>
  <c r="I20" i="5"/>
  <c r="J20" i="5" s="1"/>
  <c r="K20" i="5" s="1"/>
  <c r="L24" i="5"/>
  <c r="L28" i="5"/>
  <c r="I28" i="5"/>
  <c r="J28" i="5" s="1"/>
  <c r="K28" i="5" s="1"/>
  <c r="L4" i="6"/>
  <c r="L7" i="6"/>
  <c r="L11" i="6"/>
  <c r="L15" i="6"/>
  <c r="I15" i="6"/>
  <c r="J15" i="6" s="1"/>
  <c r="K15" i="6" s="1"/>
  <c r="L19" i="6"/>
  <c r="L23" i="6"/>
  <c r="I23" i="6"/>
  <c r="J23" i="6" s="1"/>
  <c r="K23" i="6" s="1"/>
  <c r="L27" i="6"/>
  <c r="L31" i="6"/>
  <c r="I31" i="6"/>
  <c r="J31" i="6" s="1"/>
  <c r="K31" i="6" s="1"/>
  <c r="L35" i="6"/>
  <c r="H3" i="7"/>
  <c r="I3" i="7" s="1"/>
  <c r="L7" i="7"/>
  <c r="L11" i="7"/>
  <c r="I11" i="7"/>
  <c r="J11" i="7" s="1"/>
  <c r="K11" i="7" s="1"/>
  <c r="L14" i="7"/>
  <c r="L17" i="7"/>
  <c r="L21" i="7"/>
  <c r="H25" i="7"/>
  <c r="H29" i="7"/>
  <c r="I29" i="7" s="1"/>
  <c r="J29" i="7" s="1"/>
  <c r="K29" i="7" s="1"/>
  <c r="H33" i="7"/>
  <c r="H37" i="7"/>
  <c r="I37" i="7" s="1"/>
  <c r="J37" i="7" s="1"/>
  <c r="K37" i="7" s="1"/>
  <c r="H6" i="8"/>
  <c r="I6" i="8"/>
  <c r="J6" i="8" s="1"/>
  <c r="K6" i="8" s="1"/>
  <c r="H9" i="8"/>
  <c r="I9" i="8" s="1"/>
  <c r="J9" i="8" s="1"/>
  <c r="K9" i="8" s="1"/>
  <c r="H13" i="8"/>
  <c r="L16" i="8"/>
  <c r="I16" i="8"/>
  <c r="J16" i="8" s="1"/>
  <c r="K16" i="8" s="1"/>
  <c r="L22" i="8"/>
  <c r="H25" i="8"/>
  <c r="I25" i="8" s="1"/>
  <c r="J25" i="8" s="1"/>
  <c r="K25" i="8" s="1"/>
  <c r="L29" i="8"/>
  <c r="H34" i="8"/>
  <c r="I34" i="8"/>
  <c r="J34" i="8" s="1"/>
  <c r="K34" i="8" s="1"/>
  <c r="L37" i="8"/>
  <c r="I39" i="8"/>
  <c r="J39" i="8" s="1"/>
  <c r="K39" i="8" s="1"/>
  <c r="I4" i="9"/>
  <c r="J4" i="9" s="1"/>
  <c r="K4" i="9" s="1"/>
  <c r="I20" i="9"/>
  <c r="J20" i="9" s="1"/>
  <c r="K20" i="9" s="1"/>
  <c r="H31" i="10"/>
  <c r="H35" i="10"/>
  <c r="I35" i="10" s="1"/>
  <c r="H39" i="10"/>
  <c r="H63" i="2"/>
  <c r="H165" i="2"/>
  <c r="H101" i="2"/>
  <c r="L18" i="5"/>
  <c r="I18" i="5"/>
  <c r="J18" i="5" s="1"/>
  <c r="K18" i="5" s="1"/>
  <c r="L30" i="5"/>
  <c r="L13" i="6"/>
  <c r="I13" i="6"/>
  <c r="J13" i="6" s="1"/>
  <c r="K13" i="6" s="1"/>
  <c r="H27" i="7"/>
  <c r="I27" i="7" s="1"/>
  <c r="J27" i="7" s="1"/>
  <c r="K27" i="7" s="1"/>
  <c r="H35" i="7"/>
  <c r="L4" i="8"/>
  <c r="H14" i="8"/>
  <c r="L21" i="8"/>
  <c r="H30" i="8"/>
  <c r="I30" i="8"/>
  <c r="J30" i="8" s="1"/>
  <c r="K30" i="8" s="1"/>
  <c r="I35" i="8"/>
  <c r="J35" i="8" s="1"/>
  <c r="K35" i="8" s="1"/>
  <c r="H33" i="10"/>
  <c r="I33" i="10" s="1"/>
  <c r="J33" i="10" s="1"/>
  <c r="K33" i="10" s="1"/>
  <c r="H58" i="2"/>
  <c r="H30" i="2"/>
  <c r="I30" i="2"/>
  <c r="J30" i="2" s="1"/>
  <c r="K30" i="2" s="1"/>
  <c r="H64" i="2"/>
  <c r="H60" i="2"/>
  <c r="H142" i="2"/>
  <c r="H164" i="2"/>
  <c r="I164" i="2" s="1"/>
  <c r="J164" i="2" s="1"/>
  <c r="K164" i="2" s="1"/>
  <c r="L104" i="2"/>
  <c r="I104" i="2" s="1"/>
  <c r="J104" i="2" s="1"/>
  <c r="K104" i="2" s="1"/>
  <c r="H103" i="2"/>
  <c r="I103" i="2" s="1"/>
  <c r="J103" i="2" s="1"/>
  <c r="K103" i="2" s="1"/>
  <c r="L101" i="2"/>
  <c r="L5" i="5"/>
  <c r="L9" i="5"/>
  <c r="L13" i="5"/>
  <c r="L17" i="5"/>
  <c r="L21" i="5"/>
  <c r="L25" i="5"/>
  <c r="L29" i="5"/>
  <c r="L5" i="6"/>
  <c r="I5" i="6"/>
  <c r="J5" i="6" s="1"/>
  <c r="K5" i="6" s="1"/>
  <c r="L8" i="6"/>
  <c r="L12" i="6"/>
  <c r="I12" i="6"/>
  <c r="J12" i="6" s="1"/>
  <c r="K12" i="6" s="1"/>
  <c r="L16" i="6"/>
  <c r="L20" i="6"/>
  <c r="L24" i="6"/>
  <c r="L28" i="6"/>
  <c r="I28" i="6"/>
  <c r="J28" i="6" s="1"/>
  <c r="K28" i="6" s="1"/>
  <c r="L32" i="6"/>
  <c r="L36" i="6"/>
  <c r="L4" i="7"/>
  <c r="L8" i="7"/>
  <c r="I8" i="7"/>
  <c r="J8" i="7" s="1"/>
  <c r="K8" i="7" s="1"/>
  <c r="H11" i="7"/>
  <c r="L15" i="7"/>
  <c r="I15" i="7"/>
  <c r="J15" i="7" s="1"/>
  <c r="K15" i="7" s="1"/>
  <c r="L18" i="7"/>
  <c r="L22" i="7"/>
  <c r="I22" i="7"/>
  <c r="J22" i="7" s="1"/>
  <c r="K22" i="7" s="1"/>
  <c r="I38" i="7"/>
  <c r="J38" i="7" s="1"/>
  <c r="K38" i="7" s="1"/>
  <c r="H3" i="8"/>
  <c r="I3" i="8" s="1"/>
  <c r="G41" i="8"/>
  <c r="I7" i="8"/>
  <c r="J7" i="8" s="1"/>
  <c r="K7" i="8" s="1"/>
  <c r="H10" i="8"/>
  <c r="I10" i="8" s="1"/>
  <c r="J10" i="8" s="1"/>
  <c r="K10" i="8" s="1"/>
  <c r="L13" i="8"/>
  <c r="I13" i="8" s="1"/>
  <c r="J13" i="8" s="1"/>
  <c r="K13" i="8" s="1"/>
  <c r="L17" i="8"/>
  <c r="I17" i="8"/>
  <c r="J17" i="8" s="1"/>
  <c r="K17" i="8" s="1"/>
  <c r="L20" i="8"/>
  <c r="I23" i="8"/>
  <c r="J23" i="8" s="1"/>
  <c r="K23" i="8" s="1"/>
  <c r="H26" i="8"/>
  <c r="I26" i="8" s="1"/>
  <c r="J26" i="8" s="1"/>
  <c r="K26" i="8" s="1"/>
  <c r="H29" i="8"/>
  <c r="I29" i="8" s="1"/>
  <c r="J29" i="8" s="1"/>
  <c r="K29" i="8" s="1"/>
  <c r="L32" i="8"/>
  <c r="I32" i="8"/>
  <c r="J32" i="8" s="1"/>
  <c r="K32" i="8" s="1"/>
  <c r="L34" i="8"/>
  <c r="H37" i="8"/>
  <c r="I37" i="8" s="1"/>
  <c r="J37" i="8" s="1"/>
  <c r="K37" i="8" s="1"/>
  <c r="L40" i="8"/>
  <c r="I13" i="9"/>
  <c r="J13" i="9" s="1"/>
  <c r="K13" i="9" s="1"/>
  <c r="H32" i="10"/>
  <c r="I32" i="10"/>
  <c r="H36" i="10"/>
  <c r="I36" i="10"/>
  <c r="H40" i="10"/>
  <c r="I40" i="10"/>
  <c r="J40" i="10" s="1"/>
  <c r="K40" i="10" s="1"/>
  <c r="J57" i="13"/>
  <c r="I58" i="13"/>
  <c r="L18" i="10"/>
  <c r="L22" i="10"/>
  <c r="L26" i="10"/>
  <c r="G28" i="10"/>
  <c r="L20" i="10"/>
  <c r="L24" i="10"/>
  <c r="H9" i="10"/>
  <c r="H5" i="10"/>
  <c r="I5" i="10" s="1"/>
  <c r="J5" i="10" s="1"/>
  <c r="K5" i="10" s="1"/>
  <c r="H3" i="10"/>
  <c r="H7" i="10"/>
  <c r="H11" i="10"/>
  <c r="I11" i="10" s="1"/>
  <c r="J11" i="10" s="1"/>
  <c r="K11" i="10" s="1"/>
  <c r="H13" i="10"/>
  <c r="I13" i="10" s="1"/>
  <c r="J13" i="10" s="1"/>
  <c r="K13" i="10" s="1"/>
  <c r="H197" i="2"/>
  <c r="H184" i="2"/>
  <c r="J32" i="10"/>
  <c r="K32" i="10" s="1"/>
  <c r="H30" i="10"/>
  <c r="I30" i="10" s="1"/>
  <c r="L3" i="5"/>
  <c r="I3" i="5" s="1"/>
  <c r="J3" i="5" s="1"/>
  <c r="H29" i="10"/>
  <c r="H41" i="10" s="1"/>
  <c r="H27" i="10"/>
  <c r="L16" i="10"/>
  <c r="G15" i="10"/>
  <c r="H15" i="10" s="1"/>
  <c r="L15" i="10"/>
  <c r="L197" i="2"/>
  <c r="H13" i="6"/>
  <c r="H21" i="6"/>
  <c r="H29" i="6"/>
  <c r="I29" i="6" s="1"/>
  <c r="J29" i="6" s="1"/>
  <c r="K29" i="6" s="1"/>
  <c r="H19" i="7"/>
  <c r="I19" i="7" s="1"/>
  <c r="J19" i="7" s="1"/>
  <c r="K19" i="7" s="1"/>
  <c r="H7" i="7"/>
  <c r="I7" i="7" s="1"/>
  <c r="J7" i="7" s="1"/>
  <c r="K7" i="7" s="1"/>
  <c r="H23" i="7"/>
  <c r="L14" i="8"/>
  <c r="I14" i="8" s="1"/>
  <c r="J14" i="8" s="1"/>
  <c r="K14" i="8" s="1"/>
  <c r="L26" i="8"/>
  <c r="L6" i="8"/>
  <c r="L27" i="10"/>
  <c r="L165" i="2"/>
  <c r="I165" i="2" s="1"/>
  <c r="J165" i="2" s="1"/>
  <c r="K165" i="2" s="1"/>
  <c r="L29" i="10"/>
  <c r="L30" i="10"/>
  <c r="L31" i="10"/>
  <c r="I31" i="10" s="1"/>
  <c r="J31" i="10" s="1"/>
  <c r="K31" i="10" s="1"/>
  <c r="L32" i="10"/>
  <c r="L33" i="10"/>
  <c r="L34" i="10"/>
  <c r="L35" i="10"/>
  <c r="L36" i="10"/>
  <c r="L37" i="10"/>
  <c r="L38" i="10"/>
  <c r="L39" i="10"/>
  <c r="I39" i="10" s="1"/>
  <c r="L40" i="10"/>
  <c r="H5" i="8"/>
  <c r="L18" i="8"/>
  <c r="I18" i="8" s="1"/>
  <c r="J18" i="8" s="1"/>
  <c r="K18" i="8" s="1"/>
  <c r="H21" i="8"/>
  <c r="I21" i="8" s="1"/>
  <c r="J21" i="8" s="1"/>
  <c r="K21" i="8" s="1"/>
  <c r="L10" i="8"/>
  <c r="H7" i="8"/>
  <c r="H11" i="8"/>
  <c r="I11" i="8" s="1"/>
  <c r="J11" i="8" s="1"/>
  <c r="K11" i="8" s="1"/>
  <c r="H15" i="8"/>
  <c r="I15" i="8" s="1"/>
  <c r="J15" i="8" s="1"/>
  <c r="K15" i="8" s="1"/>
  <c r="H19" i="8"/>
  <c r="I19" i="8" s="1"/>
  <c r="J19" i="8" s="1"/>
  <c r="K19" i="8" s="1"/>
  <c r="H23" i="8"/>
  <c r="H27" i="8"/>
  <c r="I27" i="8" s="1"/>
  <c r="J27" i="8" s="1"/>
  <c r="K27" i="8" s="1"/>
  <c r="H31" i="8"/>
  <c r="I31" i="8" s="1"/>
  <c r="J31" i="8" s="1"/>
  <c r="K31" i="8" s="1"/>
  <c r="H35" i="8"/>
  <c r="H39" i="8"/>
  <c r="H4" i="8"/>
  <c r="I4" i="8" s="1"/>
  <c r="J4" i="8" s="1"/>
  <c r="K4" i="8" s="1"/>
  <c r="H8" i="8"/>
  <c r="I8" i="8" s="1"/>
  <c r="J8" i="8" s="1"/>
  <c r="K8" i="8" s="1"/>
  <c r="H12" i="8"/>
  <c r="H16" i="8"/>
  <c r="H20" i="8"/>
  <c r="I20" i="8" s="1"/>
  <c r="J20" i="8" s="1"/>
  <c r="K20" i="8" s="1"/>
  <c r="H24" i="8"/>
  <c r="I24" i="8" s="1"/>
  <c r="J24" i="8" s="1"/>
  <c r="K24" i="8" s="1"/>
  <c r="H28" i="8"/>
  <c r="I28" i="8" s="1"/>
  <c r="J28" i="8" s="1"/>
  <c r="K28" i="8" s="1"/>
  <c r="H32" i="8"/>
  <c r="H36" i="8"/>
  <c r="I36" i="8" s="1"/>
  <c r="J36" i="8" s="1"/>
  <c r="K36" i="8" s="1"/>
  <c r="H40" i="8"/>
  <c r="I40" i="8" s="1"/>
  <c r="J40" i="8" s="1"/>
  <c r="K40" i="8" s="1"/>
  <c r="L3" i="8"/>
  <c r="L7" i="8"/>
  <c r="L11" i="8"/>
  <c r="L15" i="8"/>
  <c r="L19" i="8"/>
  <c r="L23" i="8"/>
  <c r="L27" i="8"/>
  <c r="L31" i="8"/>
  <c r="L35" i="8"/>
  <c r="L39" i="8"/>
  <c r="H5" i="7"/>
  <c r="H13" i="7"/>
  <c r="I13" i="7" s="1"/>
  <c r="J13" i="7" s="1"/>
  <c r="K13" i="7" s="1"/>
  <c r="H21" i="7"/>
  <c r="I21" i="7" s="1"/>
  <c r="J21" i="7" s="1"/>
  <c r="K21" i="7" s="1"/>
  <c r="H9" i="7"/>
  <c r="H17" i="7"/>
  <c r="I17" i="7" s="1"/>
  <c r="J17" i="7" s="1"/>
  <c r="K17" i="7" s="1"/>
  <c r="H4" i="7"/>
  <c r="I4" i="7" s="1"/>
  <c r="J4" i="7" s="1"/>
  <c r="K4" i="7" s="1"/>
  <c r="H8" i="7"/>
  <c r="H12" i="7"/>
  <c r="I12" i="7" s="1"/>
  <c r="J12" i="7" s="1"/>
  <c r="K12" i="7" s="1"/>
  <c r="H16" i="7"/>
  <c r="I16" i="7" s="1"/>
  <c r="J16" i="7" s="1"/>
  <c r="K16" i="7" s="1"/>
  <c r="H20" i="7"/>
  <c r="I20" i="7" s="1"/>
  <c r="J20" i="7" s="1"/>
  <c r="K20" i="7" s="1"/>
  <c r="H24" i="7"/>
  <c r="I24" i="7" s="1"/>
  <c r="J24" i="7" s="1"/>
  <c r="K24" i="7" s="1"/>
  <c r="H6" i="7"/>
  <c r="H10" i="7"/>
  <c r="I10" i="7" s="1"/>
  <c r="J10" i="7" s="1"/>
  <c r="K10" i="7" s="1"/>
  <c r="H14" i="7"/>
  <c r="I14" i="7" s="1"/>
  <c r="J14" i="7" s="1"/>
  <c r="K14" i="7" s="1"/>
  <c r="H18" i="7"/>
  <c r="I18" i="7" s="1"/>
  <c r="J18" i="7" s="1"/>
  <c r="K18" i="7" s="1"/>
  <c r="H22" i="7"/>
  <c r="H9" i="6"/>
  <c r="I9" i="6" s="1"/>
  <c r="J9" i="6" s="1"/>
  <c r="K9" i="6" s="1"/>
  <c r="H25" i="6"/>
  <c r="I25" i="6" s="1"/>
  <c r="J25" i="6" s="1"/>
  <c r="K25" i="6" s="1"/>
  <c r="H17" i="6"/>
  <c r="I17" i="6" s="1"/>
  <c r="J17" i="6" s="1"/>
  <c r="K17" i="6" s="1"/>
  <c r="H33" i="6"/>
  <c r="I33" i="6" s="1"/>
  <c r="J33" i="6" s="1"/>
  <c r="K33" i="6" s="1"/>
  <c r="H3" i="6"/>
  <c r="I3" i="6" s="1"/>
  <c r="H11" i="6"/>
  <c r="I11" i="6" s="1"/>
  <c r="J11" i="6" s="1"/>
  <c r="K11" i="6" s="1"/>
  <c r="H19" i="6"/>
  <c r="I19" i="6" s="1"/>
  <c r="J19" i="6" s="1"/>
  <c r="K19" i="6" s="1"/>
  <c r="H27" i="6"/>
  <c r="I27" i="6" s="1"/>
  <c r="J27" i="6" s="1"/>
  <c r="K27" i="6" s="1"/>
  <c r="H35" i="6"/>
  <c r="I35" i="6" s="1"/>
  <c r="J35" i="6" s="1"/>
  <c r="K35" i="6" s="1"/>
  <c r="H7" i="6"/>
  <c r="I7" i="6" s="1"/>
  <c r="J7" i="6" s="1"/>
  <c r="K7" i="6" s="1"/>
  <c r="H15" i="6"/>
  <c r="H23" i="6"/>
  <c r="H31" i="6"/>
  <c r="H4" i="6"/>
  <c r="I4" i="6" s="1"/>
  <c r="J4" i="6" s="1"/>
  <c r="K4" i="6" s="1"/>
  <c r="H8" i="6"/>
  <c r="I8" i="6" s="1"/>
  <c r="J8" i="6" s="1"/>
  <c r="K8" i="6" s="1"/>
  <c r="H12" i="6"/>
  <c r="H16" i="6"/>
  <c r="I16" i="6" s="1"/>
  <c r="J16" i="6" s="1"/>
  <c r="K16" i="6" s="1"/>
  <c r="H20" i="6"/>
  <c r="I20" i="6" s="1"/>
  <c r="J20" i="6" s="1"/>
  <c r="K20" i="6" s="1"/>
  <c r="H24" i="6"/>
  <c r="I24" i="6" s="1"/>
  <c r="J24" i="6" s="1"/>
  <c r="K24" i="6" s="1"/>
  <c r="H28" i="6"/>
  <c r="H32" i="6"/>
  <c r="I32" i="6" s="1"/>
  <c r="J32" i="6" s="1"/>
  <c r="K32" i="6" s="1"/>
  <c r="H36" i="6"/>
  <c r="I36" i="6" s="1"/>
  <c r="J36" i="6" s="1"/>
  <c r="K36" i="6" s="1"/>
  <c r="H6" i="6"/>
  <c r="I6" i="6" s="1"/>
  <c r="J6" i="6" s="1"/>
  <c r="K6" i="6" s="1"/>
  <c r="H10" i="6"/>
  <c r="H14" i="6"/>
  <c r="I14" i="6" s="1"/>
  <c r="J14" i="6" s="1"/>
  <c r="K14" i="6" s="1"/>
  <c r="H18" i="6"/>
  <c r="I18" i="6" s="1"/>
  <c r="J18" i="6" s="1"/>
  <c r="K18" i="6" s="1"/>
  <c r="H22" i="6"/>
  <c r="I22" i="6" s="1"/>
  <c r="J22" i="6" s="1"/>
  <c r="K22" i="6" s="1"/>
  <c r="H26" i="6"/>
  <c r="H30" i="6"/>
  <c r="I30" i="6" s="1"/>
  <c r="J30" i="6" s="1"/>
  <c r="K30" i="6" s="1"/>
  <c r="H34" i="6"/>
  <c r="I34" i="6" s="1"/>
  <c r="J34" i="6" s="1"/>
  <c r="K34" i="6" s="1"/>
  <c r="H26" i="5"/>
  <c r="H28" i="5"/>
  <c r="H30" i="5"/>
  <c r="I30" i="5" s="1"/>
  <c r="J30" i="5" s="1"/>
  <c r="K30" i="5" s="1"/>
  <c r="H27" i="5"/>
  <c r="I27" i="5" s="1"/>
  <c r="J27" i="5" s="1"/>
  <c r="K27" i="5" s="1"/>
  <c r="L4" i="9"/>
  <c r="H4" i="9"/>
  <c r="L8" i="9"/>
  <c r="H8" i="9"/>
  <c r="I8" i="9" s="1"/>
  <c r="J8" i="9" s="1"/>
  <c r="K8" i="9" s="1"/>
  <c r="L12" i="9"/>
  <c r="H12" i="9"/>
  <c r="I12" i="9" s="1"/>
  <c r="J12" i="9" s="1"/>
  <c r="K12" i="9" s="1"/>
  <c r="L16" i="9"/>
  <c r="H16" i="9"/>
  <c r="I16" i="9" s="1"/>
  <c r="J16" i="9" s="1"/>
  <c r="K16" i="9" s="1"/>
  <c r="L20" i="9"/>
  <c r="H20" i="9"/>
  <c r="L24" i="9"/>
  <c r="H24" i="9"/>
  <c r="I24" i="9" s="1"/>
  <c r="J24" i="9" s="1"/>
  <c r="K24" i="9" s="1"/>
  <c r="L5" i="9"/>
  <c r="H5" i="9"/>
  <c r="I5" i="9" s="1"/>
  <c r="J5" i="9" s="1"/>
  <c r="K5" i="9" s="1"/>
  <c r="L9" i="9"/>
  <c r="H9" i="9"/>
  <c r="I9" i="9" s="1"/>
  <c r="J9" i="9" s="1"/>
  <c r="K9" i="9" s="1"/>
  <c r="L13" i="9"/>
  <c r="H13" i="9"/>
  <c r="L17" i="9"/>
  <c r="H17" i="9"/>
  <c r="I17" i="9" s="1"/>
  <c r="J17" i="9" s="1"/>
  <c r="K17" i="9" s="1"/>
  <c r="L21" i="9"/>
  <c r="H21" i="9"/>
  <c r="I21" i="9" s="1"/>
  <c r="J21" i="9" s="1"/>
  <c r="K21" i="9" s="1"/>
  <c r="L25" i="9"/>
  <c r="H25" i="9"/>
  <c r="I25" i="9" s="1"/>
  <c r="J25" i="9" s="1"/>
  <c r="K25" i="9" s="1"/>
  <c r="L6" i="9"/>
  <c r="H6" i="9"/>
  <c r="I6" i="9" s="1"/>
  <c r="J6" i="9" s="1"/>
  <c r="K6" i="9" s="1"/>
  <c r="L10" i="9"/>
  <c r="H10" i="9"/>
  <c r="I10" i="9" s="1"/>
  <c r="J10" i="9" s="1"/>
  <c r="K10" i="9" s="1"/>
  <c r="L14" i="9"/>
  <c r="H14" i="9"/>
  <c r="L18" i="9"/>
  <c r="H18" i="9"/>
  <c r="I18" i="9" s="1"/>
  <c r="J18" i="9" s="1"/>
  <c r="K18" i="9" s="1"/>
  <c r="L22" i="9"/>
  <c r="H22" i="9"/>
  <c r="L3" i="9"/>
  <c r="H3" i="9"/>
  <c r="I3" i="9" s="1"/>
  <c r="L7" i="9"/>
  <c r="H7" i="9"/>
  <c r="I7" i="9" s="1"/>
  <c r="J7" i="9" s="1"/>
  <c r="K7" i="9" s="1"/>
  <c r="L11" i="9"/>
  <c r="H11" i="9"/>
  <c r="I11" i="9" s="1"/>
  <c r="J11" i="9" s="1"/>
  <c r="K11" i="9" s="1"/>
  <c r="L15" i="9"/>
  <c r="H15" i="9"/>
  <c r="L19" i="9"/>
  <c r="H19" i="9"/>
  <c r="I19" i="9" s="1"/>
  <c r="J19" i="9" s="1"/>
  <c r="K19" i="9" s="1"/>
  <c r="L23" i="9"/>
  <c r="H23" i="9"/>
  <c r="I23" i="9" s="1"/>
  <c r="J23" i="9" s="1"/>
  <c r="K23" i="9" s="1"/>
  <c r="H23" i="10"/>
  <c r="L23" i="10"/>
  <c r="H21" i="10"/>
  <c r="L21" i="10"/>
  <c r="L4" i="10"/>
  <c r="L6" i="10"/>
  <c r="L8" i="10"/>
  <c r="L10" i="10"/>
  <c r="L12" i="10"/>
  <c r="L14" i="10"/>
  <c r="H19" i="10"/>
  <c r="L19" i="10"/>
  <c r="H4" i="10"/>
  <c r="I4" i="10" s="1"/>
  <c r="H6" i="10"/>
  <c r="I6" i="10" s="1"/>
  <c r="H8" i="10"/>
  <c r="H10" i="10"/>
  <c r="I10" i="10" s="1"/>
  <c r="H12" i="10"/>
  <c r="I12" i="10" s="1"/>
  <c r="H14" i="10"/>
  <c r="H17" i="10"/>
  <c r="L17" i="10"/>
  <c r="H25" i="10"/>
  <c r="L25" i="10"/>
  <c r="L3" i="10"/>
  <c r="L5" i="10"/>
  <c r="L7" i="10"/>
  <c r="L9" i="10"/>
  <c r="I9" i="10" s="1"/>
  <c r="J9" i="10" s="1"/>
  <c r="K9" i="10" s="1"/>
  <c r="L11" i="10"/>
  <c r="L13" i="10"/>
  <c r="H16" i="10"/>
  <c r="H18" i="10"/>
  <c r="I18" i="10" s="1"/>
  <c r="H20" i="10"/>
  <c r="I20" i="10" s="1"/>
  <c r="H22" i="10"/>
  <c r="H24" i="10"/>
  <c r="I24" i="10" s="1"/>
  <c r="H26" i="10"/>
  <c r="I26" i="10" s="1"/>
  <c r="L32" i="7"/>
  <c r="H32" i="7"/>
  <c r="L30" i="7"/>
  <c r="H30" i="7"/>
  <c r="I30" i="7" s="1"/>
  <c r="J30" i="7" s="1"/>
  <c r="K30" i="7" s="1"/>
  <c r="L38" i="7"/>
  <c r="H38" i="7"/>
  <c r="L28" i="7"/>
  <c r="H28" i="7"/>
  <c r="I28" i="7" s="1"/>
  <c r="J28" i="7" s="1"/>
  <c r="K28" i="7" s="1"/>
  <c r="L36" i="7"/>
  <c r="H36" i="7"/>
  <c r="I36" i="7" s="1"/>
  <c r="J36" i="7" s="1"/>
  <c r="K36" i="7" s="1"/>
  <c r="L26" i="7"/>
  <c r="H26" i="7"/>
  <c r="I26" i="7" s="1"/>
  <c r="J26" i="7" s="1"/>
  <c r="K26" i="7" s="1"/>
  <c r="L34" i="7"/>
  <c r="H34" i="7"/>
  <c r="I34" i="7" s="1"/>
  <c r="J34" i="7" s="1"/>
  <c r="K34" i="7" s="1"/>
  <c r="L25" i="7"/>
  <c r="I25" i="7" s="1"/>
  <c r="J25" i="7" s="1"/>
  <c r="K25" i="7" s="1"/>
  <c r="L27" i="7"/>
  <c r="L29" i="7"/>
  <c r="L31" i="7"/>
  <c r="L33" i="7"/>
  <c r="I33" i="7" s="1"/>
  <c r="J33" i="7" s="1"/>
  <c r="K33" i="7" s="1"/>
  <c r="L35" i="7"/>
  <c r="I35" i="7" s="1"/>
  <c r="J35" i="7" s="1"/>
  <c r="K35" i="7" s="1"/>
  <c r="L37" i="7"/>
  <c r="L39" i="7"/>
  <c r="H39" i="7"/>
  <c r="I39" i="7" s="1"/>
  <c r="J39" i="7" s="1"/>
  <c r="K39" i="7" s="1"/>
  <c r="L40" i="7"/>
  <c r="H40" i="7"/>
  <c r="I40" i="7" s="1"/>
  <c r="J40" i="7" s="1"/>
  <c r="K40" i="7" s="1"/>
  <c r="H3" i="5"/>
  <c r="H4" i="5"/>
  <c r="H5" i="5"/>
  <c r="I5" i="5" s="1"/>
  <c r="J5" i="5" s="1"/>
  <c r="K5" i="5" s="1"/>
  <c r="H6" i="5"/>
  <c r="I6" i="5" s="1"/>
  <c r="H7" i="5"/>
  <c r="I7" i="5" s="1"/>
  <c r="J7" i="5" s="1"/>
  <c r="K7" i="5" s="1"/>
  <c r="H8" i="5"/>
  <c r="I8" i="5" s="1"/>
  <c r="J8" i="5" s="1"/>
  <c r="K8" i="5" s="1"/>
  <c r="H9" i="5"/>
  <c r="I9" i="5" s="1"/>
  <c r="J9" i="5" s="1"/>
  <c r="K9" i="5" s="1"/>
  <c r="H10" i="5"/>
  <c r="H11" i="5"/>
  <c r="H12" i="5"/>
  <c r="H13" i="5"/>
  <c r="I13" i="5" s="1"/>
  <c r="J13" i="5" s="1"/>
  <c r="K13" i="5" s="1"/>
  <c r="H14" i="5"/>
  <c r="I14" i="5" s="1"/>
  <c r="J14" i="5" s="1"/>
  <c r="K14" i="5" s="1"/>
  <c r="H15" i="5"/>
  <c r="I15" i="5" s="1"/>
  <c r="J15" i="5" s="1"/>
  <c r="K15" i="5" s="1"/>
  <c r="H16" i="5"/>
  <c r="I16" i="5" s="1"/>
  <c r="J16" i="5" s="1"/>
  <c r="K16" i="5" s="1"/>
  <c r="H17" i="5"/>
  <c r="I17" i="5" s="1"/>
  <c r="J17" i="5" s="1"/>
  <c r="K17" i="5" s="1"/>
  <c r="H18" i="5"/>
  <c r="H19" i="5"/>
  <c r="H20" i="5"/>
  <c r="H21" i="5"/>
  <c r="I21" i="5" s="1"/>
  <c r="J21" i="5" s="1"/>
  <c r="K21" i="5" s="1"/>
  <c r="H22" i="5"/>
  <c r="H23" i="5"/>
  <c r="I23" i="5" s="1"/>
  <c r="J23" i="5" s="1"/>
  <c r="K23" i="5" s="1"/>
  <c r="H24" i="5"/>
  <c r="I24" i="5" s="1"/>
  <c r="J24" i="5" s="1"/>
  <c r="K24" i="5" s="1"/>
  <c r="H25" i="5"/>
  <c r="I25" i="5" s="1"/>
  <c r="J25" i="5" s="1"/>
  <c r="K25" i="5" s="1"/>
  <c r="H29" i="5"/>
  <c r="I29" i="5" s="1"/>
  <c r="J29" i="5" s="1"/>
  <c r="K29" i="5" s="1"/>
  <c r="L184" i="2"/>
  <c r="L65" i="2"/>
  <c r="L143" i="2"/>
  <c r="L164" i="2"/>
  <c r="L62" i="2"/>
  <c r="L60" i="2"/>
  <c r="I60" i="2" s="1"/>
  <c r="J60" i="2" s="1"/>
  <c r="K60" i="2" s="1"/>
  <c r="L58" i="2"/>
  <c r="I58" i="2" s="1"/>
  <c r="J58" i="2" s="1"/>
  <c r="K58" i="2" s="1"/>
  <c r="L63" i="2"/>
  <c r="L61" i="2"/>
  <c r="L59" i="2"/>
  <c r="L142" i="2"/>
  <c r="L64" i="2"/>
  <c r="L30" i="2"/>
  <c r="L28" i="2"/>
  <c r="L29" i="2"/>
  <c r="I29" i="2" s="1"/>
  <c r="J29" i="2" s="1"/>
  <c r="K29" i="2" s="1"/>
  <c r="E211" i="2"/>
  <c r="G210" i="2"/>
  <c r="I101" i="2" l="1"/>
  <c r="J101" i="2" s="1"/>
  <c r="K101" i="2" s="1"/>
  <c r="I28" i="2"/>
  <c r="J28" i="2" s="1"/>
  <c r="K28" i="2" s="1"/>
  <c r="I64" i="2"/>
  <c r="J64" i="2" s="1"/>
  <c r="K64" i="2" s="1"/>
  <c r="I142" i="2"/>
  <c r="J142" i="2" s="1"/>
  <c r="K142" i="2" s="1"/>
  <c r="I197" i="2"/>
  <c r="J197" i="2" s="1"/>
  <c r="K197" i="2" s="1"/>
  <c r="I65" i="2"/>
  <c r="J65" i="2" s="1"/>
  <c r="K65" i="2" s="1"/>
  <c r="I63" i="2"/>
  <c r="J63" i="2" s="1"/>
  <c r="K63" i="2" s="1"/>
  <c r="I143" i="2"/>
  <c r="J143" i="2" s="1"/>
  <c r="K143" i="2" s="1"/>
  <c r="I41" i="8"/>
  <c r="J41" i="8" s="1"/>
  <c r="K41" i="8" s="1"/>
  <c r="J3" i="8"/>
  <c r="K3" i="8" s="1"/>
  <c r="I37" i="6"/>
  <c r="J37" i="6" s="1"/>
  <c r="K37" i="6" s="1"/>
  <c r="J3" i="6"/>
  <c r="K3" i="6" s="1"/>
  <c r="K3" i="5"/>
  <c r="I41" i="7"/>
  <c r="J3" i="7"/>
  <c r="K3" i="7" s="1"/>
  <c r="I31" i="5"/>
  <c r="J6" i="5"/>
  <c r="K6" i="5" s="1"/>
  <c r="I30" i="9"/>
  <c r="J30" i="9" s="1"/>
  <c r="K30" i="9" s="1"/>
  <c r="J3" i="9"/>
  <c r="K3" i="9" s="1"/>
  <c r="J35" i="10"/>
  <c r="K35" i="10" s="1"/>
  <c r="J38" i="10"/>
  <c r="K38" i="10" s="1"/>
  <c r="L37" i="6"/>
  <c r="H37" i="6"/>
  <c r="I184" i="2"/>
  <c r="J184" i="2" s="1"/>
  <c r="K184" i="2" s="1"/>
  <c r="J37" i="10"/>
  <c r="K37" i="10" s="1"/>
  <c r="L41" i="10"/>
  <c r="I7" i="10"/>
  <c r="J7" i="10" s="1"/>
  <c r="K7" i="10" s="1"/>
  <c r="H41" i="8"/>
  <c r="L41" i="8"/>
  <c r="L41" i="7"/>
  <c r="H41" i="7"/>
  <c r="J41" i="7" s="1"/>
  <c r="K41" i="7" s="1"/>
  <c r="J39" i="10"/>
  <c r="K39" i="10" s="1"/>
  <c r="K57" i="13"/>
  <c r="K58" i="13" s="1"/>
  <c r="J58" i="13"/>
  <c r="H30" i="9"/>
  <c r="L30" i="9"/>
  <c r="I25" i="10"/>
  <c r="J34" i="10"/>
  <c r="K34" i="10" s="1"/>
  <c r="L31" i="5"/>
  <c r="H31" i="5"/>
  <c r="I19" i="10"/>
  <c r="J36" i="10"/>
  <c r="K36" i="10" s="1"/>
  <c r="I3" i="10"/>
  <c r="J3" i="10" s="1"/>
  <c r="K3" i="10" s="1"/>
  <c r="I23" i="10"/>
  <c r="J23" i="10" s="1"/>
  <c r="K23" i="10" s="1"/>
  <c r="I22" i="10"/>
  <c r="J22" i="10" s="1"/>
  <c r="K22" i="10" s="1"/>
  <c r="I27" i="10"/>
  <c r="J27" i="10" s="1"/>
  <c r="K27" i="10" s="1"/>
  <c r="J24" i="10"/>
  <c r="K24" i="10" s="1"/>
  <c r="J25" i="10"/>
  <c r="K25" i="10" s="1"/>
  <c r="J20" i="10"/>
  <c r="K20" i="10" s="1"/>
  <c r="J19" i="10"/>
  <c r="K19" i="10" s="1"/>
  <c r="J26" i="10"/>
  <c r="K26" i="10" s="1"/>
  <c r="J18" i="10"/>
  <c r="K18" i="10" s="1"/>
  <c r="I16" i="10"/>
  <c r="I17" i="10"/>
  <c r="J17" i="10" s="1"/>
  <c r="K17" i="10" s="1"/>
  <c r="I21" i="10"/>
  <c r="J21" i="10" s="1"/>
  <c r="K21" i="10" s="1"/>
  <c r="J6" i="10"/>
  <c r="K6" i="10" s="1"/>
  <c r="J10" i="10"/>
  <c r="K10" i="10" s="1"/>
  <c r="J12" i="10"/>
  <c r="K12" i="10" s="1"/>
  <c r="J4" i="10"/>
  <c r="K4" i="10" s="1"/>
  <c r="I8" i="10"/>
  <c r="I15" i="10" s="1"/>
  <c r="J15" i="10" s="1"/>
  <c r="K15" i="10" s="1"/>
  <c r="I14" i="10"/>
  <c r="J14" i="10" s="1"/>
  <c r="K14" i="10" s="1"/>
  <c r="I29" i="10"/>
  <c r="I41" i="10" s="1"/>
  <c r="H210" i="2"/>
  <c r="J30" i="10"/>
  <c r="H28" i="10"/>
  <c r="L28" i="10"/>
  <c r="L210" i="2"/>
  <c r="I210" i="2" l="1"/>
  <c r="J210" i="2" s="1"/>
  <c r="K210" i="2" s="1"/>
  <c r="I28" i="10"/>
  <c r="J28" i="10" s="1"/>
  <c r="K28" i="10" s="1"/>
  <c r="J31" i="5"/>
  <c r="K31" i="5"/>
  <c r="J16" i="10"/>
  <c r="K16" i="10" s="1"/>
  <c r="J8" i="10"/>
  <c r="K8" i="10" s="1"/>
  <c r="J29" i="10"/>
  <c r="J41" i="10" s="1"/>
  <c r="K30" i="10"/>
  <c r="K29" i="10" l="1"/>
  <c r="K41" i="10" s="1"/>
  <c r="E232" i="2"/>
  <c r="G199" i="2" l="1"/>
  <c r="G200" i="2"/>
  <c r="G201" i="2"/>
  <c r="G202" i="2"/>
  <c r="G203" i="2"/>
  <c r="G204" i="2"/>
  <c r="G205" i="2"/>
  <c r="G206" i="2"/>
  <c r="G207" i="2"/>
  <c r="G208" i="2"/>
  <c r="G209" i="2"/>
  <c r="G212" i="2"/>
  <c r="G213" i="2"/>
  <c r="G214" i="2"/>
  <c r="G215" i="2"/>
  <c r="G216" i="2"/>
  <c r="G217" i="2"/>
  <c r="G218" i="2"/>
  <c r="G219" i="2"/>
  <c r="G222" i="2"/>
  <c r="G223" i="2"/>
  <c r="G224" i="2"/>
  <c r="G225" i="2"/>
  <c r="G226" i="2"/>
  <c r="G227" i="2"/>
  <c r="G228" i="2"/>
  <c r="G229" i="2"/>
  <c r="G139" i="2"/>
  <c r="G140" i="2"/>
  <c r="G141" i="2"/>
  <c r="G183" i="2"/>
  <c r="G186" i="2"/>
  <c r="G187" i="2"/>
  <c r="G188" i="2"/>
  <c r="G189" i="2"/>
  <c r="G190" i="2"/>
  <c r="G191" i="2"/>
  <c r="G192" i="2"/>
  <c r="G193" i="2"/>
  <c r="G194" i="2"/>
  <c r="G195" i="2"/>
  <c r="G196" i="2"/>
  <c r="G221" i="2" l="1"/>
  <c r="H139" i="2"/>
  <c r="H141" i="2"/>
  <c r="H140" i="2"/>
  <c r="G211" i="2"/>
  <c r="G198" i="2"/>
  <c r="L140" i="2"/>
  <c r="H223" i="2"/>
  <c r="L223" i="2"/>
  <c r="H226" i="2"/>
  <c r="L226" i="2"/>
  <c r="H219" i="2"/>
  <c r="L219" i="2"/>
  <c r="L229" i="2"/>
  <c r="H229" i="2"/>
  <c r="I229" i="2" s="1"/>
  <c r="J229" i="2" s="1"/>
  <c r="K229" i="2" s="1"/>
  <c r="L225" i="2"/>
  <c r="H225" i="2"/>
  <c r="I225" i="2" s="1"/>
  <c r="J225" i="2" s="1"/>
  <c r="K225" i="2" s="1"/>
  <c r="H218" i="2"/>
  <c r="L218" i="2"/>
  <c r="L227" i="2"/>
  <c r="H227" i="2"/>
  <c r="I227" i="2" s="1"/>
  <c r="J227" i="2" s="1"/>
  <c r="K227" i="2" s="1"/>
  <c r="L222" i="2"/>
  <c r="H222" i="2"/>
  <c r="I222" i="2" s="1"/>
  <c r="J222" i="2" s="1"/>
  <c r="K222" i="2" s="1"/>
  <c r="L228" i="2"/>
  <c r="H228" i="2"/>
  <c r="I228" i="2" s="1"/>
  <c r="J228" i="2" s="1"/>
  <c r="K228" i="2" s="1"/>
  <c r="H224" i="2"/>
  <c r="L224" i="2"/>
  <c r="H217" i="2"/>
  <c r="L217" i="2"/>
  <c r="L141" i="2"/>
  <c r="I141" i="2" s="1"/>
  <c r="J141" i="2" s="1"/>
  <c r="K141" i="2" s="1"/>
  <c r="L139" i="2"/>
  <c r="I139" i="2" s="1"/>
  <c r="J139" i="2" s="1"/>
  <c r="K139" i="2" s="1"/>
  <c r="I226" i="2" l="1"/>
  <c r="J226" i="2" s="1"/>
  <c r="K226" i="2" s="1"/>
  <c r="I140" i="2"/>
  <c r="J140" i="2" s="1"/>
  <c r="K140" i="2" s="1"/>
  <c r="I221" i="2"/>
  <c r="J221" i="2" s="1"/>
  <c r="K221" i="2" s="1"/>
  <c r="L221" i="2"/>
  <c r="H221" i="2"/>
  <c r="I224" i="2"/>
  <c r="J224" i="2" s="1"/>
  <c r="K224" i="2" s="1"/>
  <c r="I218" i="2"/>
  <c r="J218" i="2" s="1"/>
  <c r="K218" i="2" s="1"/>
  <c r="I217" i="2"/>
  <c r="J217" i="2" s="1"/>
  <c r="K217" i="2" s="1"/>
  <c r="I219" i="2"/>
  <c r="J219" i="2" s="1"/>
  <c r="K219" i="2" s="1"/>
  <c r="I223" i="2"/>
  <c r="J223" i="2" s="1"/>
  <c r="K223" i="2" s="1"/>
  <c r="I231" i="2"/>
  <c r="J231" i="2" s="1"/>
  <c r="K231" i="2" s="1"/>
  <c r="L231" i="2"/>
  <c r="H231" i="2"/>
  <c r="H211" i="2"/>
  <c r="I211" i="2"/>
  <c r="J211" i="2" s="1"/>
  <c r="K211" i="2" s="1"/>
  <c r="L211" i="2"/>
  <c r="H198" i="2"/>
  <c r="I198" i="2"/>
  <c r="J198" i="2" s="1"/>
  <c r="K198" i="2" s="1"/>
  <c r="L198" i="2"/>
  <c r="G106" i="2"/>
  <c r="G67" i="2" l="1"/>
  <c r="G68" i="2"/>
  <c r="G69" i="2"/>
  <c r="G70" i="2"/>
  <c r="G71" i="2"/>
  <c r="G72" i="2"/>
  <c r="G73" i="2"/>
  <c r="G74" i="2"/>
  <c r="G75" i="2"/>
  <c r="L75" i="2" s="1"/>
  <c r="G76" i="2"/>
  <c r="G77" i="2"/>
  <c r="G78" i="2"/>
  <c r="G79" i="2"/>
  <c r="H79" i="2" s="1"/>
  <c r="G80" i="2"/>
  <c r="H80" i="2" s="1"/>
  <c r="G81" i="2"/>
  <c r="G82" i="2"/>
  <c r="G83" i="2"/>
  <c r="G84" i="2"/>
  <c r="G85" i="2"/>
  <c r="G86" i="2"/>
  <c r="G87" i="2"/>
  <c r="G88" i="2"/>
  <c r="H88" i="2" s="1"/>
  <c r="G89" i="2"/>
  <c r="G90" i="2"/>
  <c r="G91" i="2"/>
  <c r="L91" i="2" s="1"/>
  <c r="G92" i="2"/>
  <c r="L92" i="2" s="1"/>
  <c r="G93" i="2"/>
  <c r="G94" i="2"/>
  <c r="G95" i="2"/>
  <c r="G96" i="2"/>
  <c r="G97" i="2"/>
  <c r="G98" i="2"/>
  <c r="G99" i="2"/>
  <c r="H99" i="2" s="1"/>
  <c r="G100" i="2"/>
  <c r="H106" i="2"/>
  <c r="G107" i="2"/>
  <c r="G108" i="2"/>
  <c r="L108" i="2" s="1"/>
  <c r="G109" i="2"/>
  <c r="L109" i="2" s="1"/>
  <c r="G110" i="2"/>
  <c r="G111" i="2"/>
  <c r="G112" i="2"/>
  <c r="G113" i="2"/>
  <c r="G114" i="2"/>
  <c r="G115" i="2"/>
  <c r="G116" i="2"/>
  <c r="G117" i="2"/>
  <c r="L117" i="2" s="1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6" i="2"/>
  <c r="G167" i="2"/>
  <c r="G173" i="2"/>
  <c r="G174" i="2"/>
  <c r="G175" i="2"/>
  <c r="G176" i="2"/>
  <c r="G177" i="2"/>
  <c r="L177" i="2" s="1"/>
  <c r="G178" i="2"/>
  <c r="L178" i="2" s="1"/>
  <c r="G179" i="2"/>
  <c r="G180" i="2"/>
  <c r="G181" i="2"/>
  <c r="G182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H50" i="2" s="1"/>
  <c r="G51" i="2"/>
  <c r="G52" i="2"/>
  <c r="G53" i="2"/>
  <c r="G54" i="2"/>
  <c r="G55" i="2"/>
  <c r="G56" i="2"/>
  <c r="G57" i="2"/>
  <c r="L67" i="2"/>
  <c r="L68" i="2"/>
  <c r="L71" i="2"/>
  <c r="L79" i="2"/>
  <c r="L83" i="2"/>
  <c r="L87" i="2"/>
  <c r="L95" i="2"/>
  <c r="L99" i="2"/>
  <c r="L112" i="2"/>
  <c r="L116" i="2"/>
  <c r="L124" i="2"/>
  <c r="L128" i="2"/>
  <c r="L132" i="2"/>
  <c r="L181" i="2"/>
  <c r="L183" i="2"/>
  <c r="L186" i="2"/>
  <c r="L187" i="2"/>
  <c r="L188" i="2"/>
  <c r="L189" i="2"/>
  <c r="L190" i="2"/>
  <c r="L191" i="2"/>
  <c r="L192" i="2"/>
  <c r="L193" i="2"/>
  <c r="L194" i="2"/>
  <c r="L195" i="2"/>
  <c r="L196" i="2"/>
  <c r="L199" i="2"/>
  <c r="L200" i="2"/>
  <c r="L201" i="2"/>
  <c r="L202" i="2"/>
  <c r="L203" i="2"/>
  <c r="L204" i="2"/>
  <c r="L205" i="2"/>
  <c r="L206" i="2"/>
  <c r="L207" i="2"/>
  <c r="L208" i="2"/>
  <c r="L209" i="2"/>
  <c r="L212" i="2"/>
  <c r="L213" i="2"/>
  <c r="L214" i="2"/>
  <c r="L215" i="2"/>
  <c r="L216" i="2"/>
  <c r="H38" i="2"/>
  <c r="H46" i="2"/>
  <c r="H54" i="2"/>
  <c r="H71" i="2"/>
  <c r="H75" i="2"/>
  <c r="H83" i="2"/>
  <c r="H87" i="2"/>
  <c r="H91" i="2"/>
  <c r="H95" i="2"/>
  <c r="H96" i="2"/>
  <c r="H108" i="2"/>
  <c r="H112" i="2"/>
  <c r="H116" i="2"/>
  <c r="H183" i="2"/>
  <c r="H186" i="2"/>
  <c r="H187" i="2"/>
  <c r="H188" i="2"/>
  <c r="H189" i="2"/>
  <c r="H190" i="2"/>
  <c r="H191" i="2"/>
  <c r="H192" i="2"/>
  <c r="I192" i="2" s="1"/>
  <c r="J192" i="2" s="1"/>
  <c r="K192" i="2" s="1"/>
  <c r="H193" i="2"/>
  <c r="H194" i="2"/>
  <c r="H195" i="2"/>
  <c r="H196" i="2"/>
  <c r="H199" i="2"/>
  <c r="H200" i="2"/>
  <c r="H201" i="2"/>
  <c r="H202" i="2"/>
  <c r="H203" i="2"/>
  <c r="H204" i="2"/>
  <c r="H205" i="2"/>
  <c r="H206" i="2"/>
  <c r="H207" i="2"/>
  <c r="H208" i="2"/>
  <c r="H209" i="2"/>
  <c r="H212" i="2"/>
  <c r="I212" i="2" s="1"/>
  <c r="J212" i="2" s="1"/>
  <c r="K212" i="2" s="1"/>
  <c r="H213" i="2"/>
  <c r="H214" i="2"/>
  <c r="H215" i="2"/>
  <c r="H216" i="2"/>
  <c r="I216" i="2" s="1"/>
  <c r="J216" i="2" s="1"/>
  <c r="K216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I213" i="2" l="1"/>
  <c r="J213" i="2" s="1"/>
  <c r="K213" i="2" s="1"/>
  <c r="I207" i="2"/>
  <c r="J207" i="2" s="1"/>
  <c r="K207" i="2" s="1"/>
  <c r="I203" i="2"/>
  <c r="J203" i="2" s="1"/>
  <c r="K203" i="2" s="1"/>
  <c r="I199" i="2"/>
  <c r="J199" i="2" s="1"/>
  <c r="K199" i="2" s="1"/>
  <c r="I193" i="2"/>
  <c r="J193" i="2" s="1"/>
  <c r="K193" i="2" s="1"/>
  <c r="I189" i="2"/>
  <c r="J189" i="2" s="1"/>
  <c r="K189" i="2" s="1"/>
  <c r="I183" i="2"/>
  <c r="J183" i="2" s="1"/>
  <c r="K183" i="2" s="1"/>
  <c r="I215" i="2"/>
  <c r="J215" i="2" s="1"/>
  <c r="K215" i="2" s="1"/>
  <c r="I195" i="2"/>
  <c r="J195" i="2" s="1"/>
  <c r="K195" i="2" s="1"/>
  <c r="I191" i="2"/>
  <c r="J191" i="2" s="1"/>
  <c r="K191" i="2" s="1"/>
  <c r="I187" i="2"/>
  <c r="J187" i="2" s="1"/>
  <c r="K187" i="2" s="1"/>
  <c r="L18" i="2"/>
  <c r="L14" i="2"/>
  <c r="L6" i="2"/>
  <c r="H51" i="2"/>
  <c r="I51" i="2" s="1"/>
  <c r="J51" i="2" s="1"/>
  <c r="K51" i="2" s="1"/>
  <c r="L47" i="2"/>
  <c r="L39" i="2"/>
  <c r="H159" i="2"/>
  <c r="H151" i="2"/>
  <c r="H147" i="2"/>
  <c r="H137" i="2"/>
  <c r="H125" i="2"/>
  <c r="H121" i="2"/>
  <c r="I121" i="2" s="1"/>
  <c r="J121" i="2" s="1"/>
  <c r="K121" i="2" s="1"/>
  <c r="H117" i="2"/>
  <c r="I117" i="2" s="1"/>
  <c r="J117" i="2" s="1"/>
  <c r="K117" i="2" s="1"/>
  <c r="H113" i="2"/>
  <c r="H109" i="2"/>
  <c r="I109" i="2" s="1"/>
  <c r="J109" i="2" s="1"/>
  <c r="K109" i="2" s="1"/>
  <c r="L100" i="2"/>
  <c r="L96" i="2"/>
  <c r="I96" i="2"/>
  <c r="J96" i="2" s="1"/>
  <c r="K96" i="2" s="1"/>
  <c r="L88" i="2"/>
  <c r="I88" i="2"/>
  <c r="J88" i="2" s="1"/>
  <c r="K88" i="2" s="1"/>
  <c r="L80" i="2"/>
  <c r="I80" i="2" s="1"/>
  <c r="J80" i="2" s="1"/>
  <c r="K80" i="2" s="1"/>
  <c r="L76" i="2"/>
  <c r="L72" i="2"/>
  <c r="I68" i="2"/>
  <c r="J68" i="2" s="1"/>
  <c r="K68" i="2" s="1"/>
  <c r="H25" i="2"/>
  <c r="H21" i="2"/>
  <c r="H17" i="2"/>
  <c r="H13" i="2"/>
  <c r="H9" i="2"/>
  <c r="I9" i="2" s="1"/>
  <c r="J9" i="2" s="1"/>
  <c r="K9" i="2" s="1"/>
  <c r="H5" i="2"/>
  <c r="I214" i="2"/>
  <c r="J214" i="2" s="1"/>
  <c r="K214" i="2" s="1"/>
  <c r="I208" i="2"/>
  <c r="J208" i="2" s="1"/>
  <c r="K208" i="2" s="1"/>
  <c r="I204" i="2"/>
  <c r="J204" i="2" s="1"/>
  <c r="K204" i="2" s="1"/>
  <c r="I194" i="2"/>
  <c r="J194" i="2" s="1"/>
  <c r="K194" i="2" s="1"/>
  <c r="I190" i="2"/>
  <c r="J190" i="2" s="1"/>
  <c r="K190" i="2" s="1"/>
  <c r="I186" i="2"/>
  <c r="J186" i="2" s="1"/>
  <c r="K186" i="2" s="1"/>
  <c r="H68" i="2"/>
  <c r="L54" i="2"/>
  <c r="I54" i="2" s="1"/>
  <c r="J54" i="2" s="1"/>
  <c r="K54" i="2" s="1"/>
  <c r="L50" i="2"/>
  <c r="I50" i="2" s="1"/>
  <c r="J50" i="2" s="1"/>
  <c r="K50" i="2" s="1"/>
  <c r="L46" i="2"/>
  <c r="I46" i="2" s="1"/>
  <c r="J46" i="2" s="1"/>
  <c r="K46" i="2" s="1"/>
  <c r="L42" i="2"/>
  <c r="L38" i="2"/>
  <c r="I38" i="2" s="1"/>
  <c r="J38" i="2" s="1"/>
  <c r="K38" i="2" s="1"/>
  <c r="H34" i="2"/>
  <c r="I34" i="2" s="1"/>
  <c r="J34" i="2" s="1"/>
  <c r="K34" i="2" s="1"/>
  <c r="H162" i="2"/>
  <c r="H158" i="2"/>
  <c r="H154" i="2"/>
  <c r="H150" i="2"/>
  <c r="H146" i="2"/>
  <c r="H136" i="2"/>
  <c r="H132" i="2"/>
  <c r="I132" i="2" s="1"/>
  <c r="J132" i="2" s="1"/>
  <c r="K132" i="2" s="1"/>
  <c r="H128" i="2"/>
  <c r="I128" i="2" s="1"/>
  <c r="J128" i="2" s="1"/>
  <c r="K128" i="2" s="1"/>
  <c r="H124" i="2"/>
  <c r="I124" i="2" s="1"/>
  <c r="J124" i="2" s="1"/>
  <c r="K124" i="2" s="1"/>
  <c r="H120" i="2"/>
  <c r="I116" i="2"/>
  <c r="J116" i="2" s="1"/>
  <c r="K116" i="2" s="1"/>
  <c r="I112" i="2"/>
  <c r="J112" i="2" s="1"/>
  <c r="K112" i="2" s="1"/>
  <c r="I108" i="2"/>
  <c r="J108" i="2" s="1"/>
  <c r="K108" i="2" s="1"/>
  <c r="I99" i="2"/>
  <c r="J99" i="2" s="1"/>
  <c r="K99" i="2" s="1"/>
  <c r="I95" i="2"/>
  <c r="J95" i="2" s="1"/>
  <c r="K95" i="2" s="1"/>
  <c r="I91" i="2"/>
  <c r="J91" i="2" s="1"/>
  <c r="K91" i="2" s="1"/>
  <c r="I87" i="2"/>
  <c r="J87" i="2" s="1"/>
  <c r="K87" i="2" s="1"/>
  <c r="I83" i="2"/>
  <c r="J83" i="2" s="1"/>
  <c r="K83" i="2" s="1"/>
  <c r="I79" i="2"/>
  <c r="J79" i="2" s="1"/>
  <c r="K79" i="2" s="1"/>
  <c r="I75" i="2"/>
  <c r="J75" i="2" s="1"/>
  <c r="K75" i="2" s="1"/>
  <c r="I71" i="2"/>
  <c r="J71" i="2" s="1"/>
  <c r="K71" i="2" s="1"/>
  <c r="H67" i="2"/>
  <c r="I67" i="2"/>
  <c r="J67" i="2" s="1"/>
  <c r="K67" i="2" s="1"/>
  <c r="G105" i="2"/>
  <c r="L22" i="2"/>
  <c r="L10" i="2"/>
  <c r="H55" i="2"/>
  <c r="H133" i="2"/>
  <c r="I133" i="2" s="1"/>
  <c r="J133" i="2" s="1"/>
  <c r="K133" i="2" s="1"/>
  <c r="G31" i="2"/>
  <c r="H20" i="2"/>
  <c r="H8" i="2"/>
  <c r="H4" i="2"/>
  <c r="I4" i="2" s="1"/>
  <c r="J4" i="2" s="1"/>
  <c r="K4" i="2" s="1"/>
  <c r="H100" i="2"/>
  <c r="H92" i="2"/>
  <c r="I92" i="2" s="1"/>
  <c r="J92" i="2" s="1"/>
  <c r="K92" i="2" s="1"/>
  <c r="H84" i="2"/>
  <c r="H76" i="2"/>
  <c r="L113" i="2"/>
  <c r="H57" i="2"/>
  <c r="H53" i="2"/>
  <c r="H49" i="2"/>
  <c r="L45" i="2"/>
  <c r="L41" i="2"/>
  <c r="L37" i="2"/>
  <c r="L33" i="2"/>
  <c r="H167" i="2"/>
  <c r="I167" i="2" s="1"/>
  <c r="J167" i="2" s="1"/>
  <c r="K167" i="2" s="1"/>
  <c r="H161" i="2"/>
  <c r="L157" i="2"/>
  <c r="L153" i="2"/>
  <c r="L149" i="2"/>
  <c r="H145" i="2"/>
  <c r="G172" i="2"/>
  <c r="L135" i="2"/>
  <c r="L131" i="2"/>
  <c r="L127" i="2"/>
  <c r="H123" i="2"/>
  <c r="L119" i="2"/>
  <c r="H115" i="2"/>
  <c r="L111" i="2"/>
  <c r="H107" i="2"/>
  <c r="I107" i="2" s="1"/>
  <c r="J107" i="2" s="1"/>
  <c r="K107" i="2" s="1"/>
  <c r="H98" i="2"/>
  <c r="H94" i="2"/>
  <c r="H90" i="2"/>
  <c r="H86" i="2"/>
  <c r="H82" i="2"/>
  <c r="H78" i="2"/>
  <c r="H74" i="2"/>
  <c r="H70" i="2"/>
  <c r="I70" i="2" s="1"/>
  <c r="J70" i="2" s="1"/>
  <c r="K70" i="2" s="1"/>
  <c r="G144" i="2"/>
  <c r="L26" i="2"/>
  <c r="H163" i="2"/>
  <c r="H155" i="2"/>
  <c r="H129" i="2"/>
  <c r="H24" i="2"/>
  <c r="H12" i="2"/>
  <c r="L27" i="2"/>
  <c r="L23" i="2"/>
  <c r="L19" i="2"/>
  <c r="L15" i="2"/>
  <c r="L11" i="2"/>
  <c r="L7" i="2"/>
  <c r="L84" i="2"/>
  <c r="G66" i="2"/>
  <c r="H166" i="2"/>
  <c r="H160" i="2"/>
  <c r="H156" i="2"/>
  <c r="H152" i="2"/>
  <c r="H148" i="2"/>
  <c r="H138" i="2"/>
  <c r="I138" i="2" s="1"/>
  <c r="J138" i="2" s="1"/>
  <c r="K138" i="2" s="1"/>
  <c r="L134" i="2"/>
  <c r="H130" i="2"/>
  <c r="L126" i="2"/>
  <c r="H122" i="2"/>
  <c r="I122" i="2" s="1"/>
  <c r="J122" i="2" s="1"/>
  <c r="K122" i="2" s="1"/>
  <c r="H118" i="2"/>
  <c r="H114" i="2"/>
  <c r="H110" i="2"/>
  <c r="I110" i="2" s="1"/>
  <c r="J110" i="2" s="1"/>
  <c r="K110" i="2" s="1"/>
  <c r="H97" i="2"/>
  <c r="H93" i="2"/>
  <c r="H89" i="2"/>
  <c r="H85" i="2"/>
  <c r="H81" i="2"/>
  <c r="I81" i="2"/>
  <c r="J81" i="2" s="1"/>
  <c r="K81" i="2" s="1"/>
  <c r="H77" i="2"/>
  <c r="H73" i="2"/>
  <c r="H69" i="2"/>
  <c r="I206" i="2"/>
  <c r="J206" i="2" s="1"/>
  <c r="K206" i="2" s="1"/>
  <c r="I209" i="2"/>
  <c r="J209" i="2" s="1"/>
  <c r="K209" i="2" s="1"/>
  <c r="I205" i="2"/>
  <c r="J205" i="2" s="1"/>
  <c r="K205" i="2" s="1"/>
  <c r="I201" i="2"/>
  <c r="J201" i="2" s="1"/>
  <c r="K201" i="2" s="1"/>
  <c r="I202" i="2"/>
  <c r="J202" i="2" s="1"/>
  <c r="K202" i="2" s="1"/>
  <c r="I200" i="2"/>
  <c r="J200" i="2" s="1"/>
  <c r="K200" i="2" s="1"/>
  <c r="I188" i="2"/>
  <c r="J188" i="2" s="1"/>
  <c r="K188" i="2" s="1"/>
  <c r="I196" i="2"/>
  <c r="J196" i="2" s="1"/>
  <c r="K196" i="2" s="1"/>
  <c r="H176" i="2"/>
  <c r="H179" i="2"/>
  <c r="H175" i="2"/>
  <c r="L180" i="2"/>
  <c r="H182" i="2"/>
  <c r="H178" i="2"/>
  <c r="I178" i="2" s="1"/>
  <c r="J178" i="2" s="1"/>
  <c r="K178" i="2" s="1"/>
  <c r="H174" i="2"/>
  <c r="H181" i="2"/>
  <c r="I181" i="2" s="1"/>
  <c r="J181" i="2" s="1"/>
  <c r="K181" i="2" s="1"/>
  <c r="H177" i="2"/>
  <c r="I177" i="2" s="1"/>
  <c r="J177" i="2" s="1"/>
  <c r="K177" i="2" s="1"/>
  <c r="H173" i="2"/>
  <c r="G185" i="2"/>
  <c r="L173" i="2"/>
  <c r="L3" i="2"/>
  <c r="H72" i="2"/>
  <c r="L182" i="2"/>
  <c r="H39" i="2"/>
  <c r="I39" i="2" s="1"/>
  <c r="J39" i="2" s="1"/>
  <c r="K39" i="2" s="1"/>
  <c r="L179" i="2"/>
  <c r="L174" i="2"/>
  <c r="L166" i="2"/>
  <c r="I166" i="2" s="1"/>
  <c r="J166" i="2" s="1"/>
  <c r="K166" i="2" s="1"/>
  <c r="L97" i="2"/>
  <c r="H157" i="2"/>
  <c r="L175" i="2"/>
  <c r="I175" i="2" s="1"/>
  <c r="J175" i="2" s="1"/>
  <c r="K175" i="2" s="1"/>
  <c r="L156" i="2"/>
  <c r="H10" i="2"/>
  <c r="I10" i="2" s="1"/>
  <c r="J10" i="2" s="1"/>
  <c r="K10" i="2" s="1"/>
  <c r="H26" i="2"/>
  <c r="L145" i="2"/>
  <c r="H180" i="2"/>
  <c r="L176" i="2"/>
  <c r="L167" i="2"/>
  <c r="H135" i="2"/>
  <c r="I135" i="2" s="1"/>
  <c r="J135" i="2" s="1"/>
  <c r="K135" i="2" s="1"/>
  <c r="L123" i="2"/>
  <c r="L130" i="2"/>
  <c r="H153" i="2"/>
  <c r="I153" i="2" s="1"/>
  <c r="J153" i="2" s="1"/>
  <c r="K153" i="2" s="1"/>
  <c r="H45" i="2"/>
  <c r="I45" i="2" s="1"/>
  <c r="J45" i="2" s="1"/>
  <c r="K45" i="2" s="1"/>
  <c r="H19" i="2"/>
  <c r="H14" i="2"/>
  <c r="I14" i="2" s="1"/>
  <c r="J14" i="2" s="1"/>
  <c r="K14" i="2" s="1"/>
  <c r="H131" i="2"/>
  <c r="H37" i="2"/>
  <c r="H149" i="2"/>
  <c r="H127" i="2"/>
  <c r="H41" i="2"/>
  <c r="H33" i="2"/>
  <c r="I33" i="2" s="1"/>
  <c r="J33" i="2" s="1"/>
  <c r="K33" i="2" s="1"/>
  <c r="H23" i="2"/>
  <c r="H18" i="2"/>
  <c r="I18" i="2" s="1"/>
  <c r="J18" i="2" s="1"/>
  <c r="K18" i="2" s="1"/>
  <c r="H7" i="2"/>
  <c r="L161" i="2"/>
  <c r="H15" i="2"/>
  <c r="H27" i="2"/>
  <c r="I27" i="2" s="1"/>
  <c r="J27" i="2" s="1"/>
  <c r="K27" i="2" s="1"/>
  <c r="H22" i="2"/>
  <c r="I22" i="2" s="1"/>
  <c r="J22" i="2" s="1"/>
  <c r="K22" i="2" s="1"/>
  <c r="H16" i="2"/>
  <c r="I16" i="2" s="1"/>
  <c r="J16" i="2" s="1"/>
  <c r="K16" i="2" s="1"/>
  <c r="H11" i="2"/>
  <c r="I11" i="2" s="1"/>
  <c r="J11" i="2" s="1"/>
  <c r="K11" i="2" s="1"/>
  <c r="H6" i="2"/>
  <c r="L148" i="2"/>
  <c r="L115" i="2"/>
  <c r="I115" i="2" s="1"/>
  <c r="J115" i="2" s="1"/>
  <c r="K115" i="2" s="1"/>
  <c r="H134" i="2"/>
  <c r="H119" i="2"/>
  <c r="I119" i="2" s="1"/>
  <c r="J119" i="2" s="1"/>
  <c r="K119" i="2" s="1"/>
  <c r="L21" i="2"/>
  <c r="L13" i="2"/>
  <c r="I13" i="2" s="1"/>
  <c r="J13" i="2" s="1"/>
  <c r="K13" i="2" s="1"/>
  <c r="L5" i="2"/>
  <c r="L152" i="2"/>
  <c r="I152" i="2" s="1"/>
  <c r="J152" i="2" s="1"/>
  <c r="K152" i="2" s="1"/>
  <c r="L122" i="2"/>
  <c r="L20" i="2"/>
  <c r="I20" i="2" s="1"/>
  <c r="J20" i="2" s="1"/>
  <c r="K20" i="2" s="1"/>
  <c r="L12" i="2"/>
  <c r="L4" i="2"/>
  <c r="H126" i="2"/>
  <c r="H111" i="2"/>
  <c r="L25" i="2"/>
  <c r="L17" i="2"/>
  <c r="I17" i="2" s="1"/>
  <c r="J17" i="2" s="1"/>
  <c r="K17" i="2" s="1"/>
  <c r="L9" i="2"/>
  <c r="H3" i="2"/>
  <c r="I3" i="2" s="1"/>
  <c r="K3" i="2" s="1"/>
  <c r="H43" i="2"/>
  <c r="L160" i="2"/>
  <c r="I160" i="2" s="1"/>
  <c r="J160" i="2" s="1"/>
  <c r="K160" i="2" s="1"/>
  <c r="L138" i="2"/>
  <c r="L107" i="2"/>
  <c r="L89" i="2"/>
  <c r="I89" i="2" s="1"/>
  <c r="J89" i="2" s="1"/>
  <c r="K89" i="2" s="1"/>
  <c r="L24" i="2"/>
  <c r="I24" i="2" s="1"/>
  <c r="J24" i="2" s="1"/>
  <c r="K24" i="2" s="1"/>
  <c r="L16" i="2"/>
  <c r="L8" i="2"/>
  <c r="H47" i="2"/>
  <c r="I47" i="2" s="1"/>
  <c r="J47" i="2" s="1"/>
  <c r="K47" i="2" s="1"/>
  <c r="H42" i="2"/>
  <c r="I42" i="2" s="1"/>
  <c r="J42" i="2" s="1"/>
  <c r="K42" i="2" s="1"/>
  <c r="L136" i="2"/>
  <c r="L120" i="2"/>
  <c r="L163" i="2"/>
  <c r="L147" i="2"/>
  <c r="I147" i="2" s="1"/>
  <c r="J147" i="2" s="1"/>
  <c r="K147" i="2" s="1"/>
  <c r="L146" i="2"/>
  <c r="L159" i="2"/>
  <c r="L155" i="2"/>
  <c r="L151" i="2"/>
  <c r="L162" i="2"/>
  <c r="L158" i="2"/>
  <c r="L154" i="2"/>
  <c r="L150" i="2"/>
  <c r="L137" i="2"/>
  <c r="L133" i="2"/>
  <c r="L129" i="2"/>
  <c r="I129" i="2" s="1"/>
  <c r="J129" i="2" s="1"/>
  <c r="K129" i="2" s="1"/>
  <c r="L125" i="2"/>
  <c r="L121" i="2"/>
  <c r="L118" i="2"/>
  <c r="I118" i="2" s="1"/>
  <c r="J118" i="2" s="1"/>
  <c r="K118" i="2" s="1"/>
  <c r="L114" i="2"/>
  <c r="I114" i="2" s="1"/>
  <c r="J114" i="2" s="1"/>
  <c r="K114" i="2" s="1"/>
  <c r="L110" i="2"/>
  <c r="L106" i="2"/>
  <c r="I106" i="2" s="1"/>
  <c r="J106" i="2" s="1"/>
  <c r="K106" i="2" s="1"/>
  <c r="L98" i="2"/>
  <c r="I98" i="2" s="1"/>
  <c r="J98" i="2" s="1"/>
  <c r="K98" i="2" s="1"/>
  <c r="L94" i="2"/>
  <c r="L93" i="2"/>
  <c r="I93" i="2" s="1"/>
  <c r="J93" i="2" s="1"/>
  <c r="K93" i="2" s="1"/>
  <c r="L90" i="2"/>
  <c r="L86" i="2"/>
  <c r="L85" i="2"/>
  <c r="I85" i="2" s="1"/>
  <c r="J85" i="2" s="1"/>
  <c r="K85" i="2" s="1"/>
  <c r="L82" i="2"/>
  <c r="L81" i="2"/>
  <c r="L78" i="2"/>
  <c r="L77" i="2"/>
  <c r="I77" i="2" s="1"/>
  <c r="J77" i="2" s="1"/>
  <c r="K77" i="2" s="1"/>
  <c r="L74" i="2"/>
  <c r="L73" i="2"/>
  <c r="L70" i="2"/>
  <c r="L69" i="2"/>
  <c r="L55" i="2"/>
  <c r="L51" i="2"/>
  <c r="L43" i="2"/>
  <c r="L35" i="2"/>
  <c r="H35" i="2"/>
  <c r="L34" i="2"/>
  <c r="H56" i="2"/>
  <c r="H52" i="2"/>
  <c r="H48" i="2"/>
  <c r="H44" i="2"/>
  <c r="H40" i="2"/>
  <c r="H36" i="2"/>
  <c r="H32" i="2"/>
  <c r="L57" i="2"/>
  <c r="L53" i="2"/>
  <c r="L49" i="2"/>
  <c r="L56" i="2"/>
  <c r="L52" i="2"/>
  <c r="L48" i="2"/>
  <c r="L44" i="2"/>
  <c r="L40" i="2"/>
  <c r="L36" i="2"/>
  <c r="L32" i="2"/>
  <c r="I150" i="2" l="1"/>
  <c r="J150" i="2" s="1"/>
  <c r="K150" i="2" s="1"/>
  <c r="I151" i="2"/>
  <c r="J151" i="2" s="1"/>
  <c r="K151" i="2" s="1"/>
  <c r="I155" i="2"/>
  <c r="J155" i="2" s="1"/>
  <c r="K155" i="2" s="1"/>
  <c r="I15" i="2"/>
  <c r="J15" i="2" s="1"/>
  <c r="K15" i="2" s="1"/>
  <c r="I156" i="2"/>
  <c r="J156" i="2" s="1"/>
  <c r="K156" i="2" s="1"/>
  <c r="I182" i="2"/>
  <c r="J182" i="2" s="1"/>
  <c r="K182" i="2" s="1"/>
  <c r="G232" i="2"/>
  <c r="I55" i="2"/>
  <c r="J55" i="2" s="1"/>
  <c r="K55" i="2" s="1"/>
  <c r="I154" i="2"/>
  <c r="J154" i="2" s="1"/>
  <c r="K154" i="2" s="1"/>
  <c r="I40" i="2"/>
  <c r="J40" i="2" s="1"/>
  <c r="K40" i="2" s="1"/>
  <c r="I56" i="2"/>
  <c r="J56" i="2" s="1"/>
  <c r="K56" i="2" s="1"/>
  <c r="I86" i="2"/>
  <c r="J86" i="2" s="1"/>
  <c r="K86" i="2" s="1"/>
  <c r="I159" i="2"/>
  <c r="J159" i="2" s="1"/>
  <c r="K159" i="2" s="1"/>
  <c r="I8" i="2"/>
  <c r="J8" i="2" s="1"/>
  <c r="K8" i="2" s="1"/>
  <c r="I111" i="2"/>
  <c r="J111" i="2" s="1"/>
  <c r="K111" i="2" s="1"/>
  <c r="I37" i="2"/>
  <c r="J37" i="2" s="1"/>
  <c r="K37" i="2" s="1"/>
  <c r="I145" i="2"/>
  <c r="J145" i="2" s="1"/>
  <c r="K145" i="2" s="1"/>
  <c r="I72" i="2"/>
  <c r="J72" i="2" s="1"/>
  <c r="K72" i="2" s="1"/>
  <c r="I173" i="2"/>
  <c r="J173" i="2" s="1"/>
  <c r="K173" i="2" s="1"/>
  <c r="I97" i="2"/>
  <c r="J97" i="2" s="1"/>
  <c r="K97" i="2" s="1"/>
  <c r="I130" i="2"/>
  <c r="J130" i="2" s="1"/>
  <c r="K130" i="2" s="1"/>
  <c r="I78" i="2"/>
  <c r="J78" i="2" s="1"/>
  <c r="K78" i="2" s="1"/>
  <c r="I100" i="2"/>
  <c r="J100" i="2" s="1"/>
  <c r="K100" i="2" s="1"/>
  <c r="I73" i="2"/>
  <c r="J73" i="2" s="1"/>
  <c r="K73" i="2" s="1"/>
  <c r="I90" i="2"/>
  <c r="J90" i="2" s="1"/>
  <c r="K90" i="2" s="1"/>
  <c r="I126" i="2"/>
  <c r="J126" i="2" s="1"/>
  <c r="K126" i="2" s="1"/>
  <c r="I21" i="2"/>
  <c r="J21" i="2" s="1"/>
  <c r="K21" i="2" s="1"/>
  <c r="I7" i="2"/>
  <c r="J7" i="2" s="1"/>
  <c r="K7" i="2" s="1"/>
  <c r="I41" i="2"/>
  <c r="J41" i="2" s="1"/>
  <c r="K41" i="2" s="1"/>
  <c r="I131" i="2"/>
  <c r="J131" i="2" s="1"/>
  <c r="K131" i="2" s="1"/>
  <c r="I26" i="2"/>
  <c r="J26" i="2" s="1"/>
  <c r="K26" i="2" s="1"/>
  <c r="I157" i="2"/>
  <c r="J157" i="2" s="1"/>
  <c r="K157" i="2" s="1"/>
  <c r="I49" i="2"/>
  <c r="J49" i="2" s="1"/>
  <c r="K49" i="2" s="1"/>
  <c r="I76" i="2"/>
  <c r="J76" i="2" s="1"/>
  <c r="K76" i="2" s="1"/>
  <c r="I32" i="2"/>
  <c r="J32" i="2" s="1"/>
  <c r="K32" i="2" s="1"/>
  <c r="I48" i="2"/>
  <c r="J48" i="2" s="1"/>
  <c r="K48" i="2" s="1"/>
  <c r="I35" i="2"/>
  <c r="J35" i="2" s="1"/>
  <c r="K35" i="2" s="1"/>
  <c r="I74" i="2"/>
  <c r="J74" i="2" s="1"/>
  <c r="K74" i="2" s="1"/>
  <c r="I82" i="2"/>
  <c r="J82" i="2" s="1"/>
  <c r="K82" i="2" s="1"/>
  <c r="I125" i="2"/>
  <c r="J125" i="2" s="1"/>
  <c r="K125" i="2" s="1"/>
  <c r="I6" i="2"/>
  <c r="J6" i="2" s="1"/>
  <c r="K6" i="2" s="1"/>
  <c r="I127" i="2"/>
  <c r="J127" i="2" s="1"/>
  <c r="K127" i="2" s="1"/>
  <c r="I53" i="2"/>
  <c r="J53" i="2" s="1"/>
  <c r="K53" i="2" s="1"/>
  <c r="I84" i="2"/>
  <c r="J84" i="2" s="1"/>
  <c r="K84" i="2" s="1"/>
  <c r="I120" i="2"/>
  <c r="J120" i="2" s="1"/>
  <c r="K120" i="2" s="1"/>
  <c r="I136" i="2"/>
  <c r="J136" i="2" s="1"/>
  <c r="K136" i="2" s="1"/>
  <c r="I158" i="2"/>
  <c r="J158" i="2" s="1"/>
  <c r="K158" i="2" s="1"/>
  <c r="I137" i="2"/>
  <c r="J137" i="2" s="1"/>
  <c r="K137" i="2" s="1"/>
  <c r="I148" i="2"/>
  <c r="J148" i="2" s="1"/>
  <c r="K148" i="2" s="1"/>
  <c r="I113" i="2"/>
  <c r="J113" i="2" s="1"/>
  <c r="K113" i="2" s="1"/>
  <c r="I44" i="2"/>
  <c r="J44" i="2" s="1"/>
  <c r="K44" i="2" s="1"/>
  <c r="I36" i="2"/>
  <c r="J36" i="2" s="1"/>
  <c r="K36" i="2" s="1"/>
  <c r="I52" i="2"/>
  <c r="J52" i="2" s="1"/>
  <c r="K52" i="2" s="1"/>
  <c r="I69" i="2"/>
  <c r="J69" i="2" s="1"/>
  <c r="K69" i="2" s="1"/>
  <c r="I94" i="2"/>
  <c r="J94" i="2" s="1"/>
  <c r="K94" i="2" s="1"/>
  <c r="I163" i="2"/>
  <c r="J163" i="2" s="1"/>
  <c r="K163" i="2" s="1"/>
  <c r="I43" i="2"/>
  <c r="J43" i="2" s="1"/>
  <c r="K43" i="2" s="1"/>
  <c r="I25" i="2"/>
  <c r="J25" i="2" s="1"/>
  <c r="K25" i="2" s="1"/>
  <c r="I5" i="2"/>
  <c r="J5" i="2" s="1"/>
  <c r="K5" i="2" s="1"/>
  <c r="I134" i="2"/>
  <c r="J134" i="2" s="1"/>
  <c r="K134" i="2" s="1"/>
  <c r="I23" i="2"/>
  <c r="J23" i="2" s="1"/>
  <c r="K23" i="2" s="1"/>
  <c r="I149" i="2"/>
  <c r="J149" i="2" s="1"/>
  <c r="K149" i="2" s="1"/>
  <c r="I19" i="2"/>
  <c r="J19" i="2" s="1"/>
  <c r="K19" i="2" s="1"/>
  <c r="I123" i="2"/>
  <c r="J123" i="2" s="1"/>
  <c r="K123" i="2" s="1"/>
  <c r="I180" i="2"/>
  <c r="J180" i="2" s="1"/>
  <c r="K180" i="2" s="1"/>
  <c r="I12" i="2"/>
  <c r="J12" i="2" s="1"/>
  <c r="K12" i="2" s="1"/>
  <c r="I161" i="2"/>
  <c r="J161" i="2" s="1"/>
  <c r="K161" i="2" s="1"/>
  <c r="I57" i="2"/>
  <c r="J57" i="2" s="1"/>
  <c r="K57" i="2" s="1"/>
  <c r="I146" i="2"/>
  <c r="J146" i="2" s="1"/>
  <c r="K146" i="2" s="1"/>
  <c r="I162" i="2"/>
  <c r="J162" i="2" s="1"/>
  <c r="K162" i="2" s="1"/>
  <c r="H66" i="2"/>
  <c r="I66" i="2"/>
  <c r="J66" i="2" s="1"/>
  <c r="K66" i="2" s="1"/>
  <c r="L66" i="2"/>
  <c r="I174" i="2"/>
  <c r="J174" i="2" s="1"/>
  <c r="K174" i="2" s="1"/>
  <c r="I172" i="2"/>
  <c r="J172" i="2" s="1"/>
  <c r="K172" i="2" s="1"/>
  <c r="H172" i="2"/>
  <c r="L172" i="2"/>
  <c r="H105" i="2"/>
  <c r="I105" i="2"/>
  <c r="J105" i="2" s="1"/>
  <c r="K105" i="2" s="1"/>
  <c r="L105" i="2"/>
  <c r="H31" i="2"/>
  <c r="I31" i="2"/>
  <c r="J31" i="2" s="1"/>
  <c r="K31" i="2" s="1"/>
  <c r="L31" i="2"/>
  <c r="I179" i="2"/>
  <c r="J179" i="2" s="1"/>
  <c r="K179" i="2" s="1"/>
  <c r="I176" i="2"/>
  <c r="J176" i="2" s="1"/>
  <c r="K176" i="2" s="1"/>
  <c r="H144" i="2"/>
  <c r="I144" i="2"/>
  <c r="J144" i="2" s="1"/>
  <c r="K144" i="2" s="1"/>
  <c r="L144" i="2"/>
  <c r="H185" i="2"/>
  <c r="I185" i="2"/>
  <c r="L185" i="2"/>
  <c r="L232" i="2" l="1"/>
  <c r="H232" i="2"/>
  <c r="I232" i="2"/>
  <c r="J185" i="2"/>
  <c r="K185" i="2" l="1"/>
  <c r="K232" i="2" s="1"/>
  <c r="J232" i="2"/>
</calcChain>
</file>

<file path=xl/sharedStrings.xml><?xml version="1.0" encoding="utf-8"?>
<sst xmlns="http://schemas.openxmlformats.org/spreadsheetml/2006/main" count="2483" uniqueCount="282">
  <si>
    <t>Total</t>
  </si>
  <si>
    <t>Sr#</t>
  </si>
  <si>
    <t>Status</t>
  </si>
  <si>
    <t>Categories</t>
  </si>
  <si>
    <t xml:space="preserve"> 3Years Installment Plan Sultan Towers DHA2</t>
  </si>
  <si>
    <t>DP 30%</t>
  </si>
  <si>
    <t>Size In Sqft</t>
  </si>
  <si>
    <t>Rate/Sqft</t>
  </si>
  <si>
    <t>Total Price</t>
  </si>
  <si>
    <t>Floor</t>
  </si>
  <si>
    <t>Unit#</t>
  </si>
  <si>
    <t>Ground</t>
  </si>
  <si>
    <t>Shop</t>
  </si>
  <si>
    <t>1st Floor</t>
  </si>
  <si>
    <t>Install-60%</t>
  </si>
  <si>
    <t>Poss-10%</t>
  </si>
  <si>
    <t>Office</t>
  </si>
  <si>
    <t>2nd Floor</t>
  </si>
  <si>
    <t>3rd Floor</t>
  </si>
  <si>
    <t>4th Floor</t>
  </si>
  <si>
    <t>5th Floor</t>
  </si>
  <si>
    <t>Shop Food Court</t>
  </si>
  <si>
    <t>KIOSK Food Court</t>
  </si>
  <si>
    <t>6th Floor</t>
  </si>
  <si>
    <t>7th Floor</t>
  </si>
  <si>
    <t>8th Floor</t>
  </si>
  <si>
    <t>Ist Basement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</si>
  <si>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</si>
  <si>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</si>
  <si>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</si>
  <si>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</si>
  <si>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</si>
  <si>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</si>
  <si>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</si>
  <si>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</si>
  <si>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</si>
  <si>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</si>
  <si>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</si>
  <si>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</si>
  <si>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</si>
  <si>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</si>
  <si>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</si>
  <si>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</si>
  <si>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</si>
  <si>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</si>
  <si>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</si>
  <si>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</si>
  <si>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</si>
  <si>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</si>
  <si>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</si>
  <si>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</si>
  <si>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</si>
  <si>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</si>
  <si>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</si>
  <si>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</si>
  <si>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</si>
  <si>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</si>
  <si>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</si>
  <si>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</si>
  <si>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</si>
  <si>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</si>
  <si>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</si>
  <si>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</si>
  <si>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</si>
  <si>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</si>
  <si>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</si>
  <si>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</si>
  <si>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</si>
  <si>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</si>
  <si>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</si>
  <si>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</si>
  <si>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</si>
  <si>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</si>
  <si>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</si>
  <si>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</si>
  <si>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</si>
  <si>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</si>
  <si>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</si>
  <si>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</si>
  <si>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</si>
  <si>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</si>
  <si>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</si>
  <si>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</si>
  <si>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</si>
  <si>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</si>
  <si>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</si>
  <si>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</si>
  <si>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</si>
  <si>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</si>
  <si>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1F1</t>
  </si>
  <si>
    <t>1F2</t>
  </si>
  <si>
    <t>1F3</t>
  </si>
  <si>
    <t>1F4</t>
  </si>
  <si>
    <t>1F5</t>
  </si>
  <si>
    <t>1F6</t>
  </si>
  <si>
    <t>1F7</t>
  </si>
  <si>
    <t>1F8</t>
  </si>
  <si>
    <t>2F2</t>
  </si>
  <si>
    <t>3F3</t>
  </si>
  <si>
    <t>2F1</t>
  </si>
  <si>
    <t>3F1</t>
  </si>
  <si>
    <t>3F2</t>
  </si>
  <si>
    <t>4F1</t>
  </si>
  <si>
    <t>5F1</t>
  </si>
  <si>
    <t>6F1</t>
  </si>
  <si>
    <t>7F1</t>
  </si>
  <si>
    <t>8F1</t>
  </si>
  <si>
    <t>9F1</t>
  </si>
  <si>
    <t>10F1</t>
  </si>
  <si>
    <t>11F1</t>
  </si>
  <si>
    <t>12F1</t>
  </si>
  <si>
    <t>13F1</t>
  </si>
  <si>
    <t>14F1</t>
  </si>
  <si>
    <t>15F1</t>
  </si>
  <si>
    <t>16F1</t>
  </si>
  <si>
    <t>17F1</t>
  </si>
  <si>
    <t>18F1</t>
  </si>
  <si>
    <t>19F1</t>
  </si>
  <si>
    <t>20F1</t>
  </si>
  <si>
    <t>21F1</t>
  </si>
  <si>
    <t>22F1</t>
  </si>
  <si>
    <t>23F1</t>
  </si>
  <si>
    <t>24F1</t>
  </si>
  <si>
    <t>25F1</t>
  </si>
  <si>
    <t>26F1</t>
  </si>
  <si>
    <t>27F1</t>
  </si>
  <si>
    <t>28F1</t>
  </si>
  <si>
    <t>29F1</t>
  </si>
  <si>
    <t>30F1</t>
  </si>
  <si>
    <t>31F1</t>
  </si>
  <si>
    <t>32F1</t>
  </si>
  <si>
    <t>33F1</t>
  </si>
  <si>
    <t>34F1</t>
  </si>
  <si>
    <t>35F1</t>
  </si>
  <si>
    <t>36F1</t>
  </si>
  <si>
    <t>37F1</t>
  </si>
  <si>
    <t>38F1</t>
  </si>
  <si>
    <t>4F2</t>
  </si>
  <si>
    <t>5F2</t>
  </si>
  <si>
    <t>6F2</t>
  </si>
  <si>
    <t>7F2</t>
  </si>
  <si>
    <t>8F2</t>
  </si>
  <si>
    <t>9F2</t>
  </si>
  <si>
    <t>10F2</t>
  </si>
  <si>
    <t>11F2</t>
  </si>
  <si>
    <t>12F2</t>
  </si>
  <si>
    <t>13F2</t>
  </si>
  <si>
    <t>14F2</t>
  </si>
  <si>
    <t>15F2</t>
  </si>
  <si>
    <t>16F2</t>
  </si>
  <si>
    <t>17F2</t>
  </si>
  <si>
    <t>18F2</t>
  </si>
  <si>
    <t>19F2</t>
  </si>
  <si>
    <t>20F2</t>
  </si>
  <si>
    <t>21F2</t>
  </si>
  <si>
    <t>22F2</t>
  </si>
  <si>
    <t>23F2</t>
  </si>
  <si>
    <t>24F2</t>
  </si>
  <si>
    <t>25F2</t>
  </si>
  <si>
    <t>26F2</t>
  </si>
  <si>
    <t>27F2</t>
  </si>
  <si>
    <t>28F2</t>
  </si>
  <si>
    <t>29F2</t>
  </si>
  <si>
    <t>30F2</t>
  </si>
  <si>
    <t>31F2</t>
  </si>
  <si>
    <t>32F2</t>
  </si>
  <si>
    <t>33F2</t>
  </si>
  <si>
    <t>34F2</t>
  </si>
  <si>
    <t>35F2</t>
  </si>
  <si>
    <t>36F2</t>
  </si>
  <si>
    <t>37F2</t>
  </si>
  <si>
    <t>38F2</t>
  </si>
  <si>
    <t>2F3</t>
  </si>
  <si>
    <t>4F3</t>
  </si>
  <si>
    <t>5F3</t>
  </si>
  <si>
    <t>6F3</t>
  </si>
  <si>
    <t>7F3</t>
  </si>
  <si>
    <t>8F3</t>
  </si>
  <si>
    <t>9F3</t>
  </si>
  <si>
    <t>10F3</t>
  </si>
  <si>
    <t>11F3</t>
  </si>
  <si>
    <t>12F3</t>
  </si>
  <si>
    <t>13F3</t>
  </si>
  <si>
    <t>14F3</t>
  </si>
  <si>
    <t>15F3</t>
  </si>
  <si>
    <t>16F3</t>
  </si>
  <si>
    <t>17F3</t>
  </si>
  <si>
    <t>18F3</t>
  </si>
  <si>
    <t>19F3</t>
  </si>
  <si>
    <t>20F3</t>
  </si>
  <si>
    <t>21F3</t>
  </si>
  <si>
    <t>22F3</t>
  </si>
  <si>
    <t>23F3</t>
  </si>
  <si>
    <t>2F4</t>
  </si>
  <si>
    <t>3F4</t>
  </si>
  <si>
    <t>4F4</t>
  </si>
  <si>
    <t>5F4</t>
  </si>
  <si>
    <t>6F4</t>
  </si>
  <si>
    <t>7F4</t>
  </si>
  <si>
    <t>8F4</t>
  </si>
  <si>
    <t>9F4</t>
  </si>
  <si>
    <t>10F4</t>
  </si>
  <si>
    <t>11F4</t>
  </si>
  <si>
    <t>12F4</t>
  </si>
  <si>
    <t>2F5</t>
  </si>
  <si>
    <t>3F5</t>
  </si>
  <si>
    <t>4F5</t>
  </si>
  <si>
    <t>5F5</t>
  </si>
  <si>
    <t>6F5</t>
  </si>
  <si>
    <t>7F5</t>
  </si>
  <si>
    <t>8F5</t>
  </si>
  <si>
    <t>9F5</t>
  </si>
  <si>
    <t>10F5</t>
  </si>
  <si>
    <t>11F5</t>
  </si>
  <si>
    <t>12F5</t>
  </si>
  <si>
    <t>2F6</t>
  </si>
  <si>
    <t>3F6</t>
  </si>
  <si>
    <t>4F6</t>
  </si>
  <si>
    <t>5F6</t>
  </si>
  <si>
    <t>6F6</t>
  </si>
  <si>
    <t>7F6</t>
  </si>
  <si>
    <t>8F6</t>
  </si>
  <si>
    <t>9F6</t>
  </si>
  <si>
    <t>10F6</t>
  </si>
  <si>
    <t>11F6</t>
  </si>
  <si>
    <t>12F6</t>
  </si>
  <si>
    <t>2F7</t>
  </si>
  <si>
    <t>3F7</t>
  </si>
  <si>
    <t>4F7</t>
  </si>
  <si>
    <t>5F7</t>
  </si>
  <si>
    <t>6F7</t>
  </si>
  <si>
    <t>7F7</t>
  </si>
  <si>
    <t>8F7</t>
  </si>
  <si>
    <t>2F8</t>
  </si>
  <si>
    <t>3F8</t>
  </si>
  <si>
    <t>4F8</t>
  </si>
  <si>
    <t>5F8</t>
  </si>
  <si>
    <t>6F8</t>
  </si>
  <si>
    <t>7F8</t>
  </si>
  <si>
    <t>8F8</t>
  </si>
  <si>
    <t>2 Beds-Apartment</t>
  </si>
  <si>
    <t>3 Beds-Apartment</t>
  </si>
  <si>
    <t>Grand Total</t>
  </si>
  <si>
    <t xml:space="preserve">BASEMENT </t>
  </si>
  <si>
    <t xml:space="preserve">GROUND </t>
  </si>
  <si>
    <t xml:space="preserve">FIRST </t>
  </si>
  <si>
    <t xml:space="preserve">SECOND </t>
  </si>
  <si>
    <t xml:space="preserve">THIRD </t>
  </si>
  <si>
    <t>FOURTH</t>
  </si>
  <si>
    <t>FIFTH</t>
  </si>
  <si>
    <t>SIXTH</t>
  </si>
  <si>
    <t>SEVENTH</t>
  </si>
  <si>
    <t>EIGHTH</t>
  </si>
  <si>
    <t>23F4</t>
  </si>
  <si>
    <t>23F5</t>
  </si>
  <si>
    <t>23F6</t>
  </si>
  <si>
    <t>23F7</t>
  </si>
  <si>
    <t>36-Montly</t>
  </si>
  <si>
    <t>12-Quarterly</t>
  </si>
  <si>
    <t>Sizesqft</t>
  </si>
  <si>
    <t>2nd Floor Shops- 3Years Installment Plan Sultan Towers DHA2</t>
  </si>
  <si>
    <t>3rd Floor Food Court Shops- 3Years Installment Plan Sultan Towers DHA2</t>
  </si>
  <si>
    <t>4,5,6 Floor Offices- 3Years Installment Plan Sultan Towers DHA2</t>
  </si>
  <si>
    <t>7,8 Floor Apartments- 3Years Installment Plan Sultan Towers DHA2</t>
  </si>
  <si>
    <t>1st Floor- 3Years Installment Plan Sultan Towers DHA2</t>
  </si>
  <si>
    <t>Groond Floor- 3Years Installment Plan Sultan Towers DHA2</t>
  </si>
  <si>
    <t>1st Basement- 3Years Installment Plan Sultan Towers DHA2</t>
  </si>
  <si>
    <t>Master File- 3Years Installment Plan Sultan Towers DHA2</t>
  </si>
  <si>
    <t>1 Bed-Apartment</t>
  </si>
  <si>
    <t>9th Floor</t>
  </si>
  <si>
    <t>9F7</t>
  </si>
  <si>
    <t>9F8</t>
  </si>
  <si>
    <t>Available</t>
  </si>
  <si>
    <t>FloorNum</t>
  </si>
  <si>
    <t>Sultan Towers DHA 2</t>
  </si>
  <si>
    <t>3 Years Installment Plan</t>
  </si>
  <si>
    <t>Batch</t>
  </si>
  <si>
    <t>Plan</t>
  </si>
  <si>
    <t>Project</t>
  </si>
  <si>
    <t>DP %</t>
  </si>
  <si>
    <t>Poss %</t>
  </si>
  <si>
    <t>Install-%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</si>
</sst>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1" applyNumberFormat="1" applyFont="1"/>
    <xf numFmtId="43" fontId="0" fillId="0" borderId="1" xfId="1" applyFont="1" applyBorder="1"/>
    <xf numFmtId="0" fontId="2" fillId="2" borderId="3" xfId="0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1" applyNumberFormat="1" applyFont="1" applyBorder="1"/>
    <xf numFmtId="2" fontId="2" fillId="3" borderId="1" xfId="0" applyNumberFormat="1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43" fontId="0" fillId="4" borderId="1" xfId="1" applyFont="1" applyFill="1" applyBorder="1"/>
    <xf numFmtId="43" fontId="2" fillId="3" borderId="1" xfId="1" applyFont="1" applyFill="1" applyBorder="1"/>
    <xf numFmtId="43" fontId="2" fillId="3" borderId="1" xfId="1" applyNumberFormat="1" applyFont="1" applyFill="1" applyBorder="1" applyAlignment="1">
      <alignment horizontal="center"/>
    </xf>
    <xf numFmtId="43" fontId="2" fillId="3" borderId="1" xfId="1" applyNumberFormat="1" applyFont="1" applyFill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2" fillId="3" borderId="1" xfId="1" applyNumberFormat="1" applyFont="1" applyFill="1" applyBorder="1" applyAlignment="1"/>
    <xf numFmtId="164" fontId="2" fillId="3" borderId="4" xfId="1" applyNumberFormat="1" applyFont="1" applyFill="1" applyBorder="1" applyAlignment="1"/>
    <xf numFmtId="164" fontId="2" fillId="3" borderId="5" xfId="1" applyNumberFormat="1" applyFont="1" applyFill="1" applyBorder="1" applyAlignment="1"/>
    <xf numFmtId="164" fontId="2" fillId="3" borderId="6" xfId="1" applyNumberFormat="1" applyFont="1" applyFill="1" applyBorder="1" applyAlignment="1"/>
    <xf numFmtId="164" fontId="0" fillId="3" borderId="4" xfId="1" applyNumberFormat="1" applyFont="1" applyFill="1" applyBorder="1" applyAlignment="1"/>
    <xf numFmtId="164" fontId="0" fillId="3" borderId="6" xfId="1" applyNumberFormat="1" applyFont="1" applyFill="1" applyBorder="1" applyAlignment="1"/>
    <xf numFmtId="0" fontId="2" fillId="6" borderId="3" xfId="0" applyFont="1" applyFill="1" applyBorder="1" applyAlignment="1">
      <alignment horizontal="center" vertical="center"/>
    </xf>
    <xf numFmtId="164" fontId="2" fillId="6" borderId="3" xfId="1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4" fontId="2" fillId="7" borderId="3" xfId="1" applyNumberFormat="1" applyFont="1" applyFill="1" applyBorder="1" applyAlignment="1">
      <alignment horizontal="center" vertical="center"/>
    </xf>
    <xf numFmtId="0" fontId="0" fillId="7" borderId="1" xfId="0" applyFill="1" applyBorder="1"/>
    <xf numFmtId="2" fontId="0" fillId="6" borderId="1" xfId="0" applyNumberFormat="1" applyFill="1" applyBorder="1"/>
    <xf numFmtId="164" fontId="0" fillId="6" borderId="1" xfId="1" applyNumberFormat="1" applyFont="1" applyFill="1" applyBorder="1"/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/>
    <xf numFmtId="164" fontId="0" fillId="7" borderId="1" xfId="1" applyNumberFormat="1" applyFont="1" applyFill="1" applyBorder="1"/>
    <xf numFmtId="43" fontId="0" fillId="6" borderId="1" xfId="1" applyFont="1" applyFill="1" applyBorder="1"/>
    <xf numFmtId="43" fontId="0" fillId="7" borderId="1" xfId="1" applyFont="1" applyFill="1" applyBorder="1"/>
    <xf numFmtId="43" fontId="0" fillId="0" borderId="1" xfId="1" applyNumberFormat="1" applyFont="1" applyBorder="1"/>
    <xf numFmtId="164" fontId="2" fillId="3" borderId="1" xfId="1" applyNumberFormat="1" applyFont="1" applyFill="1" applyBorder="1"/>
    <xf numFmtId="43" fontId="2" fillId="3" borderId="3" xfId="0" applyNumberFormat="1" applyFont="1" applyFill="1" applyBorder="1"/>
    <xf numFmtId="164" fontId="2" fillId="3" borderId="3" xfId="1" applyNumberFormat="1" applyFont="1" applyFill="1" applyBorder="1" applyAlignment="1"/>
    <xf numFmtId="164" fontId="2" fillId="3" borderId="3" xfId="1" applyNumberFormat="1" applyFont="1" applyFill="1" applyBorder="1"/>
    <xf numFmtId="43" fontId="2" fillId="8" borderId="8" xfId="0" applyNumberFormat="1" applyFont="1" applyFill="1" applyBorder="1" applyAlignment="1">
      <alignment vertical="center"/>
    </xf>
    <xf numFmtId="164" fontId="2" fillId="8" borderId="8" xfId="0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2" fillId="9" borderId="3" xfId="0" applyFont="1" applyFill="1" applyBorder="1" applyAlignment="1">
      <alignment horizontal="center" vertical="center"/>
    </xf>
    <xf numFmtId="164" fontId="2" fillId="9" borderId="3" xfId="1" applyNumberFormat="1" applyFont="1" applyFill="1" applyBorder="1" applyAlignment="1">
      <alignment horizontal="center" vertical="center"/>
    </xf>
    <xf numFmtId="0" fontId="2" fillId="9" borderId="1" xfId="0" applyFont="1" applyFill="1" applyBorder="1"/>
    <xf numFmtId="0" fontId="0" fillId="0" borderId="0" xfId="0" applyBorder="1"/>
    <xf numFmtId="0" fontId="5" fillId="5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43" fontId="0" fillId="10" borderId="1" xfId="1" applyFont="1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2" fillId="8" borderId="8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9" borderId="3" xfId="0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4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2" fillId="3" borderId="10" xfId="1" applyNumberFormat="1" applyFont="1" applyFill="1" applyBorder="1" applyAlignment="1">
      <alignment horizontal="center" vertical="center"/>
    </xf>
    <xf numFmtId="0" fontId="2" fillId="9" borderId="3" xfId="1" applyNumberFormat="1" applyFont="1" applyFill="1" applyBorder="1" applyAlignment="1">
      <alignment horizontal="center" vertical="center"/>
    </xf>
    <xf numFmtId="0" fontId="2" fillId="3" borderId="3" xfId="1" applyNumberFormat="1" applyFont="1" applyFill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</cellXfs>
  <cellStyles count="5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Title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opLeftCell="A47" workbookViewId="0">
      <selection activeCell="A55" sqref="A55:L57"/>
    </sheetView>
  </sheetViews>
  <sheetFormatPr defaultRowHeight="15" x14ac:dyDescent="0.25"/>
  <cols>
    <col min="1" max="1" width="3.7109375" customWidth="1"/>
    <col min="2" max="2" width="6" customWidth="1"/>
    <col min="3" max="3" width="9.5703125" customWidth="1"/>
    <col min="4" max="4" width="11.85546875" customWidth="1"/>
    <col min="5" max="5" width="9.7109375" customWidth="1"/>
    <col min="6" max="6" width="9.140625" customWidth="1"/>
    <col min="7" max="7" width="12.5703125" customWidth="1"/>
    <col min="8" max="9" width="13.42578125" customWidth="1"/>
    <col min="10" max="10" width="11.5703125" bestFit="1" customWidth="1"/>
    <col min="11" max="11" width="12.28515625" customWidth="1"/>
    <col min="12" max="12" width="11.28515625" customWidth="1"/>
    <col min="13" max="13" width="9.140625" style="50"/>
  </cols>
  <sheetData>
    <row r="1" spans="1:12" ht="31.5" x14ac:dyDescent="0.25">
      <c r="A1" s="51" t="s">
        <v>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x14ac:dyDescent="0.25">
      <c r="A2" s="26" t="s">
        <v>1</v>
      </c>
      <c r="B2" s="26" t="s">
        <v>10</v>
      </c>
      <c r="C2" s="26" t="s">
        <v>9</v>
      </c>
      <c r="D2" s="26" t="s">
        <v>3</v>
      </c>
      <c r="E2" s="26" t="s">
        <v>259</v>
      </c>
      <c r="F2" s="27" t="s">
        <v>7</v>
      </c>
      <c r="G2" s="27" t="s">
        <v>8</v>
      </c>
      <c r="H2" s="27" t="s">
        <v>5</v>
      </c>
      <c r="I2" s="27" t="s">
        <v>14</v>
      </c>
      <c r="J2" s="5" t="s">
        <v>257</v>
      </c>
      <c r="K2" s="5" t="s">
        <v>258</v>
      </c>
      <c r="L2" s="27" t="s">
        <v>15</v>
      </c>
    </row>
    <row r="3" spans="1:12" x14ac:dyDescent="0.25">
      <c r="A3" s="28"/>
      <c r="B3" s="28" t="s">
        <v>243</v>
      </c>
      <c r="C3" s="28"/>
      <c r="D3" s="28"/>
      <c r="E3" s="28"/>
      <c r="F3" s="29"/>
      <c r="G3" s="29"/>
      <c r="H3" s="29"/>
      <c r="I3" s="29"/>
      <c r="J3" s="29"/>
      <c r="K3" s="29"/>
      <c r="L3" s="29"/>
    </row>
    <row r="4" spans="1:12" x14ac:dyDescent="0.25">
      <c r="A4" s="6">
        <v>1</v>
      </c>
      <c r="B4" s="17" t="s">
        <v>34</v>
      </c>
      <c r="C4" s="52" t="s">
        <v>26</v>
      </c>
      <c r="D4" s="17" t="s">
        <v>12</v>
      </c>
      <c r="E4" s="7">
        <v>190.46</v>
      </c>
      <c r="F4" s="8">
        <v>95000</v>
      </c>
      <c r="G4" s="8">
        <f>F4*E4</f>
        <v>18093700</v>
      </c>
      <c r="H4" s="8">
        <f>G4*30/100</f>
        <v>5428110</v>
      </c>
      <c r="I4" s="8">
        <f>G4-H4-L4</f>
        <v>10856220</v>
      </c>
      <c r="J4" s="8">
        <f>I4/36</f>
        <v>301561.66666666669</v>
      </c>
      <c r="K4" s="8">
        <f>J4*3</f>
        <v>904685</v>
      </c>
      <c r="L4" s="8">
        <f>G4*10/100</f>
        <v>1809370</v>
      </c>
    </row>
    <row r="5" spans="1:12" x14ac:dyDescent="0.25">
      <c r="A5" s="6">
        <v>2</v>
      </c>
      <c r="B5" s="17" t="s">
        <v>35</v>
      </c>
      <c r="C5" s="52" t="s">
        <v>26</v>
      </c>
      <c r="D5" s="17" t="s">
        <v>12</v>
      </c>
      <c r="E5" s="7">
        <v>175.56</v>
      </c>
      <c r="F5" s="8">
        <v>95000</v>
      </c>
      <c r="G5" s="8">
        <f>F5*E5</f>
        <v>16678200</v>
      </c>
      <c r="H5" s="8">
        <f>G5*30/100</f>
        <v>5003460</v>
      </c>
      <c r="I5" s="8">
        <f>G5-H5-L5</f>
        <v>10006920</v>
      </c>
      <c r="J5" s="8">
        <f t="shared" ref="J5:J8" si="0">I5/36</f>
        <v>277970</v>
      </c>
      <c r="K5" s="8">
        <f t="shared" ref="K5:K8" si="1">J5*3</f>
        <v>833910</v>
      </c>
      <c r="L5" s="8">
        <f>G5*10/100</f>
        <v>1667820</v>
      </c>
    </row>
    <row r="6" spans="1:12" x14ac:dyDescent="0.25">
      <c r="A6" s="6">
        <v>3</v>
      </c>
      <c r="B6" s="17" t="s">
        <v>38</v>
      </c>
      <c r="C6" s="52" t="s">
        <v>26</v>
      </c>
      <c r="D6" s="17" t="s">
        <v>12</v>
      </c>
      <c r="E6" s="7">
        <v>175.56</v>
      </c>
      <c r="F6" s="8">
        <v>95000</v>
      </c>
      <c r="G6" s="8">
        <f>F6*E6</f>
        <v>16678200</v>
      </c>
      <c r="H6" s="8">
        <f>G6*30/100</f>
        <v>5003460</v>
      </c>
      <c r="I6" s="8">
        <f>G6-H6-L6</f>
        <v>10006920</v>
      </c>
      <c r="J6" s="8">
        <f t="shared" si="0"/>
        <v>277970</v>
      </c>
      <c r="K6" s="8">
        <f t="shared" si="1"/>
        <v>833910</v>
      </c>
      <c r="L6" s="8">
        <f>G6*10/100</f>
        <v>1667820</v>
      </c>
    </row>
    <row r="7" spans="1:12" x14ac:dyDescent="0.25">
      <c r="A7" s="6">
        <v>4</v>
      </c>
      <c r="B7" s="17" t="s">
        <v>39</v>
      </c>
      <c r="C7" s="52" t="s">
        <v>26</v>
      </c>
      <c r="D7" s="17" t="s">
        <v>12</v>
      </c>
      <c r="E7" s="7">
        <v>190.46</v>
      </c>
      <c r="F7" s="8">
        <v>95000</v>
      </c>
      <c r="G7" s="8">
        <f>F7*E7</f>
        <v>18093700</v>
      </c>
      <c r="H7" s="8">
        <f>G7*30/100</f>
        <v>5428110</v>
      </c>
      <c r="I7" s="8">
        <f>G7-H7-L7</f>
        <v>10856220</v>
      </c>
      <c r="J7" s="8">
        <f t="shared" si="0"/>
        <v>301561.66666666669</v>
      </c>
      <c r="K7" s="8">
        <f t="shared" si="1"/>
        <v>904685</v>
      </c>
      <c r="L7" s="8">
        <f>G7*10/100</f>
        <v>1809370</v>
      </c>
    </row>
    <row r="8" spans="1:12" x14ac:dyDescent="0.25">
      <c r="A8" s="6"/>
      <c r="B8" s="17"/>
      <c r="C8" s="17"/>
      <c r="D8" s="17"/>
      <c r="E8" s="31">
        <f>E4+E5+E6+E7</f>
        <v>732.04</v>
      </c>
      <c r="F8" s="32"/>
      <c r="G8" s="32">
        <f>SUM(G4:G7)</f>
        <v>69543800</v>
      </c>
      <c r="H8" s="32">
        <f>G8*30/100</f>
        <v>20863140</v>
      </c>
      <c r="I8" s="32">
        <f>G8-H8-L8</f>
        <v>41726280</v>
      </c>
      <c r="J8" s="8">
        <f t="shared" si="0"/>
        <v>1159063.3333333333</v>
      </c>
      <c r="K8" s="8">
        <f t="shared" si="1"/>
        <v>3477190</v>
      </c>
      <c r="L8" s="32">
        <f>G8*10/100</f>
        <v>6954380</v>
      </c>
    </row>
    <row r="9" spans="1:12" x14ac:dyDescent="0.25">
      <c r="A9" s="30"/>
      <c r="B9" s="33" t="s">
        <v>244</v>
      </c>
      <c r="C9" s="34"/>
      <c r="D9" s="34"/>
      <c r="E9" s="35"/>
      <c r="F9" s="36"/>
      <c r="G9" s="36"/>
      <c r="H9" s="36"/>
      <c r="I9" s="36"/>
      <c r="J9" s="36"/>
      <c r="K9" s="36"/>
      <c r="L9" s="36"/>
    </row>
    <row r="10" spans="1:12" x14ac:dyDescent="0.25">
      <c r="A10" s="6">
        <v>5</v>
      </c>
      <c r="B10" s="17" t="s">
        <v>67</v>
      </c>
      <c r="C10" s="6" t="s">
        <v>11</v>
      </c>
      <c r="D10" s="17" t="s">
        <v>12</v>
      </c>
      <c r="E10" s="7">
        <v>175.56</v>
      </c>
      <c r="F10" s="8">
        <v>125000</v>
      </c>
      <c r="G10" s="8">
        <f>F10*E10</f>
        <v>21945000</v>
      </c>
      <c r="H10" s="8">
        <f>G10*30/100</f>
        <v>6583500</v>
      </c>
      <c r="I10" s="8">
        <f>G10-H10-L10</f>
        <v>13167000</v>
      </c>
      <c r="J10" s="8">
        <f>I10/36</f>
        <v>365750</v>
      </c>
      <c r="K10" s="8">
        <f>J10*3</f>
        <v>1097250</v>
      </c>
      <c r="L10" s="8">
        <f>G10*10/100</f>
        <v>2194500</v>
      </c>
    </row>
    <row r="11" spans="1:12" x14ac:dyDescent="0.25">
      <c r="A11" s="6">
        <v>6</v>
      </c>
      <c r="B11" s="17" t="s">
        <v>68</v>
      </c>
      <c r="C11" s="6" t="s">
        <v>11</v>
      </c>
      <c r="D11" s="17" t="s">
        <v>12</v>
      </c>
      <c r="E11" s="7">
        <v>190.46</v>
      </c>
      <c r="F11" s="8">
        <v>125000</v>
      </c>
      <c r="G11" s="8">
        <f>F11*E11</f>
        <v>23807500</v>
      </c>
      <c r="H11" s="8">
        <f>G11*30/100</f>
        <v>7142250</v>
      </c>
      <c r="I11" s="8">
        <f>G11-H11-L11</f>
        <v>14284500</v>
      </c>
      <c r="J11" s="8">
        <f t="shared" ref="J11:J57" si="2">I11/36</f>
        <v>396791.66666666669</v>
      </c>
      <c r="K11" s="8">
        <f t="shared" ref="K11:K57" si="3">J11*3</f>
        <v>1190375</v>
      </c>
      <c r="L11" s="8">
        <f>G11*10/100</f>
        <v>2380750</v>
      </c>
    </row>
    <row r="12" spans="1:12" x14ac:dyDescent="0.25">
      <c r="A12" s="6">
        <v>7</v>
      </c>
      <c r="B12" s="17" t="s">
        <v>69</v>
      </c>
      <c r="C12" s="6" t="s">
        <v>11</v>
      </c>
      <c r="D12" s="17" t="s">
        <v>12</v>
      </c>
      <c r="E12" s="7">
        <v>190.46</v>
      </c>
      <c r="F12" s="8">
        <v>125000</v>
      </c>
      <c r="G12" s="8">
        <f t="shared" ref="G12:G14" si="4">F12*E12</f>
        <v>23807500</v>
      </c>
      <c r="H12" s="8">
        <f t="shared" ref="H12:H15" si="5">G12*30/100</f>
        <v>7142250</v>
      </c>
      <c r="I12" s="8">
        <f t="shared" ref="I12:I15" si="6">G12-H12-L12</f>
        <v>14284500</v>
      </c>
      <c r="J12" s="8">
        <f t="shared" si="2"/>
        <v>396791.66666666669</v>
      </c>
      <c r="K12" s="8">
        <f t="shared" si="3"/>
        <v>1190375</v>
      </c>
      <c r="L12" s="8">
        <f t="shared" ref="L12:L15" si="7">G12*10/100</f>
        <v>2380750</v>
      </c>
    </row>
    <row r="13" spans="1:12" x14ac:dyDescent="0.25">
      <c r="A13" s="6">
        <v>8</v>
      </c>
      <c r="B13" s="17" t="s">
        <v>70</v>
      </c>
      <c r="C13" s="6" t="s">
        <v>11</v>
      </c>
      <c r="D13" s="17" t="s">
        <v>12</v>
      </c>
      <c r="E13" s="7">
        <v>175.56</v>
      </c>
      <c r="F13" s="8">
        <v>125000</v>
      </c>
      <c r="G13" s="8">
        <f t="shared" si="4"/>
        <v>21945000</v>
      </c>
      <c r="H13" s="8">
        <f t="shared" si="5"/>
        <v>6583500</v>
      </c>
      <c r="I13" s="8">
        <f t="shared" si="6"/>
        <v>13167000</v>
      </c>
      <c r="J13" s="8">
        <f t="shared" si="2"/>
        <v>365750</v>
      </c>
      <c r="K13" s="8">
        <f t="shared" si="3"/>
        <v>1097250</v>
      </c>
      <c r="L13" s="8">
        <f t="shared" si="7"/>
        <v>2194500</v>
      </c>
    </row>
    <row r="14" spans="1:12" x14ac:dyDescent="0.25">
      <c r="A14" s="6">
        <v>9</v>
      </c>
      <c r="B14" s="17" t="s">
        <v>83</v>
      </c>
      <c r="C14" s="6" t="s">
        <v>11</v>
      </c>
      <c r="D14" s="17" t="s">
        <v>12</v>
      </c>
      <c r="E14" s="7">
        <v>217.87</v>
      </c>
      <c r="F14" s="8">
        <v>125000</v>
      </c>
      <c r="G14" s="8">
        <f t="shared" si="4"/>
        <v>27233750</v>
      </c>
      <c r="H14" s="8">
        <f t="shared" si="5"/>
        <v>8170125</v>
      </c>
      <c r="I14" s="8">
        <f t="shared" si="6"/>
        <v>16340250</v>
      </c>
      <c r="J14" s="8">
        <f t="shared" si="2"/>
        <v>453895.83333333331</v>
      </c>
      <c r="K14" s="8">
        <f t="shared" si="3"/>
        <v>1361687.5</v>
      </c>
      <c r="L14" s="8">
        <f t="shared" si="7"/>
        <v>2723375</v>
      </c>
    </row>
    <row r="15" spans="1:12" x14ac:dyDescent="0.25">
      <c r="A15" s="6"/>
      <c r="B15" s="17"/>
      <c r="C15" s="6"/>
      <c r="D15" s="17"/>
      <c r="E15" s="31">
        <f>E10+E11+E12+E13+E14</f>
        <v>949.91</v>
      </c>
      <c r="F15" s="32"/>
      <c r="G15" s="32">
        <f>SUM(G10:G14)</f>
        <v>118738750</v>
      </c>
      <c r="H15" s="32">
        <f t="shared" si="5"/>
        <v>35621625</v>
      </c>
      <c r="I15" s="32">
        <f t="shared" si="6"/>
        <v>71243250</v>
      </c>
      <c r="J15" s="8">
        <f t="shared" si="2"/>
        <v>1978979.1666666667</v>
      </c>
      <c r="K15" s="8">
        <f t="shared" si="3"/>
        <v>5936937.5</v>
      </c>
      <c r="L15" s="32">
        <f t="shared" si="7"/>
        <v>11873875</v>
      </c>
    </row>
    <row r="16" spans="1:12" x14ac:dyDescent="0.25">
      <c r="A16" s="30"/>
      <c r="B16" s="33" t="s">
        <v>245</v>
      </c>
      <c r="C16" s="30"/>
      <c r="D16" s="34"/>
      <c r="E16" s="35">
        <f>E10+E11+E12</f>
        <v>556.48</v>
      </c>
      <c r="F16" s="36"/>
      <c r="G16" s="36"/>
      <c r="H16" s="36"/>
      <c r="I16" s="36"/>
      <c r="J16" s="36"/>
      <c r="K16" s="36"/>
      <c r="L16" s="36"/>
    </row>
    <row r="17" spans="1:12" x14ac:dyDescent="0.25">
      <c r="A17" s="6">
        <v>10</v>
      </c>
      <c r="B17" s="17" t="s">
        <v>119</v>
      </c>
      <c r="C17" s="6" t="s">
        <v>13</v>
      </c>
      <c r="D17" s="17" t="s">
        <v>12</v>
      </c>
      <c r="E17" s="12">
        <v>217.87</v>
      </c>
      <c r="F17" s="8">
        <v>110000</v>
      </c>
      <c r="G17" s="8">
        <f>F17*E17</f>
        <v>23965700</v>
      </c>
      <c r="H17" s="8">
        <f>G17*30/100</f>
        <v>7189710</v>
      </c>
      <c r="I17" s="8">
        <f>G17-H17-L17</f>
        <v>14379420</v>
      </c>
      <c r="J17" s="8">
        <f t="shared" si="2"/>
        <v>399428.33333333331</v>
      </c>
      <c r="K17" s="8">
        <f t="shared" si="3"/>
        <v>1198285</v>
      </c>
      <c r="L17" s="8">
        <f>G17*10/100</f>
        <v>2396570</v>
      </c>
    </row>
    <row r="18" spans="1:12" x14ac:dyDescent="0.25">
      <c r="A18" s="6">
        <v>11</v>
      </c>
      <c r="B18" s="17" t="s">
        <v>120</v>
      </c>
      <c r="C18" s="6" t="s">
        <v>13</v>
      </c>
      <c r="D18" s="17" t="s">
        <v>12</v>
      </c>
      <c r="E18" s="12">
        <v>217.87</v>
      </c>
      <c r="F18" s="8">
        <v>110000</v>
      </c>
      <c r="G18" s="8">
        <f t="shared" ref="G18:G22" si="8">F18*E18</f>
        <v>23965700</v>
      </c>
      <c r="H18" s="8">
        <f t="shared" ref="H18:H23" si="9">G18*30/100</f>
        <v>7189710</v>
      </c>
      <c r="I18" s="8">
        <f t="shared" ref="I18:I23" si="10">G18-H18-L18</f>
        <v>14379420</v>
      </c>
      <c r="J18" s="8">
        <f t="shared" si="2"/>
        <v>399428.33333333331</v>
      </c>
      <c r="K18" s="8">
        <f t="shared" si="3"/>
        <v>1198285</v>
      </c>
      <c r="L18" s="8">
        <f t="shared" ref="L18:L23" si="11">G18*10/100</f>
        <v>2396570</v>
      </c>
    </row>
    <row r="19" spans="1:12" x14ac:dyDescent="0.25">
      <c r="A19" s="6">
        <v>12</v>
      </c>
      <c r="B19" s="17" t="s">
        <v>132</v>
      </c>
      <c r="C19" s="6" t="s">
        <v>13</v>
      </c>
      <c r="D19" s="17" t="s">
        <v>12</v>
      </c>
      <c r="E19" s="2">
        <v>175.56</v>
      </c>
      <c r="F19" s="8">
        <v>110000</v>
      </c>
      <c r="G19" s="8">
        <f t="shared" si="8"/>
        <v>19311600</v>
      </c>
      <c r="H19" s="8">
        <f t="shared" si="9"/>
        <v>5793480</v>
      </c>
      <c r="I19" s="8">
        <f t="shared" si="10"/>
        <v>11586960</v>
      </c>
      <c r="J19" s="8">
        <f t="shared" si="2"/>
        <v>321860</v>
      </c>
      <c r="K19" s="8">
        <f t="shared" si="3"/>
        <v>965580</v>
      </c>
      <c r="L19" s="8">
        <f t="shared" si="11"/>
        <v>1931160</v>
      </c>
    </row>
    <row r="20" spans="1:12" x14ac:dyDescent="0.25">
      <c r="A20" s="6">
        <v>13</v>
      </c>
      <c r="B20" s="17" t="s">
        <v>133</v>
      </c>
      <c r="C20" s="6" t="s">
        <v>13</v>
      </c>
      <c r="D20" s="17" t="s">
        <v>12</v>
      </c>
      <c r="E20" s="2">
        <v>190.46</v>
      </c>
      <c r="F20" s="8">
        <v>110000</v>
      </c>
      <c r="G20" s="8">
        <f t="shared" si="8"/>
        <v>20950600</v>
      </c>
      <c r="H20" s="8">
        <f t="shared" si="9"/>
        <v>6285180</v>
      </c>
      <c r="I20" s="8">
        <f t="shared" si="10"/>
        <v>12570360</v>
      </c>
      <c r="J20" s="8">
        <f t="shared" si="2"/>
        <v>349176.66666666669</v>
      </c>
      <c r="K20" s="8">
        <f t="shared" si="3"/>
        <v>1047530</v>
      </c>
      <c r="L20" s="8">
        <f t="shared" si="11"/>
        <v>2095060</v>
      </c>
    </row>
    <row r="21" spans="1:12" x14ac:dyDescent="0.25">
      <c r="A21" s="6">
        <v>14</v>
      </c>
      <c r="B21" s="17" t="s">
        <v>134</v>
      </c>
      <c r="C21" s="6" t="s">
        <v>13</v>
      </c>
      <c r="D21" s="17" t="s">
        <v>12</v>
      </c>
      <c r="E21" s="2">
        <v>190.46</v>
      </c>
      <c r="F21" s="8">
        <v>110000</v>
      </c>
      <c r="G21" s="8">
        <f t="shared" si="8"/>
        <v>20950600</v>
      </c>
      <c r="H21" s="8">
        <f t="shared" si="9"/>
        <v>6285180</v>
      </c>
      <c r="I21" s="8">
        <f t="shared" si="10"/>
        <v>12570360</v>
      </c>
      <c r="J21" s="8">
        <f t="shared" si="2"/>
        <v>349176.66666666669</v>
      </c>
      <c r="K21" s="8">
        <f t="shared" si="3"/>
        <v>1047530</v>
      </c>
      <c r="L21" s="8">
        <f t="shared" si="11"/>
        <v>2095060</v>
      </c>
    </row>
    <row r="22" spans="1:12" x14ac:dyDescent="0.25">
      <c r="A22" s="6">
        <v>15</v>
      </c>
      <c r="B22" s="17" t="s">
        <v>135</v>
      </c>
      <c r="C22" s="6" t="s">
        <v>13</v>
      </c>
      <c r="D22" s="17" t="s">
        <v>12</v>
      </c>
      <c r="E22" s="2">
        <v>175.56</v>
      </c>
      <c r="F22" s="8">
        <v>110000</v>
      </c>
      <c r="G22" s="8">
        <f t="shared" si="8"/>
        <v>19311600</v>
      </c>
      <c r="H22" s="8">
        <f t="shared" si="9"/>
        <v>5793480</v>
      </c>
      <c r="I22" s="8">
        <f t="shared" si="10"/>
        <v>11586960</v>
      </c>
      <c r="J22" s="8">
        <f t="shared" si="2"/>
        <v>321860</v>
      </c>
      <c r="K22" s="8">
        <f t="shared" si="3"/>
        <v>965580</v>
      </c>
      <c r="L22" s="8">
        <f t="shared" si="11"/>
        <v>1931160</v>
      </c>
    </row>
    <row r="23" spans="1:12" x14ac:dyDescent="0.25">
      <c r="A23" s="6"/>
      <c r="B23" s="17"/>
      <c r="C23" s="6"/>
      <c r="D23" s="17"/>
      <c r="E23" s="37">
        <f>E17+E18+E19+E20+E21+E22</f>
        <v>1167.78</v>
      </c>
      <c r="F23" s="32"/>
      <c r="G23" s="32">
        <f>G17+G18+G19+G20+G21+G22</f>
        <v>128455800</v>
      </c>
      <c r="H23" s="32">
        <f t="shared" si="9"/>
        <v>38536740</v>
      </c>
      <c r="I23" s="32">
        <f t="shared" si="10"/>
        <v>77073480</v>
      </c>
      <c r="J23" s="8">
        <f t="shared" si="2"/>
        <v>2140930</v>
      </c>
      <c r="K23" s="8">
        <f t="shared" si="3"/>
        <v>6422790</v>
      </c>
      <c r="L23" s="32">
        <f t="shared" si="11"/>
        <v>12845580</v>
      </c>
    </row>
    <row r="24" spans="1:12" x14ac:dyDescent="0.25">
      <c r="A24" s="30"/>
      <c r="B24" s="33" t="s">
        <v>246</v>
      </c>
      <c r="C24" s="30"/>
      <c r="D24" s="34"/>
      <c r="E24" s="38"/>
      <c r="F24" s="36"/>
      <c r="G24" s="36"/>
      <c r="H24" s="36"/>
      <c r="I24" s="36"/>
      <c r="J24" s="36"/>
      <c r="K24" s="36"/>
      <c r="L24" s="36"/>
    </row>
    <row r="25" spans="1:12" x14ac:dyDescent="0.25">
      <c r="A25" s="6">
        <v>16</v>
      </c>
      <c r="B25" s="17" t="s">
        <v>154</v>
      </c>
      <c r="C25" s="10" t="s">
        <v>17</v>
      </c>
      <c r="D25" s="18" t="s">
        <v>12</v>
      </c>
      <c r="E25" s="12">
        <v>217.87</v>
      </c>
      <c r="F25" s="8">
        <v>100000</v>
      </c>
      <c r="G25" s="11">
        <f>F25*E25</f>
        <v>21787000</v>
      </c>
      <c r="H25" s="11">
        <f>G25*30/100</f>
        <v>6536100</v>
      </c>
      <c r="I25" s="11">
        <f>G25-H25-L25</f>
        <v>13072200</v>
      </c>
      <c r="J25" s="8">
        <f t="shared" si="2"/>
        <v>363116.66666666669</v>
      </c>
      <c r="K25" s="8">
        <f t="shared" si="3"/>
        <v>1089350</v>
      </c>
      <c r="L25" s="11">
        <f>G25*10/100</f>
        <v>2178700</v>
      </c>
    </row>
    <row r="26" spans="1:12" x14ac:dyDescent="0.25">
      <c r="A26" s="10">
        <v>17</v>
      </c>
      <c r="B26" s="17" t="s">
        <v>155</v>
      </c>
      <c r="C26" s="10" t="s">
        <v>17</v>
      </c>
      <c r="D26" s="18" t="s">
        <v>12</v>
      </c>
      <c r="E26" s="12">
        <v>217.87</v>
      </c>
      <c r="F26" s="8">
        <v>100000</v>
      </c>
      <c r="G26" s="11">
        <f t="shared" ref="G26:G30" si="12">F26*E26</f>
        <v>21787000</v>
      </c>
      <c r="H26" s="11">
        <f t="shared" ref="H26:H31" si="13">G26*30/100</f>
        <v>6536100</v>
      </c>
      <c r="I26" s="11">
        <f t="shared" ref="I26:I31" si="14">G26-H26-L26</f>
        <v>13072200</v>
      </c>
      <c r="J26" s="8">
        <f t="shared" si="2"/>
        <v>363116.66666666669</v>
      </c>
      <c r="K26" s="8">
        <f t="shared" si="3"/>
        <v>1089350</v>
      </c>
      <c r="L26" s="11">
        <f t="shared" ref="L26:L29" si="15">G26*10/100</f>
        <v>2178700</v>
      </c>
    </row>
    <row r="27" spans="1:12" x14ac:dyDescent="0.25">
      <c r="A27" s="10">
        <v>18</v>
      </c>
      <c r="B27" s="17" t="s">
        <v>167</v>
      </c>
      <c r="C27" s="6" t="s">
        <v>17</v>
      </c>
      <c r="D27" s="17" t="s">
        <v>12</v>
      </c>
      <c r="E27" s="2">
        <v>175.56</v>
      </c>
      <c r="F27" s="8">
        <v>100000</v>
      </c>
      <c r="G27" s="11">
        <f t="shared" si="12"/>
        <v>17556000</v>
      </c>
      <c r="H27" s="11">
        <f t="shared" si="13"/>
        <v>5266800</v>
      </c>
      <c r="I27" s="11">
        <f t="shared" si="14"/>
        <v>10533600</v>
      </c>
      <c r="J27" s="8">
        <f t="shared" si="2"/>
        <v>292600</v>
      </c>
      <c r="K27" s="8">
        <f t="shared" si="3"/>
        <v>877800</v>
      </c>
      <c r="L27" s="11">
        <f t="shared" si="15"/>
        <v>1755600</v>
      </c>
    </row>
    <row r="28" spans="1:12" x14ac:dyDescent="0.25">
      <c r="A28" s="6">
        <v>19</v>
      </c>
      <c r="B28" s="17" t="s">
        <v>168</v>
      </c>
      <c r="C28" s="6" t="s">
        <v>17</v>
      </c>
      <c r="D28" s="17" t="s">
        <v>12</v>
      </c>
      <c r="E28" s="2">
        <v>190.46</v>
      </c>
      <c r="F28" s="8">
        <v>100000</v>
      </c>
      <c r="G28" s="11">
        <f t="shared" si="12"/>
        <v>19046000</v>
      </c>
      <c r="H28" s="11">
        <f t="shared" si="13"/>
        <v>5713800</v>
      </c>
      <c r="I28" s="11">
        <f t="shared" si="14"/>
        <v>11427600</v>
      </c>
      <c r="J28" s="8">
        <f t="shared" si="2"/>
        <v>317433.33333333331</v>
      </c>
      <c r="K28" s="8">
        <f t="shared" si="3"/>
        <v>952300</v>
      </c>
      <c r="L28" s="11">
        <f t="shared" si="15"/>
        <v>1904600</v>
      </c>
    </row>
    <row r="29" spans="1:12" x14ac:dyDescent="0.25">
      <c r="A29" s="10">
        <v>20</v>
      </c>
      <c r="B29" s="17" t="s">
        <v>169</v>
      </c>
      <c r="C29" s="6" t="s">
        <v>17</v>
      </c>
      <c r="D29" s="17" t="s">
        <v>12</v>
      </c>
      <c r="E29" s="2">
        <v>190.46</v>
      </c>
      <c r="F29" s="8">
        <v>100000</v>
      </c>
      <c r="G29" s="11">
        <f t="shared" si="12"/>
        <v>19046000</v>
      </c>
      <c r="H29" s="11">
        <f t="shared" si="13"/>
        <v>5713800</v>
      </c>
      <c r="I29" s="11">
        <f t="shared" si="14"/>
        <v>11427600</v>
      </c>
      <c r="J29" s="8">
        <f t="shared" si="2"/>
        <v>317433.33333333331</v>
      </c>
      <c r="K29" s="8">
        <f t="shared" si="3"/>
        <v>952300</v>
      </c>
      <c r="L29" s="11">
        <f t="shared" si="15"/>
        <v>1904600</v>
      </c>
    </row>
    <row r="30" spans="1:12" x14ac:dyDescent="0.25">
      <c r="A30" s="6">
        <v>21</v>
      </c>
      <c r="B30" s="17" t="s">
        <v>170</v>
      </c>
      <c r="C30" s="6" t="s">
        <v>17</v>
      </c>
      <c r="D30" s="17" t="s">
        <v>12</v>
      </c>
      <c r="E30" s="2">
        <v>175.56</v>
      </c>
      <c r="F30" s="8">
        <v>100000</v>
      </c>
      <c r="G30" s="11">
        <f t="shared" si="12"/>
        <v>17556000</v>
      </c>
      <c r="H30" s="11">
        <f t="shared" si="13"/>
        <v>5266800</v>
      </c>
      <c r="I30" s="11">
        <f t="shared" si="14"/>
        <v>10533600</v>
      </c>
      <c r="J30" s="8">
        <f t="shared" si="2"/>
        <v>292600</v>
      </c>
      <c r="K30" s="8">
        <f t="shared" si="3"/>
        <v>877800</v>
      </c>
      <c r="L30" s="11">
        <f>G30*10/100</f>
        <v>1755600</v>
      </c>
    </row>
    <row r="31" spans="1:12" x14ac:dyDescent="0.25">
      <c r="A31" s="6"/>
      <c r="B31" s="17"/>
      <c r="C31" s="6"/>
      <c r="D31" s="17"/>
      <c r="E31" s="37">
        <f>E25+E26+E27+E28+E29+E30</f>
        <v>1167.78</v>
      </c>
      <c r="F31" s="32"/>
      <c r="G31" s="32">
        <f>SUM(G25:G30)</f>
        <v>116778000</v>
      </c>
      <c r="H31" s="32">
        <f t="shared" si="13"/>
        <v>35033400</v>
      </c>
      <c r="I31" s="32">
        <f t="shared" si="14"/>
        <v>70066800</v>
      </c>
      <c r="J31" s="8">
        <f t="shared" si="2"/>
        <v>1946300</v>
      </c>
      <c r="K31" s="8">
        <f t="shared" si="3"/>
        <v>5838900</v>
      </c>
      <c r="L31" s="32">
        <f>G31*10/100</f>
        <v>11677800</v>
      </c>
    </row>
    <row r="32" spans="1:12" x14ac:dyDescent="0.25">
      <c r="A32" s="30"/>
      <c r="B32" s="33" t="s">
        <v>247</v>
      </c>
      <c r="C32" s="30"/>
      <c r="D32" s="34"/>
      <c r="E32" s="38"/>
      <c r="F32" s="36"/>
      <c r="G32" s="36"/>
      <c r="H32" s="36"/>
      <c r="I32" s="36"/>
      <c r="J32" s="36"/>
      <c r="K32" s="36"/>
      <c r="L32" s="36"/>
    </row>
    <row r="33" spans="1:12" x14ac:dyDescent="0.25">
      <c r="A33" s="6">
        <v>22</v>
      </c>
      <c r="B33" s="17" t="s">
        <v>189</v>
      </c>
      <c r="C33" s="6" t="s">
        <v>18</v>
      </c>
      <c r="D33" s="52" t="s">
        <v>22</v>
      </c>
      <c r="E33" s="2">
        <v>88</v>
      </c>
      <c r="F33" s="8">
        <v>120000</v>
      </c>
      <c r="G33" s="8">
        <f>F33*E33</f>
        <v>10560000</v>
      </c>
      <c r="H33" s="8">
        <f>G33*30/100</f>
        <v>3168000</v>
      </c>
      <c r="I33" s="8">
        <f>G33-H33-L33</f>
        <v>6336000</v>
      </c>
      <c r="J33" s="8">
        <f t="shared" si="2"/>
        <v>176000</v>
      </c>
      <c r="K33" s="8">
        <f t="shared" si="3"/>
        <v>528000</v>
      </c>
      <c r="L33" s="8">
        <f>G33*10/100</f>
        <v>1056000</v>
      </c>
    </row>
    <row r="34" spans="1:12" x14ac:dyDescent="0.25">
      <c r="A34" s="6">
        <v>23</v>
      </c>
      <c r="B34" s="17" t="s">
        <v>190</v>
      </c>
      <c r="C34" s="6" t="s">
        <v>18</v>
      </c>
      <c r="D34" s="52" t="s">
        <v>22</v>
      </c>
      <c r="E34" s="2">
        <v>88</v>
      </c>
      <c r="F34" s="8">
        <v>120000</v>
      </c>
      <c r="G34" s="8">
        <f t="shared" ref="G34:G36" si="16">F34*E34</f>
        <v>10560000</v>
      </c>
      <c r="H34" s="8">
        <f t="shared" ref="H34:H37" si="17">G34*30/100</f>
        <v>3168000</v>
      </c>
      <c r="I34" s="8">
        <f t="shared" ref="I34:I37" si="18">G34-H34-L34</f>
        <v>6336000</v>
      </c>
      <c r="J34" s="8">
        <f t="shared" si="2"/>
        <v>176000</v>
      </c>
      <c r="K34" s="8">
        <f t="shared" si="3"/>
        <v>528000</v>
      </c>
      <c r="L34" s="8">
        <f t="shared" ref="L34:L37" si="19">G34*10/100</f>
        <v>1056000</v>
      </c>
    </row>
    <row r="35" spans="1:12" x14ac:dyDescent="0.25">
      <c r="A35" s="6">
        <v>24</v>
      </c>
      <c r="B35" s="17" t="s">
        <v>191</v>
      </c>
      <c r="C35" s="6" t="s">
        <v>18</v>
      </c>
      <c r="D35" s="52" t="s">
        <v>22</v>
      </c>
      <c r="E35" s="2">
        <v>88</v>
      </c>
      <c r="F35" s="8">
        <v>120000</v>
      </c>
      <c r="G35" s="8">
        <f t="shared" si="16"/>
        <v>10560000</v>
      </c>
      <c r="H35" s="8">
        <f t="shared" si="17"/>
        <v>3168000</v>
      </c>
      <c r="I35" s="8">
        <f t="shared" si="18"/>
        <v>6336000</v>
      </c>
      <c r="J35" s="8">
        <f t="shared" si="2"/>
        <v>176000</v>
      </c>
      <c r="K35" s="8">
        <f t="shared" si="3"/>
        <v>528000</v>
      </c>
      <c r="L35" s="8">
        <f t="shared" si="19"/>
        <v>1056000</v>
      </c>
    </row>
    <row r="36" spans="1:12" x14ac:dyDescent="0.25">
      <c r="A36" s="6">
        <v>25</v>
      </c>
      <c r="B36" s="17" t="s">
        <v>192</v>
      </c>
      <c r="C36" s="6" t="s">
        <v>18</v>
      </c>
      <c r="D36" s="52" t="s">
        <v>22</v>
      </c>
      <c r="E36" s="2">
        <v>94</v>
      </c>
      <c r="F36" s="8">
        <v>120000</v>
      </c>
      <c r="G36" s="8">
        <f t="shared" si="16"/>
        <v>11280000</v>
      </c>
      <c r="H36" s="8">
        <f t="shared" si="17"/>
        <v>3384000</v>
      </c>
      <c r="I36" s="8">
        <f t="shared" si="18"/>
        <v>6768000</v>
      </c>
      <c r="J36" s="8">
        <f t="shared" si="2"/>
        <v>188000</v>
      </c>
      <c r="K36" s="8">
        <f t="shared" si="3"/>
        <v>564000</v>
      </c>
      <c r="L36" s="8">
        <f t="shared" si="19"/>
        <v>1128000</v>
      </c>
    </row>
    <row r="37" spans="1:12" x14ac:dyDescent="0.25">
      <c r="A37" s="6"/>
      <c r="B37" s="17"/>
      <c r="C37" s="6"/>
      <c r="D37" s="17"/>
      <c r="E37" s="37">
        <f>E33+E34+E35+E36</f>
        <v>358</v>
      </c>
      <c r="F37" s="32"/>
      <c r="G37" s="32">
        <f>SUM(G33:G36)</f>
        <v>42960000</v>
      </c>
      <c r="H37" s="32">
        <f t="shared" si="17"/>
        <v>12888000</v>
      </c>
      <c r="I37" s="32">
        <f t="shared" si="18"/>
        <v>25776000</v>
      </c>
      <c r="J37" s="8">
        <f t="shared" si="2"/>
        <v>716000</v>
      </c>
      <c r="K37" s="8">
        <f t="shared" si="3"/>
        <v>2148000</v>
      </c>
      <c r="L37" s="32">
        <f t="shared" si="19"/>
        <v>4296000</v>
      </c>
    </row>
    <row r="38" spans="1:12" x14ac:dyDescent="0.25">
      <c r="A38" s="30"/>
      <c r="B38" s="33" t="s">
        <v>248</v>
      </c>
      <c r="C38" s="30"/>
      <c r="D38" s="34"/>
      <c r="E38" s="38"/>
      <c r="F38" s="36"/>
      <c r="G38" s="36"/>
      <c r="H38" s="36"/>
      <c r="I38" s="36"/>
      <c r="J38" s="36"/>
      <c r="K38" s="36"/>
      <c r="L38" s="36"/>
    </row>
    <row r="39" spans="1:12" x14ac:dyDescent="0.25">
      <c r="A39" s="6">
        <v>26</v>
      </c>
      <c r="B39" s="17" t="s">
        <v>92</v>
      </c>
      <c r="C39" s="6" t="s">
        <v>19</v>
      </c>
      <c r="D39" s="17" t="s">
        <v>16</v>
      </c>
      <c r="E39" s="2">
        <v>407</v>
      </c>
      <c r="F39" s="8">
        <v>40000</v>
      </c>
      <c r="G39" s="8">
        <f>F39*E39</f>
        <v>16280000</v>
      </c>
      <c r="H39" s="8">
        <f>G39*30/100</f>
        <v>4884000</v>
      </c>
      <c r="I39" s="8">
        <f>G39-H39-L39</f>
        <v>9768000</v>
      </c>
      <c r="J39" s="8">
        <f t="shared" si="2"/>
        <v>271333.33333333331</v>
      </c>
      <c r="K39" s="8">
        <f t="shared" si="3"/>
        <v>814000</v>
      </c>
      <c r="L39" s="8">
        <f>G39*10/100</f>
        <v>1628000</v>
      </c>
    </row>
    <row r="40" spans="1:12" x14ac:dyDescent="0.25">
      <c r="A40" s="6">
        <v>27</v>
      </c>
      <c r="B40" s="17" t="s">
        <v>201</v>
      </c>
      <c r="C40" s="6" t="s">
        <v>19</v>
      </c>
      <c r="D40" s="17" t="s">
        <v>16</v>
      </c>
      <c r="E40" s="2">
        <v>804.87</v>
      </c>
      <c r="F40" s="8">
        <v>40000</v>
      </c>
      <c r="G40" s="8">
        <f>F40*E40</f>
        <v>32194800</v>
      </c>
      <c r="H40" s="8">
        <f>G40*30/100</f>
        <v>9658440</v>
      </c>
      <c r="I40" s="8">
        <f>G40-H40-L40</f>
        <v>19316880</v>
      </c>
      <c r="J40" s="8">
        <f t="shared" si="2"/>
        <v>536580</v>
      </c>
      <c r="K40" s="8">
        <f t="shared" si="3"/>
        <v>1609740</v>
      </c>
      <c r="L40" s="8">
        <f>G40*10/100</f>
        <v>3219480</v>
      </c>
    </row>
    <row r="41" spans="1:12" x14ac:dyDescent="0.25">
      <c r="A41" s="6"/>
      <c r="B41" s="17"/>
      <c r="C41" s="6"/>
      <c r="D41" s="17"/>
      <c r="E41" s="37">
        <f>E39+E40</f>
        <v>1211.8699999999999</v>
      </c>
      <c r="F41" s="32"/>
      <c r="G41" s="32">
        <f>SUM(G39:G40)</f>
        <v>48474800</v>
      </c>
      <c r="H41" s="32">
        <f>H38+H39</f>
        <v>4884000</v>
      </c>
      <c r="I41" s="32">
        <f>I38+I39</f>
        <v>9768000</v>
      </c>
      <c r="J41" s="8">
        <f t="shared" si="2"/>
        <v>271333.33333333331</v>
      </c>
      <c r="K41" s="8">
        <f t="shared" si="3"/>
        <v>814000</v>
      </c>
      <c r="L41" s="32">
        <f>L38+L39</f>
        <v>1628000</v>
      </c>
    </row>
    <row r="42" spans="1:12" x14ac:dyDescent="0.25">
      <c r="A42" s="30"/>
      <c r="B42" s="33" t="s">
        <v>249</v>
      </c>
      <c r="C42" s="30"/>
      <c r="D42" s="34"/>
      <c r="E42" s="38"/>
      <c r="F42" s="36"/>
      <c r="G42" s="36"/>
      <c r="H42" s="36"/>
      <c r="I42" s="36"/>
      <c r="J42" s="36"/>
      <c r="K42" s="36"/>
      <c r="L42" s="36"/>
    </row>
    <row r="43" spans="1:12" x14ac:dyDescent="0.25">
      <c r="A43" s="6">
        <v>28</v>
      </c>
      <c r="B43" s="17" t="s">
        <v>93</v>
      </c>
      <c r="C43" s="6" t="s">
        <v>20</v>
      </c>
      <c r="D43" s="17" t="s">
        <v>16</v>
      </c>
      <c r="E43" s="2">
        <v>407</v>
      </c>
      <c r="F43" s="8">
        <v>40000</v>
      </c>
      <c r="G43" s="8">
        <f>F43*E43</f>
        <v>16280000</v>
      </c>
      <c r="H43" s="8">
        <f>G43*30/100</f>
        <v>4884000</v>
      </c>
      <c r="I43" s="8">
        <f>G43-H43-L43</f>
        <v>9768000</v>
      </c>
      <c r="J43" s="8">
        <f t="shared" si="2"/>
        <v>271333.33333333331</v>
      </c>
      <c r="K43" s="8">
        <f t="shared" si="3"/>
        <v>814000</v>
      </c>
      <c r="L43" s="8">
        <f>G43*10/100</f>
        <v>1628000</v>
      </c>
    </row>
    <row r="44" spans="1:12" x14ac:dyDescent="0.25">
      <c r="A44" s="6">
        <v>29</v>
      </c>
      <c r="B44" s="17" t="s">
        <v>212</v>
      </c>
      <c r="C44" s="6" t="s">
        <v>20</v>
      </c>
      <c r="D44" s="17" t="s">
        <v>16</v>
      </c>
      <c r="E44" s="2">
        <v>804.87</v>
      </c>
      <c r="F44" s="8">
        <v>40000</v>
      </c>
      <c r="G44" s="8">
        <f>F44*E44</f>
        <v>32194800</v>
      </c>
      <c r="H44" s="8">
        <f>G44*30/100</f>
        <v>9658440</v>
      </c>
      <c r="I44" s="8">
        <f>G44-H44-L44</f>
        <v>19316880</v>
      </c>
      <c r="J44" s="8">
        <f t="shared" si="2"/>
        <v>536580</v>
      </c>
      <c r="K44" s="8">
        <f t="shared" si="3"/>
        <v>1609740</v>
      </c>
      <c r="L44" s="8">
        <f>G44*10/100</f>
        <v>3219480</v>
      </c>
    </row>
    <row r="45" spans="1:12" x14ac:dyDescent="0.25">
      <c r="A45" s="6"/>
      <c r="B45" s="17"/>
      <c r="C45" s="6"/>
      <c r="D45" s="17"/>
      <c r="E45" s="37">
        <f>E43+E44</f>
        <v>1211.8699999999999</v>
      </c>
      <c r="F45" s="32"/>
      <c r="G45" s="32">
        <f>SUM(G43:G44)</f>
        <v>48474800</v>
      </c>
      <c r="H45" s="32">
        <f>H43+H44</f>
        <v>14542440</v>
      </c>
      <c r="I45" s="32">
        <f>I43+I44</f>
        <v>29084880</v>
      </c>
      <c r="J45" s="8">
        <f t="shared" si="2"/>
        <v>807913.33333333337</v>
      </c>
      <c r="K45" s="8">
        <f t="shared" si="3"/>
        <v>2423740</v>
      </c>
      <c r="L45" s="32">
        <f>L43+L44</f>
        <v>4847480</v>
      </c>
    </row>
    <row r="46" spans="1:12" x14ac:dyDescent="0.25">
      <c r="A46" s="30"/>
      <c r="B46" s="33" t="s">
        <v>250</v>
      </c>
      <c r="C46" s="30"/>
      <c r="D46" s="34"/>
      <c r="E46" s="38"/>
      <c r="F46" s="36"/>
      <c r="G46" s="36"/>
      <c r="H46" s="36"/>
      <c r="I46" s="36"/>
      <c r="J46" s="36"/>
      <c r="K46" s="36"/>
      <c r="L46" s="36"/>
    </row>
    <row r="47" spans="1:12" x14ac:dyDescent="0.25">
      <c r="A47" s="6">
        <v>30</v>
      </c>
      <c r="B47" s="17" t="s">
        <v>94</v>
      </c>
      <c r="C47" s="6" t="s">
        <v>23</v>
      </c>
      <c r="D47" s="17" t="s">
        <v>16</v>
      </c>
      <c r="E47" s="2">
        <v>407</v>
      </c>
      <c r="F47" s="8">
        <v>40000</v>
      </c>
      <c r="G47" s="8">
        <f>F47*E47</f>
        <v>16280000</v>
      </c>
      <c r="H47" s="8">
        <f>G47*30/100</f>
        <v>4884000</v>
      </c>
      <c r="I47" s="8">
        <f>G47-H47-L47</f>
        <v>9768000</v>
      </c>
      <c r="J47" s="8">
        <f t="shared" si="2"/>
        <v>271333.33333333331</v>
      </c>
      <c r="K47" s="8">
        <f t="shared" si="3"/>
        <v>814000</v>
      </c>
      <c r="L47" s="8">
        <f>G47*10/100</f>
        <v>1628000</v>
      </c>
    </row>
    <row r="48" spans="1:12" x14ac:dyDescent="0.25">
      <c r="A48" s="6">
        <v>31</v>
      </c>
      <c r="B48" s="17" t="s">
        <v>223</v>
      </c>
      <c r="C48" s="6" t="s">
        <v>23</v>
      </c>
      <c r="D48" s="17" t="s">
        <v>16</v>
      </c>
      <c r="E48" s="2">
        <v>804.87</v>
      </c>
      <c r="F48" s="8">
        <v>40000</v>
      </c>
      <c r="G48" s="8">
        <f>F48*E48</f>
        <v>32194800</v>
      </c>
      <c r="H48" s="8">
        <f>G48*30/100</f>
        <v>9658440</v>
      </c>
      <c r="I48" s="8">
        <f>G48-H48-L48</f>
        <v>19316880</v>
      </c>
      <c r="J48" s="8">
        <f t="shared" si="2"/>
        <v>536580</v>
      </c>
      <c r="K48" s="8">
        <f t="shared" si="3"/>
        <v>1609740</v>
      </c>
      <c r="L48" s="8">
        <f>G48*10/100</f>
        <v>3219480</v>
      </c>
    </row>
    <row r="49" spans="1:12" x14ac:dyDescent="0.25">
      <c r="A49" s="6"/>
      <c r="B49" s="17"/>
      <c r="C49" s="6"/>
      <c r="D49" s="17"/>
      <c r="E49" s="37">
        <f>E47+E48</f>
        <v>1211.8699999999999</v>
      </c>
      <c r="F49" s="32"/>
      <c r="G49" s="32">
        <f>SUM(G47:G48)</f>
        <v>48474800</v>
      </c>
      <c r="H49" s="32">
        <f>H47+H48</f>
        <v>14542440</v>
      </c>
      <c r="I49" s="32">
        <f>I47+I48</f>
        <v>29084880</v>
      </c>
      <c r="J49" s="8">
        <f t="shared" si="2"/>
        <v>807913.33333333337</v>
      </c>
      <c r="K49" s="8">
        <f t="shared" si="3"/>
        <v>2423740</v>
      </c>
      <c r="L49" s="32">
        <f>L47+L48</f>
        <v>4847480</v>
      </c>
    </row>
    <row r="50" spans="1:12" x14ac:dyDescent="0.25">
      <c r="A50" s="30"/>
      <c r="B50" s="33" t="s">
        <v>251</v>
      </c>
      <c r="C50" s="30"/>
      <c r="D50" s="34"/>
      <c r="E50" s="38"/>
      <c r="F50" s="36"/>
      <c r="G50" s="36"/>
      <c r="H50" s="36"/>
      <c r="I50" s="36"/>
      <c r="J50" s="36"/>
      <c r="K50" s="36"/>
      <c r="L50" s="36"/>
    </row>
    <row r="51" spans="1:12" x14ac:dyDescent="0.25">
      <c r="A51" s="55">
        <v>33</v>
      </c>
      <c r="B51" s="56" t="s">
        <v>227</v>
      </c>
      <c r="C51" s="55" t="s">
        <v>24</v>
      </c>
      <c r="D51" s="57" t="s">
        <v>240</v>
      </c>
      <c r="E51" s="58">
        <v>957.23</v>
      </c>
      <c r="F51" s="59">
        <v>30000</v>
      </c>
      <c r="G51" s="59">
        <f t="shared" ref="G51:G52" si="20">F51*E51</f>
        <v>28716900</v>
      </c>
      <c r="H51" s="59">
        <f t="shared" ref="H51:H56" si="21">G51*30/100</f>
        <v>8615070</v>
      </c>
      <c r="I51" s="59">
        <f t="shared" ref="I51:I52" si="22">G51-H51-L51</f>
        <v>17230140</v>
      </c>
      <c r="J51" s="59">
        <f t="shared" si="2"/>
        <v>478615</v>
      </c>
      <c r="K51" s="59">
        <f t="shared" si="3"/>
        <v>1435845</v>
      </c>
      <c r="L51" s="59">
        <f t="shared" ref="L51:L52" si="23">G51*10/100</f>
        <v>2871690</v>
      </c>
    </row>
    <row r="52" spans="1:12" x14ac:dyDescent="0.25">
      <c r="A52" s="55">
        <v>34</v>
      </c>
      <c r="B52" s="56" t="s">
        <v>232</v>
      </c>
      <c r="C52" s="55" t="s">
        <v>24</v>
      </c>
      <c r="D52" s="57" t="s">
        <v>240</v>
      </c>
      <c r="E52" s="58">
        <v>1023.74</v>
      </c>
      <c r="F52" s="59">
        <v>30000</v>
      </c>
      <c r="G52" s="59">
        <f t="shared" si="20"/>
        <v>30712200</v>
      </c>
      <c r="H52" s="59">
        <f t="shared" si="21"/>
        <v>9213660</v>
      </c>
      <c r="I52" s="59">
        <f t="shared" si="22"/>
        <v>18427320</v>
      </c>
      <c r="J52" s="59">
        <f t="shared" si="2"/>
        <v>511870</v>
      </c>
      <c r="K52" s="59">
        <f t="shared" si="3"/>
        <v>1535610</v>
      </c>
      <c r="L52" s="59">
        <f t="shared" si="23"/>
        <v>3071220</v>
      </c>
    </row>
    <row r="53" spans="1:12" x14ac:dyDescent="0.25">
      <c r="A53" s="55"/>
      <c r="B53" s="56"/>
      <c r="C53" s="55"/>
      <c r="D53" s="56"/>
      <c r="E53" s="58">
        <f>E51+E52</f>
        <v>1980.97</v>
      </c>
      <c r="F53" s="59"/>
      <c r="G53" s="59">
        <f>SUM(G51:G52)</f>
        <v>59429100</v>
      </c>
      <c r="H53" s="59">
        <f>H51+H52</f>
        <v>17828730</v>
      </c>
      <c r="I53" s="60">
        <f>I51+I52</f>
        <v>35657460</v>
      </c>
      <c r="J53" s="59">
        <f t="shared" si="2"/>
        <v>990485</v>
      </c>
      <c r="K53" s="59">
        <f t="shared" si="3"/>
        <v>2971455</v>
      </c>
      <c r="L53" s="60">
        <f>L51+L52</f>
        <v>5942910</v>
      </c>
    </row>
    <row r="54" spans="1:12" x14ac:dyDescent="0.25">
      <c r="A54" s="30"/>
      <c r="B54" s="33" t="s">
        <v>252</v>
      </c>
      <c r="C54" s="30"/>
      <c r="D54" s="34"/>
      <c r="E54" s="38"/>
      <c r="F54" s="36"/>
      <c r="G54" s="36"/>
      <c r="H54" s="36"/>
      <c r="I54" s="36"/>
      <c r="J54" s="36"/>
      <c r="K54" s="36"/>
      <c r="L54" s="36"/>
    </row>
    <row r="55" spans="1:12" x14ac:dyDescent="0.25">
      <c r="A55" s="55">
        <v>35</v>
      </c>
      <c r="B55" s="56" t="s">
        <v>234</v>
      </c>
      <c r="C55" s="55" t="s">
        <v>25</v>
      </c>
      <c r="D55" s="57" t="s">
        <v>240</v>
      </c>
      <c r="E55" s="58">
        <v>957.23</v>
      </c>
      <c r="F55" s="59">
        <v>30000</v>
      </c>
      <c r="G55" s="59">
        <f t="shared" ref="G55:G56" si="24">F55*E55</f>
        <v>28716900</v>
      </c>
      <c r="H55" s="59">
        <f t="shared" si="21"/>
        <v>8615070</v>
      </c>
      <c r="I55" s="59">
        <f t="shared" ref="I55:I56" si="25">G55-H55-L55</f>
        <v>17230140</v>
      </c>
      <c r="J55" s="59">
        <f t="shared" si="2"/>
        <v>478615</v>
      </c>
      <c r="K55" s="59">
        <f t="shared" si="3"/>
        <v>1435845</v>
      </c>
      <c r="L55" s="59">
        <f t="shared" ref="L55:L56" si="26">G55*10/100</f>
        <v>2871690</v>
      </c>
    </row>
    <row r="56" spans="1:12" x14ac:dyDescent="0.25">
      <c r="A56" s="55">
        <v>36</v>
      </c>
      <c r="B56" s="56" t="s">
        <v>239</v>
      </c>
      <c r="C56" s="55" t="s">
        <v>25</v>
      </c>
      <c r="D56" s="57" t="s">
        <v>240</v>
      </c>
      <c r="E56" s="58">
        <v>1023.74</v>
      </c>
      <c r="F56" s="59">
        <v>30000</v>
      </c>
      <c r="G56" s="59">
        <f t="shared" si="24"/>
        <v>30712200</v>
      </c>
      <c r="H56" s="59">
        <f t="shared" si="21"/>
        <v>9213660</v>
      </c>
      <c r="I56" s="59">
        <f t="shared" si="25"/>
        <v>18427320</v>
      </c>
      <c r="J56" s="59">
        <f t="shared" si="2"/>
        <v>511870</v>
      </c>
      <c r="K56" s="59">
        <f t="shared" si="3"/>
        <v>1535610</v>
      </c>
      <c r="L56" s="59">
        <f t="shared" si="26"/>
        <v>3071220</v>
      </c>
    </row>
    <row r="57" spans="1:12" x14ac:dyDescent="0.25">
      <c r="A57" s="55"/>
      <c r="B57" s="55"/>
      <c r="C57" s="55"/>
      <c r="D57" s="55"/>
      <c r="E57" s="58">
        <f>E55+E56</f>
        <v>1980.97</v>
      </c>
      <c r="F57" s="55"/>
      <c r="G57" s="60">
        <f>SUM(G55:G56)</f>
        <v>59429100</v>
      </c>
      <c r="H57" s="60">
        <f>H55+H56</f>
        <v>17828730</v>
      </c>
      <c r="I57" s="60">
        <f>I55+I56</f>
        <v>35657460</v>
      </c>
      <c r="J57" s="59">
        <f t="shared" si="2"/>
        <v>990485</v>
      </c>
      <c r="K57" s="59">
        <f t="shared" si="3"/>
        <v>2971455</v>
      </c>
      <c r="L57" s="60">
        <f>L55+L56</f>
        <v>5942910</v>
      </c>
    </row>
    <row r="58" spans="1:12" ht="24.75" customHeight="1" x14ac:dyDescent="0.25">
      <c r="A58" s="93" t="s">
        <v>0</v>
      </c>
      <c r="B58" s="93"/>
      <c r="C58" s="93"/>
      <c r="D58" s="93"/>
      <c r="E58" s="93"/>
      <c r="F58" s="93"/>
      <c r="G58" s="54">
        <f>G57+G53+G49+G45+G41+G31+G23+G15+G8</f>
        <v>697798950</v>
      </c>
      <c r="H58" s="54">
        <f t="shared" ref="H58:L58" si="27">H57+H53+H49+H45+H41+H31+H23+H15+H8</f>
        <v>199681245</v>
      </c>
      <c r="I58" s="54">
        <f t="shared" si="27"/>
        <v>399362490</v>
      </c>
      <c r="J58" s="54">
        <f t="shared" si="27"/>
        <v>11093402.5</v>
      </c>
      <c r="K58" s="54">
        <f t="shared" si="27"/>
        <v>33280207.5</v>
      </c>
      <c r="L58" s="54">
        <f t="shared" si="27"/>
        <v>66560415</v>
      </c>
    </row>
  </sheetData>
  <mergeCells count="1">
    <mergeCell ref="A58:F58"/>
  </mergeCells>
  <pageMargins left="0.2" right="0.2" top="0.25" bottom="0.25" header="0.3" footer="0.3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84CC-FB46-4416-8E6F-1A4D92224E79}">
  <dimension ref="A1:X348"/>
  <sheetViews>
    <sheetView tabSelected="1" topLeftCell="M1" zoomScaleNormal="100" workbookViewId="0">
      <pane ySplit="2" topLeftCell="A3" activePane="bottomLeft" state="frozen"/>
      <selection activeCell="E115" sqref="E115"/>
      <selection pane="bottomLeft" activeCell="X2" sqref="X2:X12"/>
    </sheetView>
  </sheetViews>
  <sheetFormatPr defaultRowHeight="15" x14ac:dyDescent="0.25"/>
  <cols>
    <col min="1" max="1" width="6.28515625" style="62" customWidth="1"/>
    <col min="2" max="2" width="9.7109375" style="62" customWidth="1"/>
    <col min="3" max="3" width="15.140625" style="62" customWidth="1"/>
    <col min="4" max="4" width="19.42578125" style="62" customWidth="1"/>
    <col min="5" max="5" width="17.140625" style="62" customWidth="1"/>
    <col min="6" max="6" width="14.85546875" style="85" customWidth="1"/>
    <col min="7" max="7" width="8.85546875" style="74" customWidth="1"/>
    <col min="8" max="8" width="13.85546875" style="74" customWidth="1"/>
    <col min="9" max="9" width="13.85546875" style="90" customWidth="1"/>
    <col min="10" max="11" width="14.5703125" style="74" customWidth="1"/>
    <col min="12" max="12" width="16.7109375" style="74" bestFit="1" customWidth="1"/>
    <col min="13" max="15" width="13.140625" style="74" customWidth="1"/>
    <col min="16" max="16" width="14.85546875" style="74" customWidth="1"/>
    <col min="17" max="17" width="13.42578125" style="62" customWidth="1"/>
    <col min="18" max="18" width="22.5703125" style="62" customWidth="1"/>
    <col min="19" max="19" width="22.42578125" style="62" bestFit="1" customWidth="1"/>
    <col min="20" max="20" width="27.28515625" style="77" customWidth="1"/>
    <col min="21" max="21" width="15" style="62" customWidth="1"/>
    <col min="22" max="22" width="17.28515625" style="77" bestFit="1" customWidth="1"/>
    <col min="23" max="23" width="9.140625" style="62"/>
    <col min="24" max="24" width="12.42578125" style="62" bestFit="1" customWidth="1"/>
    <col min="25" max="16384" width="9.140625" style="62"/>
  </cols>
  <sheetData>
    <row r="1" spans="1:24" ht="22.5" customHeight="1" x14ac:dyDescent="0.25">
      <c r="A1" s="91">
        <v>1</v>
      </c>
      <c r="B1" s="91">
        <v>2</v>
      </c>
      <c r="C1" s="91">
        <v>3</v>
      </c>
      <c r="D1" s="91">
        <v>4</v>
      </c>
      <c r="E1" s="91">
        <v>5</v>
      </c>
      <c r="F1" s="91">
        <v>6</v>
      </c>
      <c r="G1" s="91">
        <v>7</v>
      </c>
      <c r="H1" s="91">
        <v>8</v>
      </c>
      <c r="I1" s="91">
        <v>9</v>
      </c>
      <c r="J1" s="91">
        <v>10</v>
      </c>
      <c r="K1" s="91">
        <v>11</v>
      </c>
      <c r="L1" s="91">
        <v>12</v>
      </c>
      <c r="M1" s="91">
        <v>13</v>
      </c>
      <c r="N1" s="91">
        <v>14</v>
      </c>
      <c r="O1" s="91">
        <v>15</v>
      </c>
      <c r="P1" s="91">
        <v>16</v>
      </c>
      <c r="Q1" s="91">
        <v>17</v>
      </c>
      <c r="R1" s="91">
        <v>18</v>
      </c>
      <c r="S1" s="91">
        <v>19</v>
      </c>
      <c r="T1" s="91">
        <v>20</v>
      </c>
      <c r="W1" s="61"/>
      <c r="X1" s="61"/>
    </row>
    <row r="2" spans="1:24" x14ac:dyDescent="0.25">
      <c r="A2" s="47" t="s">
        <v>1</v>
      </c>
      <c r="B2" s="47" t="s">
        <v>10</v>
      </c>
      <c r="C2" s="47" t="s">
        <v>273</v>
      </c>
      <c r="D2" s="47" t="s">
        <v>9</v>
      </c>
      <c r="E2" s="47" t="s">
        <v>3</v>
      </c>
      <c r="F2" s="78" t="s">
        <v>6</v>
      </c>
      <c r="G2" s="48" t="s">
        <v>7</v>
      </c>
      <c r="H2" s="48" t="s">
        <v>8</v>
      </c>
      <c r="I2" s="88" t="s">
        <v>279</v>
      </c>
      <c r="J2" s="48" t="s">
        <v>5</v>
      </c>
      <c r="K2" s="48" t="s">
        <v>281</v>
      </c>
      <c r="L2" s="48" t="s">
        <v>14</v>
      </c>
      <c r="M2" s="48" t="s">
        <v>257</v>
      </c>
      <c r="N2" s="48" t="s">
        <v>258</v>
      </c>
      <c r="O2" s="48" t="s">
        <v>280</v>
      </c>
      <c r="P2" s="48" t="s">
        <v>15</v>
      </c>
      <c r="Q2" s="75" t="s">
        <v>2</v>
      </c>
      <c r="R2" s="75" t="s">
        <v>278</v>
      </c>
      <c r="S2" s="75" t="s">
        <v>277</v>
      </c>
      <c r="T2" s="75" t="s">
        <v>276</v>
      </c>
      <c r="V2" s="102" t="s">
        <v>12</v>
      </c>
      <c r="W2" s="79">
        <v>88</v>
      </c>
      <c r="X2" s="61" t="s">
        <v>26</v>
      </c>
    </row>
    <row r="3" spans="1:24" x14ac:dyDescent="0.25">
      <c r="A3" s="61">
        <v>1</v>
      </c>
      <c r="B3" s="61" t="s">
        <v>27</v>
      </c>
      <c r="C3" s="61">
        <v>-1</v>
      </c>
      <c r="D3" s="61" t="s">
        <v>26</v>
      </c>
      <c r="E3" s="61" t="s">
        <v>12</v>
      </c>
      <c r="F3" s="79">
        <v>407</v>
      </c>
      <c r="G3" s="65">
        <v>95000</v>
      </c>
      <c r="H3" s="65">
        <f>G3*F3</f>
        <v>38665000</v>
      </c>
      <c r="I3" s="79">
        <v>30</v>
      </c>
      <c r="J3" s="65">
        <f t="shared" ref="J3:J66" si="0">H3*0.3</f>
        <v>11599500</v>
      </c>
      <c r="K3" s="79">
        <v>60</v>
      </c>
      <c r="L3" s="65">
        <f>H3-J3-P3</f>
        <v>23199000</v>
      </c>
      <c r="M3" s="65">
        <f>L3/36</f>
        <v>644416.66666666663</v>
      </c>
      <c r="N3" s="65">
        <f>M3*3</f>
        <v>1933250</v>
      </c>
      <c r="O3" s="79">
        <v>10</v>
      </c>
      <c r="P3" s="65">
        <f t="shared" ref="P3:P66" si="1">H3*0.1</f>
        <v>3866500</v>
      </c>
      <c r="Q3" s="76" t="s">
        <v>272</v>
      </c>
      <c r="R3" s="61" t="s">
        <v>274</v>
      </c>
      <c r="S3" s="61" t="s">
        <v>275</v>
      </c>
      <c r="T3" s="92" t="str">
        <f>TRIM(E3)&amp;"-No-" &amp; TRIM(B3)</f>
        <v>Shop-No-B1</v>
      </c>
      <c r="V3" s="102" t="s">
        <v>21</v>
      </c>
      <c r="W3" s="79">
        <v>94</v>
      </c>
      <c r="X3" s="61" t="s">
        <v>11</v>
      </c>
    </row>
    <row r="4" spans="1:24" x14ac:dyDescent="0.25">
      <c r="A4" s="61">
        <v>2</v>
      </c>
      <c r="B4" s="61" t="s">
        <v>28</v>
      </c>
      <c r="C4" s="61">
        <v>-1</v>
      </c>
      <c r="D4" s="61" t="s">
        <v>26</v>
      </c>
      <c r="E4" s="61" t="s">
        <v>12</v>
      </c>
      <c r="F4" s="80">
        <v>287.62</v>
      </c>
      <c r="G4" s="65">
        <v>95000</v>
      </c>
      <c r="H4" s="65">
        <f t="shared" ref="H4:H74" si="2">G4*F4</f>
        <v>27323900</v>
      </c>
      <c r="I4" s="79">
        <v>30</v>
      </c>
      <c r="J4" s="65">
        <f t="shared" si="0"/>
        <v>8197170</v>
      </c>
      <c r="K4" s="79">
        <v>60</v>
      </c>
      <c r="L4" s="65">
        <f t="shared" ref="L4:L30" si="3">H4-J4-P4</f>
        <v>16394340</v>
      </c>
      <c r="M4" s="65">
        <f t="shared" ref="M4:M65" si="4">L4/36</f>
        <v>455398.33333333331</v>
      </c>
      <c r="N4" s="65">
        <f t="shared" ref="N4:N65" si="5">M4*3</f>
        <v>1366195</v>
      </c>
      <c r="O4" s="79">
        <v>10</v>
      </c>
      <c r="P4" s="65">
        <f t="shared" si="1"/>
        <v>2732390</v>
      </c>
      <c r="Q4" s="76" t="s">
        <v>272</v>
      </c>
      <c r="R4" s="61"/>
      <c r="S4" s="61"/>
      <c r="T4" s="92" t="str">
        <f t="shared" ref="T4:T67" si="6">TRIM(E4)&amp;"-No-" &amp; TRIM(B4)</f>
        <v>Shop-No-B2</v>
      </c>
      <c r="V4" s="102" t="s">
        <v>22</v>
      </c>
      <c r="W4" s="81">
        <v>175.56</v>
      </c>
      <c r="X4" s="61" t="s">
        <v>13</v>
      </c>
    </row>
    <row r="5" spans="1:24" x14ac:dyDescent="0.25">
      <c r="A5" s="61">
        <v>3</v>
      </c>
      <c r="B5" s="61" t="s">
        <v>29</v>
      </c>
      <c r="C5" s="61">
        <v>-1</v>
      </c>
      <c r="D5" s="61" t="s">
        <v>26</v>
      </c>
      <c r="E5" s="61" t="s">
        <v>12</v>
      </c>
      <c r="F5" s="80">
        <v>265.68</v>
      </c>
      <c r="G5" s="65">
        <v>95000</v>
      </c>
      <c r="H5" s="65">
        <f t="shared" si="2"/>
        <v>25239600</v>
      </c>
      <c r="I5" s="79">
        <v>30</v>
      </c>
      <c r="J5" s="65">
        <f t="shared" si="0"/>
        <v>7571880</v>
      </c>
      <c r="K5" s="79">
        <v>60</v>
      </c>
      <c r="L5" s="65">
        <f t="shared" si="3"/>
        <v>15143760</v>
      </c>
      <c r="M5" s="65">
        <f t="shared" si="4"/>
        <v>420660</v>
      </c>
      <c r="N5" s="65">
        <f t="shared" si="5"/>
        <v>1261980</v>
      </c>
      <c r="O5" s="79">
        <v>10</v>
      </c>
      <c r="P5" s="65">
        <f t="shared" si="1"/>
        <v>2523960</v>
      </c>
      <c r="Q5" s="76" t="s">
        <v>272</v>
      </c>
      <c r="R5" s="61"/>
      <c r="S5" s="61"/>
      <c r="T5" s="92" t="str">
        <f t="shared" si="6"/>
        <v>Shop-No-B3</v>
      </c>
      <c r="V5" s="102" t="s">
        <v>16</v>
      </c>
      <c r="W5" s="81">
        <v>190.46</v>
      </c>
      <c r="X5" s="61" t="s">
        <v>17</v>
      </c>
    </row>
    <row r="6" spans="1:24" x14ac:dyDescent="0.25">
      <c r="A6" s="61">
        <v>4</v>
      </c>
      <c r="B6" s="61" t="s">
        <v>30</v>
      </c>
      <c r="C6" s="61">
        <v>-1</v>
      </c>
      <c r="D6" s="61" t="s">
        <v>26</v>
      </c>
      <c r="E6" s="61" t="s">
        <v>12</v>
      </c>
      <c r="F6" s="80">
        <v>263.25</v>
      </c>
      <c r="G6" s="65">
        <v>95000</v>
      </c>
      <c r="H6" s="65">
        <f t="shared" si="2"/>
        <v>25008750</v>
      </c>
      <c r="I6" s="79">
        <v>30</v>
      </c>
      <c r="J6" s="65">
        <f t="shared" si="0"/>
        <v>7502625</v>
      </c>
      <c r="K6" s="79">
        <v>60</v>
      </c>
      <c r="L6" s="65">
        <f>H6-J6-P6</f>
        <v>15005250</v>
      </c>
      <c r="M6" s="65">
        <f t="shared" si="4"/>
        <v>416812.5</v>
      </c>
      <c r="N6" s="65">
        <f t="shared" si="5"/>
        <v>1250437.5</v>
      </c>
      <c r="O6" s="79">
        <v>10</v>
      </c>
      <c r="P6" s="65">
        <f t="shared" si="1"/>
        <v>2500875</v>
      </c>
      <c r="Q6" s="76" t="s">
        <v>272</v>
      </c>
      <c r="R6" s="61"/>
      <c r="S6" s="61"/>
      <c r="T6" s="92" t="str">
        <f t="shared" si="6"/>
        <v>Shop-No-B4</v>
      </c>
      <c r="V6" s="102" t="s">
        <v>240</v>
      </c>
      <c r="W6" s="79">
        <v>194.21</v>
      </c>
      <c r="X6" s="61" t="s">
        <v>18</v>
      </c>
    </row>
    <row r="7" spans="1:24" x14ac:dyDescent="0.25">
      <c r="A7" s="61">
        <v>5</v>
      </c>
      <c r="B7" s="61" t="s">
        <v>31</v>
      </c>
      <c r="C7" s="61">
        <v>-1</v>
      </c>
      <c r="D7" s="61" t="s">
        <v>26</v>
      </c>
      <c r="E7" s="61" t="s">
        <v>12</v>
      </c>
      <c r="F7" s="80">
        <v>268.12</v>
      </c>
      <c r="G7" s="65">
        <v>95000</v>
      </c>
      <c r="H7" s="65">
        <f t="shared" si="2"/>
        <v>25471400</v>
      </c>
      <c r="I7" s="79">
        <v>30</v>
      </c>
      <c r="J7" s="65">
        <f t="shared" si="0"/>
        <v>7641420</v>
      </c>
      <c r="K7" s="79">
        <v>60</v>
      </c>
      <c r="L7" s="65">
        <f t="shared" si="3"/>
        <v>15282840</v>
      </c>
      <c r="M7" s="65">
        <f t="shared" si="4"/>
        <v>424523.33333333331</v>
      </c>
      <c r="N7" s="65">
        <f t="shared" si="5"/>
        <v>1273570</v>
      </c>
      <c r="O7" s="79">
        <v>10</v>
      </c>
      <c r="P7" s="65">
        <f t="shared" si="1"/>
        <v>2547140</v>
      </c>
      <c r="Q7" s="76" t="s">
        <v>272</v>
      </c>
      <c r="R7" s="61"/>
      <c r="S7" s="61"/>
      <c r="T7" s="92" t="str">
        <f t="shared" si="6"/>
        <v>Shop-No-B5</v>
      </c>
      <c r="V7" s="102" t="s">
        <v>268</v>
      </c>
      <c r="W7" s="81">
        <v>217.87</v>
      </c>
      <c r="X7" s="61" t="s">
        <v>19</v>
      </c>
    </row>
    <row r="8" spans="1:24" x14ac:dyDescent="0.25">
      <c r="A8" s="61">
        <v>6</v>
      </c>
      <c r="B8" s="61" t="s">
        <v>32</v>
      </c>
      <c r="C8" s="61">
        <v>-1</v>
      </c>
      <c r="D8" s="61" t="s">
        <v>26</v>
      </c>
      <c r="E8" s="61" t="s">
        <v>12</v>
      </c>
      <c r="F8" s="80">
        <v>450.35</v>
      </c>
      <c r="G8" s="65">
        <v>95000</v>
      </c>
      <c r="H8" s="65">
        <f t="shared" si="2"/>
        <v>42783250</v>
      </c>
      <c r="I8" s="79">
        <v>30</v>
      </c>
      <c r="J8" s="65">
        <f t="shared" si="0"/>
        <v>12834975</v>
      </c>
      <c r="K8" s="79">
        <v>60</v>
      </c>
      <c r="L8" s="65">
        <f t="shared" si="3"/>
        <v>25669950</v>
      </c>
      <c r="M8" s="65">
        <f t="shared" si="4"/>
        <v>713054.16666666663</v>
      </c>
      <c r="N8" s="65">
        <f t="shared" si="5"/>
        <v>2139162.5</v>
      </c>
      <c r="O8" s="79">
        <v>10</v>
      </c>
      <c r="P8" s="65">
        <f t="shared" si="1"/>
        <v>4278325</v>
      </c>
      <c r="Q8" s="76" t="s">
        <v>272</v>
      </c>
      <c r="R8" s="61"/>
      <c r="S8" s="61"/>
      <c r="T8" s="92" t="str">
        <f t="shared" si="6"/>
        <v>Shop-No-B6</v>
      </c>
      <c r="V8" s="102" t="s">
        <v>241</v>
      </c>
      <c r="W8" s="81">
        <v>226.9</v>
      </c>
      <c r="X8" s="61" t="s">
        <v>20</v>
      </c>
    </row>
    <row r="9" spans="1:24" x14ac:dyDescent="0.25">
      <c r="A9" s="61">
        <v>7</v>
      </c>
      <c r="B9" s="61" t="s">
        <v>33</v>
      </c>
      <c r="C9" s="61">
        <v>-1</v>
      </c>
      <c r="D9" s="61" t="s">
        <v>26</v>
      </c>
      <c r="E9" s="61" t="s">
        <v>12</v>
      </c>
      <c r="F9" s="80">
        <v>321.75</v>
      </c>
      <c r="G9" s="65">
        <v>95000</v>
      </c>
      <c r="H9" s="65">
        <f t="shared" si="2"/>
        <v>30566250</v>
      </c>
      <c r="I9" s="79">
        <v>30</v>
      </c>
      <c r="J9" s="65">
        <f t="shared" si="0"/>
        <v>9169875</v>
      </c>
      <c r="K9" s="79">
        <v>60</v>
      </c>
      <c r="L9" s="65">
        <f t="shared" si="3"/>
        <v>18339750</v>
      </c>
      <c r="M9" s="65">
        <f t="shared" si="4"/>
        <v>509437.5</v>
      </c>
      <c r="N9" s="65">
        <f t="shared" si="5"/>
        <v>1528312.5</v>
      </c>
      <c r="O9" s="79">
        <v>10</v>
      </c>
      <c r="P9" s="65">
        <f t="shared" si="1"/>
        <v>3056625</v>
      </c>
      <c r="Q9" s="76" t="s">
        <v>272</v>
      </c>
      <c r="R9" s="61"/>
      <c r="S9" s="61"/>
      <c r="T9" s="92" t="str">
        <f t="shared" si="6"/>
        <v>Shop-No-B7</v>
      </c>
      <c r="V9" s="103"/>
      <c r="W9" s="80">
        <v>228.37</v>
      </c>
      <c r="X9" s="61" t="s">
        <v>23</v>
      </c>
    </row>
    <row r="10" spans="1:24" x14ac:dyDescent="0.25">
      <c r="A10" s="61">
        <v>8</v>
      </c>
      <c r="B10" s="61" t="s">
        <v>34</v>
      </c>
      <c r="C10" s="61">
        <v>-1</v>
      </c>
      <c r="D10" s="61" t="s">
        <v>26</v>
      </c>
      <c r="E10" s="61" t="s">
        <v>12</v>
      </c>
      <c r="F10" s="81">
        <v>190.46</v>
      </c>
      <c r="G10" s="65">
        <v>95000</v>
      </c>
      <c r="H10" s="65">
        <f t="shared" si="2"/>
        <v>18093700</v>
      </c>
      <c r="I10" s="79">
        <v>30</v>
      </c>
      <c r="J10" s="65">
        <f t="shared" si="0"/>
        <v>5428110</v>
      </c>
      <c r="K10" s="79">
        <v>60</v>
      </c>
      <c r="L10" s="65">
        <f t="shared" si="3"/>
        <v>10856220</v>
      </c>
      <c r="M10" s="65">
        <f t="shared" si="4"/>
        <v>301561.66666666669</v>
      </c>
      <c r="N10" s="65">
        <f t="shared" si="5"/>
        <v>904685</v>
      </c>
      <c r="O10" s="79">
        <v>10</v>
      </c>
      <c r="P10" s="65">
        <f t="shared" si="1"/>
        <v>1809370</v>
      </c>
      <c r="Q10" s="76" t="s">
        <v>272</v>
      </c>
      <c r="R10" s="61"/>
      <c r="S10" s="61"/>
      <c r="T10" s="92" t="str">
        <f t="shared" si="6"/>
        <v>Shop-No-B8</v>
      </c>
      <c r="V10" s="103"/>
      <c r="W10" s="81">
        <v>257.37</v>
      </c>
      <c r="X10" s="61" t="s">
        <v>24</v>
      </c>
    </row>
    <row r="11" spans="1:24" x14ac:dyDescent="0.25">
      <c r="A11" s="61">
        <v>9</v>
      </c>
      <c r="B11" s="61" t="s">
        <v>35</v>
      </c>
      <c r="C11" s="61">
        <v>-1</v>
      </c>
      <c r="D11" s="61" t="s">
        <v>26</v>
      </c>
      <c r="E11" s="61" t="s">
        <v>12</v>
      </c>
      <c r="F11" s="81">
        <v>175.56</v>
      </c>
      <c r="G11" s="65">
        <v>95000</v>
      </c>
      <c r="H11" s="65">
        <f t="shared" si="2"/>
        <v>16678200</v>
      </c>
      <c r="I11" s="79">
        <v>30</v>
      </c>
      <c r="J11" s="65">
        <f t="shared" si="0"/>
        <v>5003460</v>
      </c>
      <c r="K11" s="79">
        <v>60</v>
      </c>
      <c r="L11" s="65">
        <f t="shared" si="3"/>
        <v>10006920</v>
      </c>
      <c r="M11" s="65">
        <f t="shared" si="4"/>
        <v>277970</v>
      </c>
      <c r="N11" s="65">
        <f t="shared" si="5"/>
        <v>833910</v>
      </c>
      <c r="O11" s="79">
        <v>10</v>
      </c>
      <c r="P11" s="65">
        <f t="shared" si="1"/>
        <v>1667820</v>
      </c>
      <c r="Q11" s="76" t="s">
        <v>272</v>
      </c>
      <c r="R11" s="61"/>
      <c r="S11" s="61"/>
      <c r="T11" s="92" t="str">
        <f t="shared" si="6"/>
        <v>Shop-No-B9</v>
      </c>
      <c r="V11" s="103"/>
      <c r="W11" s="80">
        <v>263.25</v>
      </c>
      <c r="X11" s="61" t="s">
        <v>25</v>
      </c>
    </row>
    <row r="12" spans="1:24" x14ac:dyDescent="0.25">
      <c r="A12" s="61">
        <v>10</v>
      </c>
      <c r="B12" s="61" t="s">
        <v>36</v>
      </c>
      <c r="C12" s="61">
        <v>-1</v>
      </c>
      <c r="D12" s="61" t="s">
        <v>26</v>
      </c>
      <c r="E12" s="61" t="s">
        <v>12</v>
      </c>
      <c r="F12" s="81">
        <v>226.9</v>
      </c>
      <c r="G12" s="65">
        <v>95000</v>
      </c>
      <c r="H12" s="65">
        <f t="shared" si="2"/>
        <v>21555500</v>
      </c>
      <c r="I12" s="79">
        <v>30</v>
      </c>
      <c r="J12" s="65">
        <f t="shared" si="0"/>
        <v>6466650</v>
      </c>
      <c r="K12" s="79">
        <v>60</v>
      </c>
      <c r="L12" s="65">
        <f t="shared" si="3"/>
        <v>12933300</v>
      </c>
      <c r="M12" s="65">
        <f t="shared" si="4"/>
        <v>359258.33333333331</v>
      </c>
      <c r="N12" s="65">
        <f t="shared" si="5"/>
        <v>1077775</v>
      </c>
      <c r="O12" s="79">
        <v>10</v>
      </c>
      <c r="P12" s="65">
        <f t="shared" si="1"/>
        <v>2155550</v>
      </c>
      <c r="Q12" s="76" t="s">
        <v>272</v>
      </c>
      <c r="R12" s="61"/>
      <c r="S12" s="61"/>
      <c r="T12" s="92" t="str">
        <f t="shared" si="6"/>
        <v>Shop-No-B10</v>
      </c>
      <c r="V12" s="103"/>
      <c r="W12" s="80">
        <v>265.68</v>
      </c>
      <c r="X12" s="61" t="s">
        <v>269</v>
      </c>
    </row>
    <row r="13" spans="1:24" x14ac:dyDescent="0.25">
      <c r="A13" s="61">
        <v>11</v>
      </c>
      <c r="B13" s="61" t="s">
        <v>37</v>
      </c>
      <c r="C13" s="61">
        <v>-1</v>
      </c>
      <c r="D13" s="61" t="s">
        <v>26</v>
      </c>
      <c r="E13" s="61" t="s">
        <v>12</v>
      </c>
      <c r="F13" s="81">
        <v>226.9</v>
      </c>
      <c r="G13" s="65">
        <v>95000</v>
      </c>
      <c r="H13" s="65">
        <f t="shared" si="2"/>
        <v>21555500</v>
      </c>
      <c r="I13" s="79">
        <v>30</v>
      </c>
      <c r="J13" s="65">
        <f t="shared" si="0"/>
        <v>6466650</v>
      </c>
      <c r="K13" s="79">
        <v>60</v>
      </c>
      <c r="L13" s="65">
        <f t="shared" si="3"/>
        <v>12933300</v>
      </c>
      <c r="M13" s="65">
        <f t="shared" si="4"/>
        <v>359258.33333333331</v>
      </c>
      <c r="N13" s="65">
        <f t="shared" si="5"/>
        <v>1077775</v>
      </c>
      <c r="O13" s="79">
        <v>10</v>
      </c>
      <c r="P13" s="65">
        <f t="shared" si="1"/>
        <v>2155550</v>
      </c>
      <c r="Q13" s="76" t="s">
        <v>272</v>
      </c>
      <c r="R13" s="61"/>
      <c r="S13" s="61"/>
      <c r="T13" s="92" t="str">
        <f t="shared" si="6"/>
        <v>Shop-No-B11</v>
      </c>
      <c r="V13" s="103"/>
      <c r="W13" s="80">
        <v>268.12</v>
      </c>
      <c r="X13"/>
    </row>
    <row r="14" spans="1:24" x14ac:dyDescent="0.25">
      <c r="A14" s="61">
        <v>12</v>
      </c>
      <c r="B14" s="61" t="s">
        <v>38</v>
      </c>
      <c r="C14" s="61">
        <v>-1</v>
      </c>
      <c r="D14" s="61" t="s">
        <v>26</v>
      </c>
      <c r="E14" s="61" t="s">
        <v>12</v>
      </c>
      <c r="F14" s="81">
        <v>175.56</v>
      </c>
      <c r="G14" s="65">
        <v>95000</v>
      </c>
      <c r="H14" s="65">
        <f t="shared" si="2"/>
        <v>16678200</v>
      </c>
      <c r="I14" s="79">
        <v>30</v>
      </c>
      <c r="J14" s="65">
        <f t="shared" si="0"/>
        <v>5003460</v>
      </c>
      <c r="K14" s="79">
        <v>60</v>
      </c>
      <c r="L14" s="65">
        <f t="shared" si="3"/>
        <v>10006920</v>
      </c>
      <c r="M14" s="65">
        <f t="shared" si="4"/>
        <v>277970</v>
      </c>
      <c r="N14" s="65">
        <f t="shared" si="5"/>
        <v>833910</v>
      </c>
      <c r="O14" s="79">
        <v>10</v>
      </c>
      <c r="P14" s="65">
        <f t="shared" si="1"/>
        <v>1667820</v>
      </c>
      <c r="Q14" s="76" t="s">
        <v>272</v>
      </c>
      <c r="R14" s="61"/>
      <c r="S14" s="61"/>
      <c r="T14" s="92" t="str">
        <f t="shared" si="6"/>
        <v>Shop-No-B12</v>
      </c>
      <c r="V14" s="103"/>
      <c r="W14" s="80">
        <v>287.62</v>
      </c>
      <c r="X14"/>
    </row>
    <row r="15" spans="1:24" x14ac:dyDescent="0.25">
      <c r="A15" s="61">
        <v>13</v>
      </c>
      <c r="B15" s="61" t="s">
        <v>39</v>
      </c>
      <c r="C15" s="61">
        <v>-1</v>
      </c>
      <c r="D15" s="61" t="s">
        <v>26</v>
      </c>
      <c r="E15" s="61" t="s">
        <v>12</v>
      </c>
      <c r="F15" s="81">
        <v>190.46</v>
      </c>
      <c r="G15" s="65">
        <v>95000</v>
      </c>
      <c r="H15" s="65">
        <f t="shared" si="2"/>
        <v>18093700</v>
      </c>
      <c r="I15" s="79">
        <v>30</v>
      </c>
      <c r="J15" s="65">
        <f t="shared" si="0"/>
        <v>5428110</v>
      </c>
      <c r="K15" s="79">
        <v>60</v>
      </c>
      <c r="L15" s="65">
        <f t="shared" si="3"/>
        <v>10856220</v>
      </c>
      <c r="M15" s="65">
        <f t="shared" si="4"/>
        <v>301561.66666666669</v>
      </c>
      <c r="N15" s="65">
        <f t="shared" si="5"/>
        <v>904685</v>
      </c>
      <c r="O15" s="79">
        <v>10</v>
      </c>
      <c r="P15" s="65">
        <f t="shared" si="1"/>
        <v>1809370</v>
      </c>
      <c r="Q15" s="76" t="s">
        <v>272</v>
      </c>
      <c r="R15" s="61"/>
      <c r="S15" s="61"/>
      <c r="T15" s="92" t="str">
        <f t="shared" si="6"/>
        <v>Shop-No-B13</v>
      </c>
      <c r="V15" s="103"/>
      <c r="W15" s="80">
        <v>321.75</v>
      </c>
      <c r="X15"/>
    </row>
    <row r="16" spans="1:24" x14ac:dyDescent="0.25">
      <c r="A16" s="61">
        <v>14</v>
      </c>
      <c r="B16" s="61" t="s">
        <v>40</v>
      </c>
      <c r="C16" s="61">
        <v>-1</v>
      </c>
      <c r="D16" s="61" t="s">
        <v>26</v>
      </c>
      <c r="E16" s="61" t="s">
        <v>12</v>
      </c>
      <c r="F16" s="81">
        <v>333.7</v>
      </c>
      <c r="G16" s="65">
        <v>95000</v>
      </c>
      <c r="H16" s="65">
        <f t="shared" si="2"/>
        <v>31701500</v>
      </c>
      <c r="I16" s="79">
        <v>30</v>
      </c>
      <c r="J16" s="65">
        <f t="shared" si="0"/>
        <v>9510450</v>
      </c>
      <c r="K16" s="79">
        <v>60</v>
      </c>
      <c r="L16" s="65">
        <f t="shared" si="3"/>
        <v>19020900</v>
      </c>
      <c r="M16" s="65">
        <f t="shared" si="4"/>
        <v>528358.33333333337</v>
      </c>
      <c r="N16" s="65">
        <f t="shared" si="5"/>
        <v>1585075</v>
      </c>
      <c r="O16" s="79">
        <v>10</v>
      </c>
      <c r="P16" s="65">
        <f t="shared" si="1"/>
        <v>3170150</v>
      </c>
      <c r="Q16" s="76" t="s">
        <v>272</v>
      </c>
      <c r="R16" s="61"/>
      <c r="S16" s="61"/>
      <c r="T16" s="92" t="str">
        <f t="shared" si="6"/>
        <v>Shop-No-B14</v>
      </c>
      <c r="V16" s="103"/>
      <c r="W16" s="81">
        <v>324.77</v>
      </c>
      <c r="X16"/>
    </row>
    <row r="17" spans="1:24" x14ac:dyDescent="0.25">
      <c r="A17" s="61">
        <v>15</v>
      </c>
      <c r="B17" s="61" t="s">
        <v>41</v>
      </c>
      <c r="C17" s="61">
        <v>-1</v>
      </c>
      <c r="D17" s="61" t="s">
        <v>26</v>
      </c>
      <c r="E17" s="61" t="s">
        <v>12</v>
      </c>
      <c r="F17" s="81">
        <v>324.77</v>
      </c>
      <c r="G17" s="65">
        <v>95000</v>
      </c>
      <c r="H17" s="65">
        <f t="shared" si="2"/>
        <v>30853150</v>
      </c>
      <c r="I17" s="79">
        <v>30</v>
      </c>
      <c r="J17" s="65">
        <f t="shared" si="0"/>
        <v>9255945</v>
      </c>
      <c r="K17" s="79">
        <v>60</v>
      </c>
      <c r="L17" s="65">
        <f t="shared" si="3"/>
        <v>18511890</v>
      </c>
      <c r="M17" s="65">
        <f t="shared" si="4"/>
        <v>514219.16666666669</v>
      </c>
      <c r="N17" s="65">
        <f t="shared" si="5"/>
        <v>1542657.5</v>
      </c>
      <c r="O17" s="79">
        <v>10</v>
      </c>
      <c r="P17" s="65">
        <f t="shared" si="1"/>
        <v>3085315</v>
      </c>
      <c r="Q17" s="76" t="s">
        <v>272</v>
      </c>
      <c r="R17" s="61"/>
      <c r="S17" s="61"/>
      <c r="T17" s="92" t="str">
        <f t="shared" si="6"/>
        <v>Shop-No-B15</v>
      </c>
      <c r="V17" s="103"/>
      <c r="W17" s="81">
        <v>326.64</v>
      </c>
      <c r="X17"/>
    </row>
    <row r="18" spans="1:24" x14ac:dyDescent="0.25">
      <c r="A18" s="61">
        <v>16</v>
      </c>
      <c r="B18" s="61" t="s">
        <v>42</v>
      </c>
      <c r="C18" s="61">
        <v>-1</v>
      </c>
      <c r="D18" s="61" t="s">
        <v>26</v>
      </c>
      <c r="E18" s="61" t="s">
        <v>12</v>
      </c>
      <c r="F18" s="81">
        <v>830.76</v>
      </c>
      <c r="G18" s="65">
        <v>95000</v>
      </c>
      <c r="H18" s="65">
        <f t="shared" si="2"/>
        <v>78922200</v>
      </c>
      <c r="I18" s="79">
        <v>30</v>
      </c>
      <c r="J18" s="65">
        <f t="shared" si="0"/>
        <v>23676660</v>
      </c>
      <c r="K18" s="79">
        <v>60</v>
      </c>
      <c r="L18" s="65">
        <f t="shared" si="3"/>
        <v>47353320</v>
      </c>
      <c r="M18" s="65">
        <f t="shared" si="4"/>
        <v>1315370</v>
      </c>
      <c r="N18" s="65">
        <f t="shared" si="5"/>
        <v>3946110</v>
      </c>
      <c r="O18" s="79">
        <v>10</v>
      </c>
      <c r="P18" s="65">
        <f t="shared" si="1"/>
        <v>7892220</v>
      </c>
      <c r="Q18" s="76" t="s">
        <v>272</v>
      </c>
      <c r="R18" s="61"/>
      <c r="S18" s="61"/>
      <c r="T18" s="92" t="str">
        <f t="shared" si="6"/>
        <v>Shop-No-B16</v>
      </c>
      <c r="V18" s="103"/>
      <c r="W18" s="81">
        <v>333.7</v>
      </c>
      <c r="X18"/>
    </row>
    <row r="19" spans="1:24" x14ac:dyDescent="0.25">
      <c r="A19" s="61">
        <v>17</v>
      </c>
      <c r="B19" s="61" t="s">
        <v>43</v>
      </c>
      <c r="C19" s="61">
        <v>-1</v>
      </c>
      <c r="D19" s="61" t="s">
        <v>26</v>
      </c>
      <c r="E19" s="61" t="s">
        <v>12</v>
      </c>
      <c r="F19" s="81">
        <v>477</v>
      </c>
      <c r="G19" s="65">
        <v>95000</v>
      </c>
      <c r="H19" s="65">
        <f t="shared" si="2"/>
        <v>45315000</v>
      </c>
      <c r="I19" s="79">
        <v>30</v>
      </c>
      <c r="J19" s="65">
        <f t="shared" si="0"/>
        <v>13594500</v>
      </c>
      <c r="K19" s="79">
        <v>60</v>
      </c>
      <c r="L19" s="65">
        <f t="shared" si="3"/>
        <v>27189000</v>
      </c>
      <c r="M19" s="65">
        <f t="shared" si="4"/>
        <v>755250</v>
      </c>
      <c r="N19" s="65">
        <f t="shared" si="5"/>
        <v>2265750</v>
      </c>
      <c r="O19" s="79">
        <v>10</v>
      </c>
      <c r="P19" s="65">
        <f t="shared" si="1"/>
        <v>4531500</v>
      </c>
      <c r="Q19" s="76" t="s">
        <v>272</v>
      </c>
      <c r="R19" s="61"/>
      <c r="S19" s="61"/>
      <c r="T19" s="92" t="str">
        <f t="shared" si="6"/>
        <v>Shop-No-B17</v>
      </c>
      <c r="V19" s="103"/>
      <c r="W19" s="81">
        <v>344.5</v>
      </c>
      <c r="X19"/>
    </row>
    <row r="20" spans="1:24" x14ac:dyDescent="0.25">
      <c r="A20" s="61">
        <v>18</v>
      </c>
      <c r="B20" s="61" t="s">
        <v>44</v>
      </c>
      <c r="C20" s="61">
        <v>-1</v>
      </c>
      <c r="D20" s="61" t="s">
        <v>26</v>
      </c>
      <c r="E20" s="61" t="s">
        <v>12</v>
      </c>
      <c r="F20" s="81">
        <v>349.46</v>
      </c>
      <c r="G20" s="65">
        <v>95000</v>
      </c>
      <c r="H20" s="65">
        <f t="shared" si="2"/>
        <v>33198699.999999996</v>
      </c>
      <c r="I20" s="79">
        <v>30</v>
      </c>
      <c r="J20" s="65">
        <f t="shared" si="0"/>
        <v>9959609.9999999981</v>
      </c>
      <c r="K20" s="79">
        <v>60</v>
      </c>
      <c r="L20" s="65">
        <f t="shared" si="3"/>
        <v>19919220</v>
      </c>
      <c r="M20" s="65">
        <f t="shared" si="4"/>
        <v>553311.66666666663</v>
      </c>
      <c r="N20" s="65">
        <f t="shared" si="5"/>
        <v>1659935</v>
      </c>
      <c r="O20" s="79">
        <v>10</v>
      </c>
      <c r="P20" s="65">
        <f t="shared" si="1"/>
        <v>3319870</v>
      </c>
      <c r="Q20" s="76" t="s">
        <v>272</v>
      </c>
      <c r="R20" s="61"/>
      <c r="S20" s="61"/>
      <c r="T20" s="92" t="str">
        <f t="shared" si="6"/>
        <v>Shop-No-B18</v>
      </c>
      <c r="V20" s="103"/>
      <c r="W20" s="81">
        <v>349.46</v>
      </c>
      <c r="X20"/>
    </row>
    <row r="21" spans="1:24" x14ac:dyDescent="0.25">
      <c r="A21" s="61">
        <v>19</v>
      </c>
      <c r="B21" s="61" t="s">
        <v>45</v>
      </c>
      <c r="C21" s="61">
        <v>-1</v>
      </c>
      <c r="D21" s="61" t="s">
        <v>26</v>
      </c>
      <c r="E21" s="61" t="s">
        <v>12</v>
      </c>
      <c r="F21" s="81">
        <v>349.46</v>
      </c>
      <c r="G21" s="65">
        <v>95000</v>
      </c>
      <c r="H21" s="65">
        <f t="shared" si="2"/>
        <v>33198699.999999996</v>
      </c>
      <c r="I21" s="79">
        <v>30</v>
      </c>
      <c r="J21" s="65">
        <f t="shared" si="0"/>
        <v>9959609.9999999981</v>
      </c>
      <c r="K21" s="79">
        <v>60</v>
      </c>
      <c r="L21" s="65">
        <f t="shared" si="3"/>
        <v>19919220</v>
      </c>
      <c r="M21" s="65">
        <f t="shared" si="4"/>
        <v>553311.66666666663</v>
      </c>
      <c r="N21" s="65">
        <f t="shared" si="5"/>
        <v>1659935</v>
      </c>
      <c r="O21" s="79">
        <v>10</v>
      </c>
      <c r="P21" s="65">
        <f t="shared" si="1"/>
        <v>3319870</v>
      </c>
      <c r="Q21" s="76" t="s">
        <v>272</v>
      </c>
      <c r="R21" s="61"/>
      <c r="S21" s="61"/>
      <c r="T21" s="92" t="str">
        <f t="shared" si="6"/>
        <v>Shop-No-B19</v>
      </c>
      <c r="V21" s="103"/>
      <c r="W21" s="81">
        <v>357.75</v>
      </c>
      <c r="X21"/>
    </row>
    <row r="22" spans="1:24" x14ac:dyDescent="0.25">
      <c r="A22" s="61">
        <v>20</v>
      </c>
      <c r="B22" s="61" t="s">
        <v>46</v>
      </c>
      <c r="C22" s="61">
        <v>-1</v>
      </c>
      <c r="D22" s="61" t="s">
        <v>26</v>
      </c>
      <c r="E22" s="61" t="s">
        <v>12</v>
      </c>
      <c r="F22" s="81">
        <v>549.42999999999995</v>
      </c>
      <c r="G22" s="65">
        <v>95000</v>
      </c>
      <c r="H22" s="65">
        <f t="shared" si="2"/>
        <v>52195849.999999993</v>
      </c>
      <c r="I22" s="79">
        <v>30</v>
      </c>
      <c r="J22" s="65">
        <f t="shared" si="0"/>
        <v>15658754.999999996</v>
      </c>
      <c r="K22" s="79">
        <v>60</v>
      </c>
      <c r="L22" s="65">
        <f t="shared" si="3"/>
        <v>31317510</v>
      </c>
      <c r="M22" s="65">
        <f t="shared" si="4"/>
        <v>869930.83333333337</v>
      </c>
      <c r="N22" s="65">
        <f t="shared" si="5"/>
        <v>2609792.5</v>
      </c>
      <c r="O22" s="79">
        <v>10</v>
      </c>
      <c r="P22" s="65">
        <f t="shared" si="1"/>
        <v>5219585</v>
      </c>
      <c r="Q22" s="76" t="s">
        <v>272</v>
      </c>
      <c r="R22" s="61"/>
      <c r="S22" s="61"/>
      <c r="T22" s="92" t="str">
        <f t="shared" si="6"/>
        <v>Shop-No-B20</v>
      </c>
      <c r="V22" s="103"/>
      <c r="W22" s="81">
        <v>374.31</v>
      </c>
      <c r="X22"/>
    </row>
    <row r="23" spans="1:24" x14ac:dyDescent="0.25">
      <c r="A23" s="61">
        <v>21</v>
      </c>
      <c r="B23" s="61" t="s">
        <v>47</v>
      </c>
      <c r="C23" s="61">
        <v>-1</v>
      </c>
      <c r="D23" s="61" t="s">
        <v>26</v>
      </c>
      <c r="E23" s="61" t="s">
        <v>12</v>
      </c>
      <c r="F23" s="81">
        <v>534.67999999999995</v>
      </c>
      <c r="G23" s="65">
        <v>95000</v>
      </c>
      <c r="H23" s="65">
        <f t="shared" si="2"/>
        <v>50794599.999999993</v>
      </c>
      <c r="I23" s="79">
        <v>30</v>
      </c>
      <c r="J23" s="65">
        <f t="shared" si="0"/>
        <v>15238379.999999996</v>
      </c>
      <c r="K23" s="79">
        <v>60</v>
      </c>
      <c r="L23" s="65">
        <f t="shared" si="3"/>
        <v>30476760</v>
      </c>
      <c r="M23" s="65">
        <f t="shared" si="4"/>
        <v>846576.66666666663</v>
      </c>
      <c r="N23" s="65">
        <f t="shared" si="5"/>
        <v>2539730</v>
      </c>
      <c r="O23" s="79">
        <v>10</v>
      </c>
      <c r="P23" s="65">
        <f t="shared" si="1"/>
        <v>5079460</v>
      </c>
      <c r="Q23" s="76" t="s">
        <v>272</v>
      </c>
      <c r="R23" s="61"/>
      <c r="S23" s="61"/>
      <c r="T23" s="92" t="str">
        <f t="shared" si="6"/>
        <v>Shop-No-B21</v>
      </c>
      <c r="V23" s="103"/>
      <c r="W23" s="79">
        <v>383.03</v>
      </c>
      <c r="X23"/>
    </row>
    <row r="24" spans="1:24" x14ac:dyDescent="0.25">
      <c r="A24" s="61">
        <v>22</v>
      </c>
      <c r="B24" s="61" t="s">
        <v>48</v>
      </c>
      <c r="C24" s="61">
        <v>-1</v>
      </c>
      <c r="D24" s="61" t="s">
        <v>26</v>
      </c>
      <c r="E24" s="61" t="s">
        <v>12</v>
      </c>
      <c r="F24" s="81">
        <v>494.12</v>
      </c>
      <c r="G24" s="65">
        <v>95000</v>
      </c>
      <c r="H24" s="65">
        <f t="shared" si="2"/>
        <v>46941400</v>
      </c>
      <c r="I24" s="79">
        <v>30</v>
      </c>
      <c r="J24" s="65">
        <f t="shared" si="0"/>
        <v>14082420</v>
      </c>
      <c r="K24" s="79">
        <v>60</v>
      </c>
      <c r="L24" s="65">
        <f t="shared" si="3"/>
        <v>28164840</v>
      </c>
      <c r="M24" s="65">
        <f t="shared" si="4"/>
        <v>782356.66666666663</v>
      </c>
      <c r="N24" s="65">
        <f t="shared" si="5"/>
        <v>2347070</v>
      </c>
      <c r="O24" s="79">
        <v>10</v>
      </c>
      <c r="P24" s="65">
        <f t="shared" si="1"/>
        <v>4694140</v>
      </c>
      <c r="Q24" s="76" t="s">
        <v>272</v>
      </c>
      <c r="R24" s="61"/>
      <c r="S24" s="61"/>
      <c r="T24" s="92" t="str">
        <f t="shared" si="6"/>
        <v>Shop-No-B22</v>
      </c>
      <c r="V24" s="103"/>
      <c r="W24" s="81">
        <v>405.62</v>
      </c>
      <c r="X24"/>
    </row>
    <row r="25" spans="1:24" x14ac:dyDescent="0.25">
      <c r="A25" s="61">
        <v>23</v>
      </c>
      <c r="B25" s="61" t="s">
        <v>49</v>
      </c>
      <c r="C25" s="61">
        <v>-1</v>
      </c>
      <c r="D25" s="61" t="s">
        <v>26</v>
      </c>
      <c r="E25" s="61" t="s">
        <v>12</v>
      </c>
      <c r="F25" s="81">
        <v>405.62</v>
      </c>
      <c r="G25" s="65">
        <v>95000</v>
      </c>
      <c r="H25" s="65">
        <f t="shared" si="2"/>
        <v>38533900</v>
      </c>
      <c r="I25" s="79">
        <v>30</v>
      </c>
      <c r="J25" s="65">
        <f t="shared" si="0"/>
        <v>11560170</v>
      </c>
      <c r="K25" s="79">
        <v>60</v>
      </c>
      <c r="L25" s="65">
        <f t="shared" si="3"/>
        <v>23120340</v>
      </c>
      <c r="M25" s="65">
        <f t="shared" si="4"/>
        <v>642231.66666666663</v>
      </c>
      <c r="N25" s="65">
        <f t="shared" si="5"/>
        <v>1926695</v>
      </c>
      <c r="O25" s="79">
        <v>10</v>
      </c>
      <c r="P25" s="65">
        <f t="shared" si="1"/>
        <v>3853390</v>
      </c>
      <c r="Q25" s="76" t="s">
        <v>272</v>
      </c>
      <c r="R25" s="61"/>
      <c r="S25" s="61"/>
      <c r="T25" s="92" t="str">
        <f t="shared" si="6"/>
        <v>Shop-No-B23</v>
      </c>
      <c r="V25" s="103"/>
      <c r="W25" s="79">
        <v>407</v>
      </c>
      <c r="X25"/>
    </row>
    <row r="26" spans="1:24" x14ac:dyDescent="0.25">
      <c r="A26" s="61">
        <v>24</v>
      </c>
      <c r="B26" s="61" t="s">
        <v>50</v>
      </c>
      <c r="C26" s="61">
        <v>-1</v>
      </c>
      <c r="D26" s="61" t="s">
        <v>26</v>
      </c>
      <c r="E26" s="61" t="s">
        <v>12</v>
      </c>
      <c r="F26" s="81">
        <v>585</v>
      </c>
      <c r="G26" s="65">
        <v>95000</v>
      </c>
      <c r="H26" s="65">
        <f t="shared" si="2"/>
        <v>55575000</v>
      </c>
      <c r="I26" s="79">
        <v>30</v>
      </c>
      <c r="J26" s="65">
        <f t="shared" si="0"/>
        <v>16672500</v>
      </c>
      <c r="K26" s="79">
        <v>60</v>
      </c>
      <c r="L26" s="65">
        <f t="shared" si="3"/>
        <v>33345000</v>
      </c>
      <c r="M26" s="65">
        <f t="shared" si="4"/>
        <v>926250</v>
      </c>
      <c r="N26" s="65">
        <f t="shared" si="5"/>
        <v>2778750</v>
      </c>
      <c r="O26" s="79">
        <v>10</v>
      </c>
      <c r="P26" s="65">
        <f t="shared" si="1"/>
        <v>5557500</v>
      </c>
      <c r="Q26" s="76" t="s">
        <v>272</v>
      </c>
      <c r="R26" s="61"/>
      <c r="S26" s="61"/>
      <c r="T26" s="92" t="str">
        <f t="shared" si="6"/>
        <v>Shop-No-B24</v>
      </c>
      <c r="V26" s="103"/>
      <c r="W26" s="81">
        <v>410.75</v>
      </c>
      <c r="X26"/>
    </row>
    <row r="27" spans="1:24" x14ac:dyDescent="0.25">
      <c r="A27" s="61">
        <v>25</v>
      </c>
      <c r="B27" s="61" t="s">
        <v>51</v>
      </c>
      <c r="C27" s="61">
        <v>-1</v>
      </c>
      <c r="D27" s="61" t="s">
        <v>26</v>
      </c>
      <c r="E27" s="61" t="s">
        <v>12</v>
      </c>
      <c r="F27" s="81">
        <v>786.62</v>
      </c>
      <c r="G27" s="65">
        <v>95000</v>
      </c>
      <c r="H27" s="65">
        <f t="shared" si="2"/>
        <v>74728900</v>
      </c>
      <c r="I27" s="79">
        <v>30</v>
      </c>
      <c r="J27" s="65">
        <f t="shared" si="0"/>
        <v>22418670</v>
      </c>
      <c r="K27" s="79">
        <v>60</v>
      </c>
      <c r="L27" s="65">
        <f t="shared" si="3"/>
        <v>44837340</v>
      </c>
      <c r="M27" s="65">
        <f t="shared" si="4"/>
        <v>1245481.6666666667</v>
      </c>
      <c r="N27" s="65">
        <f t="shared" si="5"/>
        <v>3736445</v>
      </c>
      <c r="O27" s="79">
        <v>10</v>
      </c>
      <c r="P27" s="65">
        <f t="shared" si="1"/>
        <v>7472890</v>
      </c>
      <c r="Q27" s="76" t="s">
        <v>272</v>
      </c>
      <c r="R27" s="61"/>
      <c r="S27" s="61"/>
      <c r="T27" s="92" t="str">
        <f t="shared" si="6"/>
        <v>Shop-No-B25</v>
      </c>
      <c r="V27" s="103"/>
      <c r="W27" s="81">
        <v>411.25</v>
      </c>
      <c r="X27"/>
    </row>
    <row r="28" spans="1:24" x14ac:dyDescent="0.25">
      <c r="A28" s="61">
        <v>26</v>
      </c>
      <c r="B28" s="61" t="s">
        <v>52</v>
      </c>
      <c r="C28" s="61">
        <v>-1</v>
      </c>
      <c r="D28" s="61" t="s">
        <v>26</v>
      </c>
      <c r="E28" s="61" t="s">
        <v>12</v>
      </c>
      <c r="F28" s="81">
        <v>528.75</v>
      </c>
      <c r="G28" s="65">
        <v>95000</v>
      </c>
      <c r="H28" s="65">
        <f t="shared" si="2"/>
        <v>50231250</v>
      </c>
      <c r="I28" s="79">
        <v>30</v>
      </c>
      <c r="J28" s="65">
        <f t="shared" si="0"/>
        <v>15069375</v>
      </c>
      <c r="K28" s="79">
        <v>60</v>
      </c>
      <c r="L28" s="65">
        <f t="shared" si="3"/>
        <v>30138750</v>
      </c>
      <c r="M28" s="65">
        <f t="shared" si="4"/>
        <v>837187.5</v>
      </c>
      <c r="N28" s="65">
        <f t="shared" si="5"/>
        <v>2511562.5</v>
      </c>
      <c r="O28" s="79">
        <v>10</v>
      </c>
      <c r="P28" s="65">
        <f t="shared" si="1"/>
        <v>5023125</v>
      </c>
      <c r="Q28" s="76" t="s">
        <v>272</v>
      </c>
      <c r="R28" s="61"/>
      <c r="S28" s="61"/>
      <c r="T28" s="92" t="str">
        <f t="shared" si="6"/>
        <v>Shop-No-B26</v>
      </c>
      <c r="V28" s="103"/>
      <c r="W28" s="81">
        <v>417.12</v>
      </c>
      <c r="X28"/>
    </row>
    <row r="29" spans="1:24" x14ac:dyDescent="0.25">
      <c r="A29" s="61">
        <v>27</v>
      </c>
      <c r="B29" s="61" t="s">
        <v>53</v>
      </c>
      <c r="C29" s="61">
        <v>-1</v>
      </c>
      <c r="D29" s="61" t="s">
        <v>26</v>
      </c>
      <c r="E29" s="61" t="s">
        <v>12</v>
      </c>
      <c r="F29" s="81">
        <v>532.41999999999996</v>
      </c>
      <c r="G29" s="65">
        <v>95000</v>
      </c>
      <c r="H29" s="65">
        <f t="shared" si="2"/>
        <v>50579899.999999993</v>
      </c>
      <c r="I29" s="79">
        <v>30</v>
      </c>
      <c r="J29" s="65">
        <f t="shared" si="0"/>
        <v>15173969.999999996</v>
      </c>
      <c r="K29" s="79">
        <v>60</v>
      </c>
      <c r="L29" s="65">
        <f t="shared" si="3"/>
        <v>30347940</v>
      </c>
      <c r="M29" s="65">
        <f t="shared" si="4"/>
        <v>842998.33333333337</v>
      </c>
      <c r="N29" s="65">
        <f t="shared" si="5"/>
        <v>2528995</v>
      </c>
      <c r="O29" s="79">
        <v>10</v>
      </c>
      <c r="P29" s="65">
        <f t="shared" si="1"/>
        <v>5057990</v>
      </c>
      <c r="Q29" s="76" t="s">
        <v>272</v>
      </c>
      <c r="R29" s="61"/>
      <c r="S29" s="61"/>
      <c r="T29" s="92" t="str">
        <f t="shared" si="6"/>
        <v>Shop-No-B27</v>
      </c>
      <c r="V29" s="103"/>
      <c r="W29" s="79">
        <v>429.18</v>
      </c>
      <c r="X29"/>
    </row>
    <row r="30" spans="1:24" x14ac:dyDescent="0.25">
      <c r="A30" s="61">
        <v>28</v>
      </c>
      <c r="B30" s="61" t="s">
        <v>54</v>
      </c>
      <c r="C30" s="61">
        <v>-1</v>
      </c>
      <c r="D30" s="61" t="s">
        <v>26</v>
      </c>
      <c r="E30" s="61" t="s">
        <v>12</v>
      </c>
      <c r="F30" s="81">
        <v>540.12</v>
      </c>
      <c r="G30" s="65">
        <v>95000</v>
      </c>
      <c r="H30" s="65">
        <f t="shared" si="2"/>
        <v>51311400</v>
      </c>
      <c r="I30" s="79">
        <v>30</v>
      </c>
      <c r="J30" s="65">
        <f t="shared" si="0"/>
        <v>15393420</v>
      </c>
      <c r="K30" s="79">
        <v>60</v>
      </c>
      <c r="L30" s="65">
        <f t="shared" si="3"/>
        <v>30786840</v>
      </c>
      <c r="M30" s="65">
        <f t="shared" si="4"/>
        <v>855190</v>
      </c>
      <c r="N30" s="65">
        <f t="shared" si="5"/>
        <v>2565570</v>
      </c>
      <c r="O30" s="79">
        <v>10</v>
      </c>
      <c r="P30" s="65">
        <f t="shared" si="1"/>
        <v>5131140</v>
      </c>
      <c r="Q30" s="76" t="s">
        <v>272</v>
      </c>
      <c r="R30" s="61"/>
      <c r="S30" s="61"/>
      <c r="T30" s="92" t="str">
        <f t="shared" si="6"/>
        <v>Shop-No-B28</v>
      </c>
      <c r="V30" s="103"/>
      <c r="W30" s="79">
        <v>433.12</v>
      </c>
      <c r="X30"/>
    </row>
    <row r="31" spans="1:24" x14ac:dyDescent="0.25">
      <c r="A31" s="61">
        <v>29</v>
      </c>
      <c r="B31" s="61" t="s">
        <v>55</v>
      </c>
      <c r="C31" s="61">
        <v>0</v>
      </c>
      <c r="D31" s="61" t="s">
        <v>11</v>
      </c>
      <c r="E31" s="61" t="s">
        <v>12</v>
      </c>
      <c r="F31" s="81">
        <v>796.79</v>
      </c>
      <c r="G31" s="65">
        <v>125000</v>
      </c>
      <c r="H31" s="65">
        <f t="shared" si="2"/>
        <v>99598750</v>
      </c>
      <c r="I31" s="79">
        <v>30</v>
      </c>
      <c r="J31" s="65">
        <f t="shared" si="0"/>
        <v>29879625</v>
      </c>
      <c r="K31" s="79">
        <v>60</v>
      </c>
      <c r="L31" s="65">
        <f>H31-J31-P31</f>
        <v>59759250</v>
      </c>
      <c r="M31" s="65">
        <f t="shared" si="4"/>
        <v>1659979.1666666667</v>
      </c>
      <c r="N31" s="65">
        <f t="shared" si="5"/>
        <v>4979937.5</v>
      </c>
      <c r="O31" s="79">
        <v>10</v>
      </c>
      <c r="P31" s="65">
        <f t="shared" si="1"/>
        <v>9959875</v>
      </c>
      <c r="Q31" s="76" t="s">
        <v>272</v>
      </c>
      <c r="R31" s="61"/>
      <c r="S31" s="61"/>
      <c r="T31" s="92" t="str">
        <f t="shared" si="6"/>
        <v>Shop-No-G1</v>
      </c>
      <c r="V31" s="103"/>
      <c r="W31" s="81">
        <v>437.68</v>
      </c>
      <c r="X31"/>
    </row>
    <row r="32" spans="1:24" x14ac:dyDescent="0.25">
      <c r="A32" s="61">
        <v>30</v>
      </c>
      <c r="B32" s="61" t="s">
        <v>56</v>
      </c>
      <c r="C32" s="61">
        <v>0</v>
      </c>
      <c r="D32" s="61" t="s">
        <v>11</v>
      </c>
      <c r="E32" s="61" t="s">
        <v>12</v>
      </c>
      <c r="F32" s="81">
        <v>528.75</v>
      </c>
      <c r="G32" s="65">
        <v>125000</v>
      </c>
      <c r="H32" s="65">
        <f t="shared" si="2"/>
        <v>66093750</v>
      </c>
      <c r="I32" s="79">
        <v>30</v>
      </c>
      <c r="J32" s="65">
        <f t="shared" si="0"/>
        <v>19828125</v>
      </c>
      <c r="K32" s="79">
        <v>60</v>
      </c>
      <c r="L32" s="65">
        <f t="shared" ref="L32:L64" si="7">H32-J32-P32</f>
        <v>39656250</v>
      </c>
      <c r="M32" s="65">
        <f t="shared" si="4"/>
        <v>1101562.5</v>
      </c>
      <c r="N32" s="65">
        <f t="shared" si="5"/>
        <v>3304687.5</v>
      </c>
      <c r="O32" s="79">
        <v>10</v>
      </c>
      <c r="P32" s="65">
        <f t="shared" si="1"/>
        <v>6609375</v>
      </c>
      <c r="Q32" s="76" t="s">
        <v>272</v>
      </c>
      <c r="R32" s="61"/>
      <c r="S32" s="61"/>
      <c r="T32" s="92" t="str">
        <f t="shared" si="6"/>
        <v>Shop-No-G2</v>
      </c>
      <c r="V32" s="103"/>
      <c r="W32" s="80">
        <v>450.35</v>
      </c>
      <c r="X32"/>
    </row>
    <row r="33" spans="1:24" x14ac:dyDescent="0.25">
      <c r="A33" s="61">
        <v>31</v>
      </c>
      <c r="B33" s="61" t="s">
        <v>57</v>
      </c>
      <c r="C33" s="61">
        <v>0</v>
      </c>
      <c r="D33" s="61" t="s">
        <v>11</v>
      </c>
      <c r="E33" s="61" t="s">
        <v>12</v>
      </c>
      <c r="F33" s="81">
        <v>532.41999999999996</v>
      </c>
      <c r="G33" s="65">
        <v>125000</v>
      </c>
      <c r="H33" s="65">
        <f t="shared" si="2"/>
        <v>66552499.999999993</v>
      </c>
      <c r="I33" s="79">
        <v>30</v>
      </c>
      <c r="J33" s="65">
        <f t="shared" si="0"/>
        <v>19965749.999999996</v>
      </c>
      <c r="K33" s="79">
        <v>60</v>
      </c>
      <c r="L33" s="65">
        <f t="shared" si="7"/>
        <v>39931500</v>
      </c>
      <c r="M33" s="65">
        <f t="shared" si="4"/>
        <v>1109208.3333333333</v>
      </c>
      <c r="N33" s="65">
        <f t="shared" si="5"/>
        <v>3327625</v>
      </c>
      <c r="O33" s="79">
        <v>10</v>
      </c>
      <c r="P33" s="65">
        <f t="shared" si="1"/>
        <v>6655250</v>
      </c>
      <c r="Q33" s="76" t="s">
        <v>272</v>
      </c>
      <c r="R33" s="61"/>
      <c r="S33" s="61"/>
      <c r="T33" s="92" t="str">
        <f t="shared" si="6"/>
        <v>Shop-No-G3</v>
      </c>
      <c r="V33" s="103"/>
      <c r="W33" s="79">
        <v>455.81</v>
      </c>
      <c r="X33"/>
    </row>
    <row r="34" spans="1:24" x14ac:dyDescent="0.25">
      <c r="A34" s="61">
        <v>32</v>
      </c>
      <c r="B34" s="61" t="s">
        <v>58</v>
      </c>
      <c r="C34" s="61">
        <v>0</v>
      </c>
      <c r="D34" s="61" t="s">
        <v>11</v>
      </c>
      <c r="E34" s="61" t="s">
        <v>12</v>
      </c>
      <c r="F34" s="81">
        <v>540.12</v>
      </c>
      <c r="G34" s="65">
        <v>125000</v>
      </c>
      <c r="H34" s="65">
        <f t="shared" si="2"/>
        <v>67515000</v>
      </c>
      <c r="I34" s="79">
        <v>30</v>
      </c>
      <c r="J34" s="65">
        <f t="shared" si="0"/>
        <v>20254500</v>
      </c>
      <c r="K34" s="79">
        <v>60</v>
      </c>
      <c r="L34" s="65">
        <f t="shared" si="7"/>
        <v>40509000</v>
      </c>
      <c r="M34" s="65">
        <f t="shared" si="4"/>
        <v>1125250</v>
      </c>
      <c r="N34" s="65">
        <f t="shared" si="5"/>
        <v>3375750</v>
      </c>
      <c r="O34" s="79">
        <v>10</v>
      </c>
      <c r="P34" s="65">
        <f t="shared" si="1"/>
        <v>6751500</v>
      </c>
      <c r="Q34" s="76" t="s">
        <v>272</v>
      </c>
      <c r="R34" s="61"/>
      <c r="S34" s="61"/>
      <c r="T34" s="92" t="str">
        <f t="shared" si="6"/>
        <v>Shop-No-G4</v>
      </c>
      <c r="V34" s="103"/>
      <c r="W34" s="79">
        <v>460.68</v>
      </c>
      <c r="X34"/>
    </row>
    <row r="35" spans="1:24" x14ac:dyDescent="0.25">
      <c r="A35" s="61">
        <v>33</v>
      </c>
      <c r="B35" s="61" t="s">
        <v>59</v>
      </c>
      <c r="C35" s="61">
        <v>0</v>
      </c>
      <c r="D35" s="61" t="s">
        <v>11</v>
      </c>
      <c r="E35" s="61" t="s">
        <v>12</v>
      </c>
      <c r="F35" s="81">
        <v>321.75</v>
      </c>
      <c r="G35" s="65">
        <v>125000</v>
      </c>
      <c r="H35" s="65">
        <f t="shared" si="2"/>
        <v>40218750</v>
      </c>
      <c r="I35" s="79">
        <v>30</v>
      </c>
      <c r="J35" s="65">
        <f t="shared" si="0"/>
        <v>12065625</v>
      </c>
      <c r="K35" s="79">
        <v>60</v>
      </c>
      <c r="L35" s="65">
        <f t="shared" si="7"/>
        <v>24131250</v>
      </c>
      <c r="M35" s="65">
        <f t="shared" si="4"/>
        <v>670312.5</v>
      </c>
      <c r="N35" s="65">
        <f t="shared" si="5"/>
        <v>2010937.5</v>
      </c>
      <c r="O35" s="79">
        <v>10</v>
      </c>
      <c r="P35" s="65">
        <f t="shared" si="1"/>
        <v>4021875</v>
      </c>
      <c r="Q35" s="76" t="s">
        <v>272</v>
      </c>
      <c r="R35" s="61"/>
      <c r="S35" s="61"/>
      <c r="T35" s="92" t="str">
        <f t="shared" si="6"/>
        <v>Shop-No-G5</v>
      </c>
      <c r="V35" s="103"/>
      <c r="W35" s="81">
        <v>477</v>
      </c>
      <c r="X35"/>
    </row>
    <row r="36" spans="1:24" x14ac:dyDescent="0.25">
      <c r="A36" s="61">
        <v>34</v>
      </c>
      <c r="B36" s="61" t="s">
        <v>60</v>
      </c>
      <c r="C36" s="61">
        <v>0</v>
      </c>
      <c r="D36" s="61" t="s">
        <v>11</v>
      </c>
      <c r="E36" s="61" t="s">
        <v>12</v>
      </c>
      <c r="F36" s="81">
        <v>450.35</v>
      </c>
      <c r="G36" s="65">
        <v>125000</v>
      </c>
      <c r="H36" s="65">
        <f t="shared" si="2"/>
        <v>56293750</v>
      </c>
      <c r="I36" s="79">
        <v>30</v>
      </c>
      <c r="J36" s="65">
        <f t="shared" si="0"/>
        <v>16888125</v>
      </c>
      <c r="K36" s="79">
        <v>60</v>
      </c>
      <c r="L36" s="65">
        <f t="shared" si="7"/>
        <v>33776250</v>
      </c>
      <c r="M36" s="65">
        <f t="shared" si="4"/>
        <v>938229.16666666663</v>
      </c>
      <c r="N36" s="65">
        <f t="shared" si="5"/>
        <v>2814687.5</v>
      </c>
      <c r="O36" s="79">
        <v>10</v>
      </c>
      <c r="P36" s="65">
        <f t="shared" si="1"/>
        <v>5629375</v>
      </c>
      <c r="Q36" s="76" t="s">
        <v>272</v>
      </c>
      <c r="R36" s="61"/>
      <c r="S36" s="61"/>
      <c r="T36" s="92" t="str">
        <f t="shared" si="6"/>
        <v>Shop-No-G6</v>
      </c>
      <c r="V36" s="103"/>
      <c r="W36" s="81">
        <v>494.12</v>
      </c>
      <c r="X36"/>
    </row>
    <row r="37" spans="1:24" x14ac:dyDescent="0.25">
      <c r="A37" s="61">
        <v>35</v>
      </c>
      <c r="B37" s="61" t="s">
        <v>61</v>
      </c>
      <c r="C37" s="61">
        <v>0</v>
      </c>
      <c r="D37" s="61" t="s">
        <v>11</v>
      </c>
      <c r="E37" s="61" t="s">
        <v>12</v>
      </c>
      <c r="F37" s="81">
        <v>268.12</v>
      </c>
      <c r="G37" s="65">
        <v>125000</v>
      </c>
      <c r="H37" s="65">
        <f t="shared" si="2"/>
        <v>33515000</v>
      </c>
      <c r="I37" s="79">
        <v>30</v>
      </c>
      <c r="J37" s="65">
        <f t="shared" si="0"/>
        <v>10054500</v>
      </c>
      <c r="K37" s="79">
        <v>60</v>
      </c>
      <c r="L37" s="65">
        <f t="shared" si="7"/>
        <v>20109000</v>
      </c>
      <c r="M37" s="65">
        <f t="shared" si="4"/>
        <v>558583.33333333337</v>
      </c>
      <c r="N37" s="65">
        <f t="shared" si="5"/>
        <v>1675750</v>
      </c>
      <c r="O37" s="79">
        <v>10</v>
      </c>
      <c r="P37" s="65">
        <f t="shared" si="1"/>
        <v>3351500</v>
      </c>
      <c r="Q37" s="76" t="s">
        <v>272</v>
      </c>
      <c r="R37" s="61"/>
      <c r="S37" s="61"/>
      <c r="T37" s="92" t="str">
        <f t="shared" si="6"/>
        <v>Shop-No-G7</v>
      </c>
      <c r="V37" s="103"/>
      <c r="W37" s="79">
        <v>498.31</v>
      </c>
      <c r="X37"/>
    </row>
    <row r="38" spans="1:24" x14ac:dyDescent="0.25">
      <c r="A38" s="61">
        <v>36</v>
      </c>
      <c r="B38" s="61" t="s">
        <v>62</v>
      </c>
      <c r="C38" s="61">
        <v>0</v>
      </c>
      <c r="D38" s="61" t="s">
        <v>11</v>
      </c>
      <c r="E38" s="61" t="s">
        <v>12</v>
      </c>
      <c r="F38" s="81">
        <v>263.25</v>
      </c>
      <c r="G38" s="65">
        <v>125000</v>
      </c>
      <c r="H38" s="65">
        <f t="shared" si="2"/>
        <v>32906250</v>
      </c>
      <c r="I38" s="79">
        <v>30</v>
      </c>
      <c r="J38" s="65">
        <f t="shared" si="0"/>
        <v>9871875</v>
      </c>
      <c r="K38" s="79">
        <v>60</v>
      </c>
      <c r="L38" s="65">
        <f t="shared" si="7"/>
        <v>19743750</v>
      </c>
      <c r="M38" s="65">
        <f t="shared" si="4"/>
        <v>548437.5</v>
      </c>
      <c r="N38" s="65">
        <f t="shared" si="5"/>
        <v>1645312.5</v>
      </c>
      <c r="O38" s="79">
        <v>10</v>
      </c>
      <c r="P38" s="65">
        <f t="shared" si="1"/>
        <v>3290625</v>
      </c>
      <c r="Q38" s="76" t="s">
        <v>272</v>
      </c>
      <c r="R38" s="61"/>
      <c r="S38" s="61"/>
      <c r="T38" s="92" t="str">
        <f t="shared" si="6"/>
        <v>Shop-No-G8</v>
      </c>
      <c r="V38" s="103"/>
      <c r="W38" s="79">
        <v>505.75</v>
      </c>
      <c r="X38"/>
    </row>
    <row r="39" spans="1:24" x14ac:dyDescent="0.25">
      <c r="A39" s="61">
        <v>37</v>
      </c>
      <c r="B39" s="61" t="s">
        <v>63</v>
      </c>
      <c r="C39" s="61">
        <v>0</v>
      </c>
      <c r="D39" s="61" t="s">
        <v>11</v>
      </c>
      <c r="E39" s="61" t="s">
        <v>12</v>
      </c>
      <c r="F39" s="81">
        <v>265.68</v>
      </c>
      <c r="G39" s="65">
        <v>125000</v>
      </c>
      <c r="H39" s="65">
        <f t="shared" si="2"/>
        <v>33210000</v>
      </c>
      <c r="I39" s="79">
        <v>30</v>
      </c>
      <c r="J39" s="65">
        <f t="shared" si="0"/>
        <v>9963000</v>
      </c>
      <c r="K39" s="79">
        <v>60</v>
      </c>
      <c r="L39" s="65">
        <f t="shared" si="7"/>
        <v>19926000</v>
      </c>
      <c r="M39" s="65">
        <f t="shared" si="4"/>
        <v>553500</v>
      </c>
      <c r="N39" s="65">
        <f t="shared" si="5"/>
        <v>1660500</v>
      </c>
      <c r="O39" s="79">
        <v>10</v>
      </c>
      <c r="P39" s="65">
        <f t="shared" si="1"/>
        <v>3321000</v>
      </c>
      <c r="Q39" s="76" t="s">
        <v>272</v>
      </c>
      <c r="R39" s="61"/>
      <c r="S39" s="61"/>
      <c r="T39" s="92" t="str">
        <f t="shared" si="6"/>
        <v>Shop-No-G9</v>
      </c>
      <c r="V39" s="103"/>
      <c r="W39" s="79">
        <v>513.17999999999995</v>
      </c>
      <c r="X39"/>
    </row>
    <row r="40" spans="1:24" x14ac:dyDescent="0.25">
      <c r="A40" s="61">
        <v>38</v>
      </c>
      <c r="B40" s="61" t="s">
        <v>64</v>
      </c>
      <c r="C40" s="61">
        <v>0</v>
      </c>
      <c r="D40" s="61" t="s">
        <v>11</v>
      </c>
      <c r="E40" s="61" t="s">
        <v>12</v>
      </c>
      <c r="F40" s="81">
        <v>287.62</v>
      </c>
      <c r="G40" s="65">
        <v>125000</v>
      </c>
      <c r="H40" s="65">
        <f t="shared" si="2"/>
        <v>35952500</v>
      </c>
      <c r="I40" s="79">
        <v>30</v>
      </c>
      <c r="J40" s="65">
        <f t="shared" si="0"/>
        <v>10785750</v>
      </c>
      <c r="K40" s="79">
        <v>60</v>
      </c>
      <c r="L40" s="65">
        <f t="shared" si="7"/>
        <v>21571500</v>
      </c>
      <c r="M40" s="65">
        <f t="shared" si="4"/>
        <v>599208.33333333337</v>
      </c>
      <c r="N40" s="65">
        <f t="shared" si="5"/>
        <v>1797625</v>
      </c>
      <c r="O40" s="79">
        <v>10</v>
      </c>
      <c r="P40" s="65">
        <f t="shared" si="1"/>
        <v>3595250</v>
      </c>
      <c r="Q40" s="76" t="s">
        <v>272</v>
      </c>
      <c r="R40" s="61"/>
      <c r="S40" s="61"/>
      <c r="T40" s="92" t="str">
        <f t="shared" si="6"/>
        <v>Shop-No-G10</v>
      </c>
      <c r="V40" s="103"/>
      <c r="W40" s="79">
        <v>524.34</v>
      </c>
      <c r="X40"/>
    </row>
    <row r="41" spans="1:24" x14ac:dyDescent="0.25">
      <c r="A41" s="61">
        <v>39</v>
      </c>
      <c r="B41" s="61" t="s">
        <v>65</v>
      </c>
      <c r="C41" s="61">
        <v>0</v>
      </c>
      <c r="D41" s="61" t="s">
        <v>11</v>
      </c>
      <c r="E41" s="61" t="s">
        <v>12</v>
      </c>
      <c r="F41" s="81">
        <v>407</v>
      </c>
      <c r="G41" s="65">
        <v>125000</v>
      </c>
      <c r="H41" s="65">
        <f t="shared" si="2"/>
        <v>50875000</v>
      </c>
      <c r="I41" s="79">
        <v>30</v>
      </c>
      <c r="J41" s="65">
        <f t="shared" si="0"/>
        <v>15262500</v>
      </c>
      <c r="K41" s="79">
        <v>60</v>
      </c>
      <c r="L41" s="65">
        <f t="shared" si="7"/>
        <v>30525000</v>
      </c>
      <c r="M41" s="65">
        <f t="shared" si="4"/>
        <v>847916.66666666663</v>
      </c>
      <c r="N41" s="65">
        <f t="shared" si="5"/>
        <v>2543750</v>
      </c>
      <c r="O41" s="79">
        <v>10</v>
      </c>
      <c r="P41" s="65">
        <f t="shared" si="1"/>
        <v>5087500</v>
      </c>
      <c r="Q41" s="76" t="s">
        <v>272</v>
      </c>
      <c r="R41" s="61"/>
      <c r="S41" s="61"/>
      <c r="T41" s="92" t="str">
        <f t="shared" si="6"/>
        <v>Shop-No-G11</v>
      </c>
      <c r="V41" s="103"/>
      <c r="W41" s="81">
        <v>528.75</v>
      </c>
      <c r="X41"/>
    </row>
    <row r="42" spans="1:24" x14ac:dyDescent="0.25">
      <c r="A42" s="61">
        <v>40</v>
      </c>
      <c r="B42" s="61" t="s">
        <v>66</v>
      </c>
      <c r="C42" s="61">
        <v>0</v>
      </c>
      <c r="D42" s="61" t="s">
        <v>11</v>
      </c>
      <c r="E42" s="61" t="s">
        <v>12</v>
      </c>
      <c r="F42" s="81">
        <v>226.9</v>
      </c>
      <c r="G42" s="65">
        <v>125000</v>
      </c>
      <c r="H42" s="65">
        <f t="shared" si="2"/>
        <v>28362500</v>
      </c>
      <c r="I42" s="79">
        <v>30</v>
      </c>
      <c r="J42" s="65">
        <f t="shared" si="0"/>
        <v>8508750</v>
      </c>
      <c r="K42" s="79">
        <v>60</v>
      </c>
      <c r="L42" s="65">
        <f t="shared" si="7"/>
        <v>17017500</v>
      </c>
      <c r="M42" s="65">
        <f t="shared" si="4"/>
        <v>472708.33333333331</v>
      </c>
      <c r="N42" s="65">
        <f t="shared" si="5"/>
        <v>1418125</v>
      </c>
      <c r="O42" s="79">
        <v>10</v>
      </c>
      <c r="P42" s="65">
        <f t="shared" si="1"/>
        <v>2836250</v>
      </c>
      <c r="Q42" s="76" t="s">
        <v>272</v>
      </c>
      <c r="R42" s="61"/>
      <c r="S42" s="61"/>
      <c r="T42" s="92" t="str">
        <f t="shared" si="6"/>
        <v>Shop-No-G12</v>
      </c>
      <c r="V42" s="103"/>
      <c r="W42" s="81">
        <v>532.41999999999996</v>
      </c>
      <c r="X42"/>
    </row>
    <row r="43" spans="1:24" x14ac:dyDescent="0.25">
      <c r="A43" s="61">
        <v>41</v>
      </c>
      <c r="B43" s="61" t="s">
        <v>67</v>
      </c>
      <c r="C43" s="61">
        <v>0</v>
      </c>
      <c r="D43" s="61" t="s">
        <v>11</v>
      </c>
      <c r="E43" s="61" t="s">
        <v>12</v>
      </c>
      <c r="F43" s="81">
        <v>175.56</v>
      </c>
      <c r="G43" s="65">
        <v>125000</v>
      </c>
      <c r="H43" s="65">
        <f t="shared" si="2"/>
        <v>21945000</v>
      </c>
      <c r="I43" s="79">
        <v>30</v>
      </c>
      <c r="J43" s="65">
        <f t="shared" si="0"/>
        <v>6583500</v>
      </c>
      <c r="K43" s="79">
        <v>60</v>
      </c>
      <c r="L43" s="65">
        <f t="shared" si="7"/>
        <v>13167000</v>
      </c>
      <c r="M43" s="65">
        <f t="shared" si="4"/>
        <v>365750</v>
      </c>
      <c r="N43" s="65">
        <f t="shared" si="5"/>
        <v>1097250</v>
      </c>
      <c r="O43" s="79">
        <v>10</v>
      </c>
      <c r="P43" s="65">
        <f t="shared" si="1"/>
        <v>2194500</v>
      </c>
      <c r="Q43" s="76" t="s">
        <v>272</v>
      </c>
      <c r="R43" s="61"/>
      <c r="S43" s="61"/>
      <c r="T43" s="92" t="str">
        <f t="shared" si="6"/>
        <v>Shop-No-G13</v>
      </c>
      <c r="V43" s="103"/>
      <c r="W43" s="81">
        <v>534.67999999999995</v>
      </c>
      <c r="X43"/>
    </row>
    <row r="44" spans="1:24" x14ac:dyDescent="0.25">
      <c r="A44" s="61">
        <v>42</v>
      </c>
      <c r="B44" s="61" t="s">
        <v>68</v>
      </c>
      <c r="C44" s="61">
        <v>0</v>
      </c>
      <c r="D44" s="61" t="s">
        <v>11</v>
      </c>
      <c r="E44" s="61" t="s">
        <v>12</v>
      </c>
      <c r="F44" s="81">
        <v>190.46</v>
      </c>
      <c r="G44" s="65">
        <v>125000</v>
      </c>
      <c r="H44" s="65">
        <f t="shared" si="2"/>
        <v>23807500</v>
      </c>
      <c r="I44" s="79">
        <v>30</v>
      </c>
      <c r="J44" s="65">
        <f t="shared" si="0"/>
        <v>7142250</v>
      </c>
      <c r="K44" s="79">
        <v>60</v>
      </c>
      <c r="L44" s="65">
        <f t="shared" si="7"/>
        <v>14284500</v>
      </c>
      <c r="M44" s="65">
        <f t="shared" si="4"/>
        <v>396791.66666666669</v>
      </c>
      <c r="N44" s="65">
        <f t="shared" si="5"/>
        <v>1190375</v>
      </c>
      <c r="O44" s="79">
        <v>10</v>
      </c>
      <c r="P44" s="65">
        <f t="shared" si="1"/>
        <v>2380750</v>
      </c>
      <c r="Q44" s="76" t="s">
        <v>272</v>
      </c>
      <c r="R44" s="61"/>
      <c r="S44" s="61"/>
      <c r="T44" s="92" t="str">
        <f t="shared" si="6"/>
        <v>Shop-No-G14</v>
      </c>
      <c r="V44" s="103"/>
      <c r="W44" s="81">
        <v>540.12</v>
      </c>
      <c r="X44"/>
    </row>
    <row r="45" spans="1:24" x14ac:dyDescent="0.25">
      <c r="A45" s="61">
        <v>43</v>
      </c>
      <c r="B45" s="61" t="s">
        <v>69</v>
      </c>
      <c r="C45" s="61">
        <v>0</v>
      </c>
      <c r="D45" s="61" t="s">
        <v>11</v>
      </c>
      <c r="E45" s="61" t="s">
        <v>12</v>
      </c>
      <c r="F45" s="81">
        <v>190.46</v>
      </c>
      <c r="G45" s="65">
        <v>125000</v>
      </c>
      <c r="H45" s="65">
        <f t="shared" si="2"/>
        <v>23807500</v>
      </c>
      <c r="I45" s="79">
        <v>30</v>
      </c>
      <c r="J45" s="65">
        <f t="shared" si="0"/>
        <v>7142250</v>
      </c>
      <c r="K45" s="79">
        <v>60</v>
      </c>
      <c r="L45" s="65">
        <f t="shared" si="7"/>
        <v>14284500</v>
      </c>
      <c r="M45" s="65">
        <f t="shared" si="4"/>
        <v>396791.66666666669</v>
      </c>
      <c r="N45" s="65">
        <f t="shared" si="5"/>
        <v>1190375</v>
      </c>
      <c r="O45" s="79">
        <v>10</v>
      </c>
      <c r="P45" s="65">
        <f t="shared" si="1"/>
        <v>2380750</v>
      </c>
      <c r="Q45" s="76" t="s">
        <v>272</v>
      </c>
      <c r="R45" s="61"/>
      <c r="S45" s="61"/>
      <c r="T45" s="92" t="str">
        <f t="shared" si="6"/>
        <v>Shop-No-G15</v>
      </c>
      <c r="V45" s="103"/>
      <c r="W45" s="81">
        <v>549.42999999999995</v>
      </c>
      <c r="X45"/>
    </row>
    <row r="46" spans="1:24" x14ac:dyDescent="0.25">
      <c r="A46" s="61">
        <v>44</v>
      </c>
      <c r="B46" s="61" t="s">
        <v>70</v>
      </c>
      <c r="C46" s="61">
        <v>0</v>
      </c>
      <c r="D46" s="61" t="s">
        <v>11</v>
      </c>
      <c r="E46" s="61" t="s">
        <v>12</v>
      </c>
      <c r="F46" s="81">
        <v>175.56</v>
      </c>
      <c r="G46" s="65">
        <v>125000</v>
      </c>
      <c r="H46" s="65">
        <f t="shared" si="2"/>
        <v>21945000</v>
      </c>
      <c r="I46" s="79">
        <v>30</v>
      </c>
      <c r="J46" s="65">
        <f t="shared" si="0"/>
        <v>6583500</v>
      </c>
      <c r="K46" s="79">
        <v>60</v>
      </c>
      <c r="L46" s="65">
        <f t="shared" si="7"/>
        <v>13167000</v>
      </c>
      <c r="M46" s="65">
        <f t="shared" si="4"/>
        <v>365750</v>
      </c>
      <c r="N46" s="65">
        <f t="shared" si="5"/>
        <v>1097250</v>
      </c>
      <c r="O46" s="79">
        <v>10</v>
      </c>
      <c r="P46" s="65">
        <f t="shared" si="1"/>
        <v>2194500</v>
      </c>
      <c r="Q46" s="76" t="s">
        <v>272</v>
      </c>
      <c r="R46" s="61"/>
      <c r="S46" s="61"/>
      <c r="T46" s="92" t="str">
        <f t="shared" si="6"/>
        <v>Shop-No-G16</v>
      </c>
      <c r="V46" s="103"/>
      <c r="W46" s="80">
        <v>552.1</v>
      </c>
      <c r="X46"/>
    </row>
    <row r="47" spans="1:24" x14ac:dyDescent="0.25">
      <c r="A47" s="61">
        <v>45</v>
      </c>
      <c r="B47" s="61" t="s">
        <v>71</v>
      </c>
      <c r="C47" s="61">
        <v>0</v>
      </c>
      <c r="D47" s="61" t="s">
        <v>11</v>
      </c>
      <c r="E47" s="61" t="s">
        <v>12</v>
      </c>
      <c r="F47" s="81">
        <v>226.9</v>
      </c>
      <c r="G47" s="65">
        <v>125000</v>
      </c>
      <c r="H47" s="65">
        <f t="shared" si="2"/>
        <v>28362500</v>
      </c>
      <c r="I47" s="79">
        <v>30</v>
      </c>
      <c r="J47" s="65">
        <f t="shared" si="0"/>
        <v>8508750</v>
      </c>
      <c r="K47" s="79">
        <v>60</v>
      </c>
      <c r="L47" s="65">
        <f t="shared" si="7"/>
        <v>17017500</v>
      </c>
      <c r="M47" s="65">
        <f t="shared" si="4"/>
        <v>472708.33333333331</v>
      </c>
      <c r="N47" s="65">
        <f t="shared" si="5"/>
        <v>1418125</v>
      </c>
      <c r="O47" s="79">
        <v>10</v>
      </c>
      <c r="P47" s="65">
        <f t="shared" si="1"/>
        <v>2836250</v>
      </c>
      <c r="Q47" s="76" t="s">
        <v>272</v>
      </c>
      <c r="R47" s="61"/>
      <c r="S47" s="61"/>
      <c r="T47" s="92" t="str">
        <f t="shared" si="6"/>
        <v>Shop-No-G17</v>
      </c>
      <c r="V47" s="103"/>
      <c r="W47" s="81">
        <v>566.5</v>
      </c>
      <c r="X47"/>
    </row>
    <row r="48" spans="1:24" x14ac:dyDescent="0.25">
      <c r="A48" s="61">
        <v>46</v>
      </c>
      <c r="B48" s="61" t="s">
        <v>72</v>
      </c>
      <c r="C48" s="61">
        <v>0</v>
      </c>
      <c r="D48" s="61" t="s">
        <v>11</v>
      </c>
      <c r="E48" s="61" t="s">
        <v>12</v>
      </c>
      <c r="F48" s="81">
        <v>333.7</v>
      </c>
      <c r="G48" s="65">
        <v>125000</v>
      </c>
      <c r="H48" s="65">
        <f t="shared" si="2"/>
        <v>41712500</v>
      </c>
      <c r="I48" s="79">
        <v>30</v>
      </c>
      <c r="J48" s="65">
        <f t="shared" si="0"/>
        <v>12513750</v>
      </c>
      <c r="K48" s="79">
        <v>60</v>
      </c>
      <c r="L48" s="65">
        <f t="shared" si="7"/>
        <v>25027500</v>
      </c>
      <c r="M48" s="65">
        <f t="shared" si="4"/>
        <v>695208.33333333337</v>
      </c>
      <c r="N48" s="65">
        <f t="shared" si="5"/>
        <v>2085625</v>
      </c>
      <c r="O48" s="79">
        <v>10</v>
      </c>
      <c r="P48" s="65">
        <f t="shared" si="1"/>
        <v>4171250</v>
      </c>
      <c r="Q48" s="76" t="s">
        <v>272</v>
      </c>
      <c r="R48" s="61"/>
      <c r="S48" s="61"/>
      <c r="T48" s="92" t="str">
        <f t="shared" si="6"/>
        <v>Shop-No-G18</v>
      </c>
      <c r="V48" s="103"/>
      <c r="W48" s="79">
        <v>575.01</v>
      </c>
      <c r="X48"/>
    </row>
    <row r="49" spans="1:24" x14ac:dyDescent="0.25">
      <c r="A49" s="61">
        <v>47</v>
      </c>
      <c r="B49" s="61" t="s">
        <v>73</v>
      </c>
      <c r="C49" s="61">
        <v>0</v>
      </c>
      <c r="D49" s="61" t="s">
        <v>11</v>
      </c>
      <c r="E49" s="61" t="s">
        <v>12</v>
      </c>
      <c r="F49" s="81">
        <v>324.77</v>
      </c>
      <c r="G49" s="65">
        <v>125000</v>
      </c>
      <c r="H49" s="65">
        <f t="shared" si="2"/>
        <v>40596250</v>
      </c>
      <c r="I49" s="79">
        <v>30</v>
      </c>
      <c r="J49" s="65">
        <f t="shared" si="0"/>
        <v>12178875</v>
      </c>
      <c r="K49" s="79">
        <v>60</v>
      </c>
      <c r="L49" s="65">
        <f t="shared" si="7"/>
        <v>24357750</v>
      </c>
      <c r="M49" s="65">
        <f t="shared" si="4"/>
        <v>676604.16666666663</v>
      </c>
      <c r="N49" s="65">
        <f t="shared" si="5"/>
        <v>2029812.5</v>
      </c>
      <c r="O49" s="79">
        <v>10</v>
      </c>
      <c r="P49" s="65">
        <f t="shared" si="1"/>
        <v>4059625</v>
      </c>
      <c r="Q49" s="76" t="s">
        <v>272</v>
      </c>
      <c r="R49" s="61"/>
      <c r="S49" s="61"/>
      <c r="T49" s="92" t="str">
        <f t="shared" si="6"/>
        <v>Shop-No-G19</v>
      </c>
      <c r="V49" s="103"/>
      <c r="W49" s="81">
        <v>585</v>
      </c>
      <c r="X49"/>
    </row>
    <row r="50" spans="1:24" x14ac:dyDescent="0.25">
      <c r="A50" s="61">
        <v>48</v>
      </c>
      <c r="B50" s="61" t="s">
        <v>74</v>
      </c>
      <c r="C50" s="61">
        <v>0</v>
      </c>
      <c r="D50" s="61" t="s">
        <v>11</v>
      </c>
      <c r="E50" s="61" t="s">
        <v>12</v>
      </c>
      <c r="F50" s="81">
        <v>566.5</v>
      </c>
      <c r="G50" s="65">
        <v>125000</v>
      </c>
      <c r="H50" s="65">
        <f t="shared" si="2"/>
        <v>70812500</v>
      </c>
      <c r="I50" s="79">
        <v>30</v>
      </c>
      <c r="J50" s="65">
        <f t="shared" si="0"/>
        <v>21243750</v>
      </c>
      <c r="K50" s="79">
        <v>60</v>
      </c>
      <c r="L50" s="65">
        <f t="shared" si="7"/>
        <v>42487500</v>
      </c>
      <c r="M50" s="65">
        <f t="shared" si="4"/>
        <v>1180208.3333333333</v>
      </c>
      <c r="N50" s="65">
        <f t="shared" si="5"/>
        <v>3540625</v>
      </c>
      <c r="O50" s="79">
        <v>10</v>
      </c>
      <c r="P50" s="65">
        <f t="shared" si="1"/>
        <v>7081250</v>
      </c>
      <c r="Q50" s="76" t="s">
        <v>272</v>
      </c>
      <c r="R50" s="61"/>
      <c r="S50" s="61"/>
      <c r="T50" s="92" t="str">
        <f t="shared" si="6"/>
        <v>Shop-No-G20</v>
      </c>
      <c r="V50" s="103"/>
      <c r="W50" s="79">
        <v>628.46</v>
      </c>
      <c r="X50"/>
    </row>
    <row r="51" spans="1:24" x14ac:dyDescent="0.25">
      <c r="A51" s="61">
        <v>49</v>
      </c>
      <c r="B51" s="61" t="s">
        <v>75</v>
      </c>
      <c r="C51" s="61">
        <v>0</v>
      </c>
      <c r="D51" s="61" t="s">
        <v>11</v>
      </c>
      <c r="E51" s="61" t="s">
        <v>12</v>
      </c>
      <c r="F51" s="81">
        <v>344.5</v>
      </c>
      <c r="G51" s="65">
        <v>125000</v>
      </c>
      <c r="H51" s="65">
        <f t="shared" si="2"/>
        <v>43062500</v>
      </c>
      <c r="I51" s="79">
        <v>30</v>
      </c>
      <c r="J51" s="65">
        <f t="shared" si="0"/>
        <v>12918750</v>
      </c>
      <c r="K51" s="79">
        <v>60</v>
      </c>
      <c r="L51" s="65">
        <f t="shared" si="7"/>
        <v>25837500</v>
      </c>
      <c r="M51" s="65">
        <f t="shared" si="4"/>
        <v>717708.33333333337</v>
      </c>
      <c r="N51" s="65">
        <f t="shared" si="5"/>
        <v>2153125</v>
      </c>
      <c r="O51" s="79">
        <v>10</v>
      </c>
      <c r="P51" s="65">
        <f t="shared" si="1"/>
        <v>4306250</v>
      </c>
      <c r="Q51" s="76" t="s">
        <v>272</v>
      </c>
      <c r="R51" s="61"/>
      <c r="S51" s="61"/>
      <c r="T51" s="92" t="str">
        <f t="shared" si="6"/>
        <v>Shop-No-G21</v>
      </c>
      <c r="V51" s="103"/>
      <c r="W51" s="79">
        <v>654.5</v>
      </c>
      <c r="X51"/>
    </row>
    <row r="52" spans="1:24" x14ac:dyDescent="0.25">
      <c r="A52" s="61">
        <v>50</v>
      </c>
      <c r="B52" s="61" t="s">
        <v>76</v>
      </c>
      <c r="C52" s="61">
        <v>0</v>
      </c>
      <c r="D52" s="61" t="s">
        <v>11</v>
      </c>
      <c r="E52" s="61" t="s">
        <v>12</v>
      </c>
      <c r="F52" s="81">
        <v>410.75</v>
      </c>
      <c r="G52" s="65">
        <v>125000</v>
      </c>
      <c r="H52" s="65">
        <f t="shared" si="2"/>
        <v>51343750</v>
      </c>
      <c r="I52" s="79">
        <v>30</v>
      </c>
      <c r="J52" s="65">
        <f t="shared" si="0"/>
        <v>15403125</v>
      </c>
      <c r="K52" s="79">
        <v>60</v>
      </c>
      <c r="L52" s="65">
        <f t="shared" si="7"/>
        <v>30806250</v>
      </c>
      <c r="M52" s="65">
        <f t="shared" si="4"/>
        <v>855729.16666666663</v>
      </c>
      <c r="N52" s="65">
        <f t="shared" si="5"/>
        <v>2567187.5</v>
      </c>
      <c r="O52" s="79">
        <v>10</v>
      </c>
      <c r="P52" s="65">
        <f t="shared" si="1"/>
        <v>5134375</v>
      </c>
      <c r="Q52" s="76" t="s">
        <v>272</v>
      </c>
      <c r="R52" s="61"/>
      <c r="S52" s="61"/>
      <c r="T52" s="92" t="str">
        <f t="shared" si="6"/>
        <v>Shop-No-G22</v>
      </c>
      <c r="V52" s="103"/>
      <c r="W52" s="81">
        <v>658</v>
      </c>
      <c r="X52"/>
    </row>
    <row r="53" spans="1:24" x14ac:dyDescent="0.25">
      <c r="A53" s="61">
        <v>51</v>
      </c>
      <c r="B53" s="61" t="s">
        <v>77</v>
      </c>
      <c r="C53" s="61">
        <v>0</v>
      </c>
      <c r="D53" s="61" t="s">
        <v>11</v>
      </c>
      <c r="E53" s="61" t="s">
        <v>12</v>
      </c>
      <c r="F53" s="81">
        <v>357.75</v>
      </c>
      <c r="G53" s="65">
        <v>125000</v>
      </c>
      <c r="H53" s="65">
        <f t="shared" si="2"/>
        <v>44718750</v>
      </c>
      <c r="I53" s="79">
        <v>30</v>
      </c>
      <c r="J53" s="65">
        <f t="shared" si="0"/>
        <v>13415625</v>
      </c>
      <c r="K53" s="79">
        <v>60</v>
      </c>
      <c r="L53" s="65">
        <f t="shared" si="7"/>
        <v>26831250</v>
      </c>
      <c r="M53" s="65">
        <f t="shared" si="4"/>
        <v>745312.5</v>
      </c>
      <c r="N53" s="65">
        <f t="shared" si="5"/>
        <v>2235937.5</v>
      </c>
      <c r="O53" s="79">
        <v>10</v>
      </c>
      <c r="P53" s="65">
        <f t="shared" si="1"/>
        <v>4471875</v>
      </c>
      <c r="Q53" s="76" t="s">
        <v>272</v>
      </c>
      <c r="R53" s="61"/>
      <c r="S53" s="61"/>
      <c r="T53" s="92" t="str">
        <f t="shared" si="6"/>
        <v>Shop-No-G23</v>
      </c>
      <c r="V53" s="103"/>
      <c r="W53" s="79">
        <v>676.81</v>
      </c>
      <c r="X53"/>
    </row>
    <row r="54" spans="1:24" x14ac:dyDescent="0.25">
      <c r="A54" s="61">
        <v>52</v>
      </c>
      <c r="B54" s="61" t="s">
        <v>78</v>
      </c>
      <c r="C54" s="61">
        <v>0</v>
      </c>
      <c r="D54" s="61" t="s">
        <v>11</v>
      </c>
      <c r="E54" s="61" t="s">
        <v>12</v>
      </c>
      <c r="F54" s="81">
        <v>374.31</v>
      </c>
      <c r="G54" s="65">
        <v>125000</v>
      </c>
      <c r="H54" s="65">
        <f t="shared" si="2"/>
        <v>46788750</v>
      </c>
      <c r="I54" s="79">
        <v>30</v>
      </c>
      <c r="J54" s="65">
        <f t="shared" si="0"/>
        <v>14036625</v>
      </c>
      <c r="K54" s="79">
        <v>60</v>
      </c>
      <c r="L54" s="65">
        <f t="shared" si="7"/>
        <v>28073250</v>
      </c>
      <c r="M54" s="65">
        <f t="shared" si="4"/>
        <v>779812.5</v>
      </c>
      <c r="N54" s="65">
        <f t="shared" si="5"/>
        <v>2339437.5</v>
      </c>
      <c r="O54" s="79">
        <v>10</v>
      </c>
      <c r="P54" s="65">
        <f t="shared" si="1"/>
        <v>4678875</v>
      </c>
      <c r="Q54" s="76" t="s">
        <v>272</v>
      </c>
      <c r="R54" s="61"/>
      <c r="S54" s="61"/>
      <c r="T54" s="92" t="str">
        <f t="shared" si="6"/>
        <v>Shop-No-G24</v>
      </c>
      <c r="V54" s="103"/>
      <c r="W54" s="81">
        <v>786.62</v>
      </c>
      <c r="X54"/>
    </row>
    <row r="55" spans="1:24" x14ac:dyDescent="0.25">
      <c r="A55" s="61">
        <v>53</v>
      </c>
      <c r="B55" s="61" t="s">
        <v>79</v>
      </c>
      <c r="C55" s="61">
        <v>0</v>
      </c>
      <c r="D55" s="61" t="s">
        <v>11</v>
      </c>
      <c r="E55" s="61" t="s">
        <v>12</v>
      </c>
      <c r="F55" s="81">
        <v>326.64</v>
      </c>
      <c r="G55" s="65">
        <v>125000</v>
      </c>
      <c r="H55" s="65">
        <f t="shared" si="2"/>
        <v>40830000</v>
      </c>
      <c r="I55" s="79">
        <v>30</v>
      </c>
      <c r="J55" s="65">
        <f t="shared" si="0"/>
        <v>12249000</v>
      </c>
      <c r="K55" s="79">
        <v>60</v>
      </c>
      <c r="L55" s="65">
        <f t="shared" si="7"/>
        <v>24498000</v>
      </c>
      <c r="M55" s="65">
        <f t="shared" si="4"/>
        <v>680500</v>
      </c>
      <c r="N55" s="65">
        <f t="shared" si="5"/>
        <v>2041500</v>
      </c>
      <c r="O55" s="79">
        <v>10</v>
      </c>
      <c r="P55" s="65">
        <f t="shared" si="1"/>
        <v>4083000</v>
      </c>
      <c r="Q55" s="76" t="s">
        <v>272</v>
      </c>
      <c r="R55" s="61"/>
      <c r="S55" s="61"/>
      <c r="T55" s="92" t="str">
        <f t="shared" si="6"/>
        <v>Shop-No-G25</v>
      </c>
      <c r="V55" s="103"/>
      <c r="W55" s="81">
        <v>796.79</v>
      </c>
      <c r="X55"/>
    </row>
    <row r="56" spans="1:24" x14ac:dyDescent="0.25">
      <c r="A56" s="61">
        <v>54</v>
      </c>
      <c r="B56" s="61" t="s">
        <v>80</v>
      </c>
      <c r="C56" s="61">
        <v>0</v>
      </c>
      <c r="D56" s="61" t="s">
        <v>11</v>
      </c>
      <c r="E56" s="61" t="s">
        <v>12</v>
      </c>
      <c r="F56" s="81">
        <v>217.87</v>
      </c>
      <c r="G56" s="65">
        <v>125000</v>
      </c>
      <c r="H56" s="65">
        <f t="shared" si="2"/>
        <v>27233750</v>
      </c>
      <c r="I56" s="79">
        <v>30</v>
      </c>
      <c r="J56" s="65">
        <f t="shared" si="0"/>
        <v>8170125</v>
      </c>
      <c r="K56" s="79">
        <v>60</v>
      </c>
      <c r="L56" s="65">
        <f t="shared" si="7"/>
        <v>16340250</v>
      </c>
      <c r="M56" s="65">
        <f t="shared" si="4"/>
        <v>453895.83333333331</v>
      </c>
      <c r="N56" s="65">
        <f t="shared" si="5"/>
        <v>1361687.5</v>
      </c>
      <c r="O56" s="79">
        <v>10</v>
      </c>
      <c r="P56" s="65">
        <f t="shared" si="1"/>
        <v>2723375</v>
      </c>
      <c r="Q56" s="76" t="s">
        <v>272</v>
      </c>
      <c r="R56" s="61"/>
      <c r="S56" s="61"/>
      <c r="T56" s="92" t="str">
        <f t="shared" si="6"/>
        <v>Shop-No-G26</v>
      </c>
      <c r="V56" s="103"/>
      <c r="W56" s="79">
        <v>804.87</v>
      </c>
      <c r="X56"/>
    </row>
    <row r="57" spans="1:24" x14ac:dyDescent="0.25">
      <c r="A57" s="61">
        <v>55</v>
      </c>
      <c r="B57" s="61" t="s">
        <v>81</v>
      </c>
      <c r="C57" s="61">
        <v>0</v>
      </c>
      <c r="D57" s="61" t="s">
        <v>11</v>
      </c>
      <c r="E57" s="61" t="s">
        <v>12</v>
      </c>
      <c r="F57" s="81">
        <v>217.87</v>
      </c>
      <c r="G57" s="65">
        <v>125000</v>
      </c>
      <c r="H57" s="65">
        <f t="shared" si="2"/>
        <v>27233750</v>
      </c>
      <c r="I57" s="79">
        <v>30</v>
      </c>
      <c r="J57" s="65">
        <f t="shared" si="0"/>
        <v>8170125</v>
      </c>
      <c r="K57" s="79">
        <v>60</v>
      </c>
      <c r="L57" s="65">
        <f t="shared" si="7"/>
        <v>16340250</v>
      </c>
      <c r="M57" s="65">
        <f t="shared" si="4"/>
        <v>453895.83333333331</v>
      </c>
      <c r="N57" s="65">
        <f t="shared" si="5"/>
        <v>1361687.5</v>
      </c>
      <c r="O57" s="79">
        <v>10</v>
      </c>
      <c r="P57" s="65">
        <f t="shared" si="1"/>
        <v>2723375</v>
      </c>
      <c r="Q57" s="76" t="s">
        <v>272</v>
      </c>
      <c r="R57" s="61"/>
      <c r="S57" s="61"/>
      <c r="T57" s="92" t="str">
        <f t="shared" si="6"/>
        <v>Shop-No-G27</v>
      </c>
      <c r="V57" s="103"/>
      <c r="W57" s="81">
        <v>830.76</v>
      </c>
      <c r="X57"/>
    </row>
    <row r="58" spans="1:24" x14ac:dyDescent="0.25">
      <c r="A58" s="61">
        <v>56</v>
      </c>
      <c r="B58" s="61" t="s">
        <v>82</v>
      </c>
      <c r="C58" s="61">
        <v>0</v>
      </c>
      <c r="D58" s="61" t="s">
        <v>11</v>
      </c>
      <c r="E58" s="61" t="s">
        <v>12</v>
      </c>
      <c r="F58" s="81">
        <v>217.87</v>
      </c>
      <c r="G58" s="65">
        <v>125000</v>
      </c>
      <c r="H58" s="65">
        <f t="shared" si="2"/>
        <v>27233750</v>
      </c>
      <c r="I58" s="79">
        <v>30</v>
      </c>
      <c r="J58" s="65">
        <f t="shared" si="0"/>
        <v>8170125</v>
      </c>
      <c r="K58" s="79">
        <v>60</v>
      </c>
      <c r="L58" s="65">
        <f t="shared" si="7"/>
        <v>16340250</v>
      </c>
      <c r="M58" s="65">
        <f t="shared" si="4"/>
        <v>453895.83333333331</v>
      </c>
      <c r="N58" s="65">
        <f t="shared" si="5"/>
        <v>1361687.5</v>
      </c>
      <c r="O58" s="79">
        <v>10</v>
      </c>
      <c r="P58" s="65">
        <f t="shared" si="1"/>
        <v>2723375</v>
      </c>
      <c r="Q58" s="76" t="s">
        <v>272</v>
      </c>
      <c r="R58" s="61"/>
      <c r="S58" s="61"/>
      <c r="T58" s="92" t="str">
        <f t="shared" si="6"/>
        <v>Shop-No-G28</v>
      </c>
      <c r="V58" s="103"/>
      <c r="W58" s="79">
        <v>899.6</v>
      </c>
      <c r="X58"/>
    </row>
    <row r="59" spans="1:24" x14ac:dyDescent="0.25">
      <c r="A59" s="61">
        <v>57</v>
      </c>
      <c r="B59" s="61" t="s">
        <v>83</v>
      </c>
      <c r="C59" s="61">
        <v>0</v>
      </c>
      <c r="D59" s="61" t="s">
        <v>11</v>
      </c>
      <c r="E59" s="61" t="s">
        <v>12</v>
      </c>
      <c r="F59" s="81">
        <v>217.87</v>
      </c>
      <c r="G59" s="65">
        <v>125000</v>
      </c>
      <c r="H59" s="65">
        <f t="shared" si="2"/>
        <v>27233750</v>
      </c>
      <c r="I59" s="79">
        <v>30</v>
      </c>
      <c r="J59" s="65">
        <f t="shared" si="0"/>
        <v>8170125</v>
      </c>
      <c r="K59" s="79">
        <v>60</v>
      </c>
      <c r="L59" s="65">
        <f t="shared" si="7"/>
        <v>16340250</v>
      </c>
      <c r="M59" s="65">
        <f t="shared" si="4"/>
        <v>453895.83333333331</v>
      </c>
      <c r="N59" s="65">
        <f t="shared" si="5"/>
        <v>1361687.5</v>
      </c>
      <c r="O59" s="79">
        <v>10</v>
      </c>
      <c r="P59" s="65">
        <f t="shared" si="1"/>
        <v>2723375</v>
      </c>
      <c r="Q59" s="76" t="s">
        <v>272</v>
      </c>
      <c r="R59" s="61"/>
      <c r="S59" s="61"/>
      <c r="T59" s="92" t="str">
        <f t="shared" si="6"/>
        <v>Shop-No-G29</v>
      </c>
      <c r="V59" s="103"/>
      <c r="W59" s="79">
        <v>903.34</v>
      </c>
      <c r="X59"/>
    </row>
    <row r="60" spans="1:24" x14ac:dyDescent="0.25">
      <c r="A60" s="61">
        <v>58</v>
      </c>
      <c r="B60" s="61" t="s">
        <v>84</v>
      </c>
      <c r="C60" s="61">
        <v>0</v>
      </c>
      <c r="D60" s="61" t="s">
        <v>11</v>
      </c>
      <c r="E60" s="61" t="s">
        <v>12</v>
      </c>
      <c r="F60" s="81">
        <v>257.37</v>
      </c>
      <c r="G60" s="65">
        <v>125000</v>
      </c>
      <c r="H60" s="65">
        <f t="shared" si="2"/>
        <v>32171250</v>
      </c>
      <c r="I60" s="79">
        <v>30</v>
      </c>
      <c r="J60" s="65">
        <f t="shared" si="0"/>
        <v>9651375</v>
      </c>
      <c r="K60" s="79">
        <v>60</v>
      </c>
      <c r="L60" s="65">
        <f t="shared" si="7"/>
        <v>19302750</v>
      </c>
      <c r="M60" s="65">
        <f t="shared" si="4"/>
        <v>536187.5</v>
      </c>
      <c r="N60" s="65">
        <f t="shared" si="5"/>
        <v>1608562.5</v>
      </c>
      <c r="O60" s="79">
        <v>10</v>
      </c>
      <c r="P60" s="65">
        <f t="shared" si="1"/>
        <v>3217125</v>
      </c>
      <c r="Q60" s="76" t="s">
        <v>272</v>
      </c>
      <c r="R60" s="61"/>
      <c r="S60" s="61"/>
      <c r="T60" s="92" t="str">
        <f t="shared" si="6"/>
        <v>Shop-No-G30</v>
      </c>
      <c r="V60" s="103"/>
      <c r="W60" s="79">
        <v>929.15</v>
      </c>
      <c r="X60"/>
    </row>
    <row r="61" spans="1:24" x14ac:dyDescent="0.25">
      <c r="A61" s="61">
        <v>59</v>
      </c>
      <c r="B61" s="61" t="s">
        <v>85</v>
      </c>
      <c r="C61" s="61">
        <v>0</v>
      </c>
      <c r="D61" s="61" t="s">
        <v>11</v>
      </c>
      <c r="E61" s="61" t="s">
        <v>12</v>
      </c>
      <c r="F61" s="81">
        <v>437.68</v>
      </c>
      <c r="G61" s="65">
        <v>125000</v>
      </c>
      <c r="H61" s="65">
        <f t="shared" si="2"/>
        <v>54710000</v>
      </c>
      <c r="I61" s="79">
        <v>30</v>
      </c>
      <c r="J61" s="65">
        <f t="shared" si="0"/>
        <v>16413000</v>
      </c>
      <c r="K61" s="79">
        <v>60</v>
      </c>
      <c r="L61" s="65">
        <f t="shared" si="7"/>
        <v>32826000</v>
      </c>
      <c r="M61" s="65">
        <f t="shared" si="4"/>
        <v>911833.33333333337</v>
      </c>
      <c r="N61" s="65">
        <f t="shared" si="5"/>
        <v>2735500</v>
      </c>
      <c r="O61" s="79">
        <v>10</v>
      </c>
      <c r="P61" s="65">
        <f t="shared" si="1"/>
        <v>5471000</v>
      </c>
      <c r="Q61" s="76" t="s">
        <v>272</v>
      </c>
      <c r="R61" s="61"/>
      <c r="S61" s="61"/>
      <c r="T61" s="92" t="str">
        <f t="shared" si="6"/>
        <v>Shop-No-G31</v>
      </c>
      <c r="V61" s="103"/>
      <c r="W61" s="79">
        <v>957.23</v>
      </c>
      <c r="X61"/>
    </row>
    <row r="62" spans="1:24" x14ac:dyDescent="0.25">
      <c r="A62" s="61">
        <v>60</v>
      </c>
      <c r="B62" s="61" t="s">
        <v>86</v>
      </c>
      <c r="C62" s="61">
        <v>0</v>
      </c>
      <c r="D62" s="61" t="s">
        <v>11</v>
      </c>
      <c r="E62" s="61" t="s">
        <v>12</v>
      </c>
      <c r="F62" s="81">
        <v>411.25</v>
      </c>
      <c r="G62" s="65">
        <v>125000</v>
      </c>
      <c r="H62" s="65">
        <f t="shared" si="2"/>
        <v>51406250</v>
      </c>
      <c r="I62" s="79">
        <v>30</v>
      </c>
      <c r="J62" s="65">
        <f t="shared" si="0"/>
        <v>15421875</v>
      </c>
      <c r="K62" s="79">
        <v>60</v>
      </c>
      <c r="L62" s="65">
        <f t="shared" si="7"/>
        <v>30843750</v>
      </c>
      <c r="M62" s="65">
        <f t="shared" si="4"/>
        <v>856770.83333333337</v>
      </c>
      <c r="N62" s="65">
        <f t="shared" si="5"/>
        <v>2570312.5</v>
      </c>
      <c r="O62" s="79">
        <v>10</v>
      </c>
      <c r="P62" s="65">
        <f t="shared" si="1"/>
        <v>5140625</v>
      </c>
      <c r="Q62" s="76" t="s">
        <v>272</v>
      </c>
      <c r="R62" s="61"/>
      <c r="S62" s="61"/>
      <c r="T62" s="92" t="str">
        <f t="shared" si="6"/>
        <v>Shop-No-G32</v>
      </c>
      <c r="V62" s="103"/>
      <c r="W62" s="79">
        <v>1009.75</v>
      </c>
      <c r="X62"/>
    </row>
    <row r="63" spans="1:24" x14ac:dyDescent="0.25">
      <c r="A63" s="61">
        <v>61</v>
      </c>
      <c r="B63" s="61" t="s">
        <v>87</v>
      </c>
      <c r="C63" s="61">
        <v>0</v>
      </c>
      <c r="D63" s="61" t="s">
        <v>11</v>
      </c>
      <c r="E63" s="61" t="s">
        <v>12</v>
      </c>
      <c r="F63" s="81">
        <v>417.12</v>
      </c>
      <c r="G63" s="65">
        <v>125000</v>
      </c>
      <c r="H63" s="65">
        <f t="shared" si="2"/>
        <v>52140000</v>
      </c>
      <c r="I63" s="79">
        <v>30</v>
      </c>
      <c r="J63" s="65">
        <f t="shared" si="0"/>
        <v>15642000</v>
      </c>
      <c r="K63" s="79">
        <v>60</v>
      </c>
      <c r="L63" s="65">
        <f t="shared" si="7"/>
        <v>31284000</v>
      </c>
      <c r="M63" s="65">
        <f t="shared" si="4"/>
        <v>869000</v>
      </c>
      <c r="N63" s="65">
        <f t="shared" si="5"/>
        <v>2607000</v>
      </c>
      <c r="O63" s="79">
        <v>10</v>
      </c>
      <c r="P63" s="65">
        <f t="shared" si="1"/>
        <v>5214000</v>
      </c>
      <c r="Q63" s="76" t="s">
        <v>272</v>
      </c>
      <c r="R63" s="61"/>
      <c r="S63" s="61"/>
      <c r="T63" s="92" t="str">
        <f t="shared" si="6"/>
        <v>Shop-No-G33</v>
      </c>
      <c r="V63" s="103"/>
      <c r="W63" s="79">
        <v>1023.74</v>
      </c>
      <c r="X63"/>
    </row>
    <row r="64" spans="1:24" x14ac:dyDescent="0.25">
      <c r="A64" s="61">
        <v>62</v>
      </c>
      <c r="B64" s="61" t="s">
        <v>88</v>
      </c>
      <c r="C64" s="61">
        <v>0</v>
      </c>
      <c r="D64" s="61" t="s">
        <v>11</v>
      </c>
      <c r="E64" s="61" t="s">
        <v>12</v>
      </c>
      <c r="F64" s="81">
        <v>658</v>
      </c>
      <c r="G64" s="65">
        <v>125000</v>
      </c>
      <c r="H64" s="65">
        <f t="shared" si="2"/>
        <v>82250000</v>
      </c>
      <c r="I64" s="79">
        <v>30</v>
      </c>
      <c r="J64" s="65">
        <f t="shared" si="0"/>
        <v>24675000</v>
      </c>
      <c r="K64" s="79">
        <v>60</v>
      </c>
      <c r="L64" s="65">
        <f t="shared" si="7"/>
        <v>49350000</v>
      </c>
      <c r="M64" s="65">
        <f t="shared" si="4"/>
        <v>1370833.3333333333</v>
      </c>
      <c r="N64" s="65">
        <f t="shared" si="5"/>
        <v>4112500</v>
      </c>
      <c r="O64" s="79">
        <v>10</v>
      </c>
      <c r="P64" s="65">
        <f t="shared" si="1"/>
        <v>8225000</v>
      </c>
      <c r="Q64" s="76" t="s">
        <v>272</v>
      </c>
      <c r="R64" s="61"/>
      <c r="S64" s="61"/>
      <c r="T64" s="92" t="str">
        <f t="shared" si="6"/>
        <v>Shop-No-G34</v>
      </c>
      <c r="V64" s="103"/>
      <c r="W64" s="79">
        <v>1046.75</v>
      </c>
      <c r="X64"/>
    </row>
    <row r="65" spans="1:24" x14ac:dyDescent="0.25">
      <c r="A65" s="61">
        <v>63</v>
      </c>
      <c r="B65" s="61" t="s">
        <v>89</v>
      </c>
      <c r="C65" s="61" t="str">
        <f t="shared" ref="C65:C126" si="8">LEFT(D65,1)</f>
        <v>1</v>
      </c>
      <c r="D65" s="61" t="s">
        <v>13</v>
      </c>
      <c r="E65" s="61" t="s">
        <v>12</v>
      </c>
      <c r="F65" s="79">
        <v>407</v>
      </c>
      <c r="G65" s="65">
        <v>110000</v>
      </c>
      <c r="H65" s="65">
        <f t="shared" si="2"/>
        <v>44770000</v>
      </c>
      <c r="I65" s="79">
        <v>30</v>
      </c>
      <c r="J65" s="65">
        <f t="shared" si="0"/>
        <v>13431000</v>
      </c>
      <c r="K65" s="79">
        <v>60</v>
      </c>
      <c r="L65" s="65">
        <f>H65-J65-P65</f>
        <v>26862000</v>
      </c>
      <c r="M65" s="65">
        <f t="shared" si="4"/>
        <v>746166.66666666663</v>
      </c>
      <c r="N65" s="65">
        <f t="shared" si="5"/>
        <v>2238500</v>
      </c>
      <c r="O65" s="79">
        <v>10</v>
      </c>
      <c r="P65" s="65">
        <f t="shared" si="1"/>
        <v>4477000</v>
      </c>
      <c r="Q65" s="76" t="s">
        <v>272</v>
      </c>
      <c r="R65" s="61"/>
      <c r="S65" s="61"/>
      <c r="T65" s="92" t="str">
        <f t="shared" si="6"/>
        <v>Shop-No-1F1</v>
      </c>
      <c r="V65" s="103"/>
      <c r="W65" s="79">
        <v>1067.76</v>
      </c>
      <c r="X65"/>
    </row>
    <row r="66" spans="1:24" x14ac:dyDescent="0.25">
      <c r="A66" s="61">
        <v>64</v>
      </c>
      <c r="B66" s="61" t="s">
        <v>99</v>
      </c>
      <c r="C66" s="61" t="str">
        <f t="shared" si="8"/>
        <v>1</v>
      </c>
      <c r="D66" s="61" t="s">
        <v>13</v>
      </c>
      <c r="E66" s="61" t="s">
        <v>12</v>
      </c>
      <c r="F66" s="80">
        <v>287.62</v>
      </c>
      <c r="G66" s="65">
        <v>110000</v>
      </c>
      <c r="H66" s="65">
        <f t="shared" si="2"/>
        <v>31638200</v>
      </c>
      <c r="I66" s="79">
        <v>30</v>
      </c>
      <c r="J66" s="65">
        <f t="shared" si="0"/>
        <v>9491460</v>
      </c>
      <c r="K66" s="79">
        <v>60</v>
      </c>
      <c r="L66" s="65">
        <f t="shared" ref="L66:L102" si="9">H66-J66-P66</f>
        <v>18982920</v>
      </c>
      <c r="M66" s="65">
        <f t="shared" ref="M66:M128" si="10">L66/36</f>
        <v>527303.33333333337</v>
      </c>
      <c r="N66" s="65">
        <f t="shared" ref="N66:N128" si="11">M66*3</f>
        <v>1581910</v>
      </c>
      <c r="O66" s="79">
        <v>10</v>
      </c>
      <c r="P66" s="65">
        <f t="shared" si="1"/>
        <v>3163820</v>
      </c>
      <c r="Q66" s="76" t="s">
        <v>272</v>
      </c>
      <c r="R66" s="61"/>
      <c r="S66" s="61"/>
      <c r="T66" s="92" t="str">
        <f t="shared" si="6"/>
        <v>Shop-No-2F1</v>
      </c>
      <c r="V66" s="103"/>
      <c r="W66" s="79">
        <v>1083.1500000000001</v>
      </c>
      <c r="X66"/>
    </row>
    <row r="67" spans="1:24" x14ac:dyDescent="0.25">
      <c r="A67" s="61">
        <v>65</v>
      </c>
      <c r="B67" s="61" t="s">
        <v>100</v>
      </c>
      <c r="C67" s="61" t="str">
        <f t="shared" si="8"/>
        <v>1</v>
      </c>
      <c r="D67" s="61" t="s">
        <v>13</v>
      </c>
      <c r="E67" s="61" t="s">
        <v>12</v>
      </c>
      <c r="F67" s="80">
        <v>265.68</v>
      </c>
      <c r="G67" s="65">
        <v>110000</v>
      </c>
      <c r="H67" s="65">
        <f t="shared" si="2"/>
        <v>29224800</v>
      </c>
      <c r="I67" s="79">
        <v>30</v>
      </c>
      <c r="J67" s="65">
        <f t="shared" ref="J67:J130" si="12">H67*0.3</f>
        <v>8767440</v>
      </c>
      <c r="K67" s="79">
        <v>60</v>
      </c>
      <c r="L67" s="65">
        <f t="shared" si="9"/>
        <v>17534880</v>
      </c>
      <c r="M67" s="65">
        <f t="shared" si="10"/>
        <v>487080</v>
      </c>
      <c r="N67" s="65">
        <f t="shared" si="11"/>
        <v>1461240</v>
      </c>
      <c r="O67" s="79">
        <v>10</v>
      </c>
      <c r="P67" s="65">
        <f t="shared" ref="P67:P130" si="13">H67*0.1</f>
        <v>2922480</v>
      </c>
      <c r="Q67" s="76" t="s">
        <v>272</v>
      </c>
      <c r="R67" s="61"/>
      <c r="S67" s="61"/>
      <c r="T67" s="92" t="str">
        <f t="shared" si="6"/>
        <v>Shop-No-3F1</v>
      </c>
      <c r="V67" s="103"/>
      <c r="W67" s="79">
        <v>1097.1099999999999</v>
      </c>
      <c r="X67"/>
    </row>
    <row r="68" spans="1:24" x14ac:dyDescent="0.25">
      <c r="A68" s="61">
        <v>66</v>
      </c>
      <c r="B68" s="61" t="s">
        <v>102</v>
      </c>
      <c r="C68" s="61" t="str">
        <f t="shared" si="8"/>
        <v>1</v>
      </c>
      <c r="D68" s="61" t="s">
        <v>13</v>
      </c>
      <c r="E68" s="61" t="s">
        <v>12</v>
      </c>
      <c r="F68" s="80">
        <v>263.25</v>
      </c>
      <c r="G68" s="65">
        <v>110000</v>
      </c>
      <c r="H68" s="65">
        <f t="shared" si="2"/>
        <v>28957500</v>
      </c>
      <c r="I68" s="79">
        <v>30</v>
      </c>
      <c r="J68" s="65">
        <f t="shared" si="12"/>
        <v>8687250</v>
      </c>
      <c r="K68" s="79">
        <v>60</v>
      </c>
      <c r="L68" s="65">
        <f t="shared" si="9"/>
        <v>17374500</v>
      </c>
      <c r="M68" s="65">
        <f t="shared" si="10"/>
        <v>482625</v>
      </c>
      <c r="N68" s="65">
        <f t="shared" si="11"/>
        <v>1447875</v>
      </c>
      <c r="O68" s="79">
        <v>10</v>
      </c>
      <c r="P68" s="65">
        <f t="shared" si="13"/>
        <v>2895750</v>
      </c>
      <c r="Q68" s="76" t="s">
        <v>272</v>
      </c>
      <c r="R68" s="61"/>
      <c r="S68" s="61"/>
      <c r="T68" s="92" t="str">
        <f t="shared" ref="T68:T131" si="14">TRIM(E68)&amp;"-No-" &amp; TRIM(B68)</f>
        <v>Shop-No-4F1</v>
      </c>
      <c r="V68" s="103"/>
      <c r="W68" s="79">
        <v>1127.9000000000001</v>
      </c>
      <c r="X68"/>
    </row>
    <row r="69" spans="1:24" x14ac:dyDescent="0.25">
      <c r="A69" s="61">
        <v>67</v>
      </c>
      <c r="B69" s="61" t="s">
        <v>103</v>
      </c>
      <c r="C69" s="61" t="str">
        <f t="shared" si="8"/>
        <v>1</v>
      </c>
      <c r="D69" s="61" t="s">
        <v>13</v>
      </c>
      <c r="E69" s="61" t="s">
        <v>12</v>
      </c>
      <c r="F69" s="80">
        <v>268.12</v>
      </c>
      <c r="G69" s="65">
        <v>110000</v>
      </c>
      <c r="H69" s="65">
        <f t="shared" si="2"/>
        <v>29493200</v>
      </c>
      <c r="I69" s="79">
        <v>30</v>
      </c>
      <c r="J69" s="65">
        <f t="shared" si="12"/>
        <v>8847960</v>
      </c>
      <c r="K69" s="79">
        <v>60</v>
      </c>
      <c r="L69" s="65">
        <f t="shared" si="9"/>
        <v>17695920</v>
      </c>
      <c r="M69" s="65">
        <f t="shared" si="10"/>
        <v>491553.33333333331</v>
      </c>
      <c r="N69" s="65">
        <f t="shared" si="11"/>
        <v>1474660</v>
      </c>
      <c r="O69" s="79">
        <v>10</v>
      </c>
      <c r="P69" s="65">
        <f t="shared" si="13"/>
        <v>2949320</v>
      </c>
      <c r="Q69" s="76" t="s">
        <v>272</v>
      </c>
      <c r="R69" s="61"/>
      <c r="S69" s="61"/>
      <c r="T69" s="92" t="str">
        <f t="shared" si="14"/>
        <v>Shop-No-5F1</v>
      </c>
      <c r="V69" s="103"/>
      <c r="W69" s="79">
        <v>1160.68</v>
      </c>
      <c r="X69"/>
    </row>
    <row r="70" spans="1:24" x14ac:dyDescent="0.25">
      <c r="A70" s="61">
        <v>68</v>
      </c>
      <c r="B70" s="61" t="s">
        <v>104</v>
      </c>
      <c r="C70" s="61" t="str">
        <f t="shared" si="8"/>
        <v>1</v>
      </c>
      <c r="D70" s="61" t="s">
        <v>13</v>
      </c>
      <c r="E70" s="61" t="s">
        <v>12</v>
      </c>
      <c r="F70" s="80">
        <v>450.35</v>
      </c>
      <c r="G70" s="65">
        <v>110000</v>
      </c>
      <c r="H70" s="65">
        <f t="shared" si="2"/>
        <v>49538500</v>
      </c>
      <c r="I70" s="79">
        <v>30</v>
      </c>
      <c r="J70" s="65">
        <f t="shared" si="12"/>
        <v>14861550</v>
      </c>
      <c r="K70" s="79">
        <v>60</v>
      </c>
      <c r="L70" s="65">
        <f t="shared" si="9"/>
        <v>29723100</v>
      </c>
      <c r="M70" s="65">
        <f t="shared" si="10"/>
        <v>825641.66666666663</v>
      </c>
      <c r="N70" s="65">
        <f t="shared" si="11"/>
        <v>2476925</v>
      </c>
      <c r="O70" s="79">
        <v>10</v>
      </c>
      <c r="P70" s="65">
        <f t="shared" si="13"/>
        <v>4953850</v>
      </c>
      <c r="Q70" s="76" t="s">
        <v>272</v>
      </c>
      <c r="R70" s="61"/>
      <c r="S70" s="61"/>
      <c r="T70" s="92" t="str">
        <f t="shared" si="14"/>
        <v>Shop-No-6F1</v>
      </c>
      <c r="V70" s="103"/>
      <c r="W70" s="79">
        <v>1181.3900000000001</v>
      </c>
      <c r="X70"/>
    </row>
    <row r="71" spans="1:24" x14ac:dyDescent="0.25">
      <c r="A71" s="61">
        <v>69</v>
      </c>
      <c r="B71" s="61" t="s">
        <v>105</v>
      </c>
      <c r="C71" s="61" t="str">
        <f t="shared" si="8"/>
        <v>1</v>
      </c>
      <c r="D71" s="67" t="s">
        <v>13</v>
      </c>
      <c r="E71" s="67" t="s">
        <v>12</v>
      </c>
      <c r="F71" s="80">
        <v>321.75</v>
      </c>
      <c r="G71" s="65">
        <v>110000</v>
      </c>
      <c r="H71" s="65">
        <f t="shared" si="2"/>
        <v>35392500</v>
      </c>
      <c r="I71" s="79">
        <v>30</v>
      </c>
      <c r="J71" s="65">
        <f t="shared" si="12"/>
        <v>10617750</v>
      </c>
      <c r="K71" s="79">
        <v>60</v>
      </c>
      <c r="L71" s="65">
        <f t="shared" si="9"/>
        <v>21235500</v>
      </c>
      <c r="M71" s="65">
        <f t="shared" si="10"/>
        <v>589875</v>
      </c>
      <c r="N71" s="65">
        <f t="shared" si="11"/>
        <v>1769625</v>
      </c>
      <c r="O71" s="79">
        <v>10</v>
      </c>
      <c r="P71" s="65">
        <f t="shared" si="13"/>
        <v>3539250</v>
      </c>
      <c r="Q71" s="76" t="s">
        <v>272</v>
      </c>
      <c r="R71" s="61"/>
      <c r="S71" s="61"/>
      <c r="T71" s="92" t="str">
        <f t="shared" si="14"/>
        <v>Shop-No-7F1</v>
      </c>
      <c r="V71" s="103"/>
      <c r="W71" s="79">
        <v>1389.8</v>
      </c>
      <c r="X71"/>
    </row>
    <row r="72" spans="1:24" x14ac:dyDescent="0.25">
      <c r="A72" s="61">
        <v>70</v>
      </c>
      <c r="B72" s="61" t="s">
        <v>106</v>
      </c>
      <c r="C72" s="61" t="str">
        <f t="shared" si="8"/>
        <v>1</v>
      </c>
      <c r="D72" s="67" t="s">
        <v>13</v>
      </c>
      <c r="E72" s="67" t="s">
        <v>12</v>
      </c>
      <c r="F72" s="80">
        <v>540.12</v>
      </c>
      <c r="G72" s="65">
        <v>110000</v>
      </c>
      <c r="H72" s="65">
        <f t="shared" si="2"/>
        <v>59413200</v>
      </c>
      <c r="I72" s="79">
        <v>30</v>
      </c>
      <c r="J72" s="65">
        <f t="shared" si="12"/>
        <v>17823960</v>
      </c>
      <c r="K72" s="79">
        <v>60</v>
      </c>
      <c r="L72" s="65">
        <f t="shared" si="9"/>
        <v>35647920</v>
      </c>
      <c r="M72" s="65">
        <f t="shared" si="10"/>
        <v>990220</v>
      </c>
      <c r="N72" s="65">
        <f t="shared" si="11"/>
        <v>2970660</v>
      </c>
      <c r="O72" s="79">
        <v>10</v>
      </c>
      <c r="P72" s="65">
        <f t="shared" si="13"/>
        <v>5941320</v>
      </c>
      <c r="Q72" s="76" t="s">
        <v>272</v>
      </c>
      <c r="R72" s="61"/>
      <c r="S72" s="61"/>
      <c r="T72" s="92" t="str">
        <f t="shared" si="14"/>
        <v>Shop-No-8F1</v>
      </c>
      <c r="V72" s="103"/>
      <c r="W72" s="79">
        <v>1448.9</v>
      </c>
      <c r="X72"/>
    </row>
    <row r="73" spans="1:24" x14ac:dyDescent="0.25">
      <c r="A73" s="61">
        <v>71</v>
      </c>
      <c r="B73" s="61" t="s">
        <v>107</v>
      </c>
      <c r="C73" s="61" t="str">
        <f t="shared" si="8"/>
        <v>1</v>
      </c>
      <c r="D73" s="61" t="s">
        <v>13</v>
      </c>
      <c r="E73" s="61" t="s">
        <v>12</v>
      </c>
      <c r="F73" s="80">
        <v>532.41999999999996</v>
      </c>
      <c r="G73" s="65">
        <v>110000</v>
      </c>
      <c r="H73" s="65">
        <f t="shared" si="2"/>
        <v>58566199.999999993</v>
      </c>
      <c r="I73" s="79">
        <v>30</v>
      </c>
      <c r="J73" s="65">
        <f t="shared" si="12"/>
        <v>17569859.999999996</v>
      </c>
      <c r="K73" s="79">
        <v>60</v>
      </c>
      <c r="L73" s="65">
        <f t="shared" si="9"/>
        <v>35139720</v>
      </c>
      <c r="M73" s="65">
        <f t="shared" si="10"/>
        <v>976103.33333333337</v>
      </c>
      <c r="N73" s="65">
        <f t="shared" si="11"/>
        <v>2928310</v>
      </c>
      <c r="O73" s="79">
        <v>10</v>
      </c>
      <c r="P73" s="65">
        <f t="shared" si="13"/>
        <v>5856620</v>
      </c>
      <c r="Q73" s="76" t="s">
        <v>272</v>
      </c>
      <c r="R73" s="61"/>
      <c r="S73" s="61"/>
      <c r="T73" s="92" t="str">
        <f t="shared" si="14"/>
        <v>Shop-No-9F1</v>
      </c>
      <c r="V73" s="103"/>
      <c r="W73" s="79">
        <v>1450.85</v>
      </c>
      <c r="X73"/>
    </row>
    <row r="74" spans="1:24" x14ac:dyDescent="0.25">
      <c r="A74" s="61">
        <v>72</v>
      </c>
      <c r="B74" s="61" t="s">
        <v>108</v>
      </c>
      <c r="C74" s="61" t="str">
        <f t="shared" si="8"/>
        <v>1</v>
      </c>
      <c r="D74" s="61" t="s">
        <v>13</v>
      </c>
      <c r="E74" s="61" t="s">
        <v>12</v>
      </c>
      <c r="F74" s="80">
        <v>528.75</v>
      </c>
      <c r="G74" s="65">
        <v>110000</v>
      </c>
      <c r="H74" s="65">
        <f t="shared" si="2"/>
        <v>58162500</v>
      </c>
      <c r="I74" s="79">
        <v>30</v>
      </c>
      <c r="J74" s="65">
        <f t="shared" si="12"/>
        <v>17448750</v>
      </c>
      <c r="K74" s="79">
        <v>60</v>
      </c>
      <c r="L74" s="65">
        <f t="shared" si="9"/>
        <v>34897500</v>
      </c>
      <c r="M74" s="65">
        <f t="shared" si="10"/>
        <v>969375</v>
      </c>
      <c r="N74" s="65">
        <f t="shared" si="11"/>
        <v>2908125</v>
      </c>
      <c r="O74" s="79">
        <v>10</v>
      </c>
      <c r="P74" s="65">
        <f t="shared" si="13"/>
        <v>5816250</v>
      </c>
      <c r="Q74" s="76" t="s">
        <v>272</v>
      </c>
      <c r="R74" s="61"/>
      <c r="S74" s="61"/>
      <c r="T74" s="92" t="str">
        <f t="shared" si="14"/>
        <v>Shop-No-10F1</v>
      </c>
      <c r="V74" s="103"/>
      <c r="W74" s="79">
        <v>1610.79</v>
      </c>
      <c r="X74"/>
    </row>
    <row r="75" spans="1:24" x14ac:dyDescent="0.25">
      <c r="A75" s="61">
        <v>73</v>
      </c>
      <c r="B75" s="61" t="s">
        <v>109</v>
      </c>
      <c r="C75" s="61" t="str">
        <f t="shared" si="8"/>
        <v>1</v>
      </c>
      <c r="D75" s="61" t="s">
        <v>13</v>
      </c>
      <c r="E75" s="61" t="s">
        <v>12</v>
      </c>
      <c r="F75" s="80">
        <v>796.79</v>
      </c>
      <c r="G75" s="65">
        <v>110000</v>
      </c>
      <c r="H75" s="65">
        <f t="shared" ref="H75:H145" si="15">G75*F75</f>
        <v>87646900</v>
      </c>
      <c r="I75" s="79">
        <v>30</v>
      </c>
      <c r="J75" s="65">
        <f t="shared" si="12"/>
        <v>26294070</v>
      </c>
      <c r="K75" s="79">
        <v>60</v>
      </c>
      <c r="L75" s="65">
        <f t="shared" si="9"/>
        <v>52588140</v>
      </c>
      <c r="M75" s="65">
        <f t="shared" si="10"/>
        <v>1460781.6666666667</v>
      </c>
      <c r="N75" s="65">
        <f t="shared" si="11"/>
        <v>4382345</v>
      </c>
      <c r="O75" s="79">
        <v>10</v>
      </c>
      <c r="P75" s="65">
        <f t="shared" si="13"/>
        <v>8764690</v>
      </c>
      <c r="Q75" s="76" t="s">
        <v>272</v>
      </c>
      <c r="R75" s="61"/>
      <c r="S75" s="61"/>
      <c r="T75" s="92" t="str">
        <f t="shared" si="14"/>
        <v>Shop-No-11F1</v>
      </c>
      <c r="V75" s="103"/>
      <c r="W75" s="79">
        <v>2096.65</v>
      </c>
      <c r="X75"/>
    </row>
    <row r="76" spans="1:24" x14ac:dyDescent="0.25">
      <c r="A76" s="61">
        <v>74</v>
      </c>
      <c r="B76" s="61" t="s">
        <v>110</v>
      </c>
      <c r="C76" s="61" t="str">
        <f t="shared" si="8"/>
        <v>1</v>
      </c>
      <c r="D76" s="61" t="s">
        <v>13</v>
      </c>
      <c r="E76" s="61" t="s">
        <v>12</v>
      </c>
      <c r="F76" s="80">
        <v>658</v>
      </c>
      <c r="G76" s="65">
        <v>110000</v>
      </c>
      <c r="H76" s="65">
        <f t="shared" si="15"/>
        <v>72380000</v>
      </c>
      <c r="I76" s="79">
        <v>30</v>
      </c>
      <c r="J76" s="65">
        <f t="shared" si="12"/>
        <v>21714000</v>
      </c>
      <c r="K76" s="79">
        <v>60</v>
      </c>
      <c r="L76" s="65">
        <f t="shared" si="9"/>
        <v>43428000</v>
      </c>
      <c r="M76" s="65">
        <f t="shared" si="10"/>
        <v>1206333.3333333333</v>
      </c>
      <c r="N76" s="65">
        <f t="shared" si="11"/>
        <v>3619000</v>
      </c>
      <c r="O76" s="79">
        <v>10</v>
      </c>
      <c r="P76" s="65">
        <f t="shared" si="13"/>
        <v>7238000</v>
      </c>
      <c r="Q76" s="76" t="s">
        <v>272</v>
      </c>
      <c r="R76" s="61"/>
      <c r="S76" s="61"/>
      <c r="T76" s="92" t="str">
        <f t="shared" si="14"/>
        <v>Shop-No-12F1</v>
      </c>
      <c r="V76" s="103"/>
      <c r="W76" s="79">
        <v>2144.4699999999998</v>
      </c>
      <c r="X76"/>
    </row>
    <row r="77" spans="1:24" x14ac:dyDescent="0.25">
      <c r="A77" s="61">
        <v>75</v>
      </c>
      <c r="B77" s="61" t="s">
        <v>111</v>
      </c>
      <c r="C77" s="61" t="str">
        <f t="shared" si="8"/>
        <v>1</v>
      </c>
      <c r="D77" s="61" t="s">
        <v>13</v>
      </c>
      <c r="E77" s="61" t="s">
        <v>12</v>
      </c>
      <c r="F77" s="80">
        <v>417.12</v>
      </c>
      <c r="G77" s="65">
        <v>110000</v>
      </c>
      <c r="H77" s="65">
        <f t="shared" si="15"/>
        <v>45883200</v>
      </c>
      <c r="I77" s="79">
        <v>30</v>
      </c>
      <c r="J77" s="65">
        <f t="shared" si="12"/>
        <v>13764960</v>
      </c>
      <c r="K77" s="79">
        <v>60</v>
      </c>
      <c r="L77" s="65">
        <f t="shared" si="9"/>
        <v>27529920</v>
      </c>
      <c r="M77" s="65">
        <f t="shared" si="10"/>
        <v>764720</v>
      </c>
      <c r="N77" s="65">
        <f t="shared" si="11"/>
        <v>2294160</v>
      </c>
      <c r="O77" s="79">
        <v>10</v>
      </c>
      <c r="P77" s="65">
        <f t="shared" si="13"/>
        <v>4588320</v>
      </c>
      <c r="Q77" s="76" t="s">
        <v>272</v>
      </c>
      <c r="R77" s="61"/>
      <c r="S77" s="61"/>
      <c r="T77" s="92" t="str">
        <f t="shared" si="14"/>
        <v>Shop-No-13F1</v>
      </c>
      <c r="V77" s="103"/>
      <c r="W77"/>
      <c r="X77"/>
    </row>
    <row r="78" spans="1:24" x14ac:dyDescent="0.25">
      <c r="A78" s="61">
        <v>76</v>
      </c>
      <c r="B78" s="61" t="s">
        <v>112</v>
      </c>
      <c r="C78" s="61" t="str">
        <f t="shared" si="8"/>
        <v>1</v>
      </c>
      <c r="D78" s="61" t="s">
        <v>13</v>
      </c>
      <c r="E78" s="61" t="s">
        <v>12</v>
      </c>
      <c r="F78" s="80">
        <v>411.25</v>
      </c>
      <c r="G78" s="65">
        <v>110000</v>
      </c>
      <c r="H78" s="65">
        <f t="shared" si="15"/>
        <v>45237500</v>
      </c>
      <c r="I78" s="79">
        <v>30</v>
      </c>
      <c r="J78" s="65">
        <f t="shared" si="12"/>
        <v>13571250</v>
      </c>
      <c r="K78" s="79">
        <v>60</v>
      </c>
      <c r="L78" s="65">
        <f t="shared" si="9"/>
        <v>27142500</v>
      </c>
      <c r="M78" s="65">
        <f t="shared" si="10"/>
        <v>753958.33333333337</v>
      </c>
      <c r="N78" s="65">
        <f t="shared" si="11"/>
        <v>2261875</v>
      </c>
      <c r="O78" s="79">
        <v>10</v>
      </c>
      <c r="P78" s="65">
        <f t="shared" si="13"/>
        <v>4523750</v>
      </c>
      <c r="Q78" s="76" t="s">
        <v>272</v>
      </c>
      <c r="R78" s="61"/>
      <c r="S78" s="61"/>
      <c r="T78" s="92" t="str">
        <f t="shared" si="14"/>
        <v>Shop-No-14F1</v>
      </c>
      <c r="V78" s="103"/>
      <c r="W78"/>
      <c r="X78"/>
    </row>
    <row r="79" spans="1:24" x14ac:dyDescent="0.25">
      <c r="A79" s="61">
        <v>77</v>
      </c>
      <c r="B79" s="61" t="s">
        <v>113</v>
      </c>
      <c r="C79" s="61" t="str">
        <f t="shared" si="8"/>
        <v>1</v>
      </c>
      <c r="D79" s="61" t="s">
        <v>13</v>
      </c>
      <c r="E79" s="61" t="s">
        <v>12</v>
      </c>
      <c r="F79" s="80">
        <v>437.68</v>
      </c>
      <c r="G79" s="65">
        <v>110000</v>
      </c>
      <c r="H79" s="65">
        <f t="shared" si="15"/>
        <v>48144800</v>
      </c>
      <c r="I79" s="79">
        <v>30</v>
      </c>
      <c r="J79" s="65">
        <f t="shared" si="12"/>
        <v>14443440</v>
      </c>
      <c r="K79" s="79">
        <v>60</v>
      </c>
      <c r="L79" s="65">
        <f t="shared" si="9"/>
        <v>28886880</v>
      </c>
      <c r="M79" s="65">
        <f t="shared" si="10"/>
        <v>802413.33333333337</v>
      </c>
      <c r="N79" s="65">
        <f t="shared" si="11"/>
        <v>2407240</v>
      </c>
      <c r="O79" s="79">
        <v>10</v>
      </c>
      <c r="P79" s="65">
        <f t="shared" si="13"/>
        <v>4814480</v>
      </c>
      <c r="Q79" s="76" t="s">
        <v>272</v>
      </c>
      <c r="R79" s="61"/>
      <c r="S79" s="61"/>
      <c r="T79" s="92" t="str">
        <f t="shared" si="14"/>
        <v>Shop-No-15F1</v>
      </c>
      <c r="V79" s="103"/>
      <c r="W79"/>
      <c r="X79"/>
    </row>
    <row r="80" spans="1:24" x14ac:dyDescent="0.25">
      <c r="A80" s="61">
        <v>78</v>
      </c>
      <c r="B80" s="61" t="s">
        <v>114</v>
      </c>
      <c r="C80" s="61" t="str">
        <f t="shared" si="8"/>
        <v>1</v>
      </c>
      <c r="D80" s="61" t="s">
        <v>13</v>
      </c>
      <c r="E80" s="61" t="s">
        <v>12</v>
      </c>
      <c r="F80" s="80">
        <v>552.1</v>
      </c>
      <c r="G80" s="65">
        <v>110000</v>
      </c>
      <c r="H80" s="65">
        <f t="shared" si="15"/>
        <v>60731000</v>
      </c>
      <c r="I80" s="79">
        <v>30</v>
      </c>
      <c r="J80" s="65">
        <f t="shared" si="12"/>
        <v>18219300</v>
      </c>
      <c r="K80" s="79">
        <v>60</v>
      </c>
      <c r="L80" s="65">
        <f t="shared" si="9"/>
        <v>36438600</v>
      </c>
      <c r="M80" s="65">
        <f t="shared" si="10"/>
        <v>1012183.3333333334</v>
      </c>
      <c r="N80" s="65">
        <f t="shared" si="11"/>
        <v>3036550</v>
      </c>
      <c r="O80" s="79">
        <v>10</v>
      </c>
      <c r="P80" s="65">
        <f t="shared" si="13"/>
        <v>6073100</v>
      </c>
      <c r="Q80" s="76" t="s">
        <v>272</v>
      </c>
      <c r="R80" s="61"/>
      <c r="S80" s="61"/>
      <c r="T80" s="92" t="str">
        <f t="shared" si="14"/>
        <v>Shop-No-16F1</v>
      </c>
      <c r="V80" s="103"/>
      <c r="W80"/>
      <c r="X80"/>
    </row>
    <row r="81" spans="1:24" x14ac:dyDescent="0.25">
      <c r="A81" s="61">
        <v>79</v>
      </c>
      <c r="B81" s="61" t="s">
        <v>115</v>
      </c>
      <c r="C81" s="61" t="str">
        <f t="shared" si="8"/>
        <v>1</v>
      </c>
      <c r="D81" s="61" t="s">
        <v>13</v>
      </c>
      <c r="E81" s="61" t="s">
        <v>12</v>
      </c>
      <c r="F81" s="80">
        <v>228.37</v>
      </c>
      <c r="G81" s="65">
        <v>110000</v>
      </c>
      <c r="H81" s="65">
        <f t="shared" si="15"/>
        <v>25120700</v>
      </c>
      <c r="I81" s="79">
        <v>30</v>
      </c>
      <c r="J81" s="65">
        <f t="shared" si="12"/>
        <v>7536210</v>
      </c>
      <c r="K81" s="79">
        <v>60</v>
      </c>
      <c r="L81" s="65">
        <f t="shared" si="9"/>
        <v>15072420</v>
      </c>
      <c r="M81" s="65">
        <f t="shared" si="10"/>
        <v>418678.33333333331</v>
      </c>
      <c r="N81" s="65">
        <f t="shared" si="11"/>
        <v>1256035</v>
      </c>
      <c r="O81" s="79">
        <v>10</v>
      </c>
      <c r="P81" s="65">
        <f t="shared" si="13"/>
        <v>2512070</v>
      </c>
      <c r="Q81" s="76" t="s">
        <v>272</v>
      </c>
      <c r="R81" s="61"/>
      <c r="S81" s="61"/>
      <c r="T81" s="92" t="str">
        <f t="shared" si="14"/>
        <v>Shop-No-17F1</v>
      </c>
      <c r="V81" s="103"/>
      <c r="W81"/>
      <c r="X81"/>
    </row>
    <row r="82" spans="1:24" x14ac:dyDescent="0.25">
      <c r="A82" s="61">
        <v>80</v>
      </c>
      <c r="B82" s="61" t="s">
        <v>116</v>
      </c>
      <c r="C82" s="61" t="str">
        <f t="shared" si="8"/>
        <v>1</v>
      </c>
      <c r="D82" s="61" t="s">
        <v>13</v>
      </c>
      <c r="E82" s="61" t="s">
        <v>12</v>
      </c>
      <c r="F82" s="80">
        <v>228.37</v>
      </c>
      <c r="G82" s="65">
        <v>110000</v>
      </c>
      <c r="H82" s="65">
        <f t="shared" si="15"/>
        <v>25120700</v>
      </c>
      <c r="I82" s="79">
        <v>30</v>
      </c>
      <c r="J82" s="65">
        <f t="shared" si="12"/>
        <v>7536210</v>
      </c>
      <c r="K82" s="79">
        <v>60</v>
      </c>
      <c r="L82" s="65">
        <f t="shared" si="9"/>
        <v>15072420</v>
      </c>
      <c r="M82" s="65">
        <f t="shared" si="10"/>
        <v>418678.33333333331</v>
      </c>
      <c r="N82" s="65">
        <f t="shared" si="11"/>
        <v>1256035</v>
      </c>
      <c r="O82" s="79">
        <v>10</v>
      </c>
      <c r="P82" s="65">
        <f t="shared" si="13"/>
        <v>2512070</v>
      </c>
      <c r="Q82" s="76" t="s">
        <v>272</v>
      </c>
      <c r="R82" s="61"/>
      <c r="S82" s="61"/>
      <c r="T82" s="92" t="str">
        <f t="shared" si="14"/>
        <v>Shop-No-18F1</v>
      </c>
      <c r="V82" s="103"/>
      <c r="W82"/>
      <c r="X82"/>
    </row>
    <row r="83" spans="1:24" x14ac:dyDescent="0.25">
      <c r="A83" s="61">
        <v>81</v>
      </c>
      <c r="B83" s="61" t="s">
        <v>117</v>
      </c>
      <c r="C83" s="61" t="str">
        <f t="shared" si="8"/>
        <v>1</v>
      </c>
      <c r="D83" s="61" t="s">
        <v>13</v>
      </c>
      <c r="E83" s="61" t="s">
        <v>12</v>
      </c>
      <c r="F83" s="80">
        <v>228.37</v>
      </c>
      <c r="G83" s="65">
        <v>110000</v>
      </c>
      <c r="H83" s="65">
        <f t="shared" si="15"/>
        <v>25120700</v>
      </c>
      <c r="I83" s="79">
        <v>30</v>
      </c>
      <c r="J83" s="65">
        <f t="shared" si="12"/>
        <v>7536210</v>
      </c>
      <c r="K83" s="79">
        <v>60</v>
      </c>
      <c r="L83" s="65">
        <f t="shared" si="9"/>
        <v>15072420</v>
      </c>
      <c r="M83" s="65">
        <f t="shared" si="10"/>
        <v>418678.33333333331</v>
      </c>
      <c r="N83" s="65">
        <f t="shared" si="11"/>
        <v>1256035</v>
      </c>
      <c r="O83" s="79">
        <v>10</v>
      </c>
      <c r="P83" s="65">
        <f t="shared" si="13"/>
        <v>2512070</v>
      </c>
      <c r="Q83" s="76" t="s">
        <v>272</v>
      </c>
      <c r="R83" s="61"/>
      <c r="S83" s="61"/>
      <c r="T83" s="92" t="str">
        <f t="shared" si="14"/>
        <v>Shop-No-19F1</v>
      </c>
      <c r="V83" s="103"/>
      <c r="W83"/>
      <c r="X83"/>
    </row>
    <row r="84" spans="1:24" x14ac:dyDescent="0.25">
      <c r="A84" s="61">
        <v>82</v>
      </c>
      <c r="B84" s="61" t="s">
        <v>118</v>
      </c>
      <c r="C84" s="61" t="str">
        <f t="shared" si="8"/>
        <v>1</v>
      </c>
      <c r="D84" s="61" t="s">
        <v>13</v>
      </c>
      <c r="E84" s="61" t="s">
        <v>12</v>
      </c>
      <c r="F84" s="80">
        <v>257.37</v>
      </c>
      <c r="G84" s="65">
        <v>110000</v>
      </c>
      <c r="H84" s="65">
        <f t="shared" si="15"/>
        <v>28310700</v>
      </c>
      <c r="I84" s="79">
        <v>30</v>
      </c>
      <c r="J84" s="65">
        <f t="shared" si="12"/>
        <v>8493210</v>
      </c>
      <c r="K84" s="79">
        <v>60</v>
      </c>
      <c r="L84" s="65">
        <f t="shared" si="9"/>
        <v>16986420</v>
      </c>
      <c r="M84" s="65">
        <f t="shared" si="10"/>
        <v>471845</v>
      </c>
      <c r="N84" s="65">
        <f t="shared" si="11"/>
        <v>1415535</v>
      </c>
      <c r="O84" s="79">
        <v>10</v>
      </c>
      <c r="P84" s="65">
        <f t="shared" si="13"/>
        <v>2831070</v>
      </c>
      <c r="Q84" s="76" t="s">
        <v>272</v>
      </c>
      <c r="R84" s="61"/>
      <c r="S84" s="61"/>
      <c r="T84" s="92" t="str">
        <f t="shared" si="14"/>
        <v>Shop-No-20F1</v>
      </c>
      <c r="V84" s="103"/>
      <c r="W84"/>
      <c r="X84"/>
    </row>
    <row r="85" spans="1:24" x14ac:dyDescent="0.25">
      <c r="A85" s="61">
        <v>83</v>
      </c>
      <c r="B85" s="61" t="s">
        <v>119</v>
      </c>
      <c r="C85" s="61" t="str">
        <f t="shared" si="8"/>
        <v>1</v>
      </c>
      <c r="D85" s="61" t="s">
        <v>13</v>
      </c>
      <c r="E85" s="61" t="s">
        <v>12</v>
      </c>
      <c r="F85" s="80">
        <v>217.87</v>
      </c>
      <c r="G85" s="65">
        <v>110000</v>
      </c>
      <c r="H85" s="65">
        <f t="shared" si="15"/>
        <v>23965700</v>
      </c>
      <c r="I85" s="79">
        <v>30</v>
      </c>
      <c r="J85" s="65">
        <f t="shared" si="12"/>
        <v>7189710</v>
      </c>
      <c r="K85" s="79">
        <v>60</v>
      </c>
      <c r="L85" s="65">
        <f t="shared" si="9"/>
        <v>14379420</v>
      </c>
      <c r="M85" s="65">
        <f t="shared" si="10"/>
        <v>399428.33333333331</v>
      </c>
      <c r="N85" s="65">
        <f t="shared" si="11"/>
        <v>1198285</v>
      </c>
      <c r="O85" s="79">
        <v>10</v>
      </c>
      <c r="P85" s="65">
        <f t="shared" si="13"/>
        <v>2396570</v>
      </c>
      <c r="Q85" s="76" t="s">
        <v>272</v>
      </c>
      <c r="R85" s="61"/>
      <c r="S85" s="61"/>
      <c r="T85" s="92" t="str">
        <f t="shared" si="14"/>
        <v>Shop-No-21F1</v>
      </c>
      <c r="V85" s="103"/>
      <c r="W85"/>
      <c r="X85"/>
    </row>
    <row r="86" spans="1:24" x14ac:dyDescent="0.25">
      <c r="A86" s="61">
        <v>84</v>
      </c>
      <c r="B86" s="61" t="s">
        <v>120</v>
      </c>
      <c r="C86" s="61" t="str">
        <f t="shared" si="8"/>
        <v>1</v>
      </c>
      <c r="D86" s="61" t="s">
        <v>13</v>
      </c>
      <c r="E86" s="61" t="s">
        <v>12</v>
      </c>
      <c r="F86" s="80">
        <v>217.87</v>
      </c>
      <c r="G86" s="65">
        <v>110000</v>
      </c>
      <c r="H86" s="65">
        <f t="shared" si="15"/>
        <v>23965700</v>
      </c>
      <c r="I86" s="79">
        <v>30</v>
      </c>
      <c r="J86" s="65">
        <f t="shared" si="12"/>
        <v>7189710</v>
      </c>
      <c r="K86" s="79">
        <v>60</v>
      </c>
      <c r="L86" s="65">
        <f t="shared" si="9"/>
        <v>14379420</v>
      </c>
      <c r="M86" s="65">
        <f t="shared" si="10"/>
        <v>399428.33333333331</v>
      </c>
      <c r="N86" s="65">
        <f t="shared" si="11"/>
        <v>1198285</v>
      </c>
      <c r="O86" s="79">
        <v>10</v>
      </c>
      <c r="P86" s="65">
        <f t="shared" si="13"/>
        <v>2396570</v>
      </c>
      <c r="Q86" s="76" t="s">
        <v>272</v>
      </c>
      <c r="R86" s="61"/>
      <c r="S86" s="61"/>
      <c r="T86" s="92" t="str">
        <f t="shared" si="14"/>
        <v>Shop-No-22F1</v>
      </c>
      <c r="V86" s="103"/>
      <c r="W86"/>
      <c r="X86"/>
    </row>
    <row r="87" spans="1:24" x14ac:dyDescent="0.25">
      <c r="A87" s="61">
        <v>85</v>
      </c>
      <c r="B87" s="61" t="s">
        <v>121</v>
      </c>
      <c r="C87" s="61" t="str">
        <f t="shared" si="8"/>
        <v>1</v>
      </c>
      <c r="D87" s="61" t="s">
        <v>13</v>
      </c>
      <c r="E87" s="61" t="s">
        <v>12</v>
      </c>
      <c r="F87" s="80">
        <v>217.87</v>
      </c>
      <c r="G87" s="65">
        <v>110000</v>
      </c>
      <c r="H87" s="65">
        <f t="shared" si="15"/>
        <v>23965700</v>
      </c>
      <c r="I87" s="79">
        <v>30</v>
      </c>
      <c r="J87" s="65">
        <f t="shared" si="12"/>
        <v>7189710</v>
      </c>
      <c r="K87" s="79">
        <v>60</v>
      </c>
      <c r="L87" s="65">
        <f t="shared" si="9"/>
        <v>14379420</v>
      </c>
      <c r="M87" s="65">
        <f t="shared" si="10"/>
        <v>399428.33333333331</v>
      </c>
      <c r="N87" s="65">
        <f t="shared" si="11"/>
        <v>1198285</v>
      </c>
      <c r="O87" s="79">
        <v>10</v>
      </c>
      <c r="P87" s="65">
        <f t="shared" si="13"/>
        <v>2396570</v>
      </c>
      <c r="Q87" s="76" t="s">
        <v>272</v>
      </c>
      <c r="R87" s="61"/>
      <c r="S87" s="61"/>
      <c r="T87" s="92" t="str">
        <f t="shared" si="14"/>
        <v>Shop-No-23F1</v>
      </c>
      <c r="V87" s="103"/>
      <c r="W87"/>
      <c r="X87"/>
    </row>
    <row r="88" spans="1:24" x14ac:dyDescent="0.25">
      <c r="A88" s="61">
        <v>86</v>
      </c>
      <c r="B88" s="61" t="s">
        <v>122</v>
      </c>
      <c r="C88" s="61" t="str">
        <f t="shared" si="8"/>
        <v>1</v>
      </c>
      <c r="D88" s="61" t="s">
        <v>13</v>
      </c>
      <c r="E88" s="61" t="s">
        <v>12</v>
      </c>
      <c r="F88" s="80">
        <v>217.87</v>
      </c>
      <c r="G88" s="65">
        <v>110000</v>
      </c>
      <c r="H88" s="65">
        <f t="shared" si="15"/>
        <v>23965700</v>
      </c>
      <c r="I88" s="79">
        <v>30</v>
      </c>
      <c r="J88" s="65">
        <f t="shared" si="12"/>
        <v>7189710</v>
      </c>
      <c r="K88" s="79">
        <v>60</v>
      </c>
      <c r="L88" s="65">
        <f t="shared" si="9"/>
        <v>14379420</v>
      </c>
      <c r="M88" s="65">
        <f t="shared" si="10"/>
        <v>399428.33333333331</v>
      </c>
      <c r="N88" s="65">
        <f t="shared" si="11"/>
        <v>1198285</v>
      </c>
      <c r="O88" s="79">
        <v>10</v>
      </c>
      <c r="P88" s="65">
        <f t="shared" si="13"/>
        <v>2396570</v>
      </c>
      <c r="Q88" s="76" t="s">
        <v>272</v>
      </c>
      <c r="R88" s="61"/>
      <c r="S88" s="61"/>
      <c r="T88" s="92" t="str">
        <f t="shared" si="14"/>
        <v>Shop-No-24F1</v>
      </c>
      <c r="V88" s="103"/>
      <c r="W88"/>
      <c r="X88"/>
    </row>
    <row r="89" spans="1:24" x14ac:dyDescent="0.25">
      <c r="A89" s="61">
        <v>87</v>
      </c>
      <c r="B89" s="61" t="s">
        <v>123</v>
      </c>
      <c r="C89" s="61" t="str">
        <f t="shared" si="8"/>
        <v>1</v>
      </c>
      <c r="D89" s="61" t="s">
        <v>13</v>
      </c>
      <c r="E89" s="61" t="s">
        <v>12</v>
      </c>
      <c r="F89" s="80">
        <v>326.64</v>
      </c>
      <c r="G89" s="65">
        <v>110000</v>
      </c>
      <c r="H89" s="65">
        <f t="shared" si="15"/>
        <v>35930400</v>
      </c>
      <c r="I89" s="79">
        <v>30</v>
      </c>
      <c r="J89" s="65">
        <f t="shared" si="12"/>
        <v>10779120</v>
      </c>
      <c r="K89" s="79">
        <v>60</v>
      </c>
      <c r="L89" s="65">
        <f t="shared" si="9"/>
        <v>21558240</v>
      </c>
      <c r="M89" s="65">
        <f t="shared" si="10"/>
        <v>598840</v>
      </c>
      <c r="N89" s="65">
        <f t="shared" si="11"/>
        <v>1796520</v>
      </c>
      <c r="O89" s="79">
        <v>10</v>
      </c>
      <c r="P89" s="65">
        <f t="shared" si="13"/>
        <v>3593040</v>
      </c>
      <c r="Q89" s="76" t="s">
        <v>272</v>
      </c>
      <c r="R89" s="61"/>
      <c r="S89" s="61"/>
      <c r="T89" s="92" t="str">
        <f t="shared" si="14"/>
        <v>Shop-No-25F1</v>
      </c>
      <c r="V89" s="103"/>
      <c r="W89"/>
      <c r="X89"/>
    </row>
    <row r="90" spans="1:24" x14ac:dyDescent="0.25">
      <c r="A90" s="61">
        <v>88</v>
      </c>
      <c r="B90" s="61" t="s">
        <v>124</v>
      </c>
      <c r="C90" s="61" t="str">
        <f t="shared" si="8"/>
        <v>1</v>
      </c>
      <c r="D90" s="61" t="s">
        <v>13</v>
      </c>
      <c r="E90" s="61" t="s">
        <v>12</v>
      </c>
      <c r="F90" s="79">
        <v>566.5</v>
      </c>
      <c r="G90" s="65">
        <v>110000</v>
      </c>
      <c r="H90" s="65">
        <f t="shared" si="15"/>
        <v>62315000</v>
      </c>
      <c r="I90" s="79">
        <v>30</v>
      </c>
      <c r="J90" s="65">
        <f t="shared" si="12"/>
        <v>18694500</v>
      </c>
      <c r="K90" s="79">
        <v>60</v>
      </c>
      <c r="L90" s="65">
        <f t="shared" si="9"/>
        <v>37389000</v>
      </c>
      <c r="M90" s="65">
        <f t="shared" si="10"/>
        <v>1038583.3333333334</v>
      </c>
      <c r="N90" s="65">
        <f t="shared" si="11"/>
        <v>3115750</v>
      </c>
      <c r="O90" s="79">
        <v>10</v>
      </c>
      <c r="P90" s="65">
        <f t="shared" si="13"/>
        <v>6231500</v>
      </c>
      <c r="Q90" s="76" t="s">
        <v>272</v>
      </c>
      <c r="R90" s="61"/>
      <c r="S90" s="61"/>
      <c r="T90" s="92" t="str">
        <f t="shared" si="14"/>
        <v>Shop-No-26F1</v>
      </c>
      <c r="V90" s="103"/>
      <c r="W90"/>
      <c r="X90"/>
    </row>
    <row r="91" spans="1:24" x14ac:dyDescent="0.25">
      <c r="A91" s="61">
        <v>89</v>
      </c>
      <c r="B91" s="61" t="s">
        <v>125</v>
      </c>
      <c r="C91" s="61" t="str">
        <f t="shared" si="8"/>
        <v>1</v>
      </c>
      <c r="D91" s="61" t="s">
        <v>13</v>
      </c>
      <c r="E91" s="61" t="s">
        <v>12</v>
      </c>
      <c r="F91" s="79">
        <v>344.5</v>
      </c>
      <c r="G91" s="65">
        <v>110000</v>
      </c>
      <c r="H91" s="65">
        <f t="shared" si="15"/>
        <v>37895000</v>
      </c>
      <c r="I91" s="79">
        <v>30</v>
      </c>
      <c r="J91" s="65">
        <f t="shared" si="12"/>
        <v>11368500</v>
      </c>
      <c r="K91" s="79">
        <v>60</v>
      </c>
      <c r="L91" s="65">
        <f t="shared" si="9"/>
        <v>22737000</v>
      </c>
      <c r="M91" s="65">
        <f t="shared" si="10"/>
        <v>631583.33333333337</v>
      </c>
      <c r="N91" s="65">
        <f t="shared" si="11"/>
        <v>1894750</v>
      </c>
      <c r="O91" s="79">
        <v>10</v>
      </c>
      <c r="P91" s="65">
        <f t="shared" si="13"/>
        <v>3789500</v>
      </c>
      <c r="Q91" s="76" t="s">
        <v>272</v>
      </c>
      <c r="R91" s="61"/>
      <c r="S91" s="61"/>
      <c r="T91" s="92" t="str">
        <f t="shared" si="14"/>
        <v>Shop-No-27F1</v>
      </c>
      <c r="V91" s="103"/>
      <c r="W91"/>
      <c r="X91"/>
    </row>
    <row r="92" spans="1:24" x14ac:dyDescent="0.25">
      <c r="A92" s="61">
        <v>90</v>
      </c>
      <c r="B92" s="61" t="s">
        <v>126</v>
      </c>
      <c r="C92" s="61" t="str">
        <f t="shared" si="8"/>
        <v>1</v>
      </c>
      <c r="D92" s="61" t="s">
        <v>13</v>
      </c>
      <c r="E92" s="61" t="s">
        <v>12</v>
      </c>
      <c r="F92" s="79">
        <v>410.75</v>
      </c>
      <c r="G92" s="65">
        <v>110000</v>
      </c>
      <c r="H92" s="65">
        <f t="shared" si="15"/>
        <v>45182500</v>
      </c>
      <c r="I92" s="79">
        <v>30</v>
      </c>
      <c r="J92" s="65">
        <f t="shared" si="12"/>
        <v>13554750</v>
      </c>
      <c r="K92" s="79">
        <v>60</v>
      </c>
      <c r="L92" s="65">
        <f t="shared" si="9"/>
        <v>27109500</v>
      </c>
      <c r="M92" s="65">
        <f t="shared" si="10"/>
        <v>753041.66666666663</v>
      </c>
      <c r="N92" s="65">
        <f t="shared" si="11"/>
        <v>2259125</v>
      </c>
      <c r="O92" s="79">
        <v>10</v>
      </c>
      <c r="P92" s="65">
        <f t="shared" si="13"/>
        <v>4518250</v>
      </c>
      <c r="Q92" s="76" t="s">
        <v>272</v>
      </c>
      <c r="R92" s="61"/>
      <c r="S92" s="61"/>
      <c r="T92" s="92" t="str">
        <f t="shared" si="14"/>
        <v>Shop-No-28F1</v>
      </c>
      <c r="V92" s="103"/>
      <c r="W92"/>
      <c r="X92"/>
    </row>
    <row r="93" spans="1:24" x14ac:dyDescent="0.25">
      <c r="A93" s="61">
        <v>91</v>
      </c>
      <c r="B93" s="61" t="s">
        <v>127</v>
      </c>
      <c r="C93" s="61" t="str">
        <f t="shared" si="8"/>
        <v>1</v>
      </c>
      <c r="D93" s="61" t="s">
        <v>13</v>
      </c>
      <c r="E93" s="61" t="s">
        <v>12</v>
      </c>
      <c r="F93" s="79">
        <v>357.75</v>
      </c>
      <c r="G93" s="65">
        <v>110000</v>
      </c>
      <c r="H93" s="65">
        <f t="shared" si="15"/>
        <v>39352500</v>
      </c>
      <c r="I93" s="79">
        <v>30</v>
      </c>
      <c r="J93" s="65">
        <f t="shared" si="12"/>
        <v>11805750</v>
      </c>
      <c r="K93" s="79">
        <v>60</v>
      </c>
      <c r="L93" s="65">
        <f t="shared" si="9"/>
        <v>23611500</v>
      </c>
      <c r="M93" s="65">
        <f t="shared" si="10"/>
        <v>655875</v>
      </c>
      <c r="N93" s="65">
        <f t="shared" si="11"/>
        <v>1967625</v>
      </c>
      <c r="O93" s="79">
        <v>10</v>
      </c>
      <c r="P93" s="65">
        <f t="shared" si="13"/>
        <v>3935250</v>
      </c>
      <c r="Q93" s="76" t="s">
        <v>272</v>
      </c>
      <c r="R93" s="61"/>
      <c r="S93" s="61"/>
      <c r="T93" s="92" t="str">
        <f t="shared" si="14"/>
        <v>Shop-No-29F1</v>
      </c>
      <c r="V93" s="103"/>
      <c r="W93"/>
      <c r="X93"/>
    </row>
    <row r="94" spans="1:24" x14ac:dyDescent="0.25">
      <c r="A94" s="61">
        <v>92</v>
      </c>
      <c r="B94" s="61" t="s">
        <v>128</v>
      </c>
      <c r="C94" s="61" t="str">
        <f t="shared" si="8"/>
        <v>1</v>
      </c>
      <c r="D94" s="61" t="s">
        <v>13</v>
      </c>
      <c r="E94" s="61" t="s">
        <v>12</v>
      </c>
      <c r="F94" s="79">
        <v>374.31</v>
      </c>
      <c r="G94" s="65">
        <v>110000</v>
      </c>
      <c r="H94" s="65">
        <f t="shared" si="15"/>
        <v>41174100</v>
      </c>
      <c r="I94" s="79">
        <v>30</v>
      </c>
      <c r="J94" s="65">
        <f t="shared" si="12"/>
        <v>12352230</v>
      </c>
      <c r="K94" s="79">
        <v>60</v>
      </c>
      <c r="L94" s="65">
        <f t="shared" si="9"/>
        <v>24704460</v>
      </c>
      <c r="M94" s="65">
        <f t="shared" si="10"/>
        <v>686235</v>
      </c>
      <c r="N94" s="65">
        <f t="shared" si="11"/>
        <v>2058705</v>
      </c>
      <c r="O94" s="79">
        <v>10</v>
      </c>
      <c r="P94" s="65">
        <f t="shared" si="13"/>
        <v>4117410</v>
      </c>
      <c r="Q94" s="76" t="s">
        <v>272</v>
      </c>
      <c r="R94" s="61"/>
      <c r="S94" s="61"/>
      <c r="T94" s="92" t="str">
        <f t="shared" si="14"/>
        <v>Shop-No-30F1</v>
      </c>
      <c r="V94" s="103"/>
      <c r="W94"/>
      <c r="X94"/>
    </row>
    <row r="95" spans="1:24" x14ac:dyDescent="0.25">
      <c r="A95" s="61">
        <v>93</v>
      </c>
      <c r="B95" s="61" t="s">
        <v>129</v>
      </c>
      <c r="C95" s="61" t="str">
        <f t="shared" si="8"/>
        <v>1</v>
      </c>
      <c r="D95" s="61" t="s">
        <v>13</v>
      </c>
      <c r="E95" s="61" t="s">
        <v>12</v>
      </c>
      <c r="F95" s="79">
        <v>324.77</v>
      </c>
      <c r="G95" s="65">
        <v>110000</v>
      </c>
      <c r="H95" s="65">
        <f t="shared" si="15"/>
        <v>35724700</v>
      </c>
      <c r="I95" s="79">
        <v>30</v>
      </c>
      <c r="J95" s="65">
        <f t="shared" si="12"/>
        <v>10717410</v>
      </c>
      <c r="K95" s="79">
        <v>60</v>
      </c>
      <c r="L95" s="65">
        <f t="shared" si="9"/>
        <v>21434820</v>
      </c>
      <c r="M95" s="65">
        <f t="shared" si="10"/>
        <v>595411.66666666663</v>
      </c>
      <c r="N95" s="65">
        <f t="shared" si="11"/>
        <v>1786235</v>
      </c>
      <c r="O95" s="79">
        <v>10</v>
      </c>
      <c r="P95" s="65">
        <f t="shared" si="13"/>
        <v>3572470</v>
      </c>
      <c r="Q95" s="76" t="s">
        <v>272</v>
      </c>
      <c r="R95" s="61"/>
      <c r="S95" s="61"/>
      <c r="T95" s="92" t="str">
        <f t="shared" si="14"/>
        <v>Shop-No-31F1</v>
      </c>
      <c r="V95" s="103"/>
      <c r="W95"/>
      <c r="X95"/>
    </row>
    <row r="96" spans="1:24" x14ac:dyDescent="0.25">
      <c r="A96" s="61">
        <v>94</v>
      </c>
      <c r="B96" s="61" t="s">
        <v>130</v>
      </c>
      <c r="C96" s="61" t="str">
        <f t="shared" si="8"/>
        <v>1</v>
      </c>
      <c r="D96" s="61" t="s">
        <v>13</v>
      </c>
      <c r="E96" s="61" t="s">
        <v>12</v>
      </c>
      <c r="F96" s="79">
        <v>333.7</v>
      </c>
      <c r="G96" s="65">
        <v>110000</v>
      </c>
      <c r="H96" s="65">
        <f t="shared" si="15"/>
        <v>36707000</v>
      </c>
      <c r="I96" s="79">
        <v>30</v>
      </c>
      <c r="J96" s="65">
        <f t="shared" si="12"/>
        <v>11012100</v>
      </c>
      <c r="K96" s="79">
        <v>60</v>
      </c>
      <c r="L96" s="65">
        <f t="shared" si="9"/>
        <v>22024200</v>
      </c>
      <c r="M96" s="65">
        <f t="shared" si="10"/>
        <v>611783.33333333337</v>
      </c>
      <c r="N96" s="65">
        <f t="shared" si="11"/>
        <v>1835350</v>
      </c>
      <c r="O96" s="79">
        <v>10</v>
      </c>
      <c r="P96" s="65">
        <f t="shared" si="13"/>
        <v>3670700</v>
      </c>
      <c r="Q96" s="76" t="s">
        <v>272</v>
      </c>
      <c r="R96" s="61"/>
      <c r="S96" s="61"/>
      <c r="T96" s="92" t="str">
        <f t="shared" si="14"/>
        <v>Shop-No-32F1</v>
      </c>
      <c r="V96" s="103"/>
      <c r="W96"/>
      <c r="X96"/>
    </row>
    <row r="97" spans="1:24" x14ac:dyDescent="0.25">
      <c r="A97" s="61">
        <v>95</v>
      </c>
      <c r="B97" s="61" t="s">
        <v>131</v>
      </c>
      <c r="C97" s="61" t="str">
        <f t="shared" si="8"/>
        <v>1</v>
      </c>
      <c r="D97" s="61" t="s">
        <v>13</v>
      </c>
      <c r="E97" s="61" t="s">
        <v>12</v>
      </c>
      <c r="F97" s="79">
        <v>226.9</v>
      </c>
      <c r="G97" s="65">
        <v>110000</v>
      </c>
      <c r="H97" s="65">
        <f t="shared" si="15"/>
        <v>24959000</v>
      </c>
      <c r="I97" s="79">
        <v>30</v>
      </c>
      <c r="J97" s="65">
        <f t="shared" si="12"/>
        <v>7487700</v>
      </c>
      <c r="K97" s="79">
        <v>60</v>
      </c>
      <c r="L97" s="65">
        <f t="shared" si="9"/>
        <v>14975400</v>
      </c>
      <c r="M97" s="65">
        <f t="shared" si="10"/>
        <v>415983.33333333331</v>
      </c>
      <c r="N97" s="65">
        <f t="shared" si="11"/>
        <v>1247950</v>
      </c>
      <c r="O97" s="79">
        <v>10</v>
      </c>
      <c r="P97" s="65">
        <f t="shared" si="13"/>
        <v>2495900</v>
      </c>
      <c r="Q97" s="76" t="s">
        <v>272</v>
      </c>
      <c r="R97" s="61"/>
      <c r="S97" s="61"/>
      <c r="T97" s="92" t="str">
        <f t="shared" si="14"/>
        <v>Shop-No-33F1</v>
      </c>
      <c r="V97" s="103"/>
      <c r="W97"/>
      <c r="X97"/>
    </row>
    <row r="98" spans="1:24" x14ac:dyDescent="0.25">
      <c r="A98" s="61">
        <v>96</v>
      </c>
      <c r="B98" s="61" t="s">
        <v>132</v>
      </c>
      <c r="C98" s="61" t="str">
        <f t="shared" si="8"/>
        <v>1</v>
      </c>
      <c r="D98" s="61" t="s">
        <v>13</v>
      </c>
      <c r="E98" s="61" t="s">
        <v>12</v>
      </c>
      <c r="F98" s="79">
        <v>175.56</v>
      </c>
      <c r="G98" s="65">
        <v>110000</v>
      </c>
      <c r="H98" s="65">
        <f t="shared" si="15"/>
        <v>19311600</v>
      </c>
      <c r="I98" s="79">
        <v>30</v>
      </c>
      <c r="J98" s="65">
        <f t="shared" si="12"/>
        <v>5793480</v>
      </c>
      <c r="K98" s="79">
        <v>60</v>
      </c>
      <c r="L98" s="65">
        <f t="shared" si="9"/>
        <v>11586960</v>
      </c>
      <c r="M98" s="65">
        <f t="shared" si="10"/>
        <v>321860</v>
      </c>
      <c r="N98" s="65">
        <f t="shared" si="11"/>
        <v>965580</v>
      </c>
      <c r="O98" s="79">
        <v>10</v>
      </c>
      <c r="P98" s="65">
        <f t="shared" si="13"/>
        <v>1931160</v>
      </c>
      <c r="Q98" s="76" t="s">
        <v>272</v>
      </c>
      <c r="R98" s="61"/>
      <c r="S98" s="61"/>
      <c r="T98" s="92" t="str">
        <f t="shared" si="14"/>
        <v>Shop-No-34F1</v>
      </c>
      <c r="V98" s="103"/>
      <c r="W98"/>
      <c r="X98"/>
    </row>
    <row r="99" spans="1:24" x14ac:dyDescent="0.25">
      <c r="A99" s="61">
        <v>97</v>
      </c>
      <c r="B99" s="61" t="s">
        <v>133</v>
      </c>
      <c r="C99" s="61" t="str">
        <f t="shared" si="8"/>
        <v>1</v>
      </c>
      <c r="D99" s="61" t="s">
        <v>13</v>
      </c>
      <c r="E99" s="61" t="s">
        <v>12</v>
      </c>
      <c r="F99" s="79">
        <v>190.46</v>
      </c>
      <c r="G99" s="65">
        <v>110000</v>
      </c>
      <c r="H99" s="65">
        <f t="shared" si="15"/>
        <v>20950600</v>
      </c>
      <c r="I99" s="79">
        <v>30</v>
      </c>
      <c r="J99" s="65">
        <f t="shared" si="12"/>
        <v>6285180</v>
      </c>
      <c r="K99" s="79">
        <v>60</v>
      </c>
      <c r="L99" s="65">
        <f t="shared" si="9"/>
        <v>12570360</v>
      </c>
      <c r="M99" s="65">
        <f t="shared" si="10"/>
        <v>349176.66666666669</v>
      </c>
      <c r="N99" s="65">
        <f t="shared" si="11"/>
        <v>1047530</v>
      </c>
      <c r="O99" s="79">
        <v>10</v>
      </c>
      <c r="P99" s="65">
        <f t="shared" si="13"/>
        <v>2095060</v>
      </c>
      <c r="Q99" s="76" t="s">
        <v>272</v>
      </c>
      <c r="R99" s="61"/>
      <c r="S99" s="61"/>
      <c r="T99" s="92" t="str">
        <f t="shared" si="14"/>
        <v>Shop-No-35F1</v>
      </c>
      <c r="V99" s="103"/>
      <c r="W99"/>
      <c r="X99"/>
    </row>
    <row r="100" spans="1:24" x14ac:dyDescent="0.25">
      <c r="A100" s="61">
        <v>98</v>
      </c>
      <c r="B100" s="61" t="s">
        <v>134</v>
      </c>
      <c r="C100" s="61" t="str">
        <f t="shared" si="8"/>
        <v>1</v>
      </c>
      <c r="D100" s="61" t="s">
        <v>13</v>
      </c>
      <c r="E100" s="61" t="s">
        <v>12</v>
      </c>
      <c r="F100" s="79">
        <v>190.46</v>
      </c>
      <c r="G100" s="65">
        <v>110000</v>
      </c>
      <c r="H100" s="65">
        <f t="shared" si="15"/>
        <v>20950600</v>
      </c>
      <c r="I100" s="79">
        <v>30</v>
      </c>
      <c r="J100" s="65">
        <f t="shared" si="12"/>
        <v>6285180</v>
      </c>
      <c r="K100" s="79">
        <v>60</v>
      </c>
      <c r="L100" s="65">
        <f t="shared" si="9"/>
        <v>12570360</v>
      </c>
      <c r="M100" s="65">
        <f t="shared" si="10"/>
        <v>349176.66666666669</v>
      </c>
      <c r="N100" s="65">
        <f t="shared" si="11"/>
        <v>1047530</v>
      </c>
      <c r="O100" s="79">
        <v>10</v>
      </c>
      <c r="P100" s="65">
        <f t="shared" si="13"/>
        <v>2095060</v>
      </c>
      <c r="Q100" s="76" t="s">
        <v>272</v>
      </c>
      <c r="R100" s="61"/>
      <c r="S100" s="61"/>
      <c r="T100" s="92" t="str">
        <f t="shared" si="14"/>
        <v>Shop-No-36F1</v>
      </c>
      <c r="V100" s="103"/>
      <c r="W100"/>
      <c r="X100"/>
    </row>
    <row r="101" spans="1:24" x14ac:dyDescent="0.25">
      <c r="A101" s="61">
        <v>99</v>
      </c>
      <c r="B101" s="61" t="s">
        <v>135</v>
      </c>
      <c r="C101" s="61" t="str">
        <f t="shared" si="8"/>
        <v>1</v>
      </c>
      <c r="D101" s="61" t="s">
        <v>13</v>
      </c>
      <c r="E101" s="61" t="s">
        <v>12</v>
      </c>
      <c r="F101" s="79">
        <v>175.56</v>
      </c>
      <c r="G101" s="65">
        <v>110000</v>
      </c>
      <c r="H101" s="65">
        <f t="shared" si="15"/>
        <v>19311600</v>
      </c>
      <c r="I101" s="79">
        <v>30</v>
      </c>
      <c r="J101" s="65">
        <f t="shared" si="12"/>
        <v>5793480</v>
      </c>
      <c r="K101" s="79">
        <v>60</v>
      </c>
      <c r="L101" s="65">
        <f t="shared" si="9"/>
        <v>11586960</v>
      </c>
      <c r="M101" s="65">
        <f t="shared" si="10"/>
        <v>321860</v>
      </c>
      <c r="N101" s="65">
        <f t="shared" si="11"/>
        <v>965580</v>
      </c>
      <c r="O101" s="79">
        <v>10</v>
      </c>
      <c r="P101" s="65">
        <f t="shared" si="13"/>
        <v>1931160</v>
      </c>
      <c r="Q101" s="76" t="s">
        <v>272</v>
      </c>
      <c r="R101" s="61"/>
      <c r="S101" s="61"/>
      <c r="T101" s="92" t="str">
        <f t="shared" si="14"/>
        <v>Shop-No-37F1</v>
      </c>
      <c r="V101" s="103"/>
      <c r="W101"/>
      <c r="X101"/>
    </row>
    <row r="102" spans="1:24" x14ac:dyDescent="0.25">
      <c r="A102" s="61">
        <v>100</v>
      </c>
      <c r="B102" s="61" t="s">
        <v>136</v>
      </c>
      <c r="C102" s="61" t="str">
        <f t="shared" si="8"/>
        <v>1</v>
      </c>
      <c r="D102" s="61" t="s">
        <v>13</v>
      </c>
      <c r="E102" s="61" t="s">
        <v>12</v>
      </c>
      <c r="F102" s="79">
        <v>226.9</v>
      </c>
      <c r="G102" s="65">
        <v>110000</v>
      </c>
      <c r="H102" s="65">
        <f t="shared" si="15"/>
        <v>24959000</v>
      </c>
      <c r="I102" s="79">
        <v>30</v>
      </c>
      <c r="J102" s="65">
        <f t="shared" si="12"/>
        <v>7487700</v>
      </c>
      <c r="K102" s="79">
        <v>60</v>
      </c>
      <c r="L102" s="65">
        <f t="shared" si="9"/>
        <v>14975400</v>
      </c>
      <c r="M102" s="65">
        <f t="shared" si="10"/>
        <v>415983.33333333331</v>
      </c>
      <c r="N102" s="65">
        <f t="shared" si="11"/>
        <v>1247950</v>
      </c>
      <c r="O102" s="79">
        <v>10</v>
      </c>
      <c r="P102" s="65">
        <f t="shared" si="13"/>
        <v>2495900</v>
      </c>
      <c r="Q102" s="76" t="s">
        <v>272</v>
      </c>
      <c r="R102" s="61"/>
      <c r="S102" s="61"/>
      <c r="T102" s="92" t="str">
        <f t="shared" si="14"/>
        <v>Shop-No-38F1</v>
      </c>
      <c r="V102" s="103"/>
      <c r="W102"/>
      <c r="X102"/>
    </row>
    <row r="103" spans="1:24" x14ac:dyDescent="0.25">
      <c r="A103" s="61">
        <v>101</v>
      </c>
      <c r="B103" s="61" t="s">
        <v>90</v>
      </c>
      <c r="C103" s="61" t="str">
        <f t="shared" si="8"/>
        <v>2</v>
      </c>
      <c r="D103" s="61" t="s">
        <v>17</v>
      </c>
      <c r="E103" s="61" t="s">
        <v>12</v>
      </c>
      <c r="F103" s="79">
        <v>407</v>
      </c>
      <c r="G103" s="65">
        <v>100000</v>
      </c>
      <c r="H103" s="65">
        <f>G103*F103</f>
        <v>40700000</v>
      </c>
      <c r="I103" s="79">
        <v>30</v>
      </c>
      <c r="J103" s="65">
        <f t="shared" si="12"/>
        <v>12210000</v>
      </c>
      <c r="K103" s="79">
        <v>60</v>
      </c>
      <c r="L103" s="65">
        <f>H103-J103-P103</f>
        <v>24420000</v>
      </c>
      <c r="M103" s="65">
        <f t="shared" si="10"/>
        <v>678333.33333333337</v>
      </c>
      <c r="N103" s="65">
        <f t="shared" si="11"/>
        <v>2035000</v>
      </c>
      <c r="O103" s="79">
        <v>10</v>
      </c>
      <c r="P103" s="65">
        <f t="shared" si="13"/>
        <v>4070000</v>
      </c>
      <c r="Q103" s="76" t="s">
        <v>272</v>
      </c>
      <c r="R103" s="61"/>
      <c r="S103" s="61"/>
      <c r="T103" s="92" t="str">
        <f t="shared" si="14"/>
        <v>Shop-No-1F2</v>
      </c>
      <c r="V103" s="103"/>
      <c r="W103"/>
      <c r="X103"/>
    </row>
    <row r="104" spans="1:24" x14ac:dyDescent="0.25">
      <c r="A104" s="67">
        <v>102</v>
      </c>
      <c r="B104" s="61" t="s">
        <v>97</v>
      </c>
      <c r="C104" s="61" t="str">
        <f t="shared" si="8"/>
        <v>2</v>
      </c>
      <c r="D104" s="67" t="s">
        <v>17</v>
      </c>
      <c r="E104" s="67" t="s">
        <v>12</v>
      </c>
      <c r="F104" s="80">
        <v>287.62</v>
      </c>
      <c r="G104" s="65">
        <v>100000</v>
      </c>
      <c r="H104" s="68">
        <f t="shared" si="15"/>
        <v>28762000</v>
      </c>
      <c r="I104" s="79">
        <v>30</v>
      </c>
      <c r="J104" s="68">
        <f t="shared" si="12"/>
        <v>8628600</v>
      </c>
      <c r="K104" s="79">
        <v>60</v>
      </c>
      <c r="L104" s="65">
        <f t="shared" ref="L104:L140" si="16">H104-J104-P104</f>
        <v>17257200</v>
      </c>
      <c r="M104" s="65">
        <f t="shared" si="10"/>
        <v>479366.66666666669</v>
      </c>
      <c r="N104" s="65">
        <f t="shared" si="11"/>
        <v>1438100</v>
      </c>
      <c r="O104" s="79">
        <v>10</v>
      </c>
      <c r="P104" s="68">
        <f t="shared" si="13"/>
        <v>2876200</v>
      </c>
      <c r="Q104" s="76" t="s">
        <v>272</v>
      </c>
      <c r="R104" s="61"/>
      <c r="S104" s="61"/>
      <c r="T104" s="92" t="str">
        <f t="shared" si="14"/>
        <v>Shop-No-2F2</v>
      </c>
      <c r="V104" s="103"/>
      <c r="W104"/>
      <c r="X104"/>
    </row>
    <row r="105" spans="1:24" x14ac:dyDescent="0.25">
      <c r="A105" s="61">
        <v>103</v>
      </c>
      <c r="B105" s="61" t="s">
        <v>101</v>
      </c>
      <c r="C105" s="61" t="str">
        <f t="shared" si="8"/>
        <v>2</v>
      </c>
      <c r="D105" s="67" t="s">
        <v>17</v>
      </c>
      <c r="E105" s="67" t="s">
        <v>12</v>
      </c>
      <c r="F105" s="80">
        <v>265.68</v>
      </c>
      <c r="G105" s="65">
        <v>100000</v>
      </c>
      <c r="H105" s="68">
        <f t="shared" si="15"/>
        <v>26568000</v>
      </c>
      <c r="I105" s="79">
        <v>30</v>
      </c>
      <c r="J105" s="68">
        <f t="shared" si="12"/>
        <v>7970400</v>
      </c>
      <c r="K105" s="79">
        <v>60</v>
      </c>
      <c r="L105" s="65">
        <f t="shared" si="16"/>
        <v>15940800</v>
      </c>
      <c r="M105" s="65">
        <f t="shared" si="10"/>
        <v>442800</v>
      </c>
      <c r="N105" s="65">
        <f t="shared" si="11"/>
        <v>1328400</v>
      </c>
      <c r="O105" s="79">
        <v>10</v>
      </c>
      <c r="P105" s="68">
        <f t="shared" si="13"/>
        <v>2656800</v>
      </c>
      <c r="Q105" s="76" t="s">
        <v>272</v>
      </c>
      <c r="R105" s="61"/>
      <c r="S105" s="61"/>
      <c r="T105" s="92" t="str">
        <f t="shared" si="14"/>
        <v>Shop-No-3F2</v>
      </c>
      <c r="V105" s="103"/>
      <c r="W105"/>
      <c r="X105"/>
    </row>
    <row r="106" spans="1:24" x14ac:dyDescent="0.25">
      <c r="A106" s="67">
        <v>104</v>
      </c>
      <c r="B106" s="61" t="s">
        <v>137</v>
      </c>
      <c r="C106" s="61" t="str">
        <f t="shared" si="8"/>
        <v>2</v>
      </c>
      <c r="D106" s="67" t="s">
        <v>17</v>
      </c>
      <c r="E106" s="67" t="s">
        <v>12</v>
      </c>
      <c r="F106" s="80">
        <v>263.25</v>
      </c>
      <c r="G106" s="65">
        <v>100000</v>
      </c>
      <c r="H106" s="68">
        <f t="shared" si="15"/>
        <v>26325000</v>
      </c>
      <c r="I106" s="79">
        <v>30</v>
      </c>
      <c r="J106" s="68">
        <f t="shared" si="12"/>
        <v>7897500</v>
      </c>
      <c r="K106" s="79">
        <v>60</v>
      </c>
      <c r="L106" s="65">
        <f t="shared" si="16"/>
        <v>15795000</v>
      </c>
      <c r="M106" s="65">
        <f t="shared" si="10"/>
        <v>438750</v>
      </c>
      <c r="N106" s="65">
        <f t="shared" si="11"/>
        <v>1316250</v>
      </c>
      <c r="O106" s="79">
        <v>10</v>
      </c>
      <c r="P106" s="68">
        <f t="shared" si="13"/>
        <v>2632500</v>
      </c>
      <c r="Q106" s="76" t="s">
        <v>272</v>
      </c>
      <c r="R106" s="61"/>
      <c r="S106" s="61"/>
      <c r="T106" s="92" t="str">
        <f t="shared" si="14"/>
        <v>Shop-No-4F2</v>
      </c>
      <c r="V106" s="103"/>
      <c r="W106"/>
      <c r="X106"/>
    </row>
    <row r="107" spans="1:24" x14ac:dyDescent="0.25">
      <c r="A107" s="61">
        <v>105</v>
      </c>
      <c r="B107" s="61" t="s">
        <v>138</v>
      </c>
      <c r="C107" s="61" t="str">
        <f t="shared" si="8"/>
        <v>2</v>
      </c>
      <c r="D107" s="67" t="s">
        <v>17</v>
      </c>
      <c r="E107" s="67" t="s">
        <v>12</v>
      </c>
      <c r="F107" s="80">
        <v>268.12</v>
      </c>
      <c r="G107" s="65">
        <v>100000</v>
      </c>
      <c r="H107" s="68">
        <f t="shared" si="15"/>
        <v>26812000</v>
      </c>
      <c r="I107" s="79">
        <v>30</v>
      </c>
      <c r="J107" s="68">
        <f t="shared" si="12"/>
        <v>8043600</v>
      </c>
      <c r="K107" s="79">
        <v>60</v>
      </c>
      <c r="L107" s="65">
        <f t="shared" si="16"/>
        <v>16087200</v>
      </c>
      <c r="M107" s="65">
        <f t="shared" si="10"/>
        <v>446866.66666666669</v>
      </c>
      <c r="N107" s="65">
        <f t="shared" si="11"/>
        <v>1340600</v>
      </c>
      <c r="O107" s="79">
        <v>10</v>
      </c>
      <c r="P107" s="68">
        <f t="shared" si="13"/>
        <v>2681200</v>
      </c>
      <c r="Q107" s="76" t="s">
        <v>272</v>
      </c>
      <c r="R107" s="61"/>
      <c r="S107" s="61"/>
      <c r="T107" s="92" t="str">
        <f t="shared" si="14"/>
        <v>Shop-No-5F2</v>
      </c>
      <c r="V107" s="103"/>
      <c r="W107"/>
      <c r="X107"/>
    </row>
    <row r="108" spans="1:24" x14ac:dyDescent="0.25">
      <c r="A108" s="67">
        <v>106</v>
      </c>
      <c r="B108" s="61" t="s">
        <v>139</v>
      </c>
      <c r="C108" s="61" t="str">
        <f t="shared" si="8"/>
        <v>2</v>
      </c>
      <c r="D108" s="67" t="s">
        <v>17</v>
      </c>
      <c r="E108" s="67" t="s">
        <v>12</v>
      </c>
      <c r="F108" s="80">
        <v>450.35</v>
      </c>
      <c r="G108" s="65">
        <v>100000</v>
      </c>
      <c r="H108" s="68">
        <f t="shared" si="15"/>
        <v>45035000</v>
      </c>
      <c r="I108" s="79">
        <v>30</v>
      </c>
      <c r="J108" s="68">
        <f t="shared" si="12"/>
        <v>13510500</v>
      </c>
      <c r="K108" s="79">
        <v>60</v>
      </c>
      <c r="L108" s="65">
        <f t="shared" si="16"/>
        <v>27021000</v>
      </c>
      <c r="M108" s="65">
        <f t="shared" si="10"/>
        <v>750583.33333333337</v>
      </c>
      <c r="N108" s="65">
        <f t="shared" si="11"/>
        <v>2251750</v>
      </c>
      <c r="O108" s="79">
        <v>10</v>
      </c>
      <c r="P108" s="68">
        <f t="shared" si="13"/>
        <v>4503500</v>
      </c>
      <c r="Q108" s="76" t="s">
        <v>272</v>
      </c>
      <c r="R108" s="61"/>
      <c r="S108" s="61"/>
      <c r="T108" s="92" t="str">
        <f t="shared" si="14"/>
        <v>Shop-No-6F2</v>
      </c>
      <c r="V108" s="103"/>
      <c r="W108"/>
      <c r="X108"/>
    </row>
    <row r="109" spans="1:24" x14ac:dyDescent="0.25">
      <c r="A109" s="61">
        <v>107</v>
      </c>
      <c r="B109" s="61" t="s">
        <v>140</v>
      </c>
      <c r="C109" s="61" t="str">
        <f t="shared" si="8"/>
        <v>2</v>
      </c>
      <c r="D109" s="67" t="s">
        <v>17</v>
      </c>
      <c r="E109" s="67" t="s">
        <v>12</v>
      </c>
      <c r="F109" s="80">
        <v>321.75</v>
      </c>
      <c r="G109" s="65">
        <v>100000</v>
      </c>
      <c r="H109" s="68">
        <f t="shared" si="15"/>
        <v>32175000</v>
      </c>
      <c r="I109" s="79">
        <v>30</v>
      </c>
      <c r="J109" s="68">
        <f t="shared" si="12"/>
        <v>9652500</v>
      </c>
      <c r="K109" s="79">
        <v>60</v>
      </c>
      <c r="L109" s="65">
        <f t="shared" si="16"/>
        <v>19305000</v>
      </c>
      <c r="M109" s="65">
        <f t="shared" si="10"/>
        <v>536250</v>
      </c>
      <c r="N109" s="65">
        <f t="shared" si="11"/>
        <v>1608750</v>
      </c>
      <c r="O109" s="79">
        <v>10</v>
      </c>
      <c r="P109" s="68">
        <f t="shared" si="13"/>
        <v>3217500</v>
      </c>
      <c r="Q109" s="76" t="s">
        <v>272</v>
      </c>
      <c r="R109" s="61"/>
      <c r="S109" s="61"/>
      <c r="T109" s="92" t="str">
        <f t="shared" si="14"/>
        <v>Shop-No-7F2</v>
      </c>
      <c r="V109" s="103"/>
      <c r="W109"/>
      <c r="X109"/>
    </row>
    <row r="110" spans="1:24" x14ac:dyDescent="0.25">
      <c r="A110" s="67">
        <v>108</v>
      </c>
      <c r="B110" s="61" t="s">
        <v>141</v>
      </c>
      <c r="C110" s="61" t="str">
        <f t="shared" si="8"/>
        <v>2</v>
      </c>
      <c r="D110" s="67" t="s">
        <v>17</v>
      </c>
      <c r="E110" s="67" t="s">
        <v>12</v>
      </c>
      <c r="F110" s="80">
        <v>540.12</v>
      </c>
      <c r="G110" s="65">
        <v>100000</v>
      </c>
      <c r="H110" s="68">
        <f t="shared" si="15"/>
        <v>54012000</v>
      </c>
      <c r="I110" s="79">
        <v>30</v>
      </c>
      <c r="J110" s="68">
        <f t="shared" si="12"/>
        <v>16203600</v>
      </c>
      <c r="K110" s="79">
        <v>60</v>
      </c>
      <c r="L110" s="65">
        <f t="shared" si="16"/>
        <v>32407200</v>
      </c>
      <c r="M110" s="65">
        <f t="shared" si="10"/>
        <v>900200</v>
      </c>
      <c r="N110" s="65">
        <f t="shared" si="11"/>
        <v>2700600</v>
      </c>
      <c r="O110" s="79">
        <v>10</v>
      </c>
      <c r="P110" s="68">
        <f t="shared" si="13"/>
        <v>5401200</v>
      </c>
      <c r="Q110" s="76" t="s">
        <v>272</v>
      </c>
      <c r="R110" s="61"/>
      <c r="S110" s="61"/>
      <c r="T110" s="92" t="str">
        <f t="shared" si="14"/>
        <v>Shop-No-8F2</v>
      </c>
      <c r="V110" s="103"/>
      <c r="W110"/>
      <c r="X110"/>
    </row>
    <row r="111" spans="1:24" x14ac:dyDescent="0.25">
      <c r="A111" s="61">
        <v>109</v>
      </c>
      <c r="B111" s="61" t="s">
        <v>142</v>
      </c>
      <c r="C111" s="61" t="str">
        <f t="shared" si="8"/>
        <v>2</v>
      </c>
      <c r="D111" s="67" t="s">
        <v>17</v>
      </c>
      <c r="E111" s="67" t="s">
        <v>12</v>
      </c>
      <c r="F111" s="80">
        <v>532.41999999999996</v>
      </c>
      <c r="G111" s="65">
        <v>100000</v>
      </c>
      <c r="H111" s="68">
        <f t="shared" si="15"/>
        <v>53241999.999999993</v>
      </c>
      <c r="I111" s="79">
        <v>30</v>
      </c>
      <c r="J111" s="68">
        <f t="shared" si="12"/>
        <v>15972599.999999996</v>
      </c>
      <c r="K111" s="79">
        <v>60</v>
      </c>
      <c r="L111" s="65">
        <f t="shared" si="16"/>
        <v>31945200</v>
      </c>
      <c r="M111" s="65">
        <f t="shared" si="10"/>
        <v>887366.66666666663</v>
      </c>
      <c r="N111" s="65">
        <f t="shared" si="11"/>
        <v>2662100</v>
      </c>
      <c r="O111" s="79">
        <v>10</v>
      </c>
      <c r="P111" s="68">
        <f t="shared" si="13"/>
        <v>5324200</v>
      </c>
      <c r="Q111" s="76" t="s">
        <v>272</v>
      </c>
      <c r="R111" s="61"/>
      <c r="S111" s="61"/>
      <c r="T111" s="92" t="str">
        <f t="shared" si="14"/>
        <v>Shop-No-9F2</v>
      </c>
      <c r="V111" s="103"/>
      <c r="W111"/>
      <c r="X111"/>
    </row>
    <row r="112" spans="1:24" x14ac:dyDescent="0.25">
      <c r="A112" s="67">
        <v>110</v>
      </c>
      <c r="B112" s="61" t="s">
        <v>143</v>
      </c>
      <c r="C112" s="61" t="str">
        <f t="shared" si="8"/>
        <v>2</v>
      </c>
      <c r="D112" s="67" t="s">
        <v>17</v>
      </c>
      <c r="E112" s="67" t="s">
        <v>12</v>
      </c>
      <c r="F112" s="80">
        <v>528.75</v>
      </c>
      <c r="G112" s="65">
        <v>100000</v>
      </c>
      <c r="H112" s="68">
        <f t="shared" si="15"/>
        <v>52875000</v>
      </c>
      <c r="I112" s="79">
        <v>30</v>
      </c>
      <c r="J112" s="68">
        <f t="shared" si="12"/>
        <v>15862500</v>
      </c>
      <c r="K112" s="79">
        <v>60</v>
      </c>
      <c r="L112" s="65">
        <f t="shared" si="16"/>
        <v>31725000</v>
      </c>
      <c r="M112" s="65">
        <f t="shared" si="10"/>
        <v>881250</v>
      </c>
      <c r="N112" s="65">
        <f t="shared" si="11"/>
        <v>2643750</v>
      </c>
      <c r="O112" s="79">
        <v>10</v>
      </c>
      <c r="P112" s="68">
        <f t="shared" si="13"/>
        <v>5287500</v>
      </c>
      <c r="Q112" s="76" t="s">
        <v>272</v>
      </c>
      <c r="R112" s="61"/>
      <c r="S112" s="61"/>
      <c r="T112" s="92" t="str">
        <f t="shared" si="14"/>
        <v>Shop-No-10F2</v>
      </c>
      <c r="V112" s="103"/>
      <c r="W112"/>
      <c r="X112"/>
    </row>
    <row r="113" spans="1:24" x14ac:dyDescent="0.25">
      <c r="A113" s="61">
        <v>111</v>
      </c>
      <c r="B113" s="61" t="s">
        <v>144</v>
      </c>
      <c r="C113" s="61" t="str">
        <f t="shared" si="8"/>
        <v>2</v>
      </c>
      <c r="D113" s="67" t="s">
        <v>17</v>
      </c>
      <c r="E113" s="67" t="s">
        <v>12</v>
      </c>
      <c r="F113" s="80">
        <v>796.79</v>
      </c>
      <c r="G113" s="65">
        <v>100000</v>
      </c>
      <c r="H113" s="68">
        <f t="shared" si="15"/>
        <v>79679000</v>
      </c>
      <c r="I113" s="79">
        <v>30</v>
      </c>
      <c r="J113" s="68">
        <f t="shared" si="12"/>
        <v>23903700</v>
      </c>
      <c r="K113" s="79">
        <v>60</v>
      </c>
      <c r="L113" s="65">
        <f t="shared" si="16"/>
        <v>47807400</v>
      </c>
      <c r="M113" s="65">
        <f t="shared" si="10"/>
        <v>1327983.3333333333</v>
      </c>
      <c r="N113" s="65">
        <f t="shared" si="11"/>
        <v>3983950</v>
      </c>
      <c r="O113" s="79">
        <v>10</v>
      </c>
      <c r="P113" s="68">
        <f t="shared" si="13"/>
        <v>7967900</v>
      </c>
      <c r="Q113" s="76" t="s">
        <v>272</v>
      </c>
      <c r="R113" s="61"/>
      <c r="S113" s="61"/>
      <c r="T113" s="92" t="str">
        <f t="shared" si="14"/>
        <v>Shop-No-11F2</v>
      </c>
      <c r="V113" s="103"/>
      <c r="W113"/>
      <c r="X113"/>
    </row>
    <row r="114" spans="1:24" x14ac:dyDescent="0.25">
      <c r="A114" s="67">
        <v>112</v>
      </c>
      <c r="B114" s="61" t="s">
        <v>145</v>
      </c>
      <c r="C114" s="61" t="str">
        <f t="shared" si="8"/>
        <v>2</v>
      </c>
      <c r="D114" s="67" t="s">
        <v>17</v>
      </c>
      <c r="E114" s="67" t="s">
        <v>12</v>
      </c>
      <c r="F114" s="80">
        <v>658</v>
      </c>
      <c r="G114" s="65">
        <v>100000</v>
      </c>
      <c r="H114" s="68">
        <f t="shared" si="15"/>
        <v>65800000</v>
      </c>
      <c r="I114" s="79">
        <v>30</v>
      </c>
      <c r="J114" s="68">
        <f t="shared" si="12"/>
        <v>19740000</v>
      </c>
      <c r="K114" s="79">
        <v>60</v>
      </c>
      <c r="L114" s="65">
        <f t="shared" si="16"/>
        <v>39480000</v>
      </c>
      <c r="M114" s="65">
        <f t="shared" si="10"/>
        <v>1096666.6666666667</v>
      </c>
      <c r="N114" s="65">
        <f t="shared" si="11"/>
        <v>3290000</v>
      </c>
      <c r="O114" s="79">
        <v>10</v>
      </c>
      <c r="P114" s="68">
        <f t="shared" si="13"/>
        <v>6580000</v>
      </c>
      <c r="Q114" s="76" t="s">
        <v>272</v>
      </c>
      <c r="R114" s="61"/>
      <c r="S114" s="61"/>
      <c r="T114" s="92" t="str">
        <f t="shared" si="14"/>
        <v>Shop-No-12F2</v>
      </c>
      <c r="V114" s="103"/>
      <c r="W114"/>
      <c r="X114"/>
    </row>
    <row r="115" spans="1:24" x14ac:dyDescent="0.25">
      <c r="A115" s="61">
        <v>113</v>
      </c>
      <c r="B115" s="61" t="s">
        <v>146</v>
      </c>
      <c r="C115" s="61" t="str">
        <f t="shared" si="8"/>
        <v>2</v>
      </c>
      <c r="D115" s="67" t="s">
        <v>17</v>
      </c>
      <c r="E115" s="67" t="s">
        <v>12</v>
      </c>
      <c r="F115" s="80">
        <v>417.12</v>
      </c>
      <c r="G115" s="65">
        <v>100000</v>
      </c>
      <c r="H115" s="68">
        <f t="shared" si="15"/>
        <v>41712000</v>
      </c>
      <c r="I115" s="79">
        <v>30</v>
      </c>
      <c r="J115" s="68">
        <f t="shared" si="12"/>
        <v>12513600</v>
      </c>
      <c r="K115" s="79">
        <v>60</v>
      </c>
      <c r="L115" s="65">
        <f t="shared" si="16"/>
        <v>25027200</v>
      </c>
      <c r="M115" s="65">
        <f t="shared" si="10"/>
        <v>695200</v>
      </c>
      <c r="N115" s="65">
        <f t="shared" si="11"/>
        <v>2085600</v>
      </c>
      <c r="O115" s="79">
        <v>10</v>
      </c>
      <c r="P115" s="68">
        <f t="shared" si="13"/>
        <v>4171200</v>
      </c>
      <c r="Q115" s="76" t="s">
        <v>272</v>
      </c>
      <c r="R115" s="61"/>
      <c r="S115" s="61"/>
      <c r="T115" s="92" t="str">
        <f t="shared" si="14"/>
        <v>Shop-No-13F2</v>
      </c>
      <c r="V115" s="103"/>
      <c r="W115"/>
      <c r="X115"/>
    </row>
    <row r="116" spans="1:24" x14ac:dyDescent="0.25">
      <c r="A116" s="67">
        <v>114</v>
      </c>
      <c r="B116" s="61" t="s">
        <v>147</v>
      </c>
      <c r="C116" s="61" t="str">
        <f t="shared" si="8"/>
        <v>2</v>
      </c>
      <c r="D116" s="67" t="s">
        <v>17</v>
      </c>
      <c r="E116" s="67" t="s">
        <v>12</v>
      </c>
      <c r="F116" s="80">
        <v>411.25</v>
      </c>
      <c r="G116" s="65">
        <v>100000</v>
      </c>
      <c r="H116" s="68">
        <f t="shared" si="15"/>
        <v>41125000</v>
      </c>
      <c r="I116" s="79">
        <v>30</v>
      </c>
      <c r="J116" s="68">
        <f t="shared" si="12"/>
        <v>12337500</v>
      </c>
      <c r="K116" s="79">
        <v>60</v>
      </c>
      <c r="L116" s="65">
        <f t="shared" si="16"/>
        <v>24675000</v>
      </c>
      <c r="M116" s="65">
        <f t="shared" si="10"/>
        <v>685416.66666666663</v>
      </c>
      <c r="N116" s="65">
        <f t="shared" si="11"/>
        <v>2056250</v>
      </c>
      <c r="O116" s="79">
        <v>10</v>
      </c>
      <c r="P116" s="68">
        <f t="shared" si="13"/>
        <v>4112500</v>
      </c>
      <c r="Q116" s="76" t="s">
        <v>272</v>
      </c>
      <c r="R116" s="61"/>
      <c r="S116" s="61"/>
      <c r="T116" s="92" t="str">
        <f t="shared" si="14"/>
        <v>Shop-No-14F2</v>
      </c>
      <c r="V116" s="103"/>
      <c r="W116"/>
      <c r="X116"/>
    </row>
    <row r="117" spans="1:24" x14ac:dyDescent="0.25">
      <c r="A117" s="61">
        <v>115</v>
      </c>
      <c r="B117" s="61" t="s">
        <v>148</v>
      </c>
      <c r="C117" s="61" t="str">
        <f t="shared" si="8"/>
        <v>2</v>
      </c>
      <c r="D117" s="67" t="s">
        <v>17</v>
      </c>
      <c r="E117" s="67" t="s">
        <v>12</v>
      </c>
      <c r="F117" s="80">
        <v>437.68</v>
      </c>
      <c r="G117" s="65">
        <v>100000</v>
      </c>
      <c r="H117" s="68">
        <f t="shared" si="15"/>
        <v>43768000</v>
      </c>
      <c r="I117" s="79">
        <v>30</v>
      </c>
      <c r="J117" s="68">
        <f t="shared" si="12"/>
        <v>13130400</v>
      </c>
      <c r="K117" s="79">
        <v>60</v>
      </c>
      <c r="L117" s="65">
        <f t="shared" si="16"/>
        <v>26260800</v>
      </c>
      <c r="M117" s="65">
        <f t="shared" si="10"/>
        <v>729466.66666666663</v>
      </c>
      <c r="N117" s="65">
        <f t="shared" si="11"/>
        <v>2188400</v>
      </c>
      <c r="O117" s="79">
        <v>10</v>
      </c>
      <c r="P117" s="68">
        <f t="shared" si="13"/>
        <v>4376800</v>
      </c>
      <c r="Q117" s="76" t="s">
        <v>272</v>
      </c>
      <c r="R117" s="61"/>
      <c r="S117" s="61"/>
      <c r="T117" s="92" t="str">
        <f t="shared" si="14"/>
        <v>Shop-No-15F2</v>
      </c>
      <c r="V117" s="103"/>
      <c r="W117"/>
      <c r="X117"/>
    </row>
    <row r="118" spans="1:24" x14ac:dyDescent="0.25">
      <c r="A118" s="67">
        <v>116</v>
      </c>
      <c r="B118" s="61" t="s">
        <v>149</v>
      </c>
      <c r="C118" s="61" t="str">
        <f t="shared" si="8"/>
        <v>2</v>
      </c>
      <c r="D118" s="67" t="s">
        <v>17</v>
      </c>
      <c r="E118" s="67" t="s">
        <v>12</v>
      </c>
      <c r="F118" s="80">
        <v>552.1</v>
      </c>
      <c r="G118" s="65">
        <v>100000</v>
      </c>
      <c r="H118" s="68">
        <f t="shared" si="15"/>
        <v>55210000</v>
      </c>
      <c r="I118" s="79">
        <v>30</v>
      </c>
      <c r="J118" s="68">
        <f t="shared" si="12"/>
        <v>16563000</v>
      </c>
      <c r="K118" s="79">
        <v>60</v>
      </c>
      <c r="L118" s="65">
        <f t="shared" si="16"/>
        <v>33126000</v>
      </c>
      <c r="M118" s="65">
        <f t="shared" si="10"/>
        <v>920166.66666666663</v>
      </c>
      <c r="N118" s="65">
        <f t="shared" si="11"/>
        <v>2760500</v>
      </c>
      <c r="O118" s="79">
        <v>10</v>
      </c>
      <c r="P118" s="68">
        <f t="shared" si="13"/>
        <v>5521000</v>
      </c>
      <c r="Q118" s="76" t="s">
        <v>272</v>
      </c>
      <c r="R118" s="61"/>
      <c r="S118" s="61"/>
      <c r="T118" s="92" t="str">
        <f t="shared" si="14"/>
        <v>Shop-No-16F2</v>
      </c>
      <c r="V118" s="103"/>
      <c r="W118"/>
      <c r="X118"/>
    </row>
    <row r="119" spans="1:24" x14ac:dyDescent="0.25">
      <c r="A119" s="61">
        <v>117</v>
      </c>
      <c r="B119" s="61" t="s">
        <v>150</v>
      </c>
      <c r="C119" s="61" t="str">
        <f t="shared" si="8"/>
        <v>2</v>
      </c>
      <c r="D119" s="67" t="s">
        <v>17</v>
      </c>
      <c r="E119" s="67" t="s">
        <v>12</v>
      </c>
      <c r="F119" s="80">
        <v>228.37</v>
      </c>
      <c r="G119" s="65">
        <v>100000</v>
      </c>
      <c r="H119" s="68">
        <f t="shared" si="15"/>
        <v>22837000</v>
      </c>
      <c r="I119" s="79">
        <v>30</v>
      </c>
      <c r="J119" s="68">
        <f t="shared" si="12"/>
        <v>6851100</v>
      </c>
      <c r="K119" s="79">
        <v>60</v>
      </c>
      <c r="L119" s="65">
        <f t="shared" si="16"/>
        <v>13702200</v>
      </c>
      <c r="M119" s="65">
        <f t="shared" si="10"/>
        <v>380616.66666666669</v>
      </c>
      <c r="N119" s="65">
        <f t="shared" si="11"/>
        <v>1141850</v>
      </c>
      <c r="O119" s="79">
        <v>10</v>
      </c>
      <c r="P119" s="68">
        <f t="shared" si="13"/>
        <v>2283700</v>
      </c>
      <c r="Q119" s="76" t="s">
        <v>272</v>
      </c>
      <c r="R119" s="61"/>
      <c r="S119" s="61"/>
      <c r="T119" s="92" t="str">
        <f t="shared" si="14"/>
        <v>Shop-No-17F2</v>
      </c>
      <c r="V119" s="103"/>
      <c r="W119"/>
      <c r="X119"/>
    </row>
    <row r="120" spans="1:24" x14ac:dyDescent="0.25">
      <c r="A120" s="67">
        <v>118</v>
      </c>
      <c r="B120" s="61" t="s">
        <v>151</v>
      </c>
      <c r="C120" s="61" t="str">
        <f t="shared" si="8"/>
        <v>2</v>
      </c>
      <c r="D120" s="67" t="s">
        <v>17</v>
      </c>
      <c r="E120" s="67" t="s">
        <v>12</v>
      </c>
      <c r="F120" s="80">
        <v>228.37</v>
      </c>
      <c r="G120" s="65">
        <v>100000</v>
      </c>
      <c r="H120" s="68">
        <f t="shared" si="15"/>
        <v>22837000</v>
      </c>
      <c r="I120" s="79">
        <v>30</v>
      </c>
      <c r="J120" s="68">
        <f t="shared" si="12"/>
        <v>6851100</v>
      </c>
      <c r="K120" s="79">
        <v>60</v>
      </c>
      <c r="L120" s="65">
        <f t="shared" si="16"/>
        <v>13702200</v>
      </c>
      <c r="M120" s="65">
        <f t="shared" si="10"/>
        <v>380616.66666666669</v>
      </c>
      <c r="N120" s="65">
        <f t="shared" si="11"/>
        <v>1141850</v>
      </c>
      <c r="O120" s="79">
        <v>10</v>
      </c>
      <c r="P120" s="68">
        <f t="shared" si="13"/>
        <v>2283700</v>
      </c>
      <c r="Q120" s="76" t="s">
        <v>272</v>
      </c>
      <c r="R120" s="61"/>
      <c r="S120" s="61"/>
      <c r="T120" s="92" t="str">
        <f t="shared" si="14"/>
        <v>Shop-No-18F2</v>
      </c>
      <c r="V120" s="103"/>
      <c r="W120"/>
      <c r="X120"/>
    </row>
    <row r="121" spans="1:24" x14ac:dyDescent="0.25">
      <c r="A121" s="61">
        <v>119</v>
      </c>
      <c r="B121" s="61" t="s">
        <v>152</v>
      </c>
      <c r="C121" s="61" t="str">
        <f t="shared" si="8"/>
        <v>2</v>
      </c>
      <c r="D121" s="67" t="s">
        <v>17</v>
      </c>
      <c r="E121" s="67" t="s">
        <v>12</v>
      </c>
      <c r="F121" s="80">
        <v>228.37</v>
      </c>
      <c r="G121" s="65">
        <v>100000</v>
      </c>
      <c r="H121" s="68">
        <f t="shared" si="15"/>
        <v>22837000</v>
      </c>
      <c r="I121" s="79">
        <v>30</v>
      </c>
      <c r="J121" s="68">
        <f t="shared" si="12"/>
        <v>6851100</v>
      </c>
      <c r="K121" s="79">
        <v>60</v>
      </c>
      <c r="L121" s="65">
        <f t="shared" si="16"/>
        <v>13702200</v>
      </c>
      <c r="M121" s="65">
        <f t="shared" si="10"/>
        <v>380616.66666666669</v>
      </c>
      <c r="N121" s="65">
        <f t="shared" si="11"/>
        <v>1141850</v>
      </c>
      <c r="O121" s="79">
        <v>10</v>
      </c>
      <c r="P121" s="68">
        <f t="shared" si="13"/>
        <v>2283700</v>
      </c>
      <c r="Q121" s="76" t="s">
        <v>272</v>
      </c>
      <c r="R121" s="61"/>
      <c r="S121" s="61"/>
      <c r="T121" s="92" t="str">
        <f t="shared" si="14"/>
        <v>Shop-No-19F2</v>
      </c>
      <c r="V121" s="103"/>
      <c r="W121"/>
      <c r="X121"/>
    </row>
    <row r="122" spans="1:24" x14ac:dyDescent="0.25">
      <c r="A122" s="67">
        <v>120</v>
      </c>
      <c r="B122" s="61" t="s">
        <v>153</v>
      </c>
      <c r="C122" s="61" t="str">
        <f t="shared" si="8"/>
        <v>2</v>
      </c>
      <c r="D122" s="67" t="s">
        <v>17</v>
      </c>
      <c r="E122" s="67" t="s">
        <v>12</v>
      </c>
      <c r="F122" s="80">
        <v>257.37</v>
      </c>
      <c r="G122" s="65">
        <v>100000</v>
      </c>
      <c r="H122" s="68">
        <f t="shared" si="15"/>
        <v>25737000</v>
      </c>
      <c r="I122" s="79">
        <v>30</v>
      </c>
      <c r="J122" s="68">
        <f t="shared" si="12"/>
        <v>7721100</v>
      </c>
      <c r="K122" s="79">
        <v>60</v>
      </c>
      <c r="L122" s="65">
        <f t="shared" si="16"/>
        <v>15442200</v>
      </c>
      <c r="M122" s="65">
        <f t="shared" si="10"/>
        <v>428950</v>
      </c>
      <c r="N122" s="65">
        <f t="shared" si="11"/>
        <v>1286850</v>
      </c>
      <c r="O122" s="79">
        <v>10</v>
      </c>
      <c r="P122" s="68">
        <f t="shared" si="13"/>
        <v>2573700</v>
      </c>
      <c r="Q122" s="76" t="s">
        <v>272</v>
      </c>
      <c r="R122" s="61"/>
      <c r="S122" s="61"/>
      <c r="T122" s="92" t="str">
        <f t="shared" si="14"/>
        <v>Shop-No-20F2</v>
      </c>
      <c r="V122" s="103"/>
      <c r="W122"/>
      <c r="X122"/>
    </row>
    <row r="123" spans="1:24" x14ac:dyDescent="0.25">
      <c r="A123" s="61">
        <v>121</v>
      </c>
      <c r="B123" s="61" t="s">
        <v>154</v>
      </c>
      <c r="C123" s="61" t="str">
        <f t="shared" si="8"/>
        <v>2</v>
      </c>
      <c r="D123" s="67" t="s">
        <v>17</v>
      </c>
      <c r="E123" s="67" t="s">
        <v>12</v>
      </c>
      <c r="F123" s="80">
        <v>217.87</v>
      </c>
      <c r="G123" s="65">
        <v>100000</v>
      </c>
      <c r="H123" s="68">
        <f t="shared" si="15"/>
        <v>21787000</v>
      </c>
      <c r="I123" s="79">
        <v>30</v>
      </c>
      <c r="J123" s="68">
        <f t="shared" si="12"/>
        <v>6536100</v>
      </c>
      <c r="K123" s="79">
        <v>60</v>
      </c>
      <c r="L123" s="65">
        <f t="shared" si="16"/>
        <v>13072200</v>
      </c>
      <c r="M123" s="65">
        <f t="shared" si="10"/>
        <v>363116.66666666669</v>
      </c>
      <c r="N123" s="65">
        <f t="shared" si="11"/>
        <v>1089350</v>
      </c>
      <c r="O123" s="79">
        <v>10</v>
      </c>
      <c r="P123" s="68">
        <f t="shared" si="13"/>
        <v>2178700</v>
      </c>
      <c r="Q123" s="76" t="s">
        <v>272</v>
      </c>
      <c r="R123" s="61"/>
      <c r="S123" s="61"/>
      <c r="T123" s="92" t="str">
        <f t="shared" si="14"/>
        <v>Shop-No-21F2</v>
      </c>
      <c r="V123" s="103"/>
      <c r="W123"/>
      <c r="X123"/>
    </row>
    <row r="124" spans="1:24" x14ac:dyDescent="0.25">
      <c r="A124" s="67">
        <v>122</v>
      </c>
      <c r="B124" s="61" t="s">
        <v>155</v>
      </c>
      <c r="C124" s="61" t="str">
        <f t="shared" si="8"/>
        <v>2</v>
      </c>
      <c r="D124" s="67" t="s">
        <v>17</v>
      </c>
      <c r="E124" s="67" t="s">
        <v>12</v>
      </c>
      <c r="F124" s="80">
        <v>217.87</v>
      </c>
      <c r="G124" s="65">
        <v>100000</v>
      </c>
      <c r="H124" s="68">
        <f t="shared" si="15"/>
        <v>21787000</v>
      </c>
      <c r="I124" s="79">
        <v>30</v>
      </c>
      <c r="J124" s="68">
        <f t="shared" si="12"/>
        <v>6536100</v>
      </c>
      <c r="K124" s="79">
        <v>60</v>
      </c>
      <c r="L124" s="65">
        <f t="shared" si="16"/>
        <v>13072200</v>
      </c>
      <c r="M124" s="65">
        <f t="shared" si="10"/>
        <v>363116.66666666669</v>
      </c>
      <c r="N124" s="65">
        <f t="shared" si="11"/>
        <v>1089350</v>
      </c>
      <c r="O124" s="79">
        <v>10</v>
      </c>
      <c r="P124" s="68">
        <f t="shared" si="13"/>
        <v>2178700</v>
      </c>
      <c r="Q124" s="76" t="s">
        <v>272</v>
      </c>
      <c r="R124" s="61"/>
      <c r="S124" s="61"/>
      <c r="T124" s="92" t="str">
        <f t="shared" si="14"/>
        <v>Shop-No-22F2</v>
      </c>
      <c r="V124" s="103"/>
      <c r="W124"/>
      <c r="X124"/>
    </row>
    <row r="125" spans="1:24" x14ac:dyDescent="0.25">
      <c r="A125" s="61">
        <v>123</v>
      </c>
      <c r="B125" s="61" t="s">
        <v>156</v>
      </c>
      <c r="C125" s="61" t="str">
        <f t="shared" si="8"/>
        <v>2</v>
      </c>
      <c r="D125" s="67" t="s">
        <v>17</v>
      </c>
      <c r="E125" s="67" t="s">
        <v>12</v>
      </c>
      <c r="F125" s="80">
        <v>217.87</v>
      </c>
      <c r="G125" s="65">
        <v>100000</v>
      </c>
      <c r="H125" s="68">
        <f t="shared" si="15"/>
        <v>21787000</v>
      </c>
      <c r="I125" s="79">
        <v>30</v>
      </c>
      <c r="J125" s="68">
        <f t="shared" si="12"/>
        <v>6536100</v>
      </c>
      <c r="K125" s="79">
        <v>60</v>
      </c>
      <c r="L125" s="65">
        <f t="shared" si="16"/>
        <v>13072200</v>
      </c>
      <c r="M125" s="65">
        <f t="shared" si="10"/>
        <v>363116.66666666669</v>
      </c>
      <c r="N125" s="65">
        <f t="shared" si="11"/>
        <v>1089350</v>
      </c>
      <c r="O125" s="79">
        <v>10</v>
      </c>
      <c r="P125" s="68">
        <f t="shared" si="13"/>
        <v>2178700</v>
      </c>
      <c r="Q125" s="76" t="s">
        <v>272</v>
      </c>
      <c r="R125" s="61"/>
      <c r="S125" s="61"/>
      <c r="T125" s="92" t="str">
        <f t="shared" si="14"/>
        <v>Shop-No-23F2</v>
      </c>
      <c r="V125" s="103"/>
      <c r="W125"/>
      <c r="X125"/>
    </row>
    <row r="126" spans="1:24" x14ac:dyDescent="0.25">
      <c r="A126" s="67">
        <v>124</v>
      </c>
      <c r="B126" s="61" t="s">
        <v>157</v>
      </c>
      <c r="C126" s="61" t="str">
        <f t="shared" si="8"/>
        <v>2</v>
      </c>
      <c r="D126" s="67" t="s">
        <v>17</v>
      </c>
      <c r="E126" s="67" t="s">
        <v>12</v>
      </c>
      <c r="F126" s="80">
        <v>217.87</v>
      </c>
      <c r="G126" s="65">
        <v>100000</v>
      </c>
      <c r="H126" s="68">
        <f t="shared" si="15"/>
        <v>21787000</v>
      </c>
      <c r="I126" s="79">
        <v>30</v>
      </c>
      <c r="J126" s="68">
        <f t="shared" si="12"/>
        <v>6536100</v>
      </c>
      <c r="K126" s="79">
        <v>60</v>
      </c>
      <c r="L126" s="65">
        <f t="shared" si="16"/>
        <v>13072200</v>
      </c>
      <c r="M126" s="65">
        <f t="shared" si="10"/>
        <v>363116.66666666669</v>
      </c>
      <c r="N126" s="65">
        <f t="shared" si="11"/>
        <v>1089350</v>
      </c>
      <c r="O126" s="79">
        <v>10</v>
      </c>
      <c r="P126" s="68">
        <f t="shared" si="13"/>
        <v>2178700</v>
      </c>
      <c r="Q126" s="76" t="s">
        <v>272</v>
      </c>
      <c r="R126" s="61"/>
      <c r="S126" s="61"/>
      <c r="T126" s="92" t="str">
        <f t="shared" si="14"/>
        <v>Shop-No-24F2</v>
      </c>
      <c r="V126" s="103"/>
      <c r="W126"/>
      <c r="X126"/>
    </row>
    <row r="127" spans="1:24" x14ac:dyDescent="0.25">
      <c r="A127" s="61">
        <v>125</v>
      </c>
      <c r="B127" s="61" t="s">
        <v>158</v>
      </c>
      <c r="C127" s="61" t="str">
        <f t="shared" ref="C127:C177" si="17">LEFT(D127,1)</f>
        <v>2</v>
      </c>
      <c r="D127" s="67" t="s">
        <v>17</v>
      </c>
      <c r="E127" s="67" t="s">
        <v>12</v>
      </c>
      <c r="F127" s="80">
        <v>326.64</v>
      </c>
      <c r="G127" s="65">
        <v>100000</v>
      </c>
      <c r="H127" s="68">
        <f t="shared" si="15"/>
        <v>32664000</v>
      </c>
      <c r="I127" s="79">
        <v>30</v>
      </c>
      <c r="J127" s="68">
        <f t="shared" si="12"/>
        <v>9799200</v>
      </c>
      <c r="K127" s="79">
        <v>60</v>
      </c>
      <c r="L127" s="65">
        <f t="shared" si="16"/>
        <v>19598400</v>
      </c>
      <c r="M127" s="65">
        <f t="shared" si="10"/>
        <v>544400</v>
      </c>
      <c r="N127" s="65">
        <f t="shared" si="11"/>
        <v>1633200</v>
      </c>
      <c r="O127" s="79">
        <v>10</v>
      </c>
      <c r="P127" s="68">
        <f t="shared" si="13"/>
        <v>3266400</v>
      </c>
      <c r="Q127" s="76" t="s">
        <v>272</v>
      </c>
      <c r="R127" s="61"/>
      <c r="S127" s="61"/>
      <c r="T127" s="92" t="str">
        <f t="shared" si="14"/>
        <v>Shop-No-25F2</v>
      </c>
      <c r="V127" s="103"/>
      <c r="W127"/>
      <c r="X127"/>
    </row>
    <row r="128" spans="1:24" x14ac:dyDescent="0.25">
      <c r="A128" s="67">
        <v>126</v>
      </c>
      <c r="B128" s="61" t="s">
        <v>159</v>
      </c>
      <c r="C128" s="61" t="str">
        <f t="shared" si="17"/>
        <v>2</v>
      </c>
      <c r="D128" s="61" t="s">
        <v>17</v>
      </c>
      <c r="E128" s="61" t="s">
        <v>12</v>
      </c>
      <c r="F128" s="79">
        <v>566.5</v>
      </c>
      <c r="G128" s="65">
        <v>100000</v>
      </c>
      <c r="H128" s="65">
        <f t="shared" si="15"/>
        <v>56650000</v>
      </c>
      <c r="I128" s="79">
        <v>30</v>
      </c>
      <c r="J128" s="65">
        <f t="shared" si="12"/>
        <v>16995000</v>
      </c>
      <c r="K128" s="79">
        <v>60</v>
      </c>
      <c r="L128" s="65">
        <f t="shared" si="16"/>
        <v>33990000</v>
      </c>
      <c r="M128" s="65">
        <f t="shared" si="10"/>
        <v>944166.66666666663</v>
      </c>
      <c r="N128" s="65">
        <f t="shared" si="11"/>
        <v>2832500</v>
      </c>
      <c r="O128" s="79">
        <v>10</v>
      </c>
      <c r="P128" s="65">
        <f t="shared" si="13"/>
        <v>5665000</v>
      </c>
      <c r="Q128" s="76" t="s">
        <v>272</v>
      </c>
      <c r="R128" s="61"/>
      <c r="S128" s="61"/>
      <c r="T128" s="92" t="str">
        <f t="shared" si="14"/>
        <v>Shop-No-26F2</v>
      </c>
      <c r="V128" s="103"/>
      <c r="W128"/>
      <c r="X128"/>
    </row>
    <row r="129" spans="1:24" x14ac:dyDescent="0.25">
      <c r="A129" s="61">
        <v>127</v>
      </c>
      <c r="B129" s="61" t="s">
        <v>160</v>
      </c>
      <c r="C129" s="61" t="str">
        <f t="shared" si="17"/>
        <v>2</v>
      </c>
      <c r="D129" s="61" t="s">
        <v>17</v>
      </c>
      <c r="E129" s="61" t="s">
        <v>12</v>
      </c>
      <c r="F129" s="79">
        <v>344.5</v>
      </c>
      <c r="G129" s="65">
        <v>100000</v>
      </c>
      <c r="H129" s="65">
        <f t="shared" si="15"/>
        <v>34450000</v>
      </c>
      <c r="I129" s="79">
        <v>30</v>
      </c>
      <c r="J129" s="65">
        <f t="shared" si="12"/>
        <v>10335000</v>
      </c>
      <c r="K129" s="79">
        <v>60</v>
      </c>
      <c r="L129" s="65">
        <f t="shared" si="16"/>
        <v>20670000</v>
      </c>
      <c r="M129" s="65">
        <f t="shared" ref="M129:M189" si="18">L129/36</f>
        <v>574166.66666666663</v>
      </c>
      <c r="N129" s="65">
        <f t="shared" ref="N129:N189" si="19">M129*3</f>
        <v>1722500</v>
      </c>
      <c r="O129" s="79">
        <v>10</v>
      </c>
      <c r="P129" s="65">
        <f t="shared" si="13"/>
        <v>3445000</v>
      </c>
      <c r="Q129" s="76" t="s">
        <v>272</v>
      </c>
      <c r="R129" s="61"/>
      <c r="S129" s="61"/>
      <c r="T129" s="92" t="str">
        <f t="shared" si="14"/>
        <v>Shop-No-27F2</v>
      </c>
      <c r="V129" s="103"/>
      <c r="W129"/>
      <c r="X129"/>
    </row>
    <row r="130" spans="1:24" x14ac:dyDescent="0.25">
      <c r="A130" s="67">
        <v>128</v>
      </c>
      <c r="B130" s="61" t="s">
        <v>161</v>
      </c>
      <c r="C130" s="61" t="str">
        <f t="shared" si="17"/>
        <v>2</v>
      </c>
      <c r="D130" s="61" t="s">
        <v>17</v>
      </c>
      <c r="E130" s="61" t="s">
        <v>12</v>
      </c>
      <c r="F130" s="79">
        <v>410.75</v>
      </c>
      <c r="G130" s="65">
        <v>100000</v>
      </c>
      <c r="H130" s="65">
        <f t="shared" si="15"/>
        <v>41075000</v>
      </c>
      <c r="I130" s="79">
        <v>30</v>
      </c>
      <c r="J130" s="65">
        <f t="shared" si="12"/>
        <v>12322500</v>
      </c>
      <c r="K130" s="79">
        <v>60</v>
      </c>
      <c r="L130" s="65">
        <f t="shared" si="16"/>
        <v>24645000</v>
      </c>
      <c r="M130" s="65">
        <f t="shared" si="18"/>
        <v>684583.33333333337</v>
      </c>
      <c r="N130" s="65">
        <f t="shared" si="19"/>
        <v>2053750</v>
      </c>
      <c r="O130" s="79">
        <v>10</v>
      </c>
      <c r="P130" s="65">
        <f t="shared" si="13"/>
        <v>4107500</v>
      </c>
      <c r="Q130" s="76" t="s">
        <v>272</v>
      </c>
      <c r="R130" s="61"/>
      <c r="S130" s="61"/>
      <c r="T130" s="92" t="str">
        <f t="shared" si="14"/>
        <v>Shop-No-28F2</v>
      </c>
      <c r="V130" s="103"/>
      <c r="W130"/>
      <c r="X130"/>
    </row>
    <row r="131" spans="1:24" x14ac:dyDescent="0.25">
      <c r="A131" s="61">
        <v>129</v>
      </c>
      <c r="B131" s="61" t="s">
        <v>162</v>
      </c>
      <c r="C131" s="61" t="str">
        <f t="shared" si="17"/>
        <v>2</v>
      </c>
      <c r="D131" s="61" t="s">
        <v>17</v>
      </c>
      <c r="E131" s="61" t="s">
        <v>12</v>
      </c>
      <c r="F131" s="79">
        <v>357.75</v>
      </c>
      <c r="G131" s="65">
        <v>100000</v>
      </c>
      <c r="H131" s="65">
        <f t="shared" si="15"/>
        <v>35775000</v>
      </c>
      <c r="I131" s="79">
        <v>30</v>
      </c>
      <c r="J131" s="65">
        <f t="shared" ref="J131:J194" si="20">H131*0.3</f>
        <v>10732500</v>
      </c>
      <c r="K131" s="79">
        <v>60</v>
      </c>
      <c r="L131" s="65">
        <f t="shared" si="16"/>
        <v>21465000</v>
      </c>
      <c r="M131" s="65">
        <f t="shared" si="18"/>
        <v>596250</v>
      </c>
      <c r="N131" s="65">
        <f t="shared" si="19"/>
        <v>1788750</v>
      </c>
      <c r="O131" s="79">
        <v>10</v>
      </c>
      <c r="P131" s="65">
        <f t="shared" ref="P131:P194" si="21">H131*0.1</f>
        <v>3577500</v>
      </c>
      <c r="Q131" s="76" t="s">
        <v>272</v>
      </c>
      <c r="R131" s="61"/>
      <c r="S131" s="61"/>
      <c r="T131" s="92" t="str">
        <f t="shared" si="14"/>
        <v>Shop-No-29F2</v>
      </c>
      <c r="V131" s="103"/>
      <c r="W131"/>
      <c r="X131"/>
    </row>
    <row r="132" spans="1:24" x14ac:dyDescent="0.25">
      <c r="A132" s="67">
        <v>130</v>
      </c>
      <c r="B132" s="61" t="s">
        <v>163</v>
      </c>
      <c r="C132" s="61" t="str">
        <f t="shared" si="17"/>
        <v>2</v>
      </c>
      <c r="D132" s="61" t="s">
        <v>17</v>
      </c>
      <c r="E132" s="61" t="s">
        <v>12</v>
      </c>
      <c r="F132" s="79">
        <v>374.31</v>
      </c>
      <c r="G132" s="65">
        <v>100000</v>
      </c>
      <c r="H132" s="65">
        <f t="shared" si="15"/>
        <v>37431000</v>
      </c>
      <c r="I132" s="79">
        <v>30</v>
      </c>
      <c r="J132" s="65">
        <f t="shared" si="20"/>
        <v>11229300</v>
      </c>
      <c r="K132" s="79">
        <v>60</v>
      </c>
      <c r="L132" s="65">
        <f t="shared" si="16"/>
        <v>22458600</v>
      </c>
      <c r="M132" s="65">
        <f t="shared" si="18"/>
        <v>623850</v>
      </c>
      <c r="N132" s="65">
        <f t="shared" si="19"/>
        <v>1871550</v>
      </c>
      <c r="O132" s="79">
        <v>10</v>
      </c>
      <c r="P132" s="65">
        <f t="shared" si="21"/>
        <v>3743100</v>
      </c>
      <c r="Q132" s="76" t="s">
        <v>272</v>
      </c>
      <c r="R132" s="61"/>
      <c r="S132" s="61"/>
      <c r="T132" s="92" t="str">
        <f t="shared" ref="T132:T195" si="22">TRIM(E132)&amp;"-No-" &amp; TRIM(B132)</f>
        <v>Shop-No-30F2</v>
      </c>
      <c r="V132" s="103"/>
      <c r="W132"/>
      <c r="X132"/>
    </row>
    <row r="133" spans="1:24" x14ac:dyDescent="0.25">
      <c r="A133" s="61">
        <v>131</v>
      </c>
      <c r="B133" s="61" t="s">
        <v>164</v>
      </c>
      <c r="C133" s="61" t="str">
        <f t="shared" si="17"/>
        <v>2</v>
      </c>
      <c r="D133" s="61" t="s">
        <v>17</v>
      </c>
      <c r="E133" s="61" t="s">
        <v>12</v>
      </c>
      <c r="F133" s="79">
        <v>324.77</v>
      </c>
      <c r="G133" s="65">
        <v>100000</v>
      </c>
      <c r="H133" s="65">
        <f t="shared" si="15"/>
        <v>32477000</v>
      </c>
      <c r="I133" s="79">
        <v>30</v>
      </c>
      <c r="J133" s="65">
        <f t="shared" si="20"/>
        <v>9743100</v>
      </c>
      <c r="K133" s="79">
        <v>60</v>
      </c>
      <c r="L133" s="65">
        <f t="shared" si="16"/>
        <v>19486200</v>
      </c>
      <c r="M133" s="65">
        <f t="shared" si="18"/>
        <v>541283.33333333337</v>
      </c>
      <c r="N133" s="65">
        <f t="shared" si="19"/>
        <v>1623850</v>
      </c>
      <c r="O133" s="79">
        <v>10</v>
      </c>
      <c r="P133" s="65">
        <f t="shared" si="21"/>
        <v>3247700</v>
      </c>
      <c r="Q133" s="76" t="s">
        <v>272</v>
      </c>
      <c r="R133" s="61"/>
      <c r="S133" s="61"/>
      <c r="T133" s="92" t="str">
        <f t="shared" si="22"/>
        <v>Shop-No-31F2</v>
      </c>
      <c r="V133" s="103"/>
      <c r="W133"/>
      <c r="X133"/>
    </row>
    <row r="134" spans="1:24" x14ac:dyDescent="0.25">
      <c r="A134" s="67">
        <v>132</v>
      </c>
      <c r="B134" s="61" t="s">
        <v>165</v>
      </c>
      <c r="C134" s="61" t="str">
        <f t="shared" si="17"/>
        <v>2</v>
      </c>
      <c r="D134" s="61" t="s">
        <v>17</v>
      </c>
      <c r="E134" s="61" t="s">
        <v>12</v>
      </c>
      <c r="F134" s="79">
        <v>333.7</v>
      </c>
      <c r="G134" s="65">
        <v>100000</v>
      </c>
      <c r="H134" s="65">
        <f t="shared" si="15"/>
        <v>33370000</v>
      </c>
      <c r="I134" s="79">
        <v>30</v>
      </c>
      <c r="J134" s="65">
        <f t="shared" si="20"/>
        <v>10011000</v>
      </c>
      <c r="K134" s="79">
        <v>60</v>
      </c>
      <c r="L134" s="65">
        <f t="shared" si="16"/>
        <v>20022000</v>
      </c>
      <c r="M134" s="65">
        <f t="shared" si="18"/>
        <v>556166.66666666663</v>
      </c>
      <c r="N134" s="65">
        <f t="shared" si="19"/>
        <v>1668500</v>
      </c>
      <c r="O134" s="79">
        <v>10</v>
      </c>
      <c r="P134" s="65">
        <f t="shared" si="21"/>
        <v>3337000</v>
      </c>
      <c r="Q134" s="76" t="s">
        <v>272</v>
      </c>
      <c r="R134" s="61"/>
      <c r="S134" s="61"/>
      <c r="T134" s="92" t="str">
        <f t="shared" si="22"/>
        <v>Shop-No-32F2</v>
      </c>
      <c r="V134" s="103"/>
      <c r="W134"/>
      <c r="X134"/>
    </row>
    <row r="135" spans="1:24" x14ac:dyDescent="0.25">
      <c r="A135" s="61">
        <v>133</v>
      </c>
      <c r="B135" s="61" t="s">
        <v>166</v>
      </c>
      <c r="C135" s="61" t="str">
        <f t="shared" si="17"/>
        <v>2</v>
      </c>
      <c r="D135" s="61" t="s">
        <v>17</v>
      </c>
      <c r="E135" s="61" t="s">
        <v>12</v>
      </c>
      <c r="F135" s="79">
        <v>226.9</v>
      </c>
      <c r="G135" s="65">
        <v>100000</v>
      </c>
      <c r="H135" s="65">
        <f t="shared" si="15"/>
        <v>22690000</v>
      </c>
      <c r="I135" s="79">
        <v>30</v>
      </c>
      <c r="J135" s="65">
        <f t="shared" si="20"/>
        <v>6807000</v>
      </c>
      <c r="K135" s="79">
        <v>60</v>
      </c>
      <c r="L135" s="65">
        <f t="shared" si="16"/>
        <v>13614000</v>
      </c>
      <c r="M135" s="65">
        <f t="shared" si="18"/>
        <v>378166.66666666669</v>
      </c>
      <c r="N135" s="65">
        <f t="shared" si="19"/>
        <v>1134500</v>
      </c>
      <c r="O135" s="79">
        <v>10</v>
      </c>
      <c r="P135" s="65">
        <f t="shared" si="21"/>
        <v>2269000</v>
      </c>
      <c r="Q135" s="76" t="s">
        <v>272</v>
      </c>
      <c r="R135" s="61"/>
      <c r="S135" s="61"/>
      <c r="T135" s="92" t="str">
        <f t="shared" si="22"/>
        <v>Shop-No-33F2</v>
      </c>
      <c r="V135" s="103"/>
      <c r="W135"/>
      <c r="X135"/>
    </row>
    <row r="136" spans="1:24" x14ac:dyDescent="0.25">
      <c r="A136" s="67">
        <v>134</v>
      </c>
      <c r="B136" s="61" t="s">
        <v>167</v>
      </c>
      <c r="C136" s="61" t="str">
        <f t="shared" si="17"/>
        <v>2</v>
      </c>
      <c r="D136" s="61" t="s">
        <v>17</v>
      </c>
      <c r="E136" s="61" t="s">
        <v>12</v>
      </c>
      <c r="F136" s="79">
        <v>175.56</v>
      </c>
      <c r="G136" s="65">
        <v>100000</v>
      </c>
      <c r="H136" s="65">
        <f t="shared" si="15"/>
        <v>17556000</v>
      </c>
      <c r="I136" s="79">
        <v>30</v>
      </c>
      <c r="J136" s="65">
        <f t="shared" si="20"/>
        <v>5266800</v>
      </c>
      <c r="K136" s="79">
        <v>60</v>
      </c>
      <c r="L136" s="65">
        <f t="shared" si="16"/>
        <v>10533600</v>
      </c>
      <c r="M136" s="65">
        <f t="shared" si="18"/>
        <v>292600</v>
      </c>
      <c r="N136" s="65">
        <f t="shared" si="19"/>
        <v>877800</v>
      </c>
      <c r="O136" s="79">
        <v>10</v>
      </c>
      <c r="P136" s="65">
        <f t="shared" si="21"/>
        <v>1755600</v>
      </c>
      <c r="Q136" s="76" t="s">
        <v>272</v>
      </c>
      <c r="R136" s="61"/>
      <c r="S136" s="61"/>
      <c r="T136" s="92" t="str">
        <f t="shared" si="22"/>
        <v>Shop-No-34F2</v>
      </c>
      <c r="V136" s="103"/>
      <c r="W136"/>
      <c r="X136"/>
    </row>
    <row r="137" spans="1:24" x14ac:dyDescent="0.25">
      <c r="A137" s="61">
        <v>135</v>
      </c>
      <c r="B137" s="61" t="s">
        <v>168</v>
      </c>
      <c r="C137" s="61" t="str">
        <f t="shared" si="17"/>
        <v>2</v>
      </c>
      <c r="D137" s="61" t="s">
        <v>17</v>
      </c>
      <c r="E137" s="61" t="s">
        <v>12</v>
      </c>
      <c r="F137" s="79">
        <v>190.46</v>
      </c>
      <c r="G137" s="65">
        <v>100000</v>
      </c>
      <c r="H137" s="65">
        <f t="shared" si="15"/>
        <v>19046000</v>
      </c>
      <c r="I137" s="79">
        <v>30</v>
      </c>
      <c r="J137" s="65">
        <f t="shared" si="20"/>
        <v>5713800</v>
      </c>
      <c r="K137" s="79">
        <v>60</v>
      </c>
      <c r="L137" s="65">
        <f t="shared" si="16"/>
        <v>11427600</v>
      </c>
      <c r="M137" s="65">
        <f t="shared" si="18"/>
        <v>317433.33333333331</v>
      </c>
      <c r="N137" s="65">
        <f t="shared" si="19"/>
        <v>952300</v>
      </c>
      <c r="O137" s="79">
        <v>10</v>
      </c>
      <c r="P137" s="65">
        <f t="shared" si="21"/>
        <v>1904600</v>
      </c>
      <c r="Q137" s="76" t="s">
        <v>272</v>
      </c>
      <c r="R137" s="61"/>
      <c r="S137" s="61"/>
      <c r="T137" s="92" t="str">
        <f t="shared" si="22"/>
        <v>Shop-No-35F2</v>
      </c>
      <c r="V137" s="103"/>
      <c r="W137"/>
      <c r="X137"/>
    </row>
    <row r="138" spans="1:24" x14ac:dyDescent="0.25">
      <c r="A138" s="67">
        <v>136</v>
      </c>
      <c r="B138" s="61" t="s">
        <v>169</v>
      </c>
      <c r="C138" s="61" t="str">
        <f t="shared" si="17"/>
        <v>2</v>
      </c>
      <c r="D138" s="61" t="s">
        <v>17</v>
      </c>
      <c r="E138" s="61" t="s">
        <v>12</v>
      </c>
      <c r="F138" s="79">
        <v>190.46</v>
      </c>
      <c r="G138" s="65">
        <v>100000</v>
      </c>
      <c r="H138" s="65">
        <f t="shared" si="15"/>
        <v>19046000</v>
      </c>
      <c r="I138" s="79">
        <v>30</v>
      </c>
      <c r="J138" s="65">
        <f t="shared" si="20"/>
        <v>5713800</v>
      </c>
      <c r="K138" s="79">
        <v>60</v>
      </c>
      <c r="L138" s="65">
        <f t="shared" si="16"/>
        <v>11427600</v>
      </c>
      <c r="M138" s="65">
        <f t="shared" si="18"/>
        <v>317433.33333333331</v>
      </c>
      <c r="N138" s="65">
        <f t="shared" si="19"/>
        <v>952300</v>
      </c>
      <c r="O138" s="79">
        <v>10</v>
      </c>
      <c r="P138" s="65">
        <f t="shared" si="21"/>
        <v>1904600</v>
      </c>
      <c r="Q138" s="76" t="s">
        <v>272</v>
      </c>
      <c r="R138" s="61"/>
      <c r="S138" s="61"/>
      <c r="T138" s="92" t="str">
        <f t="shared" si="22"/>
        <v>Shop-No-36F2</v>
      </c>
      <c r="V138" s="103"/>
      <c r="W138"/>
      <c r="X138"/>
    </row>
    <row r="139" spans="1:24" x14ac:dyDescent="0.25">
      <c r="A139" s="61">
        <v>137</v>
      </c>
      <c r="B139" s="61" t="s">
        <v>170</v>
      </c>
      <c r="C139" s="61" t="str">
        <f t="shared" si="17"/>
        <v>2</v>
      </c>
      <c r="D139" s="61" t="s">
        <v>17</v>
      </c>
      <c r="E139" s="61" t="s">
        <v>12</v>
      </c>
      <c r="F139" s="79">
        <v>175.56</v>
      </c>
      <c r="G139" s="65">
        <v>100000</v>
      </c>
      <c r="H139" s="65">
        <f t="shared" si="15"/>
        <v>17556000</v>
      </c>
      <c r="I139" s="79">
        <v>30</v>
      </c>
      <c r="J139" s="65">
        <f t="shared" si="20"/>
        <v>5266800</v>
      </c>
      <c r="K139" s="79">
        <v>60</v>
      </c>
      <c r="L139" s="65">
        <f t="shared" si="16"/>
        <v>10533600</v>
      </c>
      <c r="M139" s="65">
        <f t="shared" si="18"/>
        <v>292600</v>
      </c>
      <c r="N139" s="65">
        <f t="shared" si="19"/>
        <v>877800</v>
      </c>
      <c r="O139" s="79">
        <v>10</v>
      </c>
      <c r="P139" s="65">
        <f t="shared" si="21"/>
        <v>1755600</v>
      </c>
      <c r="Q139" s="76" t="s">
        <v>272</v>
      </c>
      <c r="R139" s="61"/>
      <c r="S139" s="61"/>
      <c r="T139" s="92" t="str">
        <f t="shared" si="22"/>
        <v>Shop-No-37F2</v>
      </c>
      <c r="V139" s="103"/>
      <c r="W139"/>
      <c r="X139"/>
    </row>
    <row r="140" spans="1:24" x14ac:dyDescent="0.25">
      <c r="A140" s="67">
        <v>138</v>
      </c>
      <c r="B140" s="61" t="s">
        <v>171</v>
      </c>
      <c r="C140" s="61" t="str">
        <f t="shared" si="17"/>
        <v>2</v>
      </c>
      <c r="D140" s="61" t="s">
        <v>17</v>
      </c>
      <c r="E140" s="61" t="s">
        <v>12</v>
      </c>
      <c r="F140" s="79">
        <v>226.9</v>
      </c>
      <c r="G140" s="65">
        <v>100000</v>
      </c>
      <c r="H140" s="65">
        <f t="shared" si="15"/>
        <v>22690000</v>
      </c>
      <c r="I140" s="79">
        <v>30</v>
      </c>
      <c r="J140" s="65">
        <f t="shared" si="20"/>
        <v>6807000</v>
      </c>
      <c r="K140" s="79">
        <v>60</v>
      </c>
      <c r="L140" s="65">
        <f t="shared" si="16"/>
        <v>13614000</v>
      </c>
      <c r="M140" s="65">
        <f t="shared" si="18"/>
        <v>378166.66666666669</v>
      </c>
      <c r="N140" s="65">
        <f t="shared" si="19"/>
        <v>1134500</v>
      </c>
      <c r="O140" s="79">
        <v>10</v>
      </c>
      <c r="P140" s="65">
        <f t="shared" si="21"/>
        <v>2269000</v>
      </c>
      <c r="Q140" s="76" t="s">
        <v>272</v>
      </c>
      <c r="R140" s="61"/>
      <c r="S140" s="61"/>
      <c r="T140" s="92" t="str">
        <f t="shared" si="22"/>
        <v>Shop-No-38F2</v>
      </c>
      <c r="V140" s="103"/>
      <c r="W140"/>
      <c r="X140"/>
    </row>
    <row r="141" spans="1:24" x14ac:dyDescent="0.25">
      <c r="A141" s="61">
        <v>139</v>
      </c>
      <c r="B141" s="61" t="s">
        <v>91</v>
      </c>
      <c r="C141" s="61" t="str">
        <f t="shared" si="17"/>
        <v>3</v>
      </c>
      <c r="D141" s="61" t="s">
        <v>18</v>
      </c>
      <c r="E141" s="61" t="s">
        <v>21</v>
      </c>
      <c r="F141" s="79">
        <v>194.21</v>
      </c>
      <c r="G141" s="65">
        <v>120000</v>
      </c>
      <c r="H141" s="65">
        <f t="shared" si="15"/>
        <v>23305200</v>
      </c>
      <c r="I141" s="79">
        <v>30</v>
      </c>
      <c r="J141" s="65">
        <f t="shared" si="20"/>
        <v>6991560</v>
      </c>
      <c r="K141" s="79">
        <v>60</v>
      </c>
      <c r="L141" s="65">
        <f>H141-J141-P141</f>
        <v>13983120</v>
      </c>
      <c r="M141" s="65">
        <f t="shared" si="18"/>
        <v>388420</v>
      </c>
      <c r="N141" s="65">
        <f t="shared" si="19"/>
        <v>1165260</v>
      </c>
      <c r="O141" s="79">
        <v>10</v>
      </c>
      <c r="P141" s="65">
        <f t="shared" si="21"/>
        <v>2330520</v>
      </c>
      <c r="Q141" s="76" t="s">
        <v>272</v>
      </c>
      <c r="R141" s="61"/>
      <c r="S141" s="61"/>
      <c r="T141" s="92" t="str">
        <f t="shared" si="22"/>
        <v>Shop Food Court-No-1F3</v>
      </c>
      <c r="V141" s="103"/>
      <c r="W141"/>
      <c r="X141"/>
    </row>
    <row r="142" spans="1:24" x14ac:dyDescent="0.25">
      <c r="A142" s="61">
        <v>140</v>
      </c>
      <c r="B142" s="61" t="s">
        <v>172</v>
      </c>
      <c r="C142" s="61" t="str">
        <f t="shared" si="17"/>
        <v>3</v>
      </c>
      <c r="D142" s="61" t="s">
        <v>18</v>
      </c>
      <c r="E142" s="61" t="s">
        <v>21</v>
      </c>
      <c r="F142" s="79">
        <v>460.68</v>
      </c>
      <c r="G142" s="65">
        <v>120000</v>
      </c>
      <c r="H142" s="65">
        <f t="shared" si="15"/>
        <v>55281600</v>
      </c>
      <c r="I142" s="79">
        <v>30</v>
      </c>
      <c r="J142" s="65">
        <f t="shared" si="20"/>
        <v>16584480</v>
      </c>
      <c r="K142" s="79">
        <v>60</v>
      </c>
      <c r="L142" s="65">
        <f t="shared" ref="L142:L167" si="23">H142-J142-P142</f>
        <v>33168960</v>
      </c>
      <c r="M142" s="65">
        <f t="shared" si="18"/>
        <v>921360</v>
      </c>
      <c r="N142" s="65">
        <f t="shared" si="19"/>
        <v>2764080</v>
      </c>
      <c r="O142" s="79">
        <v>10</v>
      </c>
      <c r="P142" s="65">
        <f t="shared" si="21"/>
        <v>5528160</v>
      </c>
      <c r="Q142" s="76" t="s">
        <v>272</v>
      </c>
      <c r="R142" s="61"/>
      <c r="S142" s="61"/>
      <c r="T142" s="92" t="str">
        <f t="shared" si="22"/>
        <v>Shop Food Court-No-2F3</v>
      </c>
      <c r="V142" s="103"/>
      <c r="W142"/>
      <c r="X142"/>
    </row>
    <row r="143" spans="1:24" x14ac:dyDescent="0.25">
      <c r="A143" s="61">
        <v>141</v>
      </c>
      <c r="B143" s="61" t="s">
        <v>98</v>
      </c>
      <c r="C143" s="61" t="str">
        <f t="shared" si="17"/>
        <v>3</v>
      </c>
      <c r="D143" s="61" t="s">
        <v>18</v>
      </c>
      <c r="E143" s="61" t="s">
        <v>21</v>
      </c>
      <c r="F143" s="79">
        <v>429.18</v>
      </c>
      <c r="G143" s="65">
        <v>120000</v>
      </c>
      <c r="H143" s="65">
        <f t="shared" si="15"/>
        <v>51501600</v>
      </c>
      <c r="I143" s="79">
        <v>30</v>
      </c>
      <c r="J143" s="65">
        <f t="shared" si="20"/>
        <v>15450480</v>
      </c>
      <c r="K143" s="79">
        <v>60</v>
      </c>
      <c r="L143" s="65">
        <f t="shared" si="23"/>
        <v>30900960</v>
      </c>
      <c r="M143" s="65">
        <f t="shared" si="18"/>
        <v>858360</v>
      </c>
      <c r="N143" s="65">
        <f t="shared" si="19"/>
        <v>2575080</v>
      </c>
      <c r="O143" s="79">
        <v>10</v>
      </c>
      <c r="P143" s="65">
        <f t="shared" si="21"/>
        <v>5150160</v>
      </c>
      <c r="Q143" s="76" t="s">
        <v>272</v>
      </c>
      <c r="R143" s="61"/>
      <c r="S143" s="61"/>
      <c r="T143" s="92" t="str">
        <f t="shared" si="22"/>
        <v>Shop Food Court-No-3F3</v>
      </c>
      <c r="V143" s="103"/>
      <c r="W143"/>
      <c r="X143"/>
    </row>
    <row r="144" spans="1:24" x14ac:dyDescent="0.25">
      <c r="A144" s="61">
        <v>142</v>
      </c>
      <c r="B144" s="61" t="s">
        <v>173</v>
      </c>
      <c r="C144" s="61" t="str">
        <f t="shared" si="17"/>
        <v>3</v>
      </c>
      <c r="D144" s="61" t="s">
        <v>18</v>
      </c>
      <c r="E144" s="61" t="s">
        <v>21</v>
      </c>
      <c r="F144" s="79">
        <v>433.12</v>
      </c>
      <c r="G144" s="65">
        <v>120000</v>
      </c>
      <c r="H144" s="65">
        <f t="shared" si="15"/>
        <v>51974400</v>
      </c>
      <c r="I144" s="79">
        <v>30</v>
      </c>
      <c r="J144" s="65">
        <f t="shared" si="20"/>
        <v>15592320</v>
      </c>
      <c r="K144" s="79">
        <v>60</v>
      </c>
      <c r="L144" s="65">
        <f t="shared" si="23"/>
        <v>31184640</v>
      </c>
      <c r="M144" s="65">
        <f t="shared" si="18"/>
        <v>866240</v>
      </c>
      <c r="N144" s="65">
        <f t="shared" si="19"/>
        <v>2598720</v>
      </c>
      <c r="O144" s="79">
        <v>10</v>
      </c>
      <c r="P144" s="65">
        <f t="shared" si="21"/>
        <v>5197440</v>
      </c>
      <c r="Q144" s="76" t="s">
        <v>272</v>
      </c>
      <c r="R144" s="61"/>
      <c r="S144" s="61"/>
      <c r="T144" s="92" t="str">
        <f t="shared" si="22"/>
        <v>Shop Food Court-No-4F3</v>
      </c>
      <c r="V144" s="103"/>
      <c r="W144"/>
      <c r="X144"/>
    </row>
    <row r="145" spans="1:24" x14ac:dyDescent="0.25">
      <c r="A145" s="61">
        <v>143</v>
      </c>
      <c r="B145" s="61" t="s">
        <v>174</v>
      </c>
      <c r="C145" s="61" t="str">
        <f t="shared" si="17"/>
        <v>3</v>
      </c>
      <c r="D145" s="61" t="s">
        <v>18</v>
      </c>
      <c r="E145" s="61" t="s">
        <v>21</v>
      </c>
      <c r="F145" s="79">
        <v>455.81</v>
      </c>
      <c r="G145" s="65">
        <v>120000</v>
      </c>
      <c r="H145" s="65">
        <f t="shared" si="15"/>
        <v>54697200</v>
      </c>
      <c r="I145" s="79">
        <v>30</v>
      </c>
      <c r="J145" s="65">
        <f t="shared" si="20"/>
        <v>16409160</v>
      </c>
      <c r="K145" s="79">
        <v>60</v>
      </c>
      <c r="L145" s="65">
        <f t="shared" si="23"/>
        <v>32818320</v>
      </c>
      <c r="M145" s="65">
        <f t="shared" si="18"/>
        <v>911620</v>
      </c>
      <c r="N145" s="65">
        <f t="shared" si="19"/>
        <v>2734860</v>
      </c>
      <c r="O145" s="79">
        <v>10</v>
      </c>
      <c r="P145" s="65">
        <f t="shared" si="21"/>
        <v>5469720</v>
      </c>
      <c r="Q145" s="76" t="s">
        <v>272</v>
      </c>
      <c r="R145" s="61"/>
      <c r="S145" s="61"/>
      <c r="T145" s="92" t="str">
        <f t="shared" si="22"/>
        <v>Shop Food Court-No-5F3</v>
      </c>
      <c r="V145" s="103"/>
      <c r="W145"/>
      <c r="X145"/>
    </row>
    <row r="146" spans="1:24" x14ac:dyDescent="0.25">
      <c r="A146" s="61">
        <v>144</v>
      </c>
      <c r="B146" s="61" t="s">
        <v>175</v>
      </c>
      <c r="C146" s="61" t="str">
        <f t="shared" si="17"/>
        <v>3</v>
      </c>
      <c r="D146" s="61" t="s">
        <v>18</v>
      </c>
      <c r="E146" s="61" t="s">
        <v>21</v>
      </c>
      <c r="F146" s="79">
        <v>321.75</v>
      </c>
      <c r="G146" s="65">
        <v>120000</v>
      </c>
      <c r="H146" s="65">
        <f t="shared" ref="H146:H216" si="24">G146*F146</f>
        <v>38610000</v>
      </c>
      <c r="I146" s="79">
        <v>30</v>
      </c>
      <c r="J146" s="65">
        <f t="shared" si="20"/>
        <v>11583000</v>
      </c>
      <c r="K146" s="79">
        <v>60</v>
      </c>
      <c r="L146" s="65">
        <f t="shared" si="23"/>
        <v>23166000</v>
      </c>
      <c r="M146" s="65">
        <f t="shared" si="18"/>
        <v>643500</v>
      </c>
      <c r="N146" s="65">
        <f t="shared" si="19"/>
        <v>1930500</v>
      </c>
      <c r="O146" s="79">
        <v>10</v>
      </c>
      <c r="P146" s="65">
        <f t="shared" si="21"/>
        <v>3861000</v>
      </c>
      <c r="Q146" s="76" t="s">
        <v>272</v>
      </c>
      <c r="R146" s="61"/>
      <c r="S146" s="61"/>
      <c r="T146" s="92" t="str">
        <f t="shared" si="22"/>
        <v>Shop Food Court-No-6F3</v>
      </c>
      <c r="V146" s="103"/>
      <c r="W146"/>
      <c r="X146"/>
    </row>
    <row r="147" spans="1:24" x14ac:dyDescent="0.25">
      <c r="A147" s="61">
        <v>145</v>
      </c>
      <c r="B147" s="61" t="s">
        <v>176</v>
      </c>
      <c r="C147" s="61" t="str">
        <f t="shared" si="17"/>
        <v>3</v>
      </c>
      <c r="D147" s="61" t="s">
        <v>18</v>
      </c>
      <c r="E147" s="61" t="s">
        <v>21</v>
      </c>
      <c r="F147" s="79">
        <v>540.12</v>
      </c>
      <c r="G147" s="65">
        <v>120000</v>
      </c>
      <c r="H147" s="65">
        <f t="shared" si="24"/>
        <v>64814400</v>
      </c>
      <c r="I147" s="79">
        <v>30</v>
      </c>
      <c r="J147" s="65">
        <f t="shared" si="20"/>
        <v>19444320</v>
      </c>
      <c r="K147" s="79">
        <v>60</v>
      </c>
      <c r="L147" s="65">
        <f t="shared" si="23"/>
        <v>38888640</v>
      </c>
      <c r="M147" s="65">
        <f t="shared" si="18"/>
        <v>1080240</v>
      </c>
      <c r="N147" s="65">
        <f t="shared" si="19"/>
        <v>3240720</v>
      </c>
      <c r="O147" s="79">
        <v>10</v>
      </c>
      <c r="P147" s="65">
        <f t="shared" si="21"/>
        <v>6481440</v>
      </c>
      <c r="Q147" s="76" t="s">
        <v>272</v>
      </c>
      <c r="R147" s="61"/>
      <c r="S147" s="61"/>
      <c r="T147" s="92" t="str">
        <f t="shared" si="22"/>
        <v>Shop Food Court-No-7F3</v>
      </c>
      <c r="V147" s="103"/>
      <c r="W147"/>
      <c r="X147"/>
    </row>
    <row r="148" spans="1:24" x14ac:dyDescent="0.25">
      <c r="A148" s="61">
        <v>146</v>
      </c>
      <c r="B148" s="61" t="s">
        <v>177</v>
      </c>
      <c r="C148" s="61" t="str">
        <f t="shared" si="17"/>
        <v>3</v>
      </c>
      <c r="D148" s="61" t="s">
        <v>18</v>
      </c>
      <c r="E148" s="61" t="s">
        <v>21</v>
      </c>
      <c r="F148" s="79">
        <v>532.41999999999996</v>
      </c>
      <c r="G148" s="65">
        <v>120000</v>
      </c>
      <c r="H148" s="65">
        <f t="shared" si="24"/>
        <v>63890399.999999993</v>
      </c>
      <c r="I148" s="79">
        <v>30</v>
      </c>
      <c r="J148" s="65">
        <f t="shared" si="20"/>
        <v>19167119.999999996</v>
      </c>
      <c r="K148" s="79">
        <v>60</v>
      </c>
      <c r="L148" s="65">
        <f t="shared" si="23"/>
        <v>38334240</v>
      </c>
      <c r="M148" s="65">
        <f t="shared" si="18"/>
        <v>1064840</v>
      </c>
      <c r="N148" s="65">
        <f t="shared" si="19"/>
        <v>3194520</v>
      </c>
      <c r="O148" s="79">
        <v>10</v>
      </c>
      <c r="P148" s="65">
        <f t="shared" si="21"/>
        <v>6389040</v>
      </c>
      <c r="Q148" s="76" t="s">
        <v>272</v>
      </c>
      <c r="R148" s="61"/>
      <c r="S148" s="61"/>
      <c r="T148" s="92" t="str">
        <f t="shared" si="22"/>
        <v>Shop Food Court-No-8F3</v>
      </c>
      <c r="V148" s="103"/>
      <c r="W148"/>
      <c r="X148"/>
    </row>
    <row r="149" spans="1:24" x14ac:dyDescent="0.25">
      <c r="A149" s="61">
        <v>147</v>
      </c>
      <c r="B149" s="61" t="s">
        <v>178</v>
      </c>
      <c r="C149" s="61" t="str">
        <f t="shared" si="17"/>
        <v>3</v>
      </c>
      <c r="D149" s="61" t="s">
        <v>18</v>
      </c>
      <c r="E149" s="61" t="s">
        <v>21</v>
      </c>
      <c r="F149" s="79">
        <v>899.6</v>
      </c>
      <c r="G149" s="65">
        <v>120000</v>
      </c>
      <c r="H149" s="65">
        <f t="shared" si="24"/>
        <v>107952000</v>
      </c>
      <c r="I149" s="79">
        <v>30</v>
      </c>
      <c r="J149" s="65">
        <f t="shared" si="20"/>
        <v>32385600</v>
      </c>
      <c r="K149" s="79">
        <v>60</v>
      </c>
      <c r="L149" s="65">
        <f t="shared" si="23"/>
        <v>64771200</v>
      </c>
      <c r="M149" s="65">
        <f t="shared" si="18"/>
        <v>1799200</v>
      </c>
      <c r="N149" s="65">
        <f t="shared" si="19"/>
        <v>5397600</v>
      </c>
      <c r="O149" s="79">
        <v>10</v>
      </c>
      <c r="P149" s="65">
        <f t="shared" si="21"/>
        <v>10795200</v>
      </c>
      <c r="Q149" s="76" t="s">
        <v>272</v>
      </c>
      <c r="R149" s="61"/>
      <c r="S149" s="61"/>
      <c r="T149" s="92" t="str">
        <f t="shared" si="22"/>
        <v>Shop Food Court-No-9F3</v>
      </c>
      <c r="V149" s="103"/>
      <c r="W149"/>
      <c r="X149"/>
    </row>
    <row r="150" spans="1:24" x14ac:dyDescent="0.25">
      <c r="A150" s="61">
        <v>148</v>
      </c>
      <c r="B150" s="61" t="s">
        <v>179</v>
      </c>
      <c r="C150" s="61" t="str">
        <f t="shared" si="17"/>
        <v>3</v>
      </c>
      <c r="D150" s="61" t="s">
        <v>18</v>
      </c>
      <c r="E150" s="61" t="s">
        <v>21</v>
      </c>
      <c r="F150" s="79">
        <v>676.81</v>
      </c>
      <c r="G150" s="65">
        <v>120000</v>
      </c>
      <c r="H150" s="65">
        <f t="shared" si="24"/>
        <v>81217200</v>
      </c>
      <c r="I150" s="79">
        <v>30</v>
      </c>
      <c r="J150" s="65">
        <f t="shared" si="20"/>
        <v>24365160</v>
      </c>
      <c r="K150" s="79">
        <v>60</v>
      </c>
      <c r="L150" s="65">
        <f t="shared" si="23"/>
        <v>48730320</v>
      </c>
      <c r="M150" s="65">
        <f t="shared" si="18"/>
        <v>1353620</v>
      </c>
      <c r="N150" s="65">
        <f t="shared" si="19"/>
        <v>4060860</v>
      </c>
      <c r="O150" s="79">
        <v>10</v>
      </c>
      <c r="P150" s="65">
        <f t="shared" si="21"/>
        <v>8121720</v>
      </c>
      <c r="Q150" s="76" t="s">
        <v>272</v>
      </c>
      <c r="R150" s="61"/>
      <c r="S150" s="61"/>
      <c r="T150" s="92" t="str">
        <f t="shared" si="22"/>
        <v>Shop Food Court-No-10F3</v>
      </c>
      <c r="V150" s="103"/>
      <c r="W150"/>
      <c r="X150"/>
    </row>
    <row r="151" spans="1:24" x14ac:dyDescent="0.25">
      <c r="A151" s="61">
        <v>149</v>
      </c>
      <c r="B151" s="61" t="s">
        <v>180</v>
      </c>
      <c r="C151" s="61" t="str">
        <f t="shared" si="17"/>
        <v>3</v>
      </c>
      <c r="D151" s="61" t="s">
        <v>18</v>
      </c>
      <c r="E151" s="61" t="s">
        <v>21</v>
      </c>
      <c r="F151" s="79">
        <v>505.75</v>
      </c>
      <c r="G151" s="65">
        <v>120000</v>
      </c>
      <c r="H151" s="65">
        <f t="shared" si="24"/>
        <v>60690000</v>
      </c>
      <c r="I151" s="79">
        <v>30</v>
      </c>
      <c r="J151" s="65">
        <f t="shared" si="20"/>
        <v>18207000</v>
      </c>
      <c r="K151" s="79">
        <v>60</v>
      </c>
      <c r="L151" s="65">
        <f t="shared" si="23"/>
        <v>36414000</v>
      </c>
      <c r="M151" s="65">
        <f t="shared" si="18"/>
        <v>1011500</v>
      </c>
      <c r="N151" s="65">
        <f t="shared" si="19"/>
        <v>3034500</v>
      </c>
      <c r="O151" s="79">
        <v>10</v>
      </c>
      <c r="P151" s="65">
        <f t="shared" si="21"/>
        <v>6069000</v>
      </c>
      <c r="Q151" s="76" t="s">
        <v>272</v>
      </c>
      <c r="R151" s="61"/>
      <c r="S151" s="61"/>
      <c r="T151" s="92" t="str">
        <f t="shared" si="22"/>
        <v>Shop Food Court-No-11F3</v>
      </c>
      <c r="V151" s="103"/>
      <c r="W151"/>
      <c r="X151"/>
    </row>
    <row r="152" spans="1:24" x14ac:dyDescent="0.25">
      <c r="A152" s="61">
        <v>150</v>
      </c>
      <c r="B152" s="61" t="s">
        <v>181</v>
      </c>
      <c r="C152" s="61" t="str">
        <f t="shared" si="17"/>
        <v>3</v>
      </c>
      <c r="D152" s="61" t="s">
        <v>18</v>
      </c>
      <c r="E152" s="61" t="s">
        <v>21</v>
      </c>
      <c r="F152" s="79">
        <v>513.17999999999995</v>
      </c>
      <c r="G152" s="65">
        <v>120000</v>
      </c>
      <c r="H152" s="65">
        <f t="shared" si="24"/>
        <v>61581599.999999993</v>
      </c>
      <c r="I152" s="79">
        <v>30</v>
      </c>
      <c r="J152" s="65">
        <f t="shared" si="20"/>
        <v>18474479.999999996</v>
      </c>
      <c r="K152" s="79">
        <v>60</v>
      </c>
      <c r="L152" s="65">
        <f t="shared" si="23"/>
        <v>36948960</v>
      </c>
      <c r="M152" s="65">
        <f t="shared" si="18"/>
        <v>1026360</v>
      </c>
      <c r="N152" s="65">
        <f t="shared" si="19"/>
        <v>3079080</v>
      </c>
      <c r="O152" s="79">
        <v>10</v>
      </c>
      <c r="P152" s="65">
        <f t="shared" si="21"/>
        <v>6158160</v>
      </c>
      <c r="Q152" s="76" t="s">
        <v>272</v>
      </c>
      <c r="R152" s="61"/>
      <c r="S152" s="61"/>
      <c r="T152" s="92" t="str">
        <f t="shared" si="22"/>
        <v>Shop Food Court-No-12F3</v>
      </c>
      <c r="V152" s="103"/>
      <c r="W152"/>
      <c r="X152"/>
    </row>
    <row r="153" spans="1:24" x14ac:dyDescent="0.25">
      <c r="A153" s="61">
        <v>151</v>
      </c>
      <c r="B153" s="61" t="s">
        <v>182</v>
      </c>
      <c r="C153" s="61" t="str">
        <f t="shared" si="17"/>
        <v>3</v>
      </c>
      <c r="D153" s="61" t="s">
        <v>18</v>
      </c>
      <c r="E153" s="61" t="s">
        <v>21</v>
      </c>
      <c r="F153" s="79">
        <v>628.46</v>
      </c>
      <c r="G153" s="65">
        <v>120000</v>
      </c>
      <c r="H153" s="65">
        <f t="shared" si="24"/>
        <v>75415200</v>
      </c>
      <c r="I153" s="79">
        <v>30</v>
      </c>
      <c r="J153" s="65">
        <f t="shared" si="20"/>
        <v>22624560</v>
      </c>
      <c r="K153" s="79">
        <v>60</v>
      </c>
      <c r="L153" s="65">
        <f t="shared" si="23"/>
        <v>45249120</v>
      </c>
      <c r="M153" s="65">
        <f t="shared" si="18"/>
        <v>1256920</v>
      </c>
      <c r="N153" s="65">
        <f t="shared" si="19"/>
        <v>3770760</v>
      </c>
      <c r="O153" s="79">
        <v>10</v>
      </c>
      <c r="P153" s="65">
        <f t="shared" si="21"/>
        <v>7541520</v>
      </c>
      <c r="Q153" s="76" t="s">
        <v>272</v>
      </c>
      <c r="R153" s="61"/>
      <c r="S153" s="61"/>
      <c r="T153" s="92" t="str">
        <f t="shared" si="22"/>
        <v>Shop Food Court-No-13F3</v>
      </c>
      <c r="V153" s="103"/>
      <c r="W153"/>
      <c r="X153"/>
    </row>
    <row r="154" spans="1:24" x14ac:dyDescent="0.25">
      <c r="A154" s="61">
        <v>152</v>
      </c>
      <c r="B154" s="61" t="s">
        <v>183</v>
      </c>
      <c r="C154" s="61" t="str">
        <f t="shared" si="17"/>
        <v>3</v>
      </c>
      <c r="D154" s="61" t="s">
        <v>18</v>
      </c>
      <c r="E154" s="61" t="s">
        <v>21</v>
      </c>
      <c r="F154" s="79">
        <v>524.34</v>
      </c>
      <c r="G154" s="65">
        <v>120000</v>
      </c>
      <c r="H154" s="65">
        <f t="shared" si="24"/>
        <v>62920800.000000007</v>
      </c>
      <c r="I154" s="79">
        <v>30</v>
      </c>
      <c r="J154" s="65">
        <f t="shared" si="20"/>
        <v>18876240</v>
      </c>
      <c r="K154" s="79">
        <v>60</v>
      </c>
      <c r="L154" s="65">
        <f t="shared" si="23"/>
        <v>37752480.000000007</v>
      </c>
      <c r="M154" s="65">
        <f t="shared" si="18"/>
        <v>1048680.0000000002</v>
      </c>
      <c r="N154" s="65">
        <f t="shared" si="19"/>
        <v>3146040.0000000009</v>
      </c>
      <c r="O154" s="79">
        <v>10</v>
      </c>
      <c r="P154" s="65">
        <f t="shared" si="21"/>
        <v>6292080.0000000009</v>
      </c>
      <c r="Q154" s="76" t="s">
        <v>272</v>
      </c>
      <c r="R154" s="61"/>
      <c r="S154" s="61"/>
      <c r="T154" s="92" t="str">
        <f t="shared" si="22"/>
        <v>Shop Food Court-No-14F3</v>
      </c>
      <c r="V154" s="103"/>
      <c r="W154"/>
      <c r="X154"/>
    </row>
    <row r="155" spans="1:24" x14ac:dyDescent="0.25">
      <c r="A155" s="61">
        <v>153</v>
      </c>
      <c r="B155" s="61" t="s">
        <v>184</v>
      </c>
      <c r="C155" s="61" t="str">
        <f t="shared" si="17"/>
        <v>3</v>
      </c>
      <c r="D155" s="61" t="s">
        <v>18</v>
      </c>
      <c r="E155" s="61" t="s">
        <v>21</v>
      </c>
      <c r="F155" s="79">
        <v>498.31</v>
      </c>
      <c r="G155" s="65">
        <v>120000</v>
      </c>
      <c r="H155" s="65">
        <f t="shared" si="24"/>
        <v>59797200</v>
      </c>
      <c r="I155" s="79">
        <v>30</v>
      </c>
      <c r="J155" s="65">
        <f t="shared" si="20"/>
        <v>17939160</v>
      </c>
      <c r="K155" s="79">
        <v>60</v>
      </c>
      <c r="L155" s="65">
        <f t="shared" si="23"/>
        <v>35878320</v>
      </c>
      <c r="M155" s="65">
        <f t="shared" si="18"/>
        <v>996620</v>
      </c>
      <c r="N155" s="65">
        <f t="shared" si="19"/>
        <v>2989860</v>
      </c>
      <c r="O155" s="79">
        <v>10</v>
      </c>
      <c r="P155" s="65">
        <f t="shared" si="21"/>
        <v>5979720</v>
      </c>
      <c r="Q155" s="76" t="s">
        <v>272</v>
      </c>
      <c r="R155" s="61"/>
      <c r="S155" s="61"/>
      <c r="T155" s="92" t="str">
        <f t="shared" si="22"/>
        <v>Shop Food Court-No-15F3</v>
      </c>
      <c r="V155" s="103"/>
      <c r="W155"/>
      <c r="X155"/>
    </row>
    <row r="156" spans="1:24" x14ac:dyDescent="0.25">
      <c r="A156" s="61">
        <v>154</v>
      </c>
      <c r="B156" s="61" t="s">
        <v>185</v>
      </c>
      <c r="C156" s="61" t="str">
        <f t="shared" si="17"/>
        <v>3</v>
      </c>
      <c r="D156" s="61" t="s">
        <v>18</v>
      </c>
      <c r="E156" s="61" t="s">
        <v>21</v>
      </c>
      <c r="F156" s="79">
        <v>383.03</v>
      </c>
      <c r="G156" s="65">
        <v>120000</v>
      </c>
      <c r="H156" s="65">
        <f t="shared" si="24"/>
        <v>45963600</v>
      </c>
      <c r="I156" s="79">
        <v>30</v>
      </c>
      <c r="J156" s="65">
        <f t="shared" si="20"/>
        <v>13789080</v>
      </c>
      <c r="K156" s="79">
        <v>60</v>
      </c>
      <c r="L156" s="65">
        <f t="shared" si="23"/>
        <v>27578160</v>
      </c>
      <c r="M156" s="65">
        <f t="shared" si="18"/>
        <v>766060</v>
      </c>
      <c r="N156" s="65">
        <f t="shared" si="19"/>
        <v>2298180</v>
      </c>
      <c r="O156" s="79">
        <v>10</v>
      </c>
      <c r="P156" s="65">
        <f t="shared" si="21"/>
        <v>4596360</v>
      </c>
      <c r="Q156" s="76" t="s">
        <v>272</v>
      </c>
      <c r="R156" s="61"/>
      <c r="S156" s="61"/>
      <c r="T156" s="92" t="str">
        <f t="shared" si="22"/>
        <v>Shop Food Court-No-16F3</v>
      </c>
      <c r="V156" s="103"/>
      <c r="W156"/>
      <c r="X156"/>
    </row>
    <row r="157" spans="1:24" x14ac:dyDescent="0.25">
      <c r="A157" s="61">
        <v>155</v>
      </c>
      <c r="B157" s="61" t="s">
        <v>186</v>
      </c>
      <c r="C157" s="61" t="str">
        <f t="shared" si="17"/>
        <v>3</v>
      </c>
      <c r="D157" s="61" t="s">
        <v>18</v>
      </c>
      <c r="E157" s="61" t="s">
        <v>21</v>
      </c>
      <c r="F157" s="79">
        <v>654.5</v>
      </c>
      <c r="G157" s="65">
        <v>120000</v>
      </c>
      <c r="H157" s="65">
        <f t="shared" si="24"/>
        <v>78540000</v>
      </c>
      <c r="I157" s="79">
        <v>30</v>
      </c>
      <c r="J157" s="65">
        <f t="shared" si="20"/>
        <v>23562000</v>
      </c>
      <c r="K157" s="79">
        <v>60</v>
      </c>
      <c r="L157" s="65">
        <f t="shared" si="23"/>
        <v>47124000</v>
      </c>
      <c r="M157" s="65">
        <f t="shared" si="18"/>
        <v>1309000</v>
      </c>
      <c r="N157" s="65">
        <f t="shared" si="19"/>
        <v>3927000</v>
      </c>
      <c r="O157" s="79">
        <v>10</v>
      </c>
      <c r="P157" s="65">
        <f t="shared" si="21"/>
        <v>7854000</v>
      </c>
      <c r="Q157" s="76" t="s">
        <v>272</v>
      </c>
      <c r="R157" s="61"/>
      <c r="S157" s="61"/>
      <c r="T157" s="92" t="str">
        <f t="shared" si="22"/>
        <v>Shop Food Court-No-17F3</v>
      </c>
      <c r="V157" s="103"/>
      <c r="W157"/>
      <c r="X157"/>
    </row>
    <row r="158" spans="1:24" x14ac:dyDescent="0.25">
      <c r="A158" s="61">
        <v>156</v>
      </c>
      <c r="B158" s="61" t="s">
        <v>187</v>
      </c>
      <c r="C158" s="61" t="str">
        <f t="shared" si="17"/>
        <v>3</v>
      </c>
      <c r="D158" s="61" t="s">
        <v>18</v>
      </c>
      <c r="E158" s="61" t="s">
        <v>21</v>
      </c>
      <c r="F158" s="79">
        <v>324.77</v>
      </c>
      <c r="G158" s="65">
        <v>120000</v>
      </c>
      <c r="H158" s="65">
        <f t="shared" si="24"/>
        <v>38972400</v>
      </c>
      <c r="I158" s="79">
        <v>30</v>
      </c>
      <c r="J158" s="65">
        <f t="shared" si="20"/>
        <v>11691720</v>
      </c>
      <c r="K158" s="79">
        <v>60</v>
      </c>
      <c r="L158" s="65">
        <f t="shared" si="23"/>
        <v>23383440</v>
      </c>
      <c r="M158" s="65">
        <f t="shared" si="18"/>
        <v>649540</v>
      </c>
      <c r="N158" s="65">
        <f t="shared" si="19"/>
        <v>1948620</v>
      </c>
      <c r="O158" s="79">
        <v>10</v>
      </c>
      <c r="P158" s="65">
        <f t="shared" si="21"/>
        <v>3897240</v>
      </c>
      <c r="Q158" s="76" t="s">
        <v>272</v>
      </c>
      <c r="R158" s="61"/>
      <c r="S158" s="61"/>
      <c r="T158" s="92" t="str">
        <f t="shared" si="22"/>
        <v>Shop Food Court-No-18F3</v>
      </c>
      <c r="V158" s="103"/>
      <c r="W158"/>
      <c r="X158"/>
    </row>
    <row r="159" spans="1:24" x14ac:dyDescent="0.25">
      <c r="A159" s="61">
        <v>157</v>
      </c>
      <c r="B159" s="61" t="s">
        <v>188</v>
      </c>
      <c r="C159" s="61" t="str">
        <f t="shared" si="17"/>
        <v>3</v>
      </c>
      <c r="D159" s="61" t="s">
        <v>18</v>
      </c>
      <c r="E159" s="61" t="s">
        <v>21</v>
      </c>
      <c r="F159" s="79">
        <v>333.7</v>
      </c>
      <c r="G159" s="65">
        <v>120000</v>
      </c>
      <c r="H159" s="65">
        <f t="shared" si="24"/>
        <v>40044000</v>
      </c>
      <c r="I159" s="79">
        <v>30</v>
      </c>
      <c r="J159" s="65">
        <f t="shared" si="20"/>
        <v>12013200</v>
      </c>
      <c r="K159" s="79">
        <v>60</v>
      </c>
      <c r="L159" s="65">
        <f t="shared" si="23"/>
        <v>24026400</v>
      </c>
      <c r="M159" s="65">
        <f t="shared" si="18"/>
        <v>667400</v>
      </c>
      <c r="N159" s="65">
        <f t="shared" si="19"/>
        <v>2002200</v>
      </c>
      <c r="O159" s="79">
        <v>10</v>
      </c>
      <c r="P159" s="65">
        <f t="shared" si="21"/>
        <v>4004400</v>
      </c>
      <c r="Q159" s="76" t="s">
        <v>272</v>
      </c>
      <c r="R159" s="61"/>
      <c r="S159" s="61"/>
      <c r="T159" s="92" t="str">
        <f t="shared" si="22"/>
        <v>Shop Food Court-No-19F3</v>
      </c>
      <c r="V159" s="103"/>
      <c r="W159"/>
      <c r="X159"/>
    </row>
    <row r="160" spans="1:24" x14ac:dyDescent="0.25">
      <c r="A160" s="61">
        <v>158</v>
      </c>
      <c r="B160" s="61" t="s">
        <v>189</v>
      </c>
      <c r="C160" s="61" t="str">
        <f t="shared" si="17"/>
        <v>3</v>
      </c>
      <c r="D160" s="61" t="s">
        <v>18</v>
      </c>
      <c r="E160" s="61" t="s">
        <v>22</v>
      </c>
      <c r="F160" s="79">
        <v>88</v>
      </c>
      <c r="G160" s="65">
        <v>120000</v>
      </c>
      <c r="H160" s="65">
        <f t="shared" si="24"/>
        <v>10560000</v>
      </c>
      <c r="I160" s="79">
        <v>30</v>
      </c>
      <c r="J160" s="65">
        <f t="shared" si="20"/>
        <v>3168000</v>
      </c>
      <c r="K160" s="79">
        <v>60</v>
      </c>
      <c r="L160" s="65">
        <f t="shared" si="23"/>
        <v>6336000</v>
      </c>
      <c r="M160" s="65">
        <f t="shared" si="18"/>
        <v>176000</v>
      </c>
      <c r="N160" s="65">
        <f t="shared" si="19"/>
        <v>528000</v>
      </c>
      <c r="O160" s="79">
        <v>10</v>
      </c>
      <c r="P160" s="65">
        <f t="shared" si="21"/>
        <v>1056000</v>
      </c>
      <c r="Q160" s="76" t="s">
        <v>272</v>
      </c>
      <c r="R160" s="61"/>
      <c r="S160" s="61"/>
      <c r="T160" s="92" t="str">
        <f t="shared" si="22"/>
        <v>KIOSK Food Court-No-20F3</v>
      </c>
      <c r="V160" s="103"/>
      <c r="W160"/>
      <c r="X160"/>
    </row>
    <row r="161" spans="1:24" x14ac:dyDescent="0.25">
      <c r="A161" s="61">
        <v>159</v>
      </c>
      <c r="B161" s="61" t="s">
        <v>190</v>
      </c>
      <c r="C161" s="61" t="str">
        <f t="shared" si="17"/>
        <v>3</v>
      </c>
      <c r="D161" s="61" t="s">
        <v>18</v>
      </c>
      <c r="E161" s="61" t="s">
        <v>22</v>
      </c>
      <c r="F161" s="79">
        <v>88</v>
      </c>
      <c r="G161" s="65">
        <v>120000</v>
      </c>
      <c r="H161" s="65">
        <f t="shared" si="24"/>
        <v>10560000</v>
      </c>
      <c r="I161" s="79">
        <v>30</v>
      </c>
      <c r="J161" s="65">
        <f t="shared" si="20"/>
        <v>3168000</v>
      </c>
      <c r="K161" s="79">
        <v>60</v>
      </c>
      <c r="L161" s="65">
        <f t="shared" si="23"/>
        <v>6336000</v>
      </c>
      <c r="M161" s="65">
        <f t="shared" si="18"/>
        <v>176000</v>
      </c>
      <c r="N161" s="65">
        <f t="shared" si="19"/>
        <v>528000</v>
      </c>
      <c r="O161" s="79">
        <v>10</v>
      </c>
      <c r="P161" s="65">
        <f t="shared" si="21"/>
        <v>1056000</v>
      </c>
      <c r="Q161" s="76" t="s">
        <v>272</v>
      </c>
      <c r="R161" s="61"/>
      <c r="S161" s="61"/>
      <c r="T161" s="92" t="str">
        <f t="shared" si="22"/>
        <v>KIOSK Food Court-No-21F3</v>
      </c>
      <c r="V161" s="103"/>
      <c r="W161"/>
      <c r="X161"/>
    </row>
    <row r="162" spans="1:24" x14ac:dyDescent="0.25">
      <c r="A162" s="61">
        <v>160</v>
      </c>
      <c r="B162" s="61" t="s">
        <v>191</v>
      </c>
      <c r="C162" s="61" t="str">
        <f t="shared" si="17"/>
        <v>3</v>
      </c>
      <c r="D162" s="61" t="s">
        <v>18</v>
      </c>
      <c r="E162" s="61" t="s">
        <v>22</v>
      </c>
      <c r="F162" s="79">
        <v>88</v>
      </c>
      <c r="G162" s="65">
        <v>120000</v>
      </c>
      <c r="H162" s="65">
        <f t="shared" si="24"/>
        <v>10560000</v>
      </c>
      <c r="I162" s="79">
        <v>30</v>
      </c>
      <c r="J162" s="65">
        <f t="shared" si="20"/>
        <v>3168000</v>
      </c>
      <c r="K162" s="79">
        <v>60</v>
      </c>
      <c r="L162" s="65">
        <f t="shared" si="23"/>
        <v>6336000</v>
      </c>
      <c r="M162" s="65">
        <f t="shared" si="18"/>
        <v>176000</v>
      </c>
      <c r="N162" s="65">
        <f t="shared" si="19"/>
        <v>528000</v>
      </c>
      <c r="O162" s="79">
        <v>10</v>
      </c>
      <c r="P162" s="65">
        <f t="shared" si="21"/>
        <v>1056000</v>
      </c>
      <c r="Q162" s="76" t="s">
        <v>272</v>
      </c>
      <c r="R162" s="61"/>
      <c r="S162" s="61"/>
      <c r="T162" s="92" t="str">
        <f t="shared" si="22"/>
        <v>KIOSK Food Court-No-22F3</v>
      </c>
      <c r="V162" s="103"/>
      <c r="W162"/>
      <c r="X162"/>
    </row>
    <row r="163" spans="1:24" x14ac:dyDescent="0.25">
      <c r="A163" s="61">
        <v>161</v>
      </c>
      <c r="B163" s="61" t="s">
        <v>192</v>
      </c>
      <c r="C163" s="61" t="str">
        <f t="shared" si="17"/>
        <v>3</v>
      </c>
      <c r="D163" s="61" t="s">
        <v>18</v>
      </c>
      <c r="E163" s="61" t="s">
        <v>22</v>
      </c>
      <c r="F163" s="79">
        <v>94</v>
      </c>
      <c r="G163" s="65">
        <v>120000</v>
      </c>
      <c r="H163" s="65">
        <f t="shared" si="24"/>
        <v>11280000</v>
      </c>
      <c r="I163" s="79">
        <v>30</v>
      </c>
      <c r="J163" s="65">
        <f t="shared" si="20"/>
        <v>3384000</v>
      </c>
      <c r="K163" s="79">
        <v>60</v>
      </c>
      <c r="L163" s="65">
        <f t="shared" si="23"/>
        <v>6768000</v>
      </c>
      <c r="M163" s="65">
        <f t="shared" si="18"/>
        <v>188000</v>
      </c>
      <c r="N163" s="65">
        <f t="shared" si="19"/>
        <v>564000</v>
      </c>
      <c r="O163" s="79">
        <v>10</v>
      </c>
      <c r="P163" s="65">
        <f t="shared" si="21"/>
        <v>1128000</v>
      </c>
      <c r="Q163" s="76" t="s">
        <v>272</v>
      </c>
      <c r="R163" s="61"/>
      <c r="S163" s="61"/>
      <c r="T163" s="92" t="str">
        <f t="shared" si="22"/>
        <v>KIOSK Food Court-No-23F3</v>
      </c>
      <c r="V163" s="103"/>
      <c r="W163"/>
      <c r="X163"/>
    </row>
    <row r="164" spans="1:24" x14ac:dyDescent="0.25">
      <c r="A164" s="61">
        <v>162</v>
      </c>
      <c r="B164" s="61" t="s">
        <v>253</v>
      </c>
      <c r="C164" s="61" t="str">
        <f t="shared" si="17"/>
        <v>3</v>
      </c>
      <c r="D164" s="61" t="s">
        <v>18</v>
      </c>
      <c r="E164" s="61" t="s">
        <v>22</v>
      </c>
      <c r="F164" s="79">
        <v>88</v>
      </c>
      <c r="G164" s="65">
        <v>120000</v>
      </c>
      <c r="H164" s="65">
        <f t="shared" si="24"/>
        <v>10560000</v>
      </c>
      <c r="I164" s="79">
        <v>30</v>
      </c>
      <c r="J164" s="65">
        <f t="shared" si="20"/>
        <v>3168000</v>
      </c>
      <c r="K164" s="79">
        <v>60</v>
      </c>
      <c r="L164" s="65">
        <f t="shared" si="23"/>
        <v>6336000</v>
      </c>
      <c r="M164" s="65">
        <f t="shared" si="18"/>
        <v>176000</v>
      </c>
      <c r="N164" s="65">
        <f t="shared" si="19"/>
        <v>528000</v>
      </c>
      <c r="O164" s="79">
        <v>10</v>
      </c>
      <c r="P164" s="65">
        <f t="shared" si="21"/>
        <v>1056000</v>
      </c>
      <c r="Q164" s="76" t="s">
        <v>272</v>
      </c>
      <c r="R164" s="61"/>
      <c r="S164" s="61"/>
      <c r="T164" s="92" t="str">
        <f t="shared" si="22"/>
        <v>KIOSK Food Court-No-23F4</v>
      </c>
      <c r="V164" s="103"/>
      <c r="W164"/>
      <c r="X164"/>
    </row>
    <row r="165" spans="1:24" x14ac:dyDescent="0.25">
      <c r="A165" s="61">
        <v>163</v>
      </c>
      <c r="B165" s="61" t="s">
        <v>254</v>
      </c>
      <c r="C165" s="61" t="str">
        <f t="shared" si="17"/>
        <v>3</v>
      </c>
      <c r="D165" s="61" t="s">
        <v>18</v>
      </c>
      <c r="E165" s="61" t="s">
        <v>22</v>
      </c>
      <c r="F165" s="79">
        <v>88</v>
      </c>
      <c r="G165" s="65">
        <v>120000</v>
      </c>
      <c r="H165" s="65">
        <f t="shared" si="24"/>
        <v>10560000</v>
      </c>
      <c r="I165" s="79">
        <v>30</v>
      </c>
      <c r="J165" s="65">
        <f t="shared" si="20"/>
        <v>3168000</v>
      </c>
      <c r="K165" s="79">
        <v>60</v>
      </c>
      <c r="L165" s="65">
        <f t="shared" si="23"/>
        <v>6336000</v>
      </c>
      <c r="M165" s="65">
        <f t="shared" si="18"/>
        <v>176000</v>
      </c>
      <c r="N165" s="65">
        <f t="shared" si="19"/>
        <v>528000</v>
      </c>
      <c r="O165" s="79">
        <v>10</v>
      </c>
      <c r="P165" s="65">
        <f t="shared" si="21"/>
        <v>1056000</v>
      </c>
      <c r="Q165" s="76" t="s">
        <v>272</v>
      </c>
      <c r="R165" s="61"/>
      <c r="S165" s="61"/>
      <c r="T165" s="92" t="str">
        <f t="shared" si="22"/>
        <v>KIOSK Food Court-No-23F5</v>
      </c>
      <c r="V165" s="103"/>
      <c r="W165"/>
      <c r="X165"/>
    </row>
    <row r="166" spans="1:24" x14ac:dyDescent="0.25">
      <c r="A166" s="61">
        <v>164</v>
      </c>
      <c r="B166" s="61" t="s">
        <v>255</v>
      </c>
      <c r="C166" s="61" t="str">
        <f t="shared" si="17"/>
        <v>3</v>
      </c>
      <c r="D166" s="61" t="s">
        <v>18</v>
      </c>
      <c r="E166" s="61" t="s">
        <v>22</v>
      </c>
      <c r="F166" s="79">
        <v>88</v>
      </c>
      <c r="G166" s="65">
        <v>120000</v>
      </c>
      <c r="H166" s="65">
        <f t="shared" si="24"/>
        <v>10560000</v>
      </c>
      <c r="I166" s="79">
        <v>30</v>
      </c>
      <c r="J166" s="65">
        <f t="shared" si="20"/>
        <v>3168000</v>
      </c>
      <c r="K166" s="79">
        <v>60</v>
      </c>
      <c r="L166" s="65">
        <f t="shared" si="23"/>
        <v>6336000</v>
      </c>
      <c r="M166" s="65">
        <f t="shared" si="18"/>
        <v>176000</v>
      </c>
      <c r="N166" s="65">
        <f t="shared" si="19"/>
        <v>528000</v>
      </c>
      <c r="O166" s="79">
        <v>10</v>
      </c>
      <c r="P166" s="65">
        <f t="shared" si="21"/>
        <v>1056000</v>
      </c>
      <c r="Q166" s="76" t="s">
        <v>272</v>
      </c>
      <c r="R166" s="61"/>
      <c r="S166" s="61"/>
      <c r="T166" s="92" t="str">
        <f t="shared" si="22"/>
        <v>KIOSK Food Court-No-23F6</v>
      </c>
      <c r="V166" s="103"/>
      <c r="W166"/>
      <c r="X166"/>
    </row>
    <row r="167" spans="1:24" x14ac:dyDescent="0.25">
      <c r="A167" s="61">
        <v>165</v>
      </c>
      <c r="B167" s="61" t="s">
        <v>256</v>
      </c>
      <c r="C167" s="61" t="str">
        <f t="shared" si="17"/>
        <v>3</v>
      </c>
      <c r="D167" s="61" t="s">
        <v>18</v>
      </c>
      <c r="E167" s="61" t="s">
        <v>22</v>
      </c>
      <c r="F167" s="79">
        <v>94</v>
      </c>
      <c r="G167" s="65">
        <v>120000</v>
      </c>
      <c r="H167" s="65">
        <f t="shared" si="24"/>
        <v>11280000</v>
      </c>
      <c r="I167" s="79">
        <v>30</v>
      </c>
      <c r="J167" s="65">
        <f t="shared" si="20"/>
        <v>3384000</v>
      </c>
      <c r="K167" s="79">
        <v>60</v>
      </c>
      <c r="L167" s="65">
        <f t="shared" si="23"/>
        <v>6768000</v>
      </c>
      <c r="M167" s="65">
        <f t="shared" si="18"/>
        <v>188000</v>
      </c>
      <c r="N167" s="65">
        <f t="shared" si="19"/>
        <v>564000</v>
      </c>
      <c r="O167" s="79">
        <v>10</v>
      </c>
      <c r="P167" s="65">
        <f t="shared" si="21"/>
        <v>1128000</v>
      </c>
      <c r="Q167" s="76" t="s">
        <v>272</v>
      </c>
      <c r="R167" s="61"/>
      <c r="S167" s="61"/>
      <c r="T167" s="92" t="str">
        <f t="shared" si="22"/>
        <v>KIOSK Food Court-No-23F7</v>
      </c>
      <c r="V167" s="103"/>
      <c r="W167"/>
      <c r="X167"/>
    </row>
    <row r="168" spans="1:24" x14ac:dyDescent="0.25">
      <c r="A168" s="61">
        <v>166</v>
      </c>
      <c r="B168" s="61" t="s">
        <v>92</v>
      </c>
      <c r="C168" s="61" t="str">
        <f t="shared" si="17"/>
        <v>4</v>
      </c>
      <c r="D168" s="61" t="s">
        <v>19</v>
      </c>
      <c r="E168" s="61" t="s">
        <v>16</v>
      </c>
      <c r="F168" s="79">
        <v>407</v>
      </c>
      <c r="G168" s="65">
        <v>40000</v>
      </c>
      <c r="H168" s="65">
        <f t="shared" si="24"/>
        <v>16280000</v>
      </c>
      <c r="I168" s="79">
        <v>30</v>
      </c>
      <c r="J168" s="65">
        <f t="shared" si="20"/>
        <v>4884000</v>
      </c>
      <c r="K168" s="79">
        <v>60</v>
      </c>
      <c r="L168" s="65">
        <f>H168-J168-P168</f>
        <v>9768000</v>
      </c>
      <c r="M168" s="65">
        <f t="shared" si="18"/>
        <v>271333.33333333331</v>
      </c>
      <c r="N168" s="65">
        <f t="shared" si="19"/>
        <v>814000</v>
      </c>
      <c r="O168" s="79">
        <v>10</v>
      </c>
      <c r="P168" s="65">
        <f t="shared" si="21"/>
        <v>1628000</v>
      </c>
      <c r="Q168" s="76" t="s">
        <v>272</v>
      </c>
      <c r="R168" s="61"/>
      <c r="S168" s="61"/>
      <c r="T168" s="92" t="str">
        <f t="shared" si="22"/>
        <v>Office-No-1F4</v>
      </c>
      <c r="V168" s="103"/>
      <c r="W168"/>
      <c r="X168"/>
    </row>
    <row r="169" spans="1:24" x14ac:dyDescent="0.25">
      <c r="A169" s="61">
        <v>167</v>
      </c>
      <c r="B169" s="61" t="s">
        <v>193</v>
      </c>
      <c r="C169" s="61" t="str">
        <f t="shared" si="17"/>
        <v>4</v>
      </c>
      <c r="D169" s="61" t="s">
        <v>19</v>
      </c>
      <c r="E169" s="61" t="s">
        <v>16</v>
      </c>
      <c r="F169" s="79">
        <v>1127.9000000000001</v>
      </c>
      <c r="G169" s="65">
        <v>40000</v>
      </c>
      <c r="H169" s="65">
        <f t="shared" si="24"/>
        <v>45116000</v>
      </c>
      <c r="I169" s="79">
        <v>30</v>
      </c>
      <c r="J169" s="65">
        <f t="shared" si="20"/>
        <v>13534800</v>
      </c>
      <c r="K169" s="79">
        <v>60</v>
      </c>
      <c r="L169" s="65">
        <f t="shared" ref="L169:L179" si="25">H169-J169-P169</f>
        <v>27069600</v>
      </c>
      <c r="M169" s="65">
        <f t="shared" si="18"/>
        <v>751933.33333333337</v>
      </c>
      <c r="N169" s="65">
        <f t="shared" si="19"/>
        <v>2255800</v>
      </c>
      <c r="O169" s="79">
        <v>10</v>
      </c>
      <c r="P169" s="65">
        <f t="shared" si="21"/>
        <v>4511600</v>
      </c>
      <c r="Q169" s="76" t="s">
        <v>272</v>
      </c>
      <c r="R169" s="61"/>
      <c r="S169" s="61"/>
      <c r="T169" s="92" t="str">
        <f t="shared" si="22"/>
        <v>Office-No-2F4</v>
      </c>
      <c r="V169" s="103"/>
      <c r="W169"/>
      <c r="X169"/>
    </row>
    <row r="170" spans="1:24" x14ac:dyDescent="0.25">
      <c r="A170" s="61">
        <v>168</v>
      </c>
      <c r="B170" s="61" t="s">
        <v>194</v>
      </c>
      <c r="C170" s="61" t="str">
        <f t="shared" si="17"/>
        <v>4</v>
      </c>
      <c r="D170" s="61" t="s">
        <v>19</v>
      </c>
      <c r="E170" s="61" t="s">
        <v>16</v>
      </c>
      <c r="F170" s="79">
        <v>1046.75</v>
      </c>
      <c r="G170" s="65">
        <v>40000</v>
      </c>
      <c r="H170" s="65">
        <f t="shared" si="24"/>
        <v>41870000</v>
      </c>
      <c r="I170" s="79">
        <v>30</v>
      </c>
      <c r="J170" s="65">
        <f t="shared" si="20"/>
        <v>12561000</v>
      </c>
      <c r="K170" s="79">
        <v>60</v>
      </c>
      <c r="L170" s="65">
        <f t="shared" si="25"/>
        <v>25122000</v>
      </c>
      <c r="M170" s="65">
        <f t="shared" si="18"/>
        <v>697833.33333333337</v>
      </c>
      <c r="N170" s="65">
        <f t="shared" si="19"/>
        <v>2093500</v>
      </c>
      <c r="O170" s="79">
        <v>10</v>
      </c>
      <c r="P170" s="65">
        <f t="shared" si="21"/>
        <v>4187000</v>
      </c>
      <c r="Q170" s="76" t="s">
        <v>272</v>
      </c>
      <c r="R170" s="61"/>
      <c r="S170" s="61"/>
      <c r="T170" s="92" t="str">
        <f t="shared" si="22"/>
        <v>Office-No-3F4</v>
      </c>
      <c r="V170" s="103"/>
      <c r="W170"/>
      <c r="X170"/>
    </row>
    <row r="171" spans="1:24" x14ac:dyDescent="0.25">
      <c r="A171" s="61">
        <v>169</v>
      </c>
      <c r="B171" s="61" t="s">
        <v>195</v>
      </c>
      <c r="C171" s="61" t="str">
        <f t="shared" si="17"/>
        <v>4</v>
      </c>
      <c r="D171" s="61" t="s">
        <v>19</v>
      </c>
      <c r="E171" s="61" t="s">
        <v>16</v>
      </c>
      <c r="F171" s="79">
        <v>929.15</v>
      </c>
      <c r="G171" s="65">
        <v>40000</v>
      </c>
      <c r="H171" s="65">
        <f t="shared" si="24"/>
        <v>37166000</v>
      </c>
      <c r="I171" s="79">
        <v>30</v>
      </c>
      <c r="J171" s="65">
        <f t="shared" si="20"/>
        <v>11149800</v>
      </c>
      <c r="K171" s="79">
        <v>60</v>
      </c>
      <c r="L171" s="65">
        <f t="shared" si="25"/>
        <v>22299600</v>
      </c>
      <c r="M171" s="65">
        <f t="shared" si="18"/>
        <v>619433.33333333337</v>
      </c>
      <c r="N171" s="65">
        <f t="shared" si="19"/>
        <v>1858300</v>
      </c>
      <c r="O171" s="79">
        <v>10</v>
      </c>
      <c r="P171" s="65">
        <f t="shared" si="21"/>
        <v>3716600</v>
      </c>
      <c r="Q171" s="76" t="s">
        <v>272</v>
      </c>
      <c r="R171" s="61"/>
      <c r="S171" s="61"/>
      <c r="T171" s="92" t="str">
        <f t="shared" si="22"/>
        <v>Office-No-4F4</v>
      </c>
      <c r="V171" s="103"/>
      <c r="W171"/>
      <c r="X171"/>
    </row>
    <row r="172" spans="1:24" x14ac:dyDescent="0.25">
      <c r="A172" s="61">
        <v>170</v>
      </c>
      <c r="B172" s="61" t="s">
        <v>196</v>
      </c>
      <c r="C172" s="61" t="str">
        <f t="shared" si="17"/>
        <v>4</v>
      </c>
      <c r="D172" s="61" t="s">
        <v>19</v>
      </c>
      <c r="E172" s="61" t="s">
        <v>16</v>
      </c>
      <c r="F172" s="79">
        <v>1160.68</v>
      </c>
      <c r="G172" s="65">
        <v>40000</v>
      </c>
      <c r="H172" s="65">
        <f t="shared" si="24"/>
        <v>46427200</v>
      </c>
      <c r="I172" s="79">
        <v>30</v>
      </c>
      <c r="J172" s="65">
        <f t="shared" si="20"/>
        <v>13928160</v>
      </c>
      <c r="K172" s="79">
        <v>60</v>
      </c>
      <c r="L172" s="65">
        <f t="shared" si="25"/>
        <v>27856320</v>
      </c>
      <c r="M172" s="65">
        <f t="shared" si="18"/>
        <v>773786.66666666663</v>
      </c>
      <c r="N172" s="65">
        <f t="shared" si="19"/>
        <v>2321360</v>
      </c>
      <c r="O172" s="79">
        <v>10</v>
      </c>
      <c r="P172" s="65">
        <f t="shared" si="21"/>
        <v>4642720</v>
      </c>
      <c r="Q172" s="76" t="s">
        <v>272</v>
      </c>
      <c r="R172" s="61"/>
      <c r="S172" s="61"/>
      <c r="T172" s="92" t="str">
        <f t="shared" si="22"/>
        <v>Office-No-5F4</v>
      </c>
      <c r="V172" s="103"/>
      <c r="W172"/>
      <c r="X172"/>
    </row>
    <row r="173" spans="1:24" x14ac:dyDescent="0.25">
      <c r="A173" s="61">
        <v>171</v>
      </c>
      <c r="B173" s="61" t="s">
        <v>197</v>
      </c>
      <c r="C173" s="61" t="str">
        <f t="shared" si="17"/>
        <v>4</v>
      </c>
      <c r="D173" s="61" t="s">
        <v>19</v>
      </c>
      <c r="E173" s="61" t="s">
        <v>16</v>
      </c>
      <c r="F173" s="79">
        <v>1450.85</v>
      </c>
      <c r="G173" s="65">
        <v>40000</v>
      </c>
      <c r="H173" s="65">
        <f t="shared" si="24"/>
        <v>58034000</v>
      </c>
      <c r="I173" s="79">
        <v>30</v>
      </c>
      <c r="J173" s="65">
        <f t="shared" si="20"/>
        <v>17410200</v>
      </c>
      <c r="K173" s="79">
        <v>60</v>
      </c>
      <c r="L173" s="65">
        <f t="shared" si="25"/>
        <v>34820400</v>
      </c>
      <c r="M173" s="65">
        <f t="shared" si="18"/>
        <v>967233.33333333337</v>
      </c>
      <c r="N173" s="65">
        <f t="shared" si="19"/>
        <v>2901700</v>
      </c>
      <c r="O173" s="79">
        <v>10</v>
      </c>
      <c r="P173" s="65">
        <f t="shared" si="21"/>
        <v>5803400</v>
      </c>
      <c r="Q173" s="76" t="s">
        <v>272</v>
      </c>
      <c r="R173" s="61"/>
      <c r="S173" s="61"/>
      <c r="T173" s="92" t="str">
        <f t="shared" si="22"/>
        <v>Office-No-6F4</v>
      </c>
      <c r="V173" s="103"/>
      <c r="W173"/>
      <c r="X173"/>
    </row>
    <row r="174" spans="1:24" x14ac:dyDescent="0.25">
      <c r="A174" s="61">
        <v>172</v>
      </c>
      <c r="B174" s="61" t="s">
        <v>198</v>
      </c>
      <c r="C174" s="61" t="str">
        <f t="shared" si="17"/>
        <v>4</v>
      </c>
      <c r="D174" s="61" t="s">
        <v>19</v>
      </c>
      <c r="E174" s="61" t="s">
        <v>16</v>
      </c>
      <c r="F174" s="79">
        <v>1448.9</v>
      </c>
      <c r="G174" s="65">
        <v>40000</v>
      </c>
      <c r="H174" s="65">
        <f t="shared" si="24"/>
        <v>57956000</v>
      </c>
      <c r="I174" s="79">
        <v>30</v>
      </c>
      <c r="J174" s="65">
        <f t="shared" si="20"/>
        <v>17386800</v>
      </c>
      <c r="K174" s="79">
        <v>60</v>
      </c>
      <c r="L174" s="65">
        <f t="shared" si="25"/>
        <v>34773600</v>
      </c>
      <c r="M174" s="65">
        <f t="shared" si="18"/>
        <v>965933.33333333337</v>
      </c>
      <c r="N174" s="65">
        <f t="shared" si="19"/>
        <v>2897800</v>
      </c>
      <c r="O174" s="79">
        <v>10</v>
      </c>
      <c r="P174" s="65">
        <f t="shared" si="21"/>
        <v>5795600</v>
      </c>
      <c r="Q174" s="76" t="s">
        <v>272</v>
      </c>
      <c r="R174" s="61"/>
      <c r="S174" s="61"/>
      <c r="T174" s="92" t="str">
        <f t="shared" si="22"/>
        <v>Office-No-7F4</v>
      </c>
      <c r="V174" s="103"/>
      <c r="W174"/>
      <c r="X174"/>
    </row>
    <row r="175" spans="1:24" x14ac:dyDescent="0.25">
      <c r="A175" s="61">
        <v>173</v>
      </c>
      <c r="B175" s="61" t="s">
        <v>199</v>
      </c>
      <c r="C175" s="61" t="str">
        <f t="shared" si="17"/>
        <v>4</v>
      </c>
      <c r="D175" s="61" t="s">
        <v>19</v>
      </c>
      <c r="E175" s="61" t="s">
        <v>16</v>
      </c>
      <c r="F175" s="79">
        <v>903.34</v>
      </c>
      <c r="G175" s="65">
        <v>40000</v>
      </c>
      <c r="H175" s="65">
        <f t="shared" si="24"/>
        <v>36133600</v>
      </c>
      <c r="I175" s="79">
        <v>30</v>
      </c>
      <c r="J175" s="65">
        <f t="shared" si="20"/>
        <v>10840080</v>
      </c>
      <c r="K175" s="79">
        <v>60</v>
      </c>
      <c r="L175" s="65">
        <f t="shared" si="25"/>
        <v>21680160</v>
      </c>
      <c r="M175" s="65">
        <f t="shared" si="18"/>
        <v>602226.66666666663</v>
      </c>
      <c r="N175" s="65">
        <f t="shared" si="19"/>
        <v>1806680</v>
      </c>
      <c r="O175" s="79">
        <v>10</v>
      </c>
      <c r="P175" s="65">
        <f t="shared" si="21"/>
        <v>3613360</v>
      </c>
      <c r="Q175" s="76" t="s">
        <v>272</v>
      </c>
      <c r="R175" s="61"/>
      <c r="S175" s="61"/>
      <c r="T175" s="92" t="str">
        <f t="shared" si="22"/>
        <v>Office-No-8F4</v>
      </c>
      <c r="V175" s="103"/>
      <c r="W175"/>
      <c r="X175"/>
    </row>
    <row r="176" spans="1:24" x14ac:dyDescent="0.25">
      <c r="A176" s="61">
        <v>174</v>
      </c>
      <c r="B176" s="61" t="s">
        <v>200</v>
      </c>
      <c r="C176" s="61" t="str">
        <f t="shared" si="17"/>
        <v>4</v>
      </c>
      <c r="D176" s="61" t="s">
        <v>19</v>
      </c>
      <c r="E176" s="61" t="s">
        <v>16</v>
      </c>
      <c r="F176" s="79">
        <v>1083.1500000000001</v>
      </c>
      <c r="G176" s="65">
        <v>40000</v>
      </c>
      <c r="H176" s="65">
        <f t="shared" si="24"/>
        <v>43326000</v>
      </c>
      <c r="I176" s="79">
        <v>30</v>
      </c>
      <c r="J176" s="65">
        <f t="shared" si="20"/>
        <v>12997800</v>
      </c>
      <c r="K176" s="79">
        <v>60</v>
      </c>
      <c r="L176" s="65">
        <f t="shared" si="25"/>
        <v>25995600</v>
      </c>
      <c r="M176" s="65">
        <f t="shared" si="18"/>
        <v>722100</v>
      </c>
      <c r="N176" s="65">
        <f t="shared" si="19"/>
        <v>2166300</v>
      </c>
      <c r="O176" s="79">
        <v>10</v>
      </c>
      <c r="P176" s="65">
        <f t="shared" si="21"/>
        <v>4332600</v>
      </c>
      <c r="Q176" s="76" t="s">
        <v>272</v>
      </c>
      <c r="R176" s="61"/>
      <c r="S176" s="61"/>
      <c r="T176" s="92" t="str">
        <f t="shared" si="22"/>
        <v>Office-No-9F4</v>
      </c>
      <c r="V176" s="103"/>
      <c r="W176"/>
      <c r="X176"/>
    </row>
    <row r="177" spans="1:24" x14ac:dyDescent="0.25">
      <c r="A177" s="61">
        <v>175</v>
      </c>
      <c r="B177" s="61" t="s">
        <v>201</v>
      </c>
      <c r="C177" s="61" t="str">
        <f t="shared" si="17"/>
        <v>4</v>
      </c>
      <c r="D177" s="61" t="s">
        <v>19</v>
      </c>
      <c r="E177" s="61" t="s">
        <v>16</v>
      </c>
      <c r="F177" s="79">
        <v>804.87</v>
      </c>
      <c r="G177" s="65">
        <v>40000</v>
      </c>
      <c r="H177" s="65">
        <f t="shared" si="24"/>
        <v>32194800</v>
      </c>
      <c r="I177" s="79">
        <v>30</v>
      </c>
      <c r="J177" s="65">
        <f t="shared" si="20"/>
        <v>9658440</v>
      </c>
      <c r="K177" s="79">
        <v>60</v>
      </c>
      <c r="L177" s="65">
        <f t="shared" si="25"/>
        <v>19316880</v>
      </c>
      <c r="M177" s="65">
        <f t="shared" si="18"/>
        <v>536580</v>
      </c>
      <c r="N177" s="65">
        <f t="shared" si="19"/>
        <v>1609740</v>
      </c>
      <c r="O177" s="79">
        <v>10</v>
      </c>
      <c r="P177" s="65">
        <f t="shared" si="21"/>
        <v>3219480</v>
      </c>
      <c r="Q177" s="76" t="s">
        <v>272</v>
      </c>
      <c r="R177" s="61"/>
      <c r="S177" s="61"/>
      <c r="T177" s="92" t="str">
        <f t="shared" si="22"/>
        <v>Office-No-10F4</v>
      </c>
      <c r="V177" s="103"/>
      <c r="W177"/>
      <c r="X177"/>
    </row>
    <row r="178" spans="1:24" x14ac:dyDescent="0.25">
      <c r="A178" s="61">
        <v>176</v>
      </c>
      <c r="B178" s="61" t="s">
        <v>202</v>
      </c>
      <c r="C178" s="61" t="str">
        <f t="shared" ref="C178:C193" si="26">LEFT(D178,1)</f>
        <v>4</v>
      </c>
      <c r="D178" s="61" t="s">
        <v>19</v>
      </c>
      <c r="E178" s="61" t="s">
        <v>16</v>
      </c>
      <c r="F178" s="79">
        <v>1181.3900000000001</v>
      </c>
      <c r="G178" s="65">
        <v>40000</v>
      </c>
      <c r="H178" s="65">
        <f t="shared" si="24"/>
        <v>47255600.000000007</v>
      </c>
      <c r="I178" s="79">
        <v>30</v>
      </c>
      <c r="J178" s="65">
        <f t="shared" si="20"/>
        <v>14176680.000000002</v>
      </c>
      <c r="K178" s="79">
        <v>60</v>
      </c>
      <c r="L178" s="65">
        <f t="shared" si="25"/>
        <v>28353360.000000007</v>
      </c>
      <c r="M178" s="65">
        <f t="shared" si="18"/>
        <v>787593.33333333349</v>
      </c>
      <c r="N178" s="65">
        <f t="shared" si="19"/>
        <v>2362780.0000000005</v>
      </c>
      <c r="O178" s="79">
        <v>10</v>
      </c>
      <c r="P178" s="65">
        <f t="shared" si="21"/>
        <v>4725560.0000000009</v>
      </c>
      <c r="Q178" s="76" t="s">
        <v>272</v>
      </c>
      <c r="R178" s="61"/>
      <c r="S178" s="61"/>
      <c r="T178" s="92" t="str">
        <f t="shared" si="22"/>
        <v>Office-No-11F4</v>
      </c>
      <c r="V178" s="103"/>
      <c r="W178"/>
      <c r="X178"/>
    </row>
    <row r="179" spans="1:24" x14ac:dyDescent="0.25">
      <c r="A179" s="61">
        <v>177</v>
      </c>
      <c r="B179" s="61" t="s">
        <v>203</v>
      </c>
      <c r="C179" s="61" t="str">
        <f t="shared" si="26"/>
        <v>4</v>
      </c>
      <c r="D179" s="61" t="s">
        <v>19</v>
      </c>
      <c r="E179" s="61" t="s">
        <v>16</v>
      </c>
      <c r="F179" s="79">
        <v>1009.75</v>
      </c>
      <c r="G179" s="65">
        <v>40000</v>
      </c>
      <c r="H179" s="65">
        <f t="shared" si="24"/>
        <v>40390000</v>
      </c>
      <c r="I179" s="79">
        <v>30</v>
      </c>
      <c r="J179" s="65">
        <f t="shared" si="20"/>
        <v>12117000</v>
      </c>
      <c r="K179" s="79">
        <v>60</v>
      </c>
      <c r="L179" s="65">
        <f t="shared" si="25"/>
        <v>24234000</v>
      </c>
      <c r="M179" s="65">
        <f t="shared" si="18"/>
        <v>673166.66666666663</v>
      </c>
      <c r="N179" s="65">
        <f t="shared" si="19"/>
        <v>2019500</v>
      </c>
      <c r="O179" s="79">
        <v>10</v>
      </c>
      <c r="P179" s="65">
        <f t="shared" si="21"/>
        <v>4039000</v>
      </c>
      <c r="Q179" s="76" t="s">
        <v>272</v>
      </c>
      <c r="R179" s="61"/>
      <c r="S179" s="61"/>
      <c r="T179" s="92" t="str">
        <f t="shared" si="22"/>
        <v>Office-No-12F4</v>
      </c>
      <c r="V179" s="103"/>
      <c r="W179"/>
      <c r="X179"/>
    </row>
    <row r="180" spans="1:24" x14ac:dyDescent="0.25">
      <c r="A180" s="61">
        <v>178</v>
      </c>
      <c r="B180" s="61" t="s">
        <v>93</v>
      </c>
      <c r="C180" s="61" t="str">
        <f t="shared" si="26"/>
        <v>5</v>
      </c>
      <c r="D180" s="61" t="s">
        <v>20</v>
      </c>
      <c r="E180" s="61" t="s">
        <v>16</v>
      </c>
      <c r="F180" s="79">
        <v>407</v>
      </c>
      <c r="G180" s="65">
        <v>40000</v>
      </c>
      <c r="H180" s="65">
        <f t="shared" si="24"/>
        <v>16280000</v>
      </c>
      <c r="I180" s="79">
        <v>30</v>
      </c>
      <c r="J180" s="65">
        <f t="shared" si="20"/>
        <v>4884000</v>
      </c>
      <c r="K180" s="79">
        <v>60</v>
      </c>
      <c r="L180" s="65">
        <f>H180-J180-P180</f>
        <v>9768000</v>
      </c>
      <c r="M180" s="65">
        <f t="shared" si="18"/>
        <v>271333.33333333331</v>
      </c>
      <c r="N180" s="65">
        <f t="shared" si="19"/>
        <v>814000</v>
      </c>
      <c r="O180" s="79">
        <v>10</v>
      </c>
      <c r="P180" s="65">
        <f t="shared" si="21"/>
        <v>1628000</v>
      </c>
      <c r="Q180" s="76" t="s">
        <v>272</v>
      </c>
      <c r="R180" s="61"/>
      <c r="S180" s="61"/>
      <c r="T180" s="92" t="str">
        <f t="shared" si="22"/>
        <v>Office-No-1F5</v>
      </c>
      <c r="V180" s="103"/>
      <c r="W180"/>
      <c r="X180"/>
    </row>
    <row r="181" spans="1:24" x14ac:dyDescent="0.25">
      <c r="A181" s="61">
        <v>179</v>
      </c>
      <c r="B181" s="61" t="s">
        <v>204</v>
      </c>
      <c r="C181" s="61" t="str">
        <f t="shared" si="26"/>
        <v>5</v>
      </c>
      <c r="D181" s="61" t="s">
        <v>20</v>
      </c>
      <c r="E181" s="61" t="s">
        <v>16</v>
      </c>
      <c r="F181" s="79">
        <v>1127.9000000000001</v>
      </c>
      <c r="G181" s="65">
        <v>40000</v>
      </c>
      <c r="H181" s="65">
        <f t="shared" si="24"/>
        <v>45116000</v>
      </c>
      <c r="I181" s="79">
        <v>30</v>
      </c>
      <c r="J181" s="65">
        <f t="shared" si="20"/>
        <v>13534800</v>
      </c>
      <c r="K181" s="79">
        <v>60</v>
      </c>
      <c r="L181" s="65">
        <f t="shared" ref="L181:L191" si="27">H181-J181-P181</f>
        <v>27069600</v>
      </c>
      <c r="M181" s="65">
        <f t="shared" si="18"/>
        <v>751933.33333333337</v>
      </c>
      <c r="N181" s="65">
        <f t="shared" si="19"/>
        <v>2255800</v>
      </c>
      <c r="O181" s="79">
        <v>10</v>
      </c>
      <c r="P181" s="65">
        <f t="shared" si="21"/>
        <v>4511600</v>
      </c>
      <c r="Q181" s="76" t="s">
        <v>272</v>
      </c>
      <c r="R181" s="61"/>
      <c r="S181" s="61"/>
      <c r="T181" s="92" t="str">
        <f t="shared" si="22"/>
        <v>Office-No-2F5</v>
      </c>
      <c r="V181" s="103"/>
      <c r="W181"/>
      <c r="X181"/>
    </row>
    <row r="182" spans="1:24" x14ac:dyDescent="0.25">
      <c r="A182" s="61">
        <v>180</v>
      </c>
      <c r="B182" s="61" t="s">
        <v>205</v>
      </c>
      <c r="C182" s="61" t="str">
        <f t="shared" si="26"/>
        <v>5</v>
      </c>
      <c r="D182" s="61" t="s">
        <v>20</v>
      </c>
      <c r="E182" s="61" t="s">
        <v>16</v>
      </c>
      <c r="F182" s="79">
        <v>1046.75</v>
      </c>
      <c r="G182" s="65">
        <v>40000</v>
      </c>
      <c r="H182" s="65">
        <f t="shared" si="24"/>
        <v>41870000</v>
      </c>
      <c r="I182" s="79">
        <v>30</v>
      </c>
      <c r="J182" s="65">
        <f t="shared" si="20"/>
        <v>12561000</v>
      </c>
      <c r="K182" s="79">
        <v>60</v>
      </c>
      <c r="L182" s="65">
        <f t="shared" si="27"/>
        <v>25122000</v>
      </c>
      <c r="M182" s="65">
        <f t="shared" si="18"/>
        <v>697833.33333333337</v>
      </c>
      <c r="N182" s="65">
        <f t="shared" si="19"/>
        <v>2093500</v>
      </c>
      <c r="O182" s="79">
        <v>10</v>
      </c>
      <c r="P182" s="65">
        <f t="shared" si="21"/>
        <v>4187000</v>
      </c>
      <c r="Q182" s="76" t="s">
        <v>272</v>
      </c>
      <c r="R182" s="61"/>
      <c r="S182" s="61"/>
      <c r="T182" s="92" t="str">
        <f t="shared" si="22"/>
        <v>Office-No-3F5</v>
      </c>
      <c r="V182" s="103"/>
      <c r="W182"/>
      <c r="X182"/>
    </row>
    <row r="183" spans="1:24" x14ac:dyDescent="0.25">
      <c r="A183" s="61">
        <v>181</v>
      </c>
      <c r="B183" s="61" t="s">
        <v>206</v>
      </c>
      <c r="C183" s="61" t="str">
        <f t="shared" si="26"/>
        <v>5</v>
      </c>
      <c r="D183" s="61" t="s">
        <v>20</v>
      </c>
      <c r="E183" s="61" t="s">
        <v>16</v>
      </c>
      <c r="F183" s="79">
        <v>929.15</v>
      </c>
      <c r="G183" s="65">
        <v>40000</v>
      </c>
      <c r="H183" s="65">
        <f t="shared" si="24"/>
        <v>37166000</v>
      </c>
      <c r="I183" s="79">
        <v>30</v>
      </c>
      <c r="J183" s="65">
        <f t="shared" si="20"/>
        <v>11149800</v>
      </c>
      <c r="K183" s="79">
        <v>60</v>
      </c>
      <c r="L183" s="65">
        <f t="shared" si="27"/>
        <v>22299600</v>
      </c>
      <c r="M183" s="65">
        <f t="shared" si="18"/>
        <v>619433.33333333337</v>
      </c>
      <c r="N183" s="65">
        <f t="shared" si="19"/>
        <v>1858300</v>
      </c>
      <c r="O183" s="79">
        <v>10</v>
      </c>
      <c r="P183" s="65">
        <f t="shared" si="21"/>
        <v>3716600</v>
      </c>
      <c r="Q183" s="76" t="s">
        <v>272</v>
      </c>
      <c r="R183" s="61"/>
      <c r="S183" s="61"/>
      <c r="T183" s="92" t="str">
        <f t="shared" si="22"/>
        <v>Office-No-4F5</v>
      </c>
      <c r="V183" s="103"/>
      <c r="W183"/>
      <c r="X183"/>
    </row>
    <row r="184" spans="1:24" x14ac:dyDescent="0.25">
      <c r="A184" s="61">
        <v>182</v>
      </c>
      <c r="B184" s="61" t="s">
        <v>207</v>
      </c>
      <c r="C184" s="61" t="str">
        <f t="shared" si="26"/>
        <v>5</v>
      </c>
      <c r="D184" s="61" t="s">
        <v>20</v>
      </c>
      <c r="E184" s="61" t="s">
        <v>16</v>
      </c>
      <c r="F184" s="79">
        <v>1160.68</v>
      </c>
      <c r="G184" s="65">
        <v>40000</v>
      </c>
      <c r="H184" s="65">
        <f t="shared" si="24"/>
        <v>46427200</v>
      </c>
      <c r="I184" s="79">
        <v>30</v>
      </c>
      <c r="J184" s="65">
        <f t="shared" si="20"/>
        <v>13928160</v>
      </c>
      <c r="K184" s="79">
        <v>60</v>
      </c>
      <c r="L184" s="65">
        <f t="shared" si="27"/>
        <v>27856320</v>
      </c>
      <c r="M184" s="65">
        <f t="shared" si="18"/>
        <v>773786.66666666663</v>
      </c>
      <c r="N184" s="65">
        <f t="shared" si="19"/>
        <v>2321360</v>
      </c>
      <c r="O184" s="79">
        <v>10</v>
      </c>
      <c r="P184" s="65">
        <f t="shared" si="21"/>
        <v>4642720</v>
      </c>
      <c r="Q184" s="76" t="s">
        <v>272</v>
      </c>
      <c r="R184" s="61"/>
      <c r="S184" s="61"/>
      <c r="T184" s="92" t="str">
        <f t="shared" si="22"/>
        <v>Office-No-5F5</v>
      </c>
      <c r="V184" s="103"/>
      <c r="W184"/>
      <c r="X184"/>
    </row>
    <row r="185" spans="1:24" x14ac:dyDescent="0.25">
      <c r="A185" s="61">
        <v>183</v>
      </c>
      <c r="B185" s="61" t="s">
        <v>208</v>
      </c>
      <c r="C185" s="61" t="str">
        <f t="shared" si="26"/>
        <v>5</v>
      </c>
      <c r="D185" s="61" t="s">
        <v>20</v>
      </c>
      <c r="E185" s="61" t="s">
        <v>16</v>
      </c>
      <c r="F185" s="79">
        <v>1450.85</v>
      </c>
      <c r="G185" s="65">
        <v>40000</v>
      </c>
      <c r="H185" s="65">
        <f t="shared" si="24"/>
        <v>58034000</v>
      </c>
      <c r="I185" s="79">
        <v>30</v>
      </c>
      <c r="J185" s="65">
        <f t="shared" si="20"/>
        <v>17410200</v>
      </c>
      <c r="K185" s="79">
        <v>60</v>
      </c>
      <c r="L185" s="65">
        <f t="shared" si="27"/>
        <v>34820400</v>
      </c>
      <c r="M185" s="65">
        <f t="shared" si="18"/>
        <v>967233.33333333337</v>
      </c>
      <c r="N185" s="65">
        <f t="shared" si="19"/>
        <v>2901700</v>
      </c>
      <c r="O185" s="79">
        <v>10</v>
      </c>
      <c r="P185" s="65">
        <f t="shared" si="21"/>
        <v>5803400</v>
      </c>
      <c r="Q185" s="76" t="s">
        <v>272</v>
      </c>
      <c r="R185" s="61"/>
      <c r="S185" s="61"/>
      <c r="T185" s="92" t="str">
        <f t="shared" si="22"/>
        <v>Office-No-6F5</v>
      </c>
      <c r="V185" s="103"/>
      <c r="W185"/>
      <c r="X185"/>
    </row>
    <row r="186" spans="1:24" x14ac:dyDescent="0.25">
      <c r="A186" s="61">
        <v>184</v>
      </c>
      <c r="B186" s="61" t="s">
        <v>209</v>
      </c>
      <c r="C186" s="61" t="str">
        <f t="shared" si="26"/>
        <v>5</v>
      </c>
      <c r="D186" s="61" t="s">
        <v>20</v>
      </c>
      <c r="E186" s="61" t="s">
        <v>16</v>
      </c>
      <c r="F186" s="79">
        <v>1448.9</v>
      </c>
      <c r="G186" s="65">
        <v>40000</v>
      </c>
      <c r="H186" s="65">
        <f t="shared" si="24"/>
        <v>57956000</v>
      </c>
      <c r="I186" s="79">
        <v>30</v>
      </c>
      <c r="J186" s="65">
        <f t="shared" si="20"/>
        <v>17386800</v>
      </c>
      <c r="K186" s="79">
        <v>60</v>
      </c>
      <c r="L186" s="65">
        <f t="shared" si="27"/>
        <v>34773600</v>
      </c>
      <c r="M186" s="65">
        <f t="shared" si="18"/>
        <v>965933.33333333337</v>
      </c>
      <c r="N186" s="65">
        <f t="shared" si="19"/>
        <v>2897800</v>
      </c>
      <c r="O186" s="79">
        <v>10</v>
      </c>
      <c r="P186" s="65">
        <f t="shared" si="21"/>
        <v>5795600</v>
      </c>
      <c r="Q186" s="76" t="s">
        <v>272</v>
      </c>
      <c r="R186" s="61"/>
      <c r="S186" s="61"/>
      <c r="T186" s="92" t="str">
        <f t="shared" si="22"/>
        <v>Office-No-7F5</v>
      </c>
      <c r="V186" s="103"/>
      <c r="W186"/>
      <c r="X186"/>
    </row>
    <row r="187" spans="1:24" x14ac:dyDescent="0.25">
      <c r="A187" s="61">
        <v>185</v>
      </c>
      <c r="B187" s="61" t="s">
        <v>210</v>
      </c>
      <c r="C187" s="61" t="str">
        <f t="shared" si="26"/>
        <v>5</v>
      </c>
      <c r="D187" s="61" t="s">
        <v>20</v>
      </c>
      <c r="E187" s="61" t="s">
        <v>16</v>
      </c>
      <c r="F187" s="79">
        <v>903.34</v>
      </c>
      <c r="G187" s="65">
        <v>40000</v>
      </c>
      <c r="H187" s="65">
        <f t="shared" si="24"/>
        <v>36133600</v>
      </c>
      <c r="I187" s="79">
        <v>30</v>
      </c>
      <c r="J187" s="65">
        <f t="shared" si="20"/>
        <v>10840080</v>
      </c>
      <c r="K187" s="79">
        <v>60</v>
      </c>
      <c r="L187" s="65">
        <f t="shared" si="27"/>
        <v>21680160</v>
      </c>
      <c r="M187" s="65">
        <f t="shared" si="18"/>
        <v>602226.66666666663</v>
      </c>
      <c r="N187" s="65">
        <f t="shared" si="19"/>
        <v>1806680</v>
      </c>
      <c r="O187" s="79">
        <v>10</v>
      </c>
      <c r="P187" s="65">
        <f t="shared" si="21"/>
        <v>3613360</v>
      </c>
      <c r="Q187" s="76" t="s">
        <v>272</v>
      </c>
      <c r="R187" s="61"/>
      <c r="S187" s="61"/>
      <c r="T187" s="92" t="str">
        <f t="shared" si="22"/>
        <v>Office-No-8F5</v>
      </c>
      <c r="V187" s="103"/>
      <c r="W187"/>
      <c r="X187"/>
    </row>
    <row r="188" spans="1:24" x14ac:dyDescent="0.25">
      <c r="A188" s="61">
        <v>186</v>
      </c>
      <c r="B188" s="61" t="s">
        <v>211</v>
      </c>
      <c r="C188" s="61" t="str">
        <f t="shared" si="26"/>
        <v>5</v>
      </c>
      <c r="D188" s="61" t="s">
        <v>20</v>
      </c>
      <c r="E188" s="61" t="s">
        <v>16</v>
      </c>
      <c r="F188" s="79">
        <v>1083.1500000000001</v>
      </c>
      <c r="G188" s="65">
        <v>40000</v>
      </c>
      <c r="H188" s="65">
        <f t="shared" si="24"/>
        <v>43326000</v>
      </c>
      <c r="I188" s="79">
        <v>30</v>
      </c>
      <c r="J188" s="65">
        <f t="shared" si="20"/>
        <v>12997800</v>
      </c>
      <c r="K188" s="79">
        <v>60</v>
      </c>
      <c r="L188" s="65">
        <f t="shared" si="27"/>
        <v>25995600</v>
      </c>
      <c r="M188" s="65">
        <f t="shared" si="18"/>
        <v>722100</v>
      </c>
      <c r="N188" s="65">
        <f t="shared" si="19"/>
        <v>2166300</v>
      </c>
      <c r="O188" s="79">
        <v>10</v>
      </c>
      <c r="P188" s="65">
        <f t="shared" si="21"/>
        <v>4332600</v>
      </c>
      <c r="Q188" s="76" t="s">
        <v>272</v>
      </c>
      <c r="R188" s="61"/>
      <c r="S188" s="61"/>
      <c r="T188" s="92" t="str">
        <f t="shared" si="22"/>
        <v>Office-No-9F5</v>
      </c>
      <c r="V188" s="103"/>
      <c r="W188"/>
      <c r="X188"/>
    </row>
    <row r="189" spans="1:24" x14ac:dyDescent="0.25">
      <c r="A189" s="61">
        <v>187</v>
      </c>
      <c r="B189" s="61" t="s">
        <v>212</v>
      </c>
      <c r="C189" s="61" t="str">
        <f t="shared" si="26"/>
        <v>5</v>
      </c>
      <c r="D189" s="61" t="s">
        <v>20</v>
      </c>
      <c r="E189" s="61" t="s">
        <v>16</v>
      </c>
      <c r="F189" s="79">
        <v>804.87</v>
      </c>
      <c r="G189" s="65">
        <v>40000</v>
      </c>
      <c r="H189" s="65">
        <f t="shared" si="24"/>
        <v>32194800</v>
      </c>
      <c r="I189" s="79">
        <v>30</v>
      </c>
      <c r="J189" s="65">
        <f t="shared" si="20"/>
        <v>9658440</v>
      </c>
      <c r="K189" s="79">
        <v>60</v>
      </c>
      <c r="L189" s="65">
        <f t="shared" si="27"/>
        <v>19316880</v>
      </c>
      <c r="M189" s="65">
        <f t="shared" si="18"/>
        <v>536580</v>
      </c>
      <c r="N189" s="65">
        <f t="shared" si="19"/>
        <v>1609740</v>
      </c>
      <c r="O189" s="79">
        <v>10</v>
      </c>
      <c r="P189" s="65">
        <f t="shared" si="21"/>
        <v>3219480</v>
      </c>
      <c r="Q189" s="76" t="s">
        <v>272</v>
      </c>
      <c r="R189" s="61"/>
      <c r="S189" s="61"/>
      <c r="T189" s="92" t="str">
        <f t="shared" si="22"/>
        <v>Office-No-10F5</v>
      </c>
      <c r="V189" s="103"/>
      <c r="W189"/>
      <c r="X189"/>
    </row>
    <row r="190" spans="1:24" x14ac:dyDescent="0.25">
      <c r="A190" s="61">
        <v>188</v>
      </c>
      <c r="B190" s="61" t="s">
        <v>213</v>
      </c>
      <c r="C190" s="61" t="str">
        <f t="shared" si="26"/>
        <v>5</v>
      </c>
      <c r="D190" s="61" t="s">
        <v>20</v>
      </c>
      <c r="E190" s="61" t="s">
        <v>16</v>
      </c>
      <c r="F190" s="79">
        <v>1181.3900000000001</v>
      </c>
      <c r="G190" s="65">
        <v>40000</v>
      </c>
      <c r="H190" s="65">
        <f t="shared" si="24"/>
        <v>47255600.000000007</v>
      </c>
      <c r="I190" s="79">
        <v>30</v>
      </c>
      <c r="J190" s="65">
        <f t="shared" si="20"/>
        <v>14176680.000000002</v>
      </c>
      <c r="K190" s="79">
        <v>60</v>
      </c>
      <c r="L190" s="65">
        <f t="shared" si="27"/>
        <v>28353360.000000007</v>
      </c>
      <c r="M190" s="65">
        <f t="shared" ref="M190:M223" si="28">L190/36</f>
        <v>787593.33333333349</v>
      </c>
      <c r="N190" s="65">
        <f t="shared" ref="N190:N223" si="29">M190*3</f>
        <v>2362780.0000000005</v>
      </c>
      <c r="O190" s="79">
        <v>10</v>
      </c>
      <c r="P190" s="65">
        <f t="shared" si="21"/>
        <v>4725560.0000000009</v>
      </c>
      <c r="Q190" s="76" t="s">
        <v>272</v>
      </c>
      <c r="R190" s="61"/>
      <c r="S190" s="61"/>
      <c r="T190" s="92" t="str">
        <f t="shared" si="22"/>
        <v>Office-No-11F5</v>
      </c>
      <c r="V190" s="103"/>
      <c r="W190"/>
      <c r="X190"/>
    </row>
    <row r="191" spans="1:24" x14ac:dyDescent="0.25">
      <c r="A191" s="61">
        <v>189</v>
      </c>
      <c r="B191" s="61" t="s">
        <v>214</v>
      </c>
      <c r="C191" s="61" t="str">
        <f t="shared" si="26"/>
        <v>6</v>
      </c>
      <c r="D191" s="61" t="s">
        <v>23</v>
      </c>
      <c r="E191" s="61" t="s">
        <v>16</v>
      </c>
      <c r="F191" s="79">
        <v>1009.75</v>
      </c>
      <c r="G191" s="65">
        <v>40000</v>
      </c>
      <c r="H191" s="65">
        <f t="shared" si="24"/>
        <v>40390000</v>
      </c>
      <c r="I191" s="79">
        <v>30</v>
      </c>
      <c r="J191" s="65">
        <f t="shared" si="20"/>
        <v>12117000</v>
      </c>
      <c r="K191" s="79">
        <v>60</v>
      </c>
      <c r="L191" s="65">
        <f t="shared" si="27"/>
        <v>24234000</v>
      </c>
      <c r="M191" s="65">
        <f t="shared" si="28"/>
        <v>673166.66666666663</v>
      </c>
      <c r="N191" s="65">
        <f t="shared" si="29"/>
        <v>2019500</v>
      </c>
      <c r="O191" s="79">
        <v>10</v>
      </c>
      <c r="P191" s="65">
        <f t="shared" si="21"/>
        <v>4039000</v>
      </c>
      <c r="Q191" s="76" t="s">
        <v>272</v>
      </c>
      <c r="R191" s="61"/>
      <c r="S191" s="61"/>
      <c r="T191" s="92" t="str">
        <f t="shared" si="22"/>
        <v>Office-No-12F5</v>
      </c>
      <c r="V191" s="103"/>
      <c r="W191"/>
      <c r="X191"/>
    </row>
    <row r="192" spans="1:24" x14ac:dyDescent="0.25">
      <c r="A192" s="61">
        <v>190</v>
      </c>
      <c r="B192" s="61" t="s">
        <v>94</v>
      </c>
      <c r="C192" s="61" t="str">
        <f t="shared" si="26"/>
        <v>6</v>
      </c>
      <c r="D192" s="61" t="s">
        <v>23</v>
      </c>
      <c r="E192" s="61" t="s">
        <v>16</v>
      </c>
      <c r="F192" s="79">
        <v>407</v>
      </c>
      <c r="G192" s="65">
        <v>40000</v>
      </c>
      <c r="H192" s="65">
        <f t="shared" si="24"/>
        <v>16280000</v>
      </c>
      <c r="I192" s="79">
        <v>30</v>
      </c>
      <c r="J192" s="65">
        <f t="shared" si="20"/>
        <v>4884000</v>
      </c>
      <c r="K192" s="79">
        <v>60</v>
      </c>
      <c r="L192" s="65">
        <f>H192-J192-P192</f>
        <v>9768000</v>
      </c>
      <c r="M192" s="65">
        <f t="shared" si="28"/>
        <v>271333.33333333331</v>
      </c>
      <c r="N192" s="65">
        <f t="shared" si="29"/>
        <v>814000</v>
      </c>
      <c r="O192" s="79">
        <v>10</v>
      </c>
      <c r="P192" s="65">
        <f t="shared" si="21"/>
        <v>1628000</v>
      </c>
      <c r="Q192" s="76" t="s">
        <v>272</v>
      </c>
      <c r="R192" s="61"/>
      <c r="S192" s="61"/>
      <c r="T192" s="92" t="str">
        <f t="shared" si="22"/>
        <v>Office-No-1F6</v>
      </c>
      <c r="V192" s="103"/>
      <c r="W192"/>
      <c r="X192"/>
    </row>
    <row r="193" spans="1:24" x14ac:dyDescent="0.25">
      <c r="A193" s="61">
        <v>191</v>
      </c>
      <c r="B193" s="61" t="s">
        <v>215</v>
      </c>
      <c r="C193" s="61" t="str">
        <f t="shared" si="26"/>
        <v>6</v>
      </c>
      <c r="D193" s="61" t="s">
        <v>23</v>
      </c>
      <c r="E193" s="61" t="s">
        <v>16</v>
      </c>
      <c r="F193" s="79">
        <v>1127.9000000000001</v>
      </c>
      <c r="G193" s="65">
        <v>40000</v>
      </c>
      <c r="H193" s="65">
        <f t="shared" si="24"/>
        <v>45116000</v>
      </c>
      <c r="I193" s="79">
        <v>30</v>
      </c>
      <c r="J193" s="65">
        <f t="shared" si="20"/>
        <v>13534800</v>
      </c>
      <c r="K193" s="79">
        <v>60</v>
      </c>
      <c r="L193" s="65">
        <f t="shared" ref="L193:L203" si="30">H193-J193-P193</f>
        <v>27069600</v>
      </c>
      <c r="M193" s="65">
        <f t="shared" si="28"/>
        <v>751933.33333333337</v>
      </c>
      <c r="N193" s="65">
        <f t="shared" si="29"/>
        <v>2255800</v>
      </c>
      <c r="O193" s="79">
        <v>10</v>
      </c>
      <c r="P193" s="65">
        <f t="shared" si="21"/>
        <v>4511600</v>
      </c>
      <c r="Q193" s="76" t="s">
        <v>272</v>
      </c>
      <c r="R193" s="61"/>
      <c r="S193" s="61"/>
      <c r="T193" s="92" t="str">
        <f t="shared" si="22"/>
        <v>Office-No-2F6</v>
      </c>
      <c r="V193" s="103"/>
      <c r="W193"/>
      <c r="X193"/>
    </row>
    <row r="194" spans="1:24" x14ac:dyDescent="0.25">
      <c r="A194" s="61">
        <v>192</v>
      </c>
      <c r="B194" s="61" t="s">
        <v>216</v>
      </c>
      <c r="C194" s="61" t="str">
        <f t="shared" ref="C194:C221" si="31">LEFT(D194,1)</f>
        <v>6</v>
      </c>
      <c r="D194" s="61" t="s">
        <v>23</v>
      </c>
      <c r="E194" s="61" t="s">
        <v>16</v>
      </c>
      <c r="F194" s="79">
        <v>1046.75</v>
      </c>
      <c r="G194" s="65">
        <v>40000</v>
      </c>
      <c r="H194" s="65">
        <f t="shared" si="24"/>
        <v>41870000</v>
      </c>
      <c r="I194" s="79">
        <v>30</v>
      </c>
      <c r="J194" s="65">
        <f t="shared" si="20"/>
        <v>12561000</v>
      </c>
      <c r="K194" s="79">
        <v>60</v>
      </c>
      <c r="L194" s="65">
        <f t="shared" si="30"/>
        <v>25122000</v>
      </c>
      <c r="M194" s="65">
        <f t="shared" si="28"/>
        <v>697833.33333333337</v>
      </c>
      <c r="N194" s="65">
        <f t="shared" si="29"/>
        <v>2093500</v>
      </c>
      <c r="O194" s="79">
        <v>10</v>
      </c>
      <c r="P194" s="65">
        <f t="shared" si="21"/>
        <v>4187000</v>
      </c>
      <c r="Q194" s="76" t="s">
        <v>272</v>
      </c>
      <c r="R194" s="61"/>
      <c r="S194" s="61"/>
      <c r="T194" s="92" t="str">
        <f t="shared" si="22"/>
        <v>Office-No-3F6</v>
      </c>
      <c r="V194" s="103"/>
      <c r="W194"/>
      <c r="X194"/>
    </row>
    <row r="195" spans="1:24" x14ac:dyDescent="0.25">
      <c r="A195" s="61">
        <v>193</v>
      </c>
      <c r="B195" s="61" t="s">
        <v>217</v>
      </c>
      <c r="C195" s="61" t="str">
        <f t="shared" si="31"/>
        <v>6</v>
      </c>
      <c r="D195" s="61" t="s">
        <v>23</v>
      </c>
      <c r="E195" s="61" t="s">
        <v>16</v>
      </c>
      <c r="F195" s="79">
        <v>929.15</v>
      </c>
      <c r="G195" s="65">
        <v>40000</v>
      </c>
      <c r="H195" s="65">
        <f t="shared" si="24"/>
        <v>37166000</v>
      </c>
      <c r="I195" s="79">
        <v>30</v>
      </c>
      <c r="J195" s="65">
        <f t="shared" ref="J195:J208" si="32">H195*0.3</f>
        <v>11149800</v>
      </c>
      <c r="K195" s="79">
        <v>60</v>
      </c>
      <c r="L195" s="65">
        <f t="shared" si="30"/>
        <v>22299600</v>
      </c>
      <c r="M195" s="65">
        <f t="shared" si="28"/>
        <v>619433.33333333337</v>
      </c>
      <c r="N195" s="65">
        <f t="shared" si="29"/>
        <v>1858300</v>
      </c>
      <c r="O195" s="79">
        <v>10</v>
      </c>
      <c r="P195" s="65">
        <f t="shared" ref="P195:P208" si="33">H195*0.1</f>
        <v>3716600</v>
      </c>
      <c r="Q195" s="76" t="s">
        <v>272</v>
      </c>
      <c r="R195" s="61"/>
      <c r="S195" s="61"/>
      <c r="T195" s="92" t="str">
        <f t="shared" si="22"/>
        <v>Office-No-4F6</v>
      </c>
      <c r="V195" s="103"/>
      <c r="W195"/>
      <c r="X195"/>
    </row>
    <row r="196" spans="1:24" x14ac:dyDescent="0.25">
      <c r="A196" s="61">
        <v>194</v>
      </c>
      <c r="B196" s="61" t="s">
        <v>218</v>
      </c>
      <c r="C196" s="61" t="str">
        <f t="shared" si="31"/>
        <v>6</v>
      </c>
      <c r="D196" s="61" t="s">
        <v>23</v>
      </c>
      <c r="E196" s="61" t="s">
        <v>16</v>
      </c>
      <c r="F196" s="79">
        <v>1160.68</v>
      </c>
      <c r="G196" s="65">
        <v>40000</v>
      </c>
      <c r="H196" s="65">
        <f t="shared" si="24"/>
        <v>46427200</v>
      </c>
      <c r="I196" s="79">
        <v>30</v>
      </c>
      <c r="J196" s="65">
        <f t="shared" si="32"/>
        <v>13928160</v>
      </c>
      <c r="K196" s="79">
        <v>60</v>
      </c>
      <c r="L196" s="65">
        <f t="shared" si="30"/>
        <v>27856320</v>
      </c>
      <c r="M196" s="65">
        <f t="shared" si="28"/>
        <v>773786.66666666663</v>
      </c>
      <c r="N196" s="65">
        <f t="shared" si="29"/>
        <v>2321360</v>
      </c>
      <c r="O196" s="79">
        <v>10</v>
      </c>
      <c r="P196" s="65">
        <f t="shared" si="33"/>
        <v>4642720</v>
      </c>
      <c r="Q196" s="76" t="s">
        <v>272</v>
      </c>
      <c r="R196" s="61"/>
      <c r="S196" s="61"/>
      <c r="T196" s="92" t="str">
        <f t="shared" ref="T196:T221" si="34">TRIM(E196)&amp;"-No-" &amp; TRIM(B196)</f>
        <v>Office-No-5F6</v>
      </c>
      <c r="V196" s="103"/>
      <c r="W196"/>
      <c r="X196"/>
    </row>
    <row r="197" spans="1:24" x14ac:dyDescent="0.25">
      <c r="A197" s="61">
        <v>195</v>
      </c>
      <c r="B197" s="61" t="s">
        <v>219</v>
      </c>
      <c r="C197" s="61" t="str">
        <f t="shared" si="31"/>
        <v>6</v>
      </c>
      <c r="D197" s="61" t="s">
        <v>23</v>
      </c>
      <c r="E197" s="61" t="s">
        <v>16</v>
      </c>
      <c r="F197" s="79">
        <v>1450.85</v>
      </c>
      <c r="G197" s="65">
        <v>40000</v>
      </c>
      <c r="H197" s="65">
        <f t="shared" si="24"/>
        <v>58034000</v>
      </c>
      <c r="I197" s="79">
        <v>30</v>
      </c>
      <c r="J197" s="65">
        <f t="shared" si="32"/>
        <v>17410200</v>
      </c>
      <c r="K197" s="79">
        <v>60</v>
      </c>
      <c r="L197" s="65">
        <f t="shared" si="30"/>
        <v>34820400</v>
      </c>
      <c r="M197" s="65">
        <f t="shared" si="28"/>
        <v>967233.33333333337</v>
      </c>
      <c r="N197" s="65">
        <f t="shared" si="29"/>
        <v>2901700</v>
      </c>
      <c r="O197" s="79">
        <v>10</v>
      </c>
      <c r="P197" s="65">
        <f t="shared" si="33"/>
        <v>5803400</v>
      </c>
      <c r="Q197" s="76" t="s">
        <v>272</v>
      </c>
      <c r="R197" s="61"/>
      <c r="S197" s="61"/>
      <c r="T197" s="92" t="str">
        <f t="shared" si="34"/>
        <v>Office-No-6F6</v>
      </c>
      <c r="V197" s="103"/>
      <c r="W197"/>
      <c r="X197"/>
    </row>
    <row r="198" spans="1:24" x14ac:dyDescent="0.25">
      <c r="A198" s="61">
        <v>196</v>
      </c>
      <c r="B198" s="61" t="s">
        <v>220</v>
      </c>
      <c r="C198" s="61" t="str">
        <f t="shared" si="31"/>
        <v>6</v>
      </c>
      <c r="D198" s="61" t="s">
        <v>23</v>
      </c>
      <c r="E198" s="61" t="s">
        <v>16</v>
      </c>
      <c r="F198" s="79">
        <v>1448.9</v>
      </c>
      <c r="G198" s="65">
        <v>40000</v>
      </c>
      <c r="H198" s="65">
        <f t="shared" si="24"/>
        <v>57956000</v>
      </c>
      <c r="I198" s="79">
        <v>30</v>
      </c>
      <c r="J198" s="65">
        <f t="shared" si="32"/>
        <v>17386800</v>
      </c>
      <c r="K198" s="79">
        <v>60</v>
      </c>
      <c r="L198" s="65">
        <f t="shared" si="30"/>
        <v>34773600</v>
      </c>
      <c r="M198" s="65">
        <f t="shared" si="28"/>
        <v>965933.33333333337</v>
      </c>
      <c r="N198" s="65">
        <f t="shared" si="29"/>
        <v>2897800</v>
      </c>
      <c r="O198" s="79">
        <v>10</v>
      </c>
      <c r="P198" s="65">
        <f t="shared" si="33"/>
        <v>5795600</v>
      </c>
      <c r="Q198" s="76" t="s">
        <v>272</v>
      </c>
      <c r="R198" s="61"/>
      <c r="S198" s="61"/>
      <c r="T198" s="92" t="str">
        <f t="shared" si="34"/>
        <v>Office-No-7F6</v>
      </c>
      <c r="V198" s="103"/>
      <c r="W198"/>
      <c r="X198"/>
    </row>
    <row r="199" spans="1:24" x14ac:dyDescent="0.25">
      <c r="A199" s="61">
        <v>197</v>
      </c>
      <c r="B199" s="61" t="s">
        <v>221</v>
      </c>
      <c r="C199" s="61" t="str">
        <f t="shared" si="31"/>
        <v>6</v>
      </c>
      <c r="D199" s="61" t="s">
        <v>23</v>
      </c>
      <c r="E199" s="61" t="s">
        <v>16</v>
      </c>
      <c r="F199" s="79">
        <v>903.34</v>
      </c>
      <c r="G199" s="65">
        <v>40000</v>
      </c>
      <c r="H199" s="65">
        <f t="shared" si="24"/>
        <v>36133600</v>
      </c>
      <c r="I199" s="79">
        <v>30</v>
      </c>
      <c r="J199" s="65">
        <f t="shared" si="32"/>
        <v>10840080</v>
      </c>
      <c r="K199" s="79">
        <v>60</v>
      </c>
      <c r="L199" s="65">
        <f t="shared" si="30"/>
        <v>21680160</v>
      </c>
      <c r="M199" s="65">
        <f t="shared" si="28"/>
        <v>602226.66666666663</v>
      </c>
      <c r="N199" s="65">
        <f t="shared" si="29"/>
        <v>1806680</v>
      </c>
      <c r="O199" s="79">
        <v>10</v>
      </c>
      <c r="P199" s="65">
        <f t="shared" si="33"/>
        <v>3613360</v>
      </c>
      <c r="Q199" s="76" t="s">
        <v>272</v>
      </c>
      <c r="R199" s="61"/>
      <c r="S199" s="61"/>
      <c r="T199" s="92" t="str">
        <f t="shared" si="34"/>
        <v>Office-No-8F6</v>
      </c>
      <c r="V199" s="103"/>
      <c r="W199"/>
      <c r="X199"/>
    </row>
    <row r="200" spans="1:24" x14ac:dyDescent="0.25">
      <c r="A200" s="61">
        <v>198</v>
      </c>
      <c r="B200" s="61" t="s">
        <v>222</v>
      </c>
      <c r="C200" s="61" t="str">
        <f t="shared" si="31"/>
        <v>6</v>
      </c>
      <c r="D200" s="61" t="s">
        <v>23</v>
      </c>
      <c r="E200" s="61" t="s">
        <v>16</v>
      </c>
      <c r="F200" s="79">
        <v>1083.1500000000001</v>
      </c>
      <c r="G200" s="65">
        <v>40000</v>
      </c>
      <c r="H200" s="65">
        <f t="shared" si="24"/>
        <v>43326000</v>
      </c>
      <c r="I200" s="79">
        <v>30</v>
      </c>
      <c r="J200" s="65">
        <f t="shared" si="32"/>
        <v>12997800</v>
      </c>
      <c r="K200" s="79">
        <v>60</v>
      </c>
      <c r="L200" s="65">
        <f t="shared" si="30"/>
        <v>25995600</v>
      </c>
      <c r="M200" s="65">
        <f t="shared" si="28"/>
        <v>722100</v>
      </c>
      <c r="N200" s="65">
        <f t="shared" si="29"/>
        <v>2166300</v>
      </c>
      <c r="O200" s="79">
        <v>10</v>
      </c>
      <c r="P200" s="65">
        <f t="shared" si="33"/>
        <v>4332600</v>
      </c>
      <c r="Q200" s="76" t="s">
        <v>272</v>
      </c>
      <c r="R200" s="61"/>
      <c r="S200" s="61"/>
      <c r="T200" s="92" t="str">
        <f t="shared" si="34"/>
        <v>Office-No-9F6</v>
      </c>
      <c r="V200" s="103"/>
      <c r="W200"/>
      <c r="X200"/>
    </row>
    <row r="201" spans="1:24" x14ac:dyDescent="0.25">
      <c r="A201" s="61">
        <v>199</v>
      </c>
      <c r="B201" s="61" t="s">
        <v>223</v>
      </c>
      <c r="C201" s="61" t="str">
        <f t="shared" si="31"/>
        <v>6</v>
      </c>
      <c r="D201" s="61" t="s">
        <v>23</v>
      </c>
      <c r="E201" s="61" t="s">
        <v>16</v>
      </c>
      <c r="F201" s="79">
        <v>804.87</v>
      </c>
      <c r="G201" s="65">
        <v>40000</v>
      </c>
      <c r="H201" s="65">
        <f t="shared" si="24"/>
        <v>32194800</v>
      </c>
      <c r="I201" s="79">
        <v>30</v>
      </c>
      <c r="J201" s="65">
        <f t="shared" si="32"/>
        <v>9658440</v>
      </c>
      <c r="K201" s="79">
        <v>60</v>
      </c>
      <c r="L201" s="65">
        <f t="shared" si="30"/>
        <v>19316880</v>
      </c>
      <c r="M201" s="65">
        <f t="shared" si="28"/>
        <v>536580</v>
      </c>
      <c r="N201" s="65">
        <f t="shared" si="29"/>
        <v>1609740</v>
      </c>
      <c r="O201" s="79">
        <v>10</v>
      </c>
      <c r="P201" s="65">
        <f t="shared" si="33"/>
        <v>3219480</v>
      </c>
      <c r="Q201" s="76" t="s">
        <v>272</v>
      </c>
      <c r="R201" s="61"/>
      <c r="S201" s="61"/>
      <c r="T201" s="92" t="str">
        <f t="shared" si="34"/>
        <v>Office-No-10F6</v>
      </c>
      <c r="V201" s="103"/>
      <c r="W201"/>
      <c r="X201"/>
    </row>
    <row r="202" spans="1:24" x14ac:dyDescent="0.25">
      <c r="A202" s="61">
        <v>200</v>
      </c>
      <c r="B202" s="61" t="s">
        <v>224</v>
      </c>
      <c r="C202" s="61" t="str">
        <f t="shared" si="31"/>
        <v>6</v>
      </c>
      <c r="D202" s="61" t="s">
        <v>23</v>
      </c>
      <c r="E202" s="61" t="s">
        <v>16</v>
      </c>
      <c r="F202" s="79">
        <v>1181.3900000000001</v>
      </c>
      <c r="G202" s="65">
        <v>40000</v>
      </c>
      <c r="H202" s="65">
        <f t="shared" si="24"/>
        <v>47255600.000000007</v>
      </c>
      <c r="I202" s="79">
        <v>30</v>
      </c>
      <c r="J202" s="65">
        <f t="shared" si="32"/>
        <v>14176680.000000002</v>
      </c>
      <c r="K202" s="79">
        <v>60</v>
      </c>
      <c r="L202" s="65">
        <f t="shared" si="30"/>
        <v>28353360.000000007</v>
      </c>
      <c r="M202" s="65">
        <f t="shared" si="28"/>
        <v>787593.33333333349</v>
      </c>
      <c r="N202" s="65">
        <f t="shared" si="29"/>
        <v>2362780.0000000005</v>
      </c>
      <c r="O202" s="79">
        <v>10</v>
      </c>
      <c r="P202" s="65">
        <f t="shared" si="33"/>
        <v>4725560.0000000009</v>
      </c>
      <c r="Q202" s="76" t="s">
        <v>272</v>
      </c>
      <c r="R202" s="61"/>
      <c r="S202" s="61"/>
      <c r="T202" s="92" t="str">
        <f t="shared" si="34"/>
        <v>Office-No-11F6</v>
      </c>
      <c r="V202" s="103"/>
      <c r="W202"/>
      <c r="X202"/>
    </row>
    <row r="203" spans="1:24" x14ac:dyDescent="0.25">
      <c r="A203" s="61">
        <v>201</v>
      </c>
      <c r="B203" s="61" t="s">
        <v>225</v>
      </c>
      <c r="C203" s="61" t="str">
        <f t="shared" si="31"/>
        <v>6</v>
      </c>
      <c r="D203" s="61" t="s">
        <v>23</v>
      </c>
      <c r="E203" s="61" t="s">
        <v>16</v>
      </c>
      <c r="F203" s="79">
        <v>1009.75</v>
      </c>
      <c r="G203" s="65">
        <v>40000</v>
      </c>
      <c r="H203" s="65">
        <f t="shared" si="24"/>
        <v>40390000</v>
      </c>
      <c r="I203" s="79">
        <v>30</v>
      </c>
      <c r="J203" s="65">
        <f t="shared" si="32"/>
        <v>12117000</v>
      </c>
      <c r="K203" s="79">
        <v>60</v>
      </c>
      <c r="L203" s="65">
        <f t="shared" si="30"/>
        <v>24234000</v>
      </c>
      <c r="M203" s="65">
        <f t="shared" si="28"/>
        <v>673166.66666666663</v>
      </c>
      <c r="N203" s="65">
        <f t="shared" si="29"/>
        <v>2019500</v>
      </c>
      <c r="O203" s="79">
        <v>10</v>
      </c>
      <c r="P203" s="65">
        <f t="shared" si="33"/>
        <v>4039000</v>
      </c>
      <c r="Q203" s="76" t="s">
        <v>272</v>
      </c>
      <c r="R203" s="61"/>
      <c r="S203" s="61"/>
      <c r="T203" s="92" t="str">
        <f t="shared" si="34"/>
        <v>Office-No-12F6</v>
      </c>
      <c r="V203" s="103"/>
      <c r="W203"/>
      <c r="X203"/>
    </row>
    <row r="204" spans="1:24" x14ac:dyDescent="0.25">
      <c r="A204" s="61">
        <v>202</v>
      </c>
      <c r="B204" s="61" t="s">
        <v>95</v>
      </c>
      <c r="C204" s="61" t="str">
        <f t="shared" si="31"/>
        <v>7</v>
      </c>
      <c r="D204" s="61" t="s">
        <v>24</v>
      </c>
      <c r="E204" s="61" t="s">
        <v>241</v>
      </c>
      <c r="F204" s="79">
        <v>1610.79</v>
      </c>
      <c r="G204" s="65">
        <v>30000</v>
      </c>
      <c r="H204" s="65">
        <f t="shared" si="24"/>
        <v>48323700</v>
      </c>
      <c r="I204" s="79">
        <v>30</v>
      </c>
      <c r="J204" s="65">
        <f t="shared" si="32"/>
        <v>14497110</v>
      </c>
      <c r="K204" s="79">
        <v>60</v>
      </c>
      <c r="L204" s="65">
        <f>H204-J204-P204</f>
        <v>28994220</v>
      </c>
      <c r="M204" s="65">
        <f t="shared" si="28"/>
        <v>805395</v>
      </c>
      <c r="N204" s="65">
        <f t="shared" si="29"/>
        <v>2416185</v>
      </c>
      <c r="O204" s="79">
        <v>10</v>
      </c>
      <c r="P204" s="65">
        <f t="shared" si="33"/>
        <v>4832370</v>
      </c>
      <c r="Q204" s="76" t="s">
        <v>272</v>
      </c>
      <c r="R204" s="61"/>
      <c r="S204" s="61"/>
      <c r="T204" s="92" t="str">
        <f t="shared" si="34"/>
        <v>3 Beds-Apartment-No-1F7</v>
      </c>
      <c r="V204" s="103"/>
      <c r="W204"/>
      <c r="X204"/>
    </row>
    <row r="205" spans="1:24" x14ac:dyDescent="0.25">
      <c r="A205" s="61">
        <v>203</v>
      </c>
      <c r="B205" s="61" t="s">
        <v>226</v>
      </c>
      <c r="C205" s="61" t="str">
        <f t="shared" si="31"/>
        <v>7</v>
      </c>
      <c r="D205" s="61" t="s">
        <v>24</v>
      </c>
      <c r="E205" s="61" t="s">
        <v>240</v>
      </c>
      <c r="F205" s="79">
        <v>1067.76</v>
      </c>
      <c r="G205" s="65">
        <v>30000</v>
      </c>
      <c r="H205" s="65">
        <f t="shared" si="24"/>
        <v>32032800</v>
      </c>
      <c r="I205" s="79">
        <v>30</v>
      </c>
      <c r="J205" s="65">
        <f t="shared" si="32"/>
        <v>9609840</v>
      </c>
      <c r="K205" s="79">
        <v>60</v>
      </c>
      <c r="L205" s="65">
        <f t="shared" ref="L205:L212" si="35">H205-J205-P205</f>
        <v>19219680</v>
      </c>
      <c r="M205" s="65">
        <f t="shared" si="28"/>
        <v>533880</v>
      </c>
      <c r="N205" s="65">
        <f t="shared" si="29"/>
        <v>1601640</v>
      </c>
      <c r="O205" s="79">
        <v>10</v>
      </c>
      <c r="P205" s="65">
        <f t="shared" si="33"/>
        <v>3203280</v>
      </c>
      <c r="Q205" s="76" t="s">
        <v>272</v>
      </c>
      <c r="R205" s="61"/>
      <c r="S205" s="61"/>
      <c r="T205" s="92" t="str">
        <f t="shared" si="34"/>
        <v>2 Beds-Apartment-No-2F7</v>
      </c>
      <c r="V205" s="103"/>
      <c r="W205"/>
      <c r="X205"/>
    </row>
    <row r="206" spans="1:24" x14ac:dyDescent="0.25">
      <c r="A206" s="61">
        <v>204</v>
      </c>
      <c r="B206" s="61" t="s">
        <v>227</v>
      </c>
      <c r="C206" s="61" t="str">
        <f t="shared" si="31"/>
        <v>7</v>
      </c>
      <c r="D206" s="61" t="s">
        <v>24</v>
      </c>
      <c r="E206" s="61" t="s">
        <v>240</v>
      </c>
      <c r="F206" s="79">
        <v>957.23</v>
      </c>
      <c r="G206" s="65">
        <v>30000</v>
      </c>
      <c r="H206" s="65">
        <f t="shared" si="24"/>
        <v>28716900</v>
      </c>
      <c r="I206" s="79">
        <v>30</v>
      </c>
      <c r="J206" s="65">
        <f t="shared" si="32"/>
        <v>8615070</v>
      </c>
      <c r="K206" s="79">
        <v>60</v>
      </c>
      <c r="L206" s="65">
        <f t="shared" si="35"/>
        <v>17230140</v>
      </c>
      <c r="M206" s="65">
        <f t="shared" si="28"/>
        <v>478615</v>
      </c>
      <c r="N206" s="65">
        <f t="shared" si="29"/>
        <v>1435845</v>
      </c>
      <c r="O206" s="79">
        <v>10</v>
      </c>
      <c r="P206" s="65">
        <f t="shared" si="33"/>
        <v>2871690</v>
      </c>
      <c r="Q206" s="76" t="s">
        <v>272</v>
      </c>
      <c r="R206" s="61"/>
      <c r="S206" s="61"/>
      <c r="T206" s="92" t="str">
        <f t="shared" si="34"/>
        <v>2 Beds-Apartment-No-3F7</v>
      </c>
      <c r="V206" s="103"/>
      <c r="W206"/>
      <c r="X206"/>
    </row>
    <row r="207" spans="1:24" x14ac:dyDescent="0.25">
      <c r="A207" s="61">
        <v>205</v>
      </c>
      <c r="B207" s="61" t="s">
        <v>228</v>
      </c>
      <c r="C207" s="61" t="str">
        <f t="shared" si="31"/>
        <v>7</v>
      </c>
      <c r="D207" s="61" t="s">
        <v>24</v>
      </c>
      <c r="E207" s="61" t="s">
        <v>241</v>
      </c>
      <c r="F207" s="79">
        <v>2144.4699999999998</v>
      </c>
      <c r="G207" s="65">
        <v>30000</v>
      </c>
      <c r="H207" s="65">
        <f t="shared" si="24"/>
        <v>64334099.999999993</v>
      </c>
      <c r="I207" s="79">
        <v>30</v>
      </c>
      <c r="J207" s="65">
        <f t="shared" si="32"/>
        <v>19300229.999999996</v>
      </c>
      <c r="K207" s="79">
        <v>60</v>
      </c>
      <c r="L207" s="65">
        <f t="shared" si="35"/>
        <v>38600460</v>
      </c>
      <c r="M207" s="65">
        <f t="shared" si="28"/>
        <v>1072235</v>
      </c>
      <c r="N207" s="65">
        <f t="shared" si="29"/>
        <v>3216705</v>
      </c>
      <c r="O207" s="79">
        <v>10</v>
      </c>
      <c r="P207" s="65">
        <f t="shared" si="33"/>
        <v>6433410</v>
      </c>
      <c r="Q207" s="76" t="s">
        <v>272</v>
      </c>
      <c r="R207" s="61"/>
      <c r="S207" s="61"/>
      <c r="T207" s="92" t="str">
        <f t="shared" si="34"/>
        <v>3 Beds-Apartment-No-4F7</v>
      </c>
      <c r="V207" s="103"/>
      <c r="W207"/>
      <c r="X207"/>
    </row>
    <row r="208" spans="1:24" x14ac:dyDescent="0.25">
      <c r="A208" s="61">
        <v>206</v>
      </c>
      <c r="B208" s="61" t="s">
        <v>229</v>
      </c>
      <c r="C208" s="61" t="str">
        <f t="shared" si="31"/>
        <v>7</v>
      </c>
      <c r="D208" s="61" t="s">
        <v>24</v>
      </c>
      <c r="E208" s="61" t="s">
        <v>241</v>
      </c>
      <c r="F208" s="79">
        <v>2096.65</v>
      </c>
      <c r="G208" s="65">
        <v>30000</v>
      </c>
      <c r="H208" s="65">
        <f t="shared" si="24"/>
        <v>62899500</v>
      </c>
      <c r="I208" s="79">
        <v>30</v>
      </c>
      <c r="J208" s="65">
        <f t="shared" si="32"/>
        <v>18869850</v>
      </c>
      <c r="K208" s="79">
        <v>60</v>
      </c>
      <c r="L208" s="65">
        <f t="shared" si="35"/>
        <v>37739700</v>
      </c>
      <c r="M208" s="65">
        <f t="shared" si="28"/>
        <v>1048325</v>
      </c>
      <c r="N208" s="65">
        <f t="shared" si="29"/>
        <v>3144975</v>
      </c>
      <c r="O208" s="79">
        <v>10</v>
      </c>
      <c r="P208" s="65">
        <f t="shared" si="33"/>
        <v>6289950</v>
      </c>
      <c r="Q208" s="76" t="s">
        <v>272</v>
      </c>
      <c r="R208" s="61"/>
      <c r="S208" s="61"/>
      <c r="T208" s="92" t="str">
        <f t="shared" si="34"/>
        <v>3 Beds-Apartment-No-5F7</v>
      </c>
      <c r="V208" s="103"/>
      <c r="W208"/>
      <c r="X208"/>
    </row>
    <row r="209" spans="1:24" x14ac:dyDescent="0.25">
      <c r="A209" s="61">
        <v>207</v>
      </c>
      <c r="B209" s="61" t="s">
        <v>230</v>
      </c>
      <c r="C209" s="61" t="str">
        <f t="shared" si="31"/>
        <v>7</v>
      </c>
      <c r="D209" s="61" t="s">
        <v>24</v>
      </c>
      <c r="E209" s="61" t="s">
        <v>241</v>
      </c>
      <c r="F209" s="79">
        <v>1389.8</v>
      </c>
      <c r="G209" s="65">
        <v>30000</v>
      </c>
      <c r="H209" s="65">
        <f t="shared" si="24"/>
        <v>41694000</v>
      </c>
      <c r="I209" s="79">
        <v>30</v>
      </c>
      <c r="J209" s="65">
        <f t="shared" ref="J209:J223" si="36">H209*0.3</f>
        <v>12508200</v>
      </c>
      <c r="K209" s="79">
        <v>60</v>
      </c>
      <c r="L209" s="65">
        <f t="shared" si="35"/>
        <v>25016400</v>
      </c>
      <c r="M209" s="65">
        <f t="shared" si="28"/>
        <v>694900</v>
      </c>
      <c r="N209" s="65">
        <f t="shared" si="29"/>
        <v>2084700</v>
      </c>
      <c r="O209" s="79">
        <v>10</v>
      </c>
      <c r="P209" s="65">
        <f t="shared" ref="P209:P223" si="37">H209*0.1</f>
        <v>4169400</v>
      </c>
      <c r="Q209" s="76" t="s">
        <v>272</v>
      </c>
      <c r="R209" s="61"/>
      <c r="S209" s="61"/>
      <c r="T209" s="92" t="str">
        <f t="shared" si="34"/>
        <v>3 Beds-Apartment-No-6F7</v>
      </c>
      <c r="V209" s="103"/>
      <c r="W209"/>
      <c r="X209"/>
    </row>
    <row r="210" spans="1:24" x14ac:dyDescent="0.25">
      <c r="A210" s="61">
        <v>208</v>
      </c>
      <c r="B210" s="61" t="s">
        <v>231</v>
      </c>
      <c r="C210" s="61" t="str">
        <f t="shared" si="31"/>
        <v>7</v>
      </c>
      <c r="D210" s="61" t="s">
        <v>24</v>
      </c>
      <c r="E210" s="61" t="s">
        <v>240</v>
      </c>
      <c r="F210" s="79">
        <v>1097.1099999999999</v>
      </c>
      <c r="G210" s="65">
        <v>30000</v>
      </c>
      <c r="H210" s="65">
        <f t="shared" si="24"/>
        <v>32913299.999999996</v>
      </c>
      <c r="I210" s="79">
        <v>30</v>
      </c>
      <c r="J210" s="65">
        <f t="shared" si="36"/>
        <v>9873989.9999999981</v>
      </c>
      <c r="K210" s="79">
        <v>60</v>
      </c>
      <c r="L210" s="65">
        <f t="shared" si="35"/>
        <v>19747980</v>
      </c>
      <c r="M210" s="65">
        <f t="shared" si="28"/>
        <v>548555</v>
      </c>
      <c r="N210" s="65">
        <f t="shared" si="29"/>
        <v>1645665</v>
      </c>
      <c r="O210" s="79">
        <v>10</v>
      </c>
      <c r="P210" s="65">
        <f t="shared" si="37"/>
        <v>3291330</v>
      </c>
      <c r="Q210" s="76" t="s">
        <v>272</v>
      </c>
      <c r="R210" s="61"/>
      <c r="S210" s="61"/>
      <c r="T210" s="92" t="str">
        <f t="shared" si="34"/>
        <v>2 Beds-Apartment-No-7F7</v>
      </c>
      <c r="V210" s="103"/>
      <c r="W210"/>
      <c r="X210"/>
    </row>
    <row r="211" spans="1:24" x14ac:dyDescent="0.25">
      <c r="A211" s="61">
        <v>209</v>
      </c>
      <c r="B211" s="61" t="s">
        <v>232</v>
      </c>
      <c r="C211" s="61" t="str">
        <f t="shared" si="31"/>
        <v>7</v>
      </c>
      <c r="D211" s="61" t="s">
        <v>24</v>
      </c>
      <c r="E211" s="61" t="s">
        <v>240</v>
      </c>
      <c r="F211" s="79">
        <v>1023.74</v>
      </c>
      <c r="G211" s="65">
        <v>30000</v>
      </c>
      <c r="H211" s="65">
        <f t="shared" si="24"/>
        <v>30712200</v>
      </c>
      <c r="I211" s="79">
        <v>30</v>
      </c>
      <c r="J211" s="65">
        <f t="shared" si="36"/>
        <v>9213660</v>
      </c>
      <c r="K211" s="79">
        <v>60</v>
      </c>
      <c r="L211" s="65">
        <f t="shared" si="35"/>
        <v>18427320</v>
      </c>
      <c r="M211" s="65">
        <f t="shared" si="28"/>
        <v>511870</v>
      </c>
      <c r="N211" s="65">
        <f t="shared" si="29"/>
        <v>1535610</v>
      </c>
      <c r="O211" s="79">
        <v>10</v>
      </c>
      <c r="P211" s="65">
        <f t="shared" si="37"/>
        <v>3071220</v>
      </c>
      <c r="Q211" s="76" t="s">
        <v>272</v>
      </c>
      <c r="R211" s="61"/>
      <c r="S211" s="61"/>
      <c r="T211" s="92" t="str">
        <f t="shared" si="34"/>
        <v>2 Beds-Apartment-No-8F7</v>
      </c>
      <c r="V211" s="103"/>
      <c r="W211"/>
      <c r="X211"/>
    </row>
    <row r="212" spans="1:24" x14ac:dyDescent="0.25">
      <c r="A212" s="61">
        <v>210</v>
      </c>
      <c r="B212" s="61" t="s">
        <v>239</v>
      </c>
      <c r="C212" s="61" t="str">
        <f t="shared" si="31"/>
        <v>7</v>
      </c>
      <c r="D212" s="61" t="s">
        <v>24</v>
      </c>
      <c r="E212" s="61" t="s">
        <v>268</v>
      </c>
      <c r="F212" s="79">
        <v>575.01</v>
      </c>
      <c r="G212" s="65">
        <v>30000</v>
      </c>
      <c r="H212" s="65">
        <f t="shared" si="24"/>
        <v>17250300</v>
      </c>
      <c r="I212" s="79">
        <v>30</v>
      </c>
      <c r="J212" s="65">
        <f t="shared" si="36"/>
        <v>5175090</v>
      </c>
      <c r="K212" s="79">
        <v>60</v>
      </c>
      <c r="L212" s="65">
        <f t="shared" si="35"/>
        <v>10350180</v>
      </c>
      <c r="M212" s="65">
        <f t="shared" si="28"/>
        <v>287505</v>
      </c>
      <c r="N212" s="65">
        <f t="shared" si="29"/>
        <v>862515</v>
      </c>
      <c r="O212" s="79">
        <v>10</v>
      </c>
      <c r="P212" s="65">
        <f t="shared" si="37"/>
        <v>1725030</v>
      </c>
      <c r="Q212" s="76" t="s">
        <v>272</v>
      </c>
      <c r="R212" s="61"/>
      <c r="S212" s="61"/>
      <c r="T212" s="92" t="str">
        <f t="shared" si="34"/>
        <v>1 Bed-Apartment-No-8F8</v>
      </c>
      <c r="V212" s="103"/>
      <c r="W212"/>
      <c r="X212"/>
    </row>
    <row r="213" spans="1:24" x14ac:dyDescent="0.25">
      <c r="A213" s="61">
        <v>211</v>
      </c>
      <c r="B213" s="61" t="s">
        <v>96</v>
      </c>
      <c r="C213" s="61" t="str">
        <f t="shared" si="31"/>
        <v>8</v>
      </c>
      <c r="D213" s="61" t="s">
        <v>25</v>
      </c>
      <c r="E213" s="61" t="s">
        <v>241</v>
      </c>
      <c r="F213" s="79">
        <v>1610.79</v>
      </c>
      <c r="G213" s="65">
        <v>30000</v>
      </c>
      <c r="H213" s="65">
        <f t="shared" si="24"/>
        <v>48323700</v>
      </c>
      <c r="I213" s="79">
        <v>30</v>
      </c>
      <c r="J213" s="65">
        <f t="shared" si="36"/>
        <v>14497110</v>
      </c>
      <c r="K213" s="79">
        <v>60</v>
      </c>
      <c r="L213" s="65">
        <f>H213-J213-P213</f>
        <v>28994220</v>
      </c>
      <c r="M213" s="65">
        <f t="shared" si="28"/>
        <v>805395</v>
      </c>
      <c r="N213" s="65">
        <f t="shared" si="29"/>
        <v>2416185</v>
      </c>
      <c r="O213" s="79">
        <v>10</v>
      </c>
      <c r="P213" s="65">
        <f t="shared" si="37"/>
        <v>4832370</v>
      </c>
      <c r="Q213" s="76" t="s">
        <v>272</v>
      </c>
      <c r="R213" s="61"/>
      <c r="S213" s="61"/>
      <c r="T213" s="92" t="str">
        <f t="shared" si="34"/>
        <v>3 Beds-Apartment-No-1F8</v>
      </c>
      <c r="V213" s="103"/>
      <c r="W213"/>
      <c r="X213"/>
    </row>
    <row r="214" spans="1:24" x14ac:dyDescent="0.25">
      <c r="A214" s="61">
        <v>212</v>
      </c>
      <c r="B214" s="61" t="s">
        <v>233</v>
      </c>
      <c r="C214" s="61" t="str">
        <f t="shared" si="31"/>
        <v>8</v>
      </c>
      <c r="D214" s="61" t="s">
        <v>25</v>
      </c>
      <c r="E214" s="61" t="s">
        <v>240</v>
      </c>
      <c r="F214" s="79">
        <v>1067.76</v>
      </c>
      <c r="G214" s="65">
        <v>30000</v>
      </c>
      <c r="H214" s="65">
        <f t="shared" si="24"/>
        <v>32032800</v>
      </c>
      <c r="I214" s="79">
        <v>30</v>
      </c>
      <c r="J214" s="65">
        <f t="shared" si="36"/>
        <v>9609840</v>
      </c>
      <c r="K214" s="79">
        <v>60</v>
      </c>
      <c r="L214" s="65">
        <f t="shared" ref="L214:L221" si="38">H214-J214-P214</f>
        <v>19219680</v>
      </c>
      <c r="M214" s="65">
        <f t="shared" si="28"/>
        <v>533880</v>
      </c>
      <c r="N214" s="65">
        <f t="shared" si="29"/>
        <v>1601640</v>
      </c>
      <c r="O214" s="79">
        <v>10</v>
      </c>
      <c r="P214" s="65">
        <f t="shared" si="37"/>
        <v>3203280</v>
      </c>
      <c r="Q214" s="76" t="s">
        <v>272</v>
      </c>
      <c r="R214" s="61"/>
      <c r="S214" s="61"/>
      <c r="T214" s="92" t="str">
        <f t="shared" si="34"/>
        <v>2 Beds-Apartment-No-2F8</v>
      </c>
      <c r="V214" s="103"/>
      <c r="W214"/>
      <c r="X214"/>
    </row>
    <row r="215" spans="1:24" x14ac:dyDescent="0.25">
      <c r="A215" s="61">
        <v>213</v>
      </c>
      <c r="B215" s="61" t="s">
        <v>234</v>
      </c>
      <c r="C215" s="61" t="str">
        <f t="shared" si="31"/>
        <v>8</v>
      </c>
      <c r="D215" s="61" t="s">
        <v>25</v>
      </c>
      <c r="E215" s="61" t="s">
        <v>240</v>
      </c>
      <c r="F215" s="79">
        <v>957.23</v>
      </c>
      <c r="G215" s="65">
        <v>30000</v>
      </c>
      <c r="H215" s="65">
        <f t="shared" si="24"/>
        <v>28716900</v>
      </c>
      <c r="I215" s="79">
        <v>30</v>
      </c>
      <c r="J215" s="65">
        <f t="shared" si="36"/>
        <v>8615070</v>
      </c>
      <c r="K215" s="79">
        <v>60</v>
      </c>
      <c r="L215" s="65">
        <f t="shared" si="38"/>
        <v>17230140</v>
      </c>
      <c r="M215" s="65">
        <f t="shared" si="28"/>
        <v>478615</v>
      </c>
      <c r="N215" s="65">
        <f t="shared" si="29"/>
        <v>1435845</v>
      </c>
      <c r="O215" s="79">
        <v>10</v>
      </c>
      <c r="P215" s="65">
        <f t="shared" si="37"/>
        <v>2871690</v>
      </c>
      <c r="Q215" s="76" t="s">
        <v>272</v>
      </c>
      <c r="R215" s="61"/>
      <c r="S215" s="61"/>
      <c r="T215" s="92" t="str">
        <f t="shared" si="34"/>
        <v>2 Beds-Apartment-No-3F8</v>
      </c>
      <c r="V215" s="103"/>
      <c r="W215"/>
      <c r="X215"/>
    </row>
    <row r="216" spans="1:24" x14ac:dyDescent="0.25">
      <c r="A216" s="61">
        <v>214</v>
      </c>
      <c r="B216" s="61" t="s">
        <v>235</v>
      </c>
      <c r="C216" s="61" t="str">
        <f t="shared" si="31"/>
        <v>8</v>
      </c>
      <c r="D216" s="61" t="s">
        <v>25</v>
      </c>
      <c r="E216" s="61" t="s">
        <v>241</v>
      </c>
      <c r="F216" s="79">
        <v>2144.4699999999998</v>
      </c>
      <c r="G216" s="65">
        <v>30000</v>
      </c>
      <c r="H216" s="65">
        <f t="shared" si="24"/>
        <v>64334099.999999993</v>
      </c>
      <c r="I216" s="79">
        <v>30</v>
      </c>
      <c r="J216" s="65">
        <f t="shared" si="36"/>
        <v>19300229.999999996</v>
      </c>
      <c r="K216" s="79">
        <v>60</v>
      </c>
      <c r="L216" s="65">
        <f t="shared" si="38"/>
        <v>38600460</v>
      </c>
      <c r="M216" s="65">
        <f t="shared" si="28"/>
        <v>1072235</v>
      </c>
      <c r="N216" s="65">
        <f t="shared" si="29"/>
        <v>3216705</v>
      </c>
      <c r="O216" s="79">
        <v>10</v>
      </c>
      <c r="P216" s="65">
        <f t="shared" si="37"/>
        <v>6433410</v>
      </c>
      <c r="Q216" s="76" t="s">
        <v>272</v>
      </c>
      <c r="R216" s="61"/>
      <c r="S216" s="61"/>
      <c r="T216" s="92" t="str">
        <f t="shared" si="34"/>
        <v>3 Beds-Apartment-No-4F8</v>
      </c>
      <c r="V216" s="103"/>
      <c r="W216"/>
      <c r="X216"/>
    </row>
    <row r="217" spans="1:24" x14ac:dyDescent="0.25">
      <c r="A217" s="61">
        <v>215</v>
      </c>
      <c r="B217" s="61" t="s">
        <v>236</v>
      </c>
      <c r="C217" s="61" t="str">
        <f t="shared" si="31"/>
        <v>8</v>
      </c>
      <c r="D217" s="61" t="s">
        <v>25</v>
      </c>
      <c r="E217" s="61" t="s">
        <v>241</v>
      </c>
      <c r="F217" s="79">
        <v>2096.65</v>
      </c>
      <c r="G217" s="65">
        <v>30000</v>
      </c>
      <c r="H217" s="65">
        <f t="shared" ref="H217:H221" si="39">G217*F217</f>
        <v>62899500</v>
      </c>
      <c r="I217" s="79">
        <v>30</v>
      </c>
      <c r="J217" s="65">
        <f t="shared" si="36"/>
        <v>18869850</v>
      </c>
      <c r="K217" s="79">
        <v>60</v>
      </c>
      <c r="L217" s="65">
        <f t="shared" si="38"/>
        <v>37739700</v>
      </c>
      <c r="M217" s="65">
        <f t="shared" si="28"/>
        <v>1048325</v>
      </c>
      <c r="N217" s="65">
        <f t="shared" si="29"/>
        <v>3144975</v>
      </c>
      <c r="O217" s="79">
        <v>10</v>
      </c>
      <c r="P217" s="65">
        <f t="shared" si="37"/>
        <v>6289950</v>
      </c>
      <c r="Q217" s="76" t="s">
        <v>272</v>
      </c>
      <c r="R217" s="61"/>
      <c r="S217" s="61"/>
      <c r="T217" s="92" t="str">
        <f t="shared" si="34"/>
        <v>3 Beds-Apartment-No-5F8</v>
      </c>
      <c r="V217" s="103"/>
      <c r="W217"/>
      <c r="X217"/>
    </row>
    <row r="218" spans="1:24" x14ac:dyDescent="0.25">
      <c r="A218" s="61">
        <v>216</v>
      </c>
      <c r="B218" s="61" t="s">
        <v>237</v>
      </c>
      <c r="C218" s="61" t="str">
        <f t="shared" si="31"/>
        <v>8</v>
      </c>
      <c r="D218" s="61" t="s">
        <v>25</v>
      </c>
      <c r="E218" s="61" t="s">
        <v>241</v>
      </c>
      <c r="F218" s="79">
        <v>1389.8</v>
      </c>
      <c r="G218" s="65">
        <v>30000</v>
      </c>
      <c r="H218" s="65">
        <f t="shared" si="39"/>
        <v>41694000</v>
      </c>
      <c r="I218" s="79">
        <v>30</v>
      </c>
      <c r="J218" s="65">
        <f t="shared" si="36"/>
        <v>12508200</v>
      </c>
      <c r="K218" s="79">
        <v>60</v>
      </c>
      <c r="L218" s="65">
        <f t="shared" si="38"/>
        <v>25016400</v>
      </c>
      <c r="M218" s="65">
        <f t="shared" si="28"/>
        <v>694900</v>
      </c>
      <c r="N218" s="65">
        <f t="shared" si="29"/>
        <v>2084700</v>
      </c>
      <c r="O218" s="79">
        <v>10</v>
      </c>
      <c r="P218" s="65">
        <f t="shared" si="37"/>
        <v>4169400</v>
      </c>
      <c r="Q218" s="76" t="s">
        <v>272</v>
      </c>
      <c r="R218" s="61"/>
      <c r="S218" s="61"/>
      <c r="T218" s="92" t="str">
        <f t="shared" si="34"/>
        <v>3 Beds-Apartment-No-6F8</v>
      </c>
      <c r="V218" s="103"/>
      <c r="W218"/>
      <c r="X218"/>
    </row>
    <row r="219" spans="1:24" x14ac:dyDescent="0.25">
      <c r="A219" s="61">
        <v>217</v>
      </c>
      <c r="B219" s="61" t="s">
        <v>238</v>
      </c>
      <c r="C219" s="61" t="str">
        <f t="shared" si="31"/>
        <v>8</v>
      </c>
      <c r="D219" s="61" t="s">
        <v>25</v>
      </c>
      <c r="E219" s="61" t="s">
        <v>240</v>
      </c>
      <c r="F219" s="79">
        <v>1097.1099999999999</v>
      </c>
      <c r="G219" s="65">
        <v>30000</v>
      </c>
      <c r="H219" s="65">
        <f t="shared" si="39"/>
        <v>32913299.999999996</v>
      </c>
      <c r="I219" s="79">
        <v>30</v>
      </c>
      <c r="J219" s="65">
        <f t="shared" si="36"/>
        <v>9873989.9999999981</v>
      </c>
      <c r="K219" s="79">
        <v>60</v>
      </c>
      <c r="L219" s="65">
        <f t="shared" si="38"/>
        <v>19747980</v>
      </c>
      <c r="M219" s="65">
        <f t="shared" si="28"/>
        <v>548555</v>
      </c>
      <c r="N219" s="65">
        <f t="shared" si="29"/>
        <v>1645665</v>
      </c>
      <c r="O219" s="79">
        <v>10</v>
      </c>
      <c r="P219" s="65">
        <f t="shared" si="37"/>
        <v>3291330</v>
      </c>
      <c r="Q219" s="76" t="s">
        <v>272</v>
      </c>
      <c r="R219" s="61"/>
      <c r="S219" s="61"/>
      <c r="T219" s="92" t="str">
        <f t="shared" si="34"/>
        <v>2 Beds-Apartment-No-7F8</v>
      </c>
      <c r="V219" s="103"/>
      <c r="W219"/>
      <c r="X219"/>
    </row>
    <row r="220" spans="1:24" x14ac:dyDescent="0.25">
      <c r="A220" s="61">
        <v>218</v>
      </c>
      <c r="B220" s="61" t="s">
        <v>239</v>
      </c>
      <c r="C220" s="61" t="str">
        <f t="shared" si="31"/>
        <v>8</v>
      </c>
      <c r="D220" s="61" t="s">
        <v>25</v>
      </c>
      <c r="E220" s="61" t="s">
        <v>240</v>
      </c>
      <c r="F220" s="79">
        <v>1023.74</v>
      </c>
      <c r="G220" s="65">
        <v>30000</v>
      </c>
      <c r="H220" s="65">
        <f t="shared" si="39"/>
        <v>30712200</v>
      </c>
      <c r="I220" s="79">
        <v>30</v>
      </c>
      <c r="J220" s="65">
        <f t="shared" si="36"/>
        <v>9213660</v>
      </c>
      <c r="K220" s="79">
        <v>60</v>
      </c>
      <c r="L220" s="65">
        <f t="shared" si="38"/>
        <v>18427320</v>
      </c>
      <c r="M220" s="65">
        <f t="shared" si="28"/>
        <v>511870</v>
      </c>
      <c r="N220" s="65">
        <f t="shared" si="29"/>
        <v>1535610</v>
      </c>
      <c r="O220" s="79">
        <v>10</v>
      </c>
      <c r="P220" s="65">
        <f t="shared" si="37"/>
        <v>3071220</v>
      </c>
      <c r="Q220" s="76" t="s">
        <v>272</v>
      </c>
      <c r="R220" s="61"/>
      <c r="S220" s="61"/>
      <c r="T220" s="92" t="str">
        <f t="shared" si="34"/>
        <v>2 Beds-Apartment-No-8F8</v>
      </c>
      <c r="V220" s="103"/>
      <c r="W220"/>
      <c r="X220"/>
    </row>
    <row r="221" spans="1:24" x14ac:dyDescent="0.25">
      <c r="A221" s="61">
        <v>219</v>
      </c>
      <c r="B221" s="61" t="s">
        <v>239</v>
      </c>
      <c r="C221" s="61" t="str">
        <f t="shared" si="31"/>
        <v>9</v>
      </c>
      <c r="D221" s="61" t="s">
        <v>269</v>
      </c>
      <c r="E221" s="61" t="s">
        <v>268</v>
      </c>
      <c r="F221" s="79">
        <v>575.01</v>
      </c>
      <c r="G221" s="65">
        <v>30000</v>
      </c>
      <c r="H221" s="65">
        <f t="shared" si="39"/>
        <v>17250300</v>
      </c>
      <c r="I221" s="79">
        <v>30</v>
      </c>
      <c r="J221" s="65">
        <f t="shared" si="36"/>
        <v>5175090</v>
      </c>
      <c r="K221" s="79">
        <v>60</v>
      </c>
      <c r="L221" s="65">
        <f t="shared" si="38"/>
        <v>10350180</v>
      </c>
      <c r="M221" s="65">
        <f t="shared" si="28"/>
        <v>287505</v>
      </c>
      <c r="N221" s="65">
        <f t="shared" si="29"/>
        <v>862515</v>
      </c>
      <c r="O221" s="79">
        <v>10</v>
      </c>
      <c r="P221" s="65">
        <f t="shared" si="37"/>
        <v>1725030</v>
      </c>
      <c r="Q221" s="61" t="s">
        <v>272</v>
      </c>
      <c r="R221" s="61"/>
      <c r="S221" s="61"/>
      <c r="T221" s="92" t="str">
        <f t="shared" si="34"/>
        <v>1 Bed-Apartment-No-8F8</v>
      </c>
      <c r="V221" s="103"/>
      <c r="W221"/>
      <c r="X221"/>
    </row>
    <row r="222" spans="1:24" ht="36" customHeight="1" x14ac:dyDescent="0.25">
      <c r="A222" s="69"/>
      <c r="B222" s="69"/>
      <c r="C222" s="69"/>
      <c r="D222" s="69"/>
      <c r="E222" s="69"/>
      <c r="F222" s="82"/>
      <c r="G222" s="70"/>
      <c r="H222" s="70"/>
      <c r="I222" s="82"/>
      <c r="J222" s="70"/>
      <c r="K222" s="86"/>
      <c r="L222" s="71"/>
      <c r="M222" s="70"/>
      <c r="N222" s="70"/>
      <c r="O222" s="70"/>
      <c r="P222" s="70"/>
      <c r="Q222" s="61"/>
      <c r="V222" s="103"/>
      <c r="W222"/>
      <c r="X222"/>
    </row>
    <row r="223" spans="1:24" ht="15.75" thickBot="1" x14ac:dyDescent="0.3">
      <c r="A223" s="101" t="s">
        <v>0</v>
      </c>
      <c r="B223" s="101"/>
      <c r="C223" s="101"/>
      <c r="D223" s="101"/>
      <c r="E223" s="101"/>
      <c r="F223" s="83">
        <f>SUM(F213:F221)</f>
        <v>11962.56</v>
      </c>
      <c r="G223" s="72"/>
      <c r="H223" s="72">
        <f>SUM(H213:H221)</f>
        <v>358876800</v>
      </c>
      <c r="I223" s="89"/>
      <c r="J223" s="72">
        <f t="shared" si="36"/>
        <v>107663040</v>
      </c>
      <c r="K223" s="87"/>
      <c r="L223" s="73">
        <f>H223*0.6</f>
        <v>215326080</v>
      </c>
      <c r="M223" s="72">
        <f t="shared" si="28"/>
        <v>5981280</v>
      </c>
      <c r="N223" s="72">
        <f t="shared" si="29"/>
        <v>17943840</v>
      </c>
      <c r="O223" s="72"/>
      <c r="P223" s="72">
        <f t="shared" si="37"/>
        <v>35887680</v>
      </c>
      <c r="Q223" s="61" t="s">
        <v>272</v>
      </c>
      <c r="S223" s="66"/>
      <c r="V223" s="103"/>
      <c r="W223"/>
      <c r="X223"/>
    </row>
    <row r="224" spans="1:24" ht="29.25" customHeight="1" thickBot="1" x14ac:dyDescent="0.3">
      <c r="A224" s="94" t="s">
        <v>242</v>
      </c>
      <c r="B224" s="95"/>
      <c r="C224" s="95"/>
      <c r="D224" s="95"/>
      <c r="E224" s="95"/>
      <c r="F224" s="84" t="e">
        <f>F223+#REF!+#REF!+#REF!+#REF!+#REF!+#REF!+#REF!+#REF!+#REF!</f>
        <v>#REF!</v>
      </c>
      <c r="G224" s="63" t="e">
        <f>G223+#REF!+#REF!+#REF!+#REF!+#REF!+#REF!+#REF!+#REF!+#REF!</f>
        <v>#REF!</v>
      </c>
      <c r="H224" s="64" t="e">
        <f>H223+#REF!+#REF!+#REF!+#REF!+#REF!+#REF!+#REF!+#REF!+#REF!</f>
        <v>#REF!</v>
      </c>
      <c r="I224" s="84"/>
      <c r="J224" s="64" t="e">
        <f>J223+#REF!+#REF!+#REF!+#REF!+#REF!+#REF!+#REF!+#REF!+#REF!</f>
        <v>#REF!</v>
      </c>
      <c r="K224" s="64"/>
      <c r="L224" s="64" t="e">
        <f>L223+#REF!+#REF!+#REF!+#REF!+#REF!+#REF!+#REF!+#REF!+#REF!</f>
        <v>#REF!</v>
      </c>
      <c r="M224" s="64" t="e">
        <f>M223+#REF!+#REF!+#REF!+#REF!+#REF!+#REF!+#REF!+#REF!+#REF!</f>
        <v>#REF!</v>
      </c>
      <c r="N224" s="64" t="e">
        <f>N223+#REF!+#REF!+#REF!+#REF!+#REF!+#REF!+#REF!+#REF!+#REF!</f>
        <v>#REF!</v>
      </c>
      <c r="O224" s="64"/>
      <c r="P224" s="64" t="e">
        <f>P223+#REF!+#REF!+#REF!+#REF!+#REF!+#REF!+#REF!+#REF!+#REF!</f>
        <v>#REF!</v>
      </c>
      <c r="Q224" s="61" t="s">
        <v>272</v>
      </c>
      <c r="S224" s="66"/>
      <c r="V224" s="103"/>
      <c r="W224"/>
      <c r="X224"/>
    </row>
    <row r="225" spans="22:24" x14ac:dyDescent="0.25">
      <c r="V225" s="103"/>
      <c r="W225"/>
      <c r="X225"/>
    </row>
    <row r="226" spans="22:24" x14ac:dyDescent="0.25">
      <c r="V226" s="103"/>
      <c r="W226"/>
      <c r="X226"/>
    </row>
    <row r="227" spans="22:24" x14ac:dyDescent="0.25">
      <c r="V227" s="103"/>
      <c r="W227"/>
      <c r="X227"/>
    </row>
    <row r="228" spans="22:24" x14ac:dyDescent="0.25">
      <c r="V228" s="103"/>
      <c r="W228"/>
      <c r="X228"/>
    </row>
    <row r="229" spans="22:24" x14ac:dyDescent="0.25">
      <c r="V229" s="103"/>
      <c r="W229"/>
      <c r="X229"/>
    </row>
    <row r="230" spans="22:24" x14ac:dyDescent="0.25">
      <c r="V230" s="103"/>
      <c r="W230"/>
      <c r="X230"/>
    </row>
    <row r="231" spans="22:24" x14ac:dyDescent="0.25">
      <c r="V231" s="103"/>
      <c r="W231"/>
      <c r="X231"/>
    </row>
    <row r="232" spans="22:24" x14ac:dyDescent="0.25">
      <c r="V232" s="103"/>
      <c r="W232"/>
      <c r="X232"/>
    </row>
    <row r="233" spans="22:24" x14ac:dyDescent="0.25">
      <c r="V233" s="103"/>
      <c r="W233"/>
      <c r="X233"/>
    </row>
    <row r="234" spans="22:24" x14ac:dyDescent="0.25">
      <c r="V234" s="103"/>
      <c r="W234"/>
      <c r="X234"/>
    </row>
    <row r="235" spans="22:24" x14ac:dyDescent="0.25">
      <c r="V235" s="103"/>
      <c r="W235"/>
      <c r="X235"/>
    </row>
    <row r="236" spans="22:24" x14ac:dyDescent="0.25">
      <c r="V236" s="103"/>
      <c r="W236"/>
      <c r="X236"/>
    </row>
    <row r="237" spans="22:24" x14ac:dyDescent="0.25">
      <c r="V237" s="103"/>
      <c r="W237"/>
      <c r="X237"/>
    </row>
    <row r="238" spans="22:24" x14ac:dyDescent="0.25">
      <c r="V238" s="103"/>
      <c r="W238"/>
      <c r="X238"/>
    </row>
    <row r="239" spans="22:24" x14ac:dyDescent="0.25">
      <c r="V239" s="103"/>
      <c r="W239"/>
      <c r="X239"/>
    </row>
    <row r="240" spans="22:24" x14ac:dyDescent="0.25">
      <c r="V240" s="103"/>
      <c r="W240"/>
      <c r="X240"/>
    </row>
    <row r="241" spans="22:24" x14ac:dyDescent="0.25">
      <c r="V241" s="103"/>
      <c r="W241"/>
      <c r="X241"/>
    </row>
    <row r="242" spans="22:24" x14ac:dyDescent="0.25">
      <c r="V242" s="103"/>
      <c r="W242"/>
      <c r="X242"/>
    </row>
    <row r="243" spans="22:24" x14ac:dyDescent="0.25">
      <c r="V243" s="103"/>
      <c r="W243"/>
      <c r="X243"/>
    </row>
    <row r="244" spans="22:24" x14ac:dyDescent="0.25">
      <c r="V244" s="103"/>
      <c r="W244"/>
      <c r="X244"/>
    </row>
    <row r="245" spans="22:24" x14ac:dyDescent="0.25">
      <c r="V245" s="103"/>
      <c r="W245"/>
      <c r="X245"/>
    </row>
    <row r="246" spans="22:24" x14ac:dyDescent="0.25">
      <c r="V246" s="103"/>
      <c r="W246"/>
      <c r="X246"/>
    </row>
    <row r="247" spans="22:24" x14ac:dyDescent="0.25">
      <c r="V247" s="103"/>
      <c r="W247"/>
      <c r="X247"/>
    </row>
    <row r="248" spans="22:24" x14ac:dyDescent="0.25">
      <c r="V248" s="103"/>
      <c r="W248"/>
      <c r="X248"/>
    </row>
    <row r="249" spans="22:24" x14ac:dyDescent="0.25">
      <c r="V249" s="103"/>
      <c r="W249"/>
      <c r="X249"/>
    </row>
    <row r="250" spans="22:24" x14ac:dyDescent="0.25">
      <c r="V250" s="103"/>
      <c r="W250"/>
      <c r="X250"/>
    </row>
    <row r="251" spans="22:24" x14ac:dyDescent="0.25">
      <c r="V251" s="103"/>
      <c r="W251"/>
      <c r="X251"/>
    </row>
    <row r="252" spans="22:24" x14ac:dyDescent="0.25">
      <c r="V252" s="103"/>
      <c r="W252"/>
      <c r="X252"/>
    </row>
    <row r="253" spans="22:24" x14ac:dyDescent="0.25">
      <c r="V253" s="103"/>
      <c r="W253"/>
      <c r="X253"/>
    </row>
    <row r="254" spans="22:24" x14ac:dyDescent="0.25">
      <c r="V254" s="103"/>
      <c r="W254"/>
      <c r="X254"/>
    </row>
    <row r="255" spans="22:24" x14ac:dyDescent="0.25">
      <c r="V255" s="103"/>
      <c r="W255"/>
      <c r="X255"/>
    </row>
    <row r="256" spans="22:24" x14ac:dyDescent="0.25">
      <c r="V256" s="103"/>
      <c r="W256"/>
      <c r="X256"/>
    </row>
    <row r="257" spans="22:24" x14ac:dyDescent="0.25">
      <c r="V257" s="103"/>
      <c r="W257"/>
      <c r="X257"/>
    </row>
    <row r="258" spans="22:24" x14ac:dyDescent="0.25">
      <c r="V258" s="103"/>
      <c r="W258"/>
      <c r="X258"/>
    </row>
    <row r="259" spans="22:24" x14ac:dyDescent="0.25">
      <c r="V259" s="103"/>
      <c r="W259"/>
      <c r="X259"/>
    </row>
    <row r="260" spans="22:24" x14ac:dyDescent="0.25">
      <c r="V260" s="103"/>
      <c r="W260"/>
      <c r="X260"/>
    </row>
    <row r="261" spans="22:24" x14ac:dyDescent="0.25">
      <c r="V261" s="103"/>
      <c r="W261"/>
      <c r="X261"/>
    </row>
    <row r="262" spans="22:24" x14ac:dyDescent="0.25">
      <c r="V262" s="103"/>
      <c r="W262"/>
      <c r="X262"/>
    </row>
    <row r="263" spans="22:24" x14ac:dyDescent="0.25">
      <c r="V263" s="103"/>
      <c r="W263"/>
      <c r="X263"/>
    </row>
    <row r="264" spans="22:24" x14ac:dyDescent="0.25">
      <c r="V264" s="103"/>
      <c r="W264"/>
      <c r="X264"/>
    </row>
    <row r="265" spans="22:24" x14ac:dyDescent="0.25">
      <c r="V265" s="103"/>
      <c r="W265"/>
      <c r="X265"/>
    </row>
    <row r="266" spans="22:24" x14ac:dyDescent="0.25">
      <c r="V266" s="103"/>
      <c r="W266"/>
      <c r="X266"/>
    </row>
    <row r="267" spans="22:24" x14ac:dyDescent="0.25">
      <c r="V267" s="103"/>
      <c r="W267"/>
      <c r="X267"/>
    </row>
    <row r="268" spans="22:24" x14ac:dyDescent="0.25">
      <c r="V268" s="103"/>
      <c r="W268"/>
      <c r="X268"/>
    </row>
    <row r="269" spans="22:24" x14ac:dyDescent="0.25">
      <c r="V269" s="103"/>
      <c r="W269"/>
      <c r="X269"/>
    </row>
    <row r="270" spans="22:24" x14ac:dyDescent="0.25">
      <c r="V270" s="103"/>
      <c r="W270"/>
      <c r="X270"/>
    </row>
    <row r="271" spans="22:24" x14ac:dyDescent="0.25">
      <c r="V271" s="103"/>
      <c r="W271"/>
      <c r="X271"/>
    </row>
    <row r="272" spans="22:24" x14ac:dyDescent="0.25">
      <c r="V272" s="103"/>
      <c r="W272"/>
      <c r="X272"/>
    </row>
    <row r="273" spans="22:24" x14ac:dyDescent="0.25">
      <c r="V273" s="103"/>
      <c r="W273"/>
      <c r="X273"/>
    </row>
    <row r="274" spans="22:24" x14ac:dyDescent="0.25">
      <c r="V274" s="103"/>
      <c r="W274"/>
      <c r="X274"/>
    </row>
    <row r="275" spans="22:24" x14ac:dyDescent="0.25">
      <c r="V275" s="103"/>
      <c r="W275"/>
      <c r="X275"/>
    </row>
    <row r="276" spans="22:24" x14ac:dyDescent="0.25">
      <c r="V276" s="103"/>
      <c r="W276"/>
      <c r="X276"/>
    </row>
    <row r="277" spans="22:24" x14ac:dyDescent="0.25">
      <c r="V277" s="103"/>
      <c r="W277"/>
      <c r="X277"/>
    </row>
    <row r="278" spans="22:24" x14ac:dyDescent="0.25">
      <c r="V278" s="103"/>
      <c r="W278"/>
      <c r="X278"/>
    </row>
    <row r="279" spans="22:24" x14ac:dyDescent="0.25">
      <c r="V279" s="103"/>
      <c r="W279"/>
      <c r="X279"/>
    </row>
    <row r="280" spans="22:24" x14ac:dyDescent="0.25">
      <c r="V280" s="103"/>
      <c r="W280"/>
      <c r="X280"/>
    </row>
    <row r="281" spans="22:24" x14ac:dyDescent="0.25">
      <c r="V281" s="103"/>
      <c r="W281"/>
      <c r="X281"/>
    </row>
    <row r="282" spans="22:24" x14ac:dyDescent="0.25">
      <c r="V282" s="103"/>
      <c r="W282"/>
      <c r="X282"/>
    </row>
    <row r="283" spans="22:24" x14ac:dyDescent="0.25">
      <c r="V283" s="103"/>
      <c r="W283"/>
      <c r="X283"/>
    </row>
    <row r="284" spans="22:24" x14ac:dyDescent="0.25">
      <c r="V284" s="103"/>
      <c r="W284"/>
      <c r="X284"/>
    </row>
    <row r="285" spans="22:24" x14ac:dyDescent="0.25">
      <c r="V285" s="103"/>
      <c r="W285"/>
      <c r="X285"/>
    </row>
    <row r="286" spans="22:24" x14ac:dyDescent="0.25">
      <c r="V286" s="103"/>
      <c r="W286"/>
      <c r="X286"/>
    </row>
    <row r="287" spans="22:24" x14ac:dyDescent="0.25">
      <c r="V287" s="103"/>
      <c r="W287"/>
      <c r="X287"/>
    </row>
    <row r="288" spans="22:24" x14ac:dyDescent="0.25">
      <c r="V288" s="103"/>
      <c r="W288"/>
      <c r="X288"/>
    </row>
    <row r="289" spans="22:24" x14ac:dyDescent="0.25">
      <c r="V289" s="103"/>
      <c r="W289"/>
      <c r="X289"/>
    </row>
    <row r="290" spans="22:24" x14ac:dyDescent="0.25">
      <c r="V290" s="103"/>
      <c r="W290"/>
      <c r="X290"/>
    </row>
    <row r="291" spans="22:24" x14ac:dyDescent="0.25">
      <c r="V291" s="103"/>
      <c r="W291"/>
      <c r="X291"/>
    </row>
    <row r="292" spans="22:24" x14ac:dyDescent="0.25">
      <c r="V292" s="103"/>
      <c r="W292"/>
      <c r="X292"/>
    </row>
    <row r="293" spans="22:24" x14ac:dyDescent="0.25">
      <c r="V293" s="103"/>
      <c r="W293"/>
      <c r="X293"/>
    </row>
    <row r="294" spans="22:24" x14ac:dyDescent="0.25">
      <c r="V294" s="103"/>
      <c r="W294"/>
      <c r="X294"/>
    </row>
    <row r="295" spans="22:24" x14ac:dyDescent="0.25">
      <c r="V295" s="103"/>
      <c r="W295"/>
      <c r="X295"/>
    </row>
    <row r="296" spans="22:24" x14ac:dyDescent="0.25">
      <c r="V296" s="103"/>
      <c r="W296"/>
      <c r="X296"/>
    </row>
    <row r="297" spans="22:24" x14ac:dyDescent="0.25">
      <c r="V297" s="103"/>
      <c r="W297"/>
      <c r="X297"/>
    </row>
    <row r="298" spans="22:24" x14ac:dyDescent="0.25">
      <c r="V298" s="103"/>
      <c r="W298"/>
      <c r="X298"/>
    </row>
    <row r="299" spans="22:24" x14ac:dyDescent="0.25">
      <c r="V299" s="103"/>
      <c r="W299"/>
      <c r="X299"/>
    </row>
    <row r="300" spans="22:24" x14ac:dyDescent="0.25">
      <c r="V300" s="103"/>
      <c r="W300"/>
      <c r="X300"/>
    </row>
    <row r="301" spans="22:24" x14ac:dyDescent="0.25">
      <c r="V301" s="103"/>
      <c r="W301"/>
      <c r="X301"/>
    </row>
    <row r="302" spans="22:24" x14ac:dyDescent="0.25">
      <c r="V302" s="103"/>
      <c r="W302"/>
      <c r="X302"/>
    </row>
    <row r="303" spans="22:24" x14ac:dyDescent="0.25">
      <c r="V303" s="103"/>
      <c r="W303"/>
      <c r="X303"/>
    </row>
    <row r="304" spans="22:24" x14ac:dyDescent="0.25">
      <c r="V304" s="103"/>
      <c r="W304"/>
      <c r="X304"/>
    </row>
    <row r="305" spans="22:24" x14ac:dyDescent="0.25">
      <c r="V305" s="103"/>
      <c r="W305"/>
      <c r="X305"/>
    </row>
    <row r="306" spans="22:24" x14ac:dyDescent="0.25">
      <c r="V306" s="103"/>
      <c r="W306"/>
      <c r="X306"/>
    </row>
    <row r="307" spans="22:24" x14ac:dyDescent="0.25">
      <c r="V307" s="103"/>
      <c r="W307"/>
      <c r="X307"/>
    </row>
    <row r="308" spans="22:24" x14ac:dyDescent="0.25">
      <c r="V308" s="103"/>
      <c r="W308"/>
      <c r="X308"/>
    </row>
    <row r="309" spans="22:24" x14ac:dyDescent="0.25">
      <c r="V309" s="103"/>
      <c r="W309"/>
      <c r="X309"/>
    </row>
    <row r="310" spans="22:24" x14ac:dyDescent="0.25">
      <c r="V310" s="103"/>
      <c r="W310"/>
      <c r="X310"/>
    </row>
    <row r="311" spans="22:24" x14ac:dyDescent="0.25">
      <c r="V311" s="103"/>
      <c r="W311"/>
      <c r="X311"/>
    </row>
    <row r="312" spans="22:24" x14ac:dyDescent="0.25">
      <c r="V312" s="103"/>
      <c r="W312"/>
      <c r="X312"/>
    </row>
    <row r="313" spans="22:24" x14ac:dyDescent="0.25">
      <c r="V313" s="103"/>
      <c r="W313"/>
      <c r="X313"/>
    </row>
    <row r="314" spans="22:24" x14ac:dyDescent="0.25">
      <c r="V314" s="103"/>
      <c r="W314"/>
      <c r="X314"/>
    </row>
    <row r="315" spans="22:24" x14ac:dyDescent="0.25">
      <c r="V315" s="103"/>
      <c r="W315"/>
      <c r="X315"/>
    </row>
    <row r="316" spans="22:24" x14ac:dyDescent="0.25">
      <c r="V316" s="103"/>
      <c r="W316"/>
      <c r="X316"/>
    </row>
    <row r="317" spans="22:24" x14ac:dyDescent="0.25">
      <c r="V317" s="103"/>
      <c r="W317"/>
      <c r="X317"/>
    </row>
    <row r="318" spans="22:24" x14ac:dyDescent="0.25">
      <c r="V318" s="103"/>
      <c r="W318"/>
      <c r="X318"/>
    </row>
    <row r="319" spans="22:24" x14ac:dyDescent="0.25">
      <c r="V319" s="103"/>
      <c r="W319"/>
      <c r="X319"/>
    </row>
    <row r="320" spans="22:24" x14ac:dyDescent="0.25">
      <c r="V320" s="103"/>
      <c r="W320"/>
      <c r="X320"/>
    </row>
    <row r="321" spans="22:24" x14ac:dyDescent="0.25">
      <c r="V321" s="103"/>
      <c r="W321"/>
      <c r="X321"/>
    </row>
    <row r="322" spans="22:24" x14ac:dyDescent="0.25">
      <c r="V322" s="103"/>
      <c r="W322"/>
      <c r="X322"/>
    </row>
    <row r="323" spans="22:24" x14ac:dyDescent="0.25">
      <c r="V323" s="103"/>
      <c r="W323"/>
      <c r="X323"/>
    </row>
    <row r="324" spans="22:24" x14ac:dyDescent="0.25">
      <c r="V324" s="103"/>
      <c r="W324"/>
      <c r="X324"/>
    </row>
    <row r="325" spans="22:24" x14ac:dyDescent="0.25">
      <c r="V325" s="103"/>
      <c r="W325"/>
      <c r="X325"/>
    </row>
    <row r="326" spans="22:24" x14ac:dyDescent="0.25">
      <c r="V326" s="103"/>
      <c r="W326"/>
      <c r="X326"/>
    </row>
    <row r="327" spans="22:24" x14ac:dyDescent="0.25">
      <c r="V327" s="103"/>
      <c r="W327"/>
      <c r="X327"/>
    </row>
    <row r="328" spans="22:24" x14ac:dyDescent="0.25">
      <c r="V328" s="103"/>
      <c r="W328"/>
      <c r="X328"/>
    </row>
    <row r="329" spans="22:24" x14ac:dyDescent="0.25">
      <c r="V329" s="103"/>
      <c r="W329"/>
      <c r="X329"/>
    </row>
    <row r="330" spans="22:24" x14ac:dyDescent="0.25">
      <c r="V330" s="103"/>
      <c r="W330"/>
      <c r="X330"/>
    </row>
    <row r="331" spans="22:24" x14ac:dyDescent="0.25">
      <c r="V331" s="103"/>
      <c r="W331"/>
      <c r="X331"/>
    </row>
    <row r="332" spans="22:24" x14ac:dyDescent="0.25">
      <c r="V332" s="103"/>
      <c r="W332"/>
      <c r="X332"/>
    </row>
    <row r="333" spans="22:24" x14ac:dyDescent="0.25">
      <c r="V333" s="103"/>
      <c r="W333"/>
      <c r="X333"/>
    </row>
    <row r="334" spans="22:24" x14ac:dyDescent="0.25">
      <c r="V334" s="103"/>
      <c r="W334"/>
      <c r="X334"/>
    </row>
    <row r="335" spans="22:24" x14ac:dyDescent="0.25">
      <c r="V335" s="103"/>
      <c r="W335"/>
      <c r="X335"/>
    </row>
    <row r="336" spans="22:24" x14ac:dyDescent="0.25">
      <c r="V336" s="103"/>
      <c r="W336"/>
      <c r="X336"/>
    </row>
    <row r="337" spans="22:24" x14ac:dyDescent="0.25">
      <c r="V337" s="103"/>
      <c r="W337"/>
      <c r="X337"/>
    </row>
    <row r="338" spans="22:24" x14ac:dyDescent="0.25">
      <c r="V338" s="103"/>
      <c r="W338"/>
      <c r="X338"/>
    </row>
    <row r="339" spans="22:24" x14ac:dyDescent="0.25">
      <c r="V339" s="103"/>
      <c r="W339"/>
      <c r="X339"/>
    </row>
    <row r="340" spans="22:24" x14ac:dyDescent="0.25">
      <c r="V340" s="103"/>
      <c r="W340"/>
      <c r="X340"/>
    </row>
    <row r="341" spans="22:24" x14ac:dyDescent="0.25">
      <c r="V341" s="103"/>
      <c r="W341"/>
      <c r="X341"/>
    </row>
    <row r="342" spans="22:24" x14ac:dyDescent="0.25">
      <c r="V342" s="103"/>
      <c r="W342"/>
      <c r="X342"/>
    </row>
    <row r="343" spans="22:24" x14ac:dyDescent="0.25">
      <c r="V343" s="103"/>
      <c r="W343"/>
      <c r="X343"/>
    </row>
    <row r="344" spans="22:24" x14ac:dyDescent="0.25">
      <c r="V344" s="103"/>
      <c r="W344"/>
      <c r="X344"/>
    </row>
    <row r="345" spans="22:24" x14ac:dyDescent="0.25">
      <c r="V345" s="103"/>
      <c r="W345"/>
      <c r="X345"/>
    </row>
    <row r="346" spans="22:24" x14ac:dyDescent="0.25">
      <c r="V346" s="103"/>
      <c r="W346"/>
      <c r="X346"/>
    </row>
    <row r="347" spans="22:24" x14ac:dyDescent="0.25">
      <c r="V347" s="103"/>
      <c r="W347"/>
      <c r="X347"/>
    </row>
    <row r="348" spans="22:24" x14ac:dyDescent="0.25">
      <c r="W348"/>
      <c r="X348"/>
    </row>
  </sheetData>
  <autoFilter ref="W1:W76" xr:uid="{43AE905A-2DED-4C97-B30F-25B31B400EF2}">
    <sortState ref="W2:W76">
      <sortCondition ref="W1:W76"/>
    </sortState>
  </autoFilter>
  <mergeCells count="2">
    <mergeCell ref="A223:E223"/>
    <mergeCell ref="A224:E224"/>
  </mergeCells>
  <printOptions horizontalCentered="1"/>
  <pageMargins left="0.2" right="0.2" top="0.5" bottom="0.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2"/>
  <sheetViews>
    <sheetView zoomScaleNormal="100" workbookViewId="0">
      <pane ySplit="2" topLeftCell="A229" activePane="bottomLeft" state="frozen"/>
      <selection activeCell="E115" sqref="E115"/>
      <selection pane="bottomLeft" activeCell="J246" sqref="J246"/>
    </sheetView>
  </sheetViews>
  <sheetFormatPr defaultRowHeight="15" x14ac:dyDescent="0.25"/>
  <cols>
    <col min="1" max="1" width="3.7109375" customWidth="1"/>
    <col min="2" max="2" width="6.28515625" style="19" customWidth="1"/>
    <col min="3" max="3" width="12" customWidth="1"/>
    <col min="4" max="4" width="17.140625" style="19" customWidth="1"/>
    <col min="5" max="5" width="12.5703125" customWidth="1"/>
    <col min="6" max="6" width="8.85546875" style="1" customWidth="1"/>
    <col min="7" max="7" width="13.85546875" style="1" customWidth="1"/>
    <col min="8" max="8" width="14.5703125" style="1" customWidth="1"/>
    <col min="9" max="9" width="16.7109375" style="1" bestFit="1" customWidth="1"/>
    <col min="10" max="11" width="13.140625" style="1" customWidth="1"/>
    <col min="12" max="12" width="12.28515625" style="1" customWidth="1"/>
    <col min="13" max="13" width="8.7109375" customWidth="1"/>
    <col min="15" max="15" width="14.28515625" bestFit="1" customWidth="1"/>
    <col min="17" max="17" width="15" customWidth="1"/>
  </cols>
  <sheetData>
    <row r="1" spans="1:15" ht="31.5" x14ac:dyDescent="0.25">
      <c r="A1" s="96" t="s">
        <v>267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5" x14ac:dyDescent="0.25">
      <c r="A2" s="47" t="s">
        <v>1</v>
      </c>
      <c r="B2" s="47" t="s">
        <v>10</v>
      </c>
      <c r="C2" s="47" t="s">
        <v>9</v>
      </c>
      <c r="D2" s="47" t="s">
        <v>3</v>
      </c>
      <c r="E2" s="47" t="s">
        <v>6</v>
      </c>
      <c r="F2" s="48" t="s">
        <v>7</v>
      </c>
      <c r="G2" s="48" t="s">
        <v>8</v>
      </c>
      <c r="H2" s="48" t="s">
        <v>5</v>
      </c>
      <c r="I2" s="48" t="s">
        <v>14</v>
      </c>
      <c r="J2" s="48" t="s">
        <v>257</v>
      </c>
      <c r="K2" s="48" t="s">
        <v>258</v>
      </c>
      <c r="L2" s="48" t="s">
        <v>15</v>
      </c>
      <c r="M2" s="49" t="s">
        <v>2</v>
      </c>
    </row>
    <row r="3" spans="1:15" x14ac:dyDescent="0.25">
      <c r="A3" s="6">
        <v>1</v>
      </c>
      <c r="B3" s="17" t="s">
        <v>27</v>
      </c>
      <c r="C3" s="17" t="s">
        <v>26</v>
      </c>
      <c r="D3" s="17" t="s">
        <v>12</v>
      </c>
      <c r="E3" s="2">
        <v>407</v>
      </c>
      <c r="F3" s="8">
        <v>95000</v>
      </c>
      <c r="G3" s="8">
        <f>F3*E3</f>
        <v>38665000</v>
      </c>
      <c r="H3" s="8">
        <f>G3*0.3</f>
        <v>11599500</v>
      </c>
      <c r="I3" s="8">
        <f>G3-H3-L3</f>
        <v>23199000</v>
      </c>
      <c r="J3" s="8">
        <f>I3/36</f>
        <v>644416.66666666663</v>
      </c>
      <c r="K3" s="8">
        <f>J3*3</f>
        <v>1933250</v>
      </c>
      <c r="L3" s="8">
        <f>G3*0.1</f>
        <v>3866500</v>
      </c>
      <c r="M3" s="6"/>
      <c r="O3" s="53"/>
    </row>
    <row r="4" spans="1:15" x14ac:dyDescent="0.25">
      <c r="A4" s="6">
        <v>2</v>
      </c>
      <c r="B4" s="17" t="s">
        <v>28</v>
      </c>
      <c r="C4" s="17" t="s">
        <v>26</v>
      </c>
      <c r="D4" s="17" t="s">
        <v>12</v>
      </c>
      <c r="E4" s="12">
        <v>287.62</v>
      </c>
      <c r="F4" s="8">
        <v>95000</v>
      </c>
      <c r="G4" s="8">
        <f t="shared" ref="G4:G76" si="0">F4*E4</f>
        <v>27323900</v>
      </c>
      <c r="H4" s="8">
        <f t="shared" ref="H4:H76" si="1">G4*0.3</f>
        <v>8197170</v>
      </c>
      <c r="I4" s="8">
        <f t="shared" ref="I4:I30" si="2">G4-H4-L4</f>
        <v>16394340</v>
      </c>
      <c r="J4" s="8">
        <f t="shared" ref="J4:J67" si="3">I4/36</f>
        <v>455398.33333333331</v>
      </c>
      <c r="K4" s="8">
        <f t="shared" ref="K4:K67" si="4">J4*3</f>
        <v>1366195</v>
      </c>
      <c r="L4" s="8">
        <f t="shared" ref="L4:L76" si="5">G4*0.1</f>
        <v>2732390</v>
      </c>
      <c r="M4" s="6"/>
    </row>
    <row r="5" spans="1:15" x14ac:dyDescent="0.25">
      <c r="A5" s="6">
        <v>3</v>
      </c>
      <c r="B5" s="17" t="s">
        <v>29</v>
      </c>
      <c r="C5" s="17" t="s">
        <v>26</v>
      </c>
      <c r="D5" s="17" t="s">
        <v>12</v>
      </c>
      <c r="E5" s="12">
        <v>265.68</v>
      </c>
      <c r="F5" s="8">
        <v>95000</v>
      </c>
      <c r="G5" s="8">
        <f t="shared" si="0"/>
        <v>25239600</v>
      </c>
      <c r="H5" s="8">
        <f t="shared" si="1"/>
        <v>7571880</v>
      </c>
      <c r="I5" s="8">
        <f t="shared" si="2"/>
        <v>15143760</v>
      </c>
      <c r="J5" s="8">
        <f t="shared" si="3"/>
        <v>420660</v>
      </c>
      <c r="K5" s="8">
        <f t="shared" si="4"/>
        <v>1261980</v>
      </c>
      <c r="L5" s="8">
        <f t="shared" si="5"/>
        <v>2523960</v>
      </c>
      <c r="M5" s="6"/>
    </row>
    <row r="6" spans="1:15" x14ac:dyDescent="0.25">
      <c r="A6" s="6">
        <v>4</v>
      </c>
      <c r="B6" s="17" t="s">
        <v>30</v>
      </c>
      <c r="C6" s="17" t="s">
        <v>26</v>
      </c>
      <c r="D6" s="17" t="s">
        <v>12</v>
      </c>
      <c r="E6" s="12">
        <v>263.25</v>
      </c>
      <c r="F6" s="8">
        <v>95000</v>
      </c>
      <c r="G6" s="8">
        <f t="shared" si="0"/>
        <v>25008750</v>
      </c>
      <c r="H6" s="8">
        <f t="shared" si="1"/>
        <v>7502625</v>
      </c>
      <c r="I6" s="8">
        <f>G6-H6-L6</f>
        <v>15005250</v>
      </c>
      <c r="J6" s="8">
        <f t="shared" si="3"/>
        <v>416812.5</v>
      </c>
      <c r="K6" s="8">
        <f t="shared" si="4"/>
        <v>1250437.5</v>
      </c>
      <c r="L6" s="8">
        <f t="shared" si="5"/>
        <v>2500875</v>
      </c>
      <c r="M6" s="6"/>
    </row>
    <row r="7" spans="1:15" x14ac:dyDescent="0.25">
      <c r="A7" s="6">
        <v>5</v>
      </c>
      <c r="B7" s="17" t="s">
        <v>31</v>
      </c>
      <c r="C7" s="17" t="s">
        <v>26</v>
      </c>
      <c r="D7" s="17" t="s">
        <v>12</v>
      </c>
      <c r="E7" s="12">
        <v>268.12</v>
      </c>
      <c r="F7" s="8">
        <v>95000</v>
      </c>
      <c r="G7" s="8">
        <f t="shared" si="0"/>
        <v>25471400</v>
      </c>
      <c r="H7" s="8">
        <f t="shared" si="1"/>
        <v>7641420</v>
      </c>
      <c r="I7" s="8">
        <f t="shared" si="2"/>
        <v>15282840</v>
      </c>
      <c r="J7" s="8">
        <f t="shared" si="3"/>
        <v>424523.33333333331</v>
      </c>
      <c r="K7" s="8">
        <f t="shared" si="4"/>
        <v>1273570</v>
      </c>
      <c r="L7" s="8">
        <f t="shared" si="5"/>
        <v>2547140</v>
      </c>
      <c r="M7" s="6"/>
    </row>
    <row r="8" spans="1:15" x14ac:dyDescent="0.25">
      <c r="A8" s="6">
        <v>6</v>
      </c>
      <c r="B8" s="17" t="s">
        <v>32</v>
      </c>
      <c r="C8" s="17" t="s">
        <v>26</v>
      </c>
      <c r="D8" s="17" t="s">
        <v>12</v>
      </c>
      <c r="E8" s="12">
        <v>450.35</v>
      </c>
      <c r="F8" s="8">
        <v>95000</v>
      </c>
      <c r="G8" s="8">
        <f t="shared" si="0"/>
        <v>42783250</v>
      </c>
      <c r="H8" s="8">
        <f t="shared" si="1"/>
        <v>12834975</v>
      </c>
      <c r="I8" s="8">
        <f t="shared" si="2"/>
        <v>25669950</v>
      </c>
      <c r="J8" s="8">
        <f t="shared" si="3"/>
        <v>713054.16666666663</v>
      </c>
      <c r="K8" s="8">
        <f t="shared" si="4"/>
        <v>2139162.5</v>
      </c>
      <c r="L8" s="8">
        <f t="shared" si="5"/>
        <v>4278325</v>
      </c>
      <c r="M8" s="6"/>
    </row>
    <row r="9" spans="1:15" x14ac:dyDescent="0.25">
      <c r="A9" s="6">
        <v>7</v>
      </c>
      <c r="B9" s="17" t="s">
        <v>33</v>
      </c>
      <c r="C9" s="17" t="s">
        <v>26</v>
      </c>
      <c r="D9" s="17" t="s">
        <v>12</v>
      </c>
      <c r="E9" s="12">
        <v>321.75</v>
      </c>
      <c r="F9" s="8">
        <v>95000</v>
      </c>
      <c r="G9" s="8">
        <f t="shared" si="0"/>
        <v>30566250</v>
      </c>
      <c r="H9" s="8">
        <f t="shared" si="1"/>
        <v>9169875</v>
      </c>
      <c r="I9" s="8">
        <f t="shared" si="2"/>
        <v>18339750</v>
      </c>
      <c r="J9" s="8">
        <f t="shared" si="3"/>
        <v>509437.5</v>
      </c>
      <c r="K9" s="8">
        <f t="shared" si="4"/>
        <v>1528312.5</v>
      </c>
      <c r="L9" s="8">
        <f t="shared" si="5"/>
        <v>3056625</v>
      </c>
      <c r="M9" s="6"/>
    </row>
    <row r="10" spans="1:15" x14ac:dyDescent="0.25">
      <c r="A10" s="6">
        <v>8</v>
      </c>
      <c r="B10" s="17" t="s">
        <v>34</v>
      </c>
      <c r="C10" s="17" t="s">
        <v>26</v>
      </c>
      <c r="D10" s="17" t="s">
        <v>12</v>
      </c>
      <c r="E10" s="7">
        <v>190.46</v>
      </c>
      <c r="F10" s="8">
        <v>95000</v>
      </c>
      <c r="G10" s="8">
        <f t="shared" si="0"/>
        <v>18093700</v>
      </c>
      <c r="H10" s="8">
        <f t="shared" si="1"/>
        <v>5428110</v>
      </c>
      <c r="I10" s="8">
        <f t="shared" si="2"/>
        <v>10856220</v>
      </c>
      <c r="J10" s="8">
        <f t="shared" si="3"/>
        <v>301561.66666666669</v>
      </c>
      <c r="K10" s="8">
        <f t="shared" si="4"/>
        <v>904685</v>
      </c>
      <c r="L10" s="8">
        <f t="shared" si="5"/>
        <v>1809370</v>
      </c>
      <c r="M10" s="6"/>
    </row>
    <row r="11" spans="1:15" x14ac:dyDescent="0.25">
      <c r="A11" s="6">
        <v>9</v>
      </c>
      <c r="B11" s="17" t="s">
        <v>35</v>
      </c>
      <c r="C11" s="17" t="s">
        <v>26</v>
      </c>
      <c r="D11" s="17" t="s">
        <v>12</v>
      </c>
      <c r="E11" s="7">
        <v>175.56</v>
      </c>
      <c r="F11" s="8">
        <v>95000</v>
      </c>
      <c r="G11" s="8">
        <f t="shared" si="0"/>
        <v>16678200</v>
      </c>
      <c r="H11" s="8">
        <f t="shared" si="1"/>
        <v>5003460</v>
      </c>
      <c r="I11" s="8">
        <f t="shared" si="2"/>
        <v>10006920</v>
      </c>
      <c r="J11" s="8">
        <f t="shared" si="3"/>
        <v>277970</v>
      </c>
      <c r="K11" s="8">
        <f t="shared" si="4"/>
        <v>833910</v>
      </c>
      <c r="L11" s="8">
        <f t="shared" si="5"/>
        <v>1667820</v>
      </c>
      <c r="M11" s="6"/>
    </row>
    <row r="12" spans="1:15" x14ac:dyDescent="0.25">
      <c r="A12" s="6">
        <v>10</v>
      </c>
      <c r="B12" s="17" t="s">
        <v>36</v>
      </c>
      <c r="C12" s="17" t="s">
        <v>26</v>
      </c>
      <c r="D12" s="17" t="s">
        <v>12</v>
      </c>
      <c r="E12" s="7">
        <v>226.9</v>
      </c>
      <c r="F12" s="8">
        <v>95000</v>
      </c>
      <c r="G12" s="8">
        <f t="shared" si="0"/>
        <v>21555500</v>
      </c>
      <c r="H12" s="8">
        <f t="shared" si="1"/>
        <v>6466650</v>
      </c>
      <c r="I12" s="8">
        <f t="shared" si="2"/>
        <v>12933300</v>
      </c>
      <c r="J12" s="8">
        <f t="shared" si="3"/>
        <v>359258.33333333331</v>
      </c>
      <c r="K12" s="8">
        <f t="shared" si="4"/>
        <v>1077775</v>
      </c>
      <c r="L12" s="8">
        <f t="shared" si="5"/>
        <v>2155550</v>
      </c>
      <c r="M12" s="6"/>
    </row>
    <row r="13" spans="1:15" x14ac:dyDescent="0.25">
      <c r="A13" s="6">
        <v>11</v>
      </c>
      <c r="B13" s="17" t="s">
        <v>37</v>
      </c>
      <c r="C13" s="17" t="s">
        <v>26</v>
      </c>
      <c r="D13" s="17" t="s">
        <v>12</v>
      </c>
      <c r="E13" s="7">
        <v>226.9</v>
      </c>
      <c r="F13" s="8">
        <v>95000</v>
      </c>
      <c r="G13" s="8">
        <f t="shared" si="0"/>
        <v>21555500</v>
      </c>
      <c r="H13" s="8">
        <f t="shared" si="1"/>
        <v>6466650</v>
      </c>
      <c r="I13" s="8">
        <f t="shared" si="2"/>
        <v>12933300</v>
      </c>
      <c r="J13" s="8">
        <f t="shared" si="3"/>
        <v>359258.33333333331</v>
      </c>
      <c r="K13" s="8">
        <f t="shared" si="4"/>
        <v>1077775</v>
      </c>
      <c r="L13" s="8">
        <f t="shared" si="5"/>
        <v>2155550</v>
      </c>
      <c r="M13" s="6"/>
    </row>
    <row r="14" spans="1:15" x14ac:dyDescent="0.25">
      <c r="A14" s="6">
        <v>12</v>
      </c>
      <c r="B14" s="17" t="s">
        <v>38</v>
      </c>
      <c r="C14" s="17" t="s">
        <v>26</v>
      </c>
      <c r="D14" s="17" t="s">
        <v>12</v>
      </c>
      <c r="E14" s="7">
        <v>175.56</v>
      </c>
      <c r="F14" s="8">
        <v>95000</v>
      </c>
      <c r="G14" s="8">
        <f t="shared" si="0"/>
        <v>16678200</v>
      </c>
      <c r="H14" s="8">
        <f t="shared" si="1"/>
        <v>5003460</v>
      </c>
      <c r="I14" s="8">
        <f t="shared" si="2"/>
        <v>10006920</v>
      </c>
      <c r="J14" s="8">
        <f t="shared" si="3"/>
        <v>277970</v>
      </c>
      <c r="K14" s="8">
        <f t="shared" si="4"/>
        <v>833910</v>
      </c>
      <c r="L14" s="8">
        <f t="shared" si="5"/>
        <v>1667820</v>
      </c>
      <c r="M14" s="6"/>
    </row>
    <row r="15" spans="1:15" x14ac:dyDescent="0.25">
      <c r="A15" s="6">
        <v>13</v>
      </c>
      <c r="B15" s="17" t="s">
        <v>39</v>
      </c>
      <c r="C15" s="17" t="s">
        <v>26</v>
      </c>
      <c r="D15" s="17" t="s">
        <v>12</v>
      </c>
      <c r="E15" s="7">
        <v>190.46</v>
      </c>
      <c r="F15" s="8">
        <v>95000</v>
      </c>
      <c r="G15" s="8">
        <f t="shared" si="0"/>
        <v>18093700</v>
      </c>
      <c r="H15" s="8">
        <f t="shared" si="1"/>
        <v>5428110</v>
      </c>
      <c r="I15" s="8">
        <f t="shared" si="2"/>
        <v>10856220</v>
      </c>
      <c r="J15" s="8">
        <f t="shared" si="3"/>
        <v>301561.66666666669</v>
      </c>
      <c r="K15" s="8">
        <f t="shared" si="4"/>
        <v>904685</v>
      </c>
      <c r="L15" s="8">
        <f t="shared" si="5"/>
        <v>1809370</v>
      </c>
      <c r="M15" s="6"/>
    </row>
    <row r="16" spans="1:15" x14ac:dyDescent="0.25">
      <c r="A16" s="6">
        <v>14</v>
      </c>
      <c r="B16" s="17" t="s">
        <v>40</v>
      </c>
      <c r="C16" s="17" t="s">
        <v>26</v>
      </c>
      <c r="D16" s="17" t="s">
        <v>12</v>
      </c>
      <c r="E16" s="7">
        <v>333.7</v>
      </c>
      <c r="F16" s="8">
        <v>95000</v>
      </c>
      <c r="G16" s="8">
        <f t="shared" si="0"/>
        <v>31701500</v>
      </c>
      <c r="H16" s="8">
        <f t="shared" si="1"/>
        <v>9510450</v>
      </c>
      <c r="I16" s="8">
        <f t="shared" si="2"/>
        <v>19020900</v>
      </c>
      <c r="J16" s="8">
        <f t="shared" si="3"/>
        <v>528358.33333333337</v>
      </c>
      <c r="K16" s="8">
        <f t="shared" si="4"/>
        <v>1585075</v>
      </c>
      <c r="L16" s="8">
        <f t="shared" si="5"/>
        <v>3170150</v>
      </c>
      <c r="M16" s="6"/>
    </row>
    <row r="17" spans="1:13" x14ac:dyDescent="0.25">
      <c r="A17" s="6">
        <v>15</v>
      </c>
      <c r="B17" s="17" t="s">
        <v>41</v>
      </c>
      <c r="C17" s="17" t="s">
        <v>26</v>
      </c>
      <c r="D17" s="17" t="s">
        <v>12</v>
      </c>
      <c r="E17" s="7">
        <v>324.77</v>
      </c>
      <c r="F17" s="8">
        <v>95000</v>
      </c>
      <c r="G17" s="8">
        <f t="shared" si="0"/>
        <v>30853150</v>
      </c>
      <c r="H17" s="8">
        <f t="shared" si="1"/>
        <v>9255945</v>
      </c>
      <c r="I17" s="8">
        <f t="shared" si="2"/>
        <v>18511890</v>
      </c>
      <c r="J17" s="8">
        <f t="shared" si="3"/>
        <v>514219.16666666669</v>
      </c>
      <c r="K17" s="8">
        <f t="shared" si="4"/>
        <v>1542657.5</v>
      </c>
      <c r="L17" s="8">
        <f t="shared" si="5"/>
        <v>3085315</v>
      </c>
      <c r="M17" s="6"/>
    </row>
    <row r="18" spans="1:13" x14ac:dyDescent="0.25">
      <c r="A18" s="6">
        <v>16</v>
      </c>
      <c r="B18" s="17" t="s">
        <v>42</v>
      </c>
      <c r="C18" s="17" t="s">
        <v>26</v>
      </c>
      <c r="D18" s="17" t="s">
        <v>12</v>
      </c>
      <c r="E18" s="7">
        <v>830.76</v>
      </c>
      <c r="F18" s="8">
        <v>95000</v>
      </c>
      <c r="G18" s="8">
        <f t="shared" si="0"/>
        <v>78922200</v>
      </c>
      <c r="H18" s="8">
        <f t="shared" si="1"/>
        <v>23676660</v>
      </c>
      <c r="I18" s="8">
        <f t="shared" si="2"/>
        <v>47353320</v>
      </c>
      <c r="J18" s="8">
        <f t="shared" si="3"/>
        <v>1315370</v>
      </c>
      <c r="K18" s="8">
        <f t="shared" si="4"/>
        <v>3946110</v>
      </c>
      <c r="L18" s="8">
        <f t="shared" si="5"/>
        <v>7892220</v>
      </c>
      <c r="M18" s="6"/>
    </row>
    <row r="19" spans="1:13" x14ac:dyDescent="0.25">
      <c r="A19" s="6">
        <v>17</v>
      </c>
      <c r="B19" s="17" t="s">
        <v>43</v>
      </c>
      <c r="C19" s="17" t="s">
        <v>26</v>
      </c>
      <c r="D19" s="17" t="s">
        <v>12</v>
      </c>
      <c r="E19" s="7">
        <v>477</v>
      </c>
      <c r="F19" s="8">
        <v>95000</v>
      </c>
      <c r="G19" s="8">
        <f t="shared" si="0"/>
        <v>45315000</v>
      </c>
      <c r="H19" s="8">
        <f t="shared" si="1"/>
        <v>13594500</v>
      </c>
      <c r="I19" s="8">
        <f t="shared" si="2"/>
        <v>27189000</v>
      </c>
      <c r="J19" s="8">
        <f t="shared" si="3"/>
        <v>755250</v>
      </c>
      <c r="K19" s="8">
        <f t="shared" si="4"/>
        <v>2265750</v>
      </c>
      <c r="L19" s="8">
        <f t="shared" si="5"/>
        <v>4531500</v>
      </c>
      <c r="M19" s="6"/>
    </row>
    <row r="20" spans="1:13" x14ac:dyDescent="0.25">
      <c r="A20" s="6">
        <v>18</v>
      </c>
      <c r="B20" s="17" t="s">
        <v>44</v>
      </c>
      <c r="C20" s="17" t="s">
        <v>26</v>
      </c>
      <c r="D20" s="17" t="s">
        <v>12</v>
      </c>
      <c r="E20" s="7">
        <v>349.46</v>
      </c>
      <c r="F20" s="8">
        <v>95000</v>
      </c>
      <c r="G20" s="8">
        <f t="shared" si="0"/>
        <v>33198699.999999996</v>
      </c>
      <c r="H20" s="8">
        <f t="shared" si="1"/>
        <v>9959609.9999999981</v>
      </c>
      <c r="I20" s="8">
        <f t="shared" si="2"/>
        <v>19919220</v>
      </c>
      <c r="J20" s="8">
        <f t="shared" si="3"/>
        <v>553311.66666666663</v>
      </c>
      <c r="K20" s="8">
        <f t="shared" si="4"/>
        <v>1659935</v>
      </c>
      <c r="L20" s="8">
        <f t="shared" si="5"/>
        <v>3319870</v>
      </c>
      <c r="M20" s="6"/>
    </row>
    <row r="21" spans="1:13" x14ac:dyDescent="0.25">
      <c r="A21" s="6">
        <v>19</v>
      </c>
      <c r="B21" s="17" t="s">
        <v>45</v>
      </c>
      <c r="C21" s="17" t="s">
        <v>26</v>
      </c>
      <c r="D21" s="17" t="s">
        <v>12</v>
      </c>
      <c r="E21" s="7">
        <v>349.46</v>
      </c>
      <c r="F21" s="8">
        <v>95000</v>
      </c>
      <c r="G21" s="8">
        <f t="shared" si="0"/>
        <v>33198699.999999996</v>
      </c>
      <c r="H21" s="8">
        <f t="shared" si="1"/>
        <v>9959609.9999999981</v>
      </c>
      <c r="I21" s="8">
        <f t="shared" si="2"/>
        <v>19919220</v>
      </c>
      <c r="J21" s="8">
        <f t="shared" si="3"/>
        <v>553311.66666666663</v>
      </c>
      <c r="K21" s="8">
        <f t="shared" si="4"/>
        <v>1659935</v>
      </c>
      <c r="L21" s="8">
        <f t="shared" si="5"/>
        <v>3319870</v>
      </c>
      <c r="M21" s="6"/>
    </row>
    <row r="22" spans="1:13" x14ac:dyDescent="0.25">
      <c r="A22" s="6">
        <v>20</v>
      </c>
      <c r="B22" s="17" t="s">
        <v>46</v>
      </c>
      <c r="C22" s="17" t="s">
        <v>26</v>
      </c>
      <c r="D22" s="17" t="s">
        <v>12</v>
      </c>
      <c r="E22" s="7">
        <v>549.42999999999995</v>
      </c>
      <c r="F22" s="8">
        <v>95000</v>
      </c>
      <c r="G22" s="8">
        <f t="shared" si="0"/>
        <v>52195849.999999993</v>
      </c>
      <c r="H22" s="8">
        <f t="shared" si="1"/>
        <v>15658754.999999996</v>
      </c>
      <c r="I22" s="8">
        <f t="shared" si="2"/>
        <v>31317510</v>
      </c>
      <c r="J22" s="8">
        <f t="shared" si="3"/>
        <v>869930.83333333337</v>
      </c>
      <c r="K22" s="8">
        <f t="shared" si="4"/>
        <v>2609792.5</v>
      </c>
      <c r="L22" s="8">
        <f t="shared" si="5"/>
        <v>5219585</v>
      </c>
      <c r="M22" s="6"/>
    </row>
    <row r="23" spans="1:13" x14ac:dyDescent="0.25">
      <c r="A23" s="6">
        <v>21</v>
      </c>
      <c r="B23" s="17" t="s">
        <v>47</v>
      </c>
      <c r="C23" s="17" t="s">
        <v>26</v>
      </c>
      <c r="D23" s="17" t="s">
        <v>12</v>
      </c>
      <c r="E23" s="7">
        <v>534.67999999999995</v>
      </c>
      <c r="F23" s="8">
        <v>95000</v>
      </c>
      <c r="G23" s="8">
        <f t="shared" si="0"/>
        <v>50794599.999999993</v>
      </c>
      <c r="H23" s="8">
        <f t="shared" si="1"/>
        <v>15238379.999999996</v>
      </c>
      <c r="I23" s="8">
        <f t="shared" si="2"/>
        <v>30476760</v>
      </c>
      <c r="J23" s="8">
        <f t="shared" si="3"/>
        <v>846576.66666666663</v>
      </c>
      <c r="K23" s="8">
        <f t="shared" si="4"/>
        <v>2539730</v>
      </c>
      <c r="L23" s="8">
        <f t="shared" si="5"/>
        <v>5079460</v>
      </c>
      <c r="M23" s="6"/>
    </row>
    <row r="24" spans="1:13" x14ac:dyDescent="0.25">
      <c r="A24" s="6">
        <v>22</v>
      </c>
      <c r="B24" s="17" t="s">
        <v>48</v>
      </c>
      <c r="C24" s="17" t="s">
        <v>26</v>
      </c>
      <c r="D24" s="17" t="s">
        <v>12</v>
      </c>
      <c r="E24" s="7">
        <v>494.12</v>
      </c>
      <c r="F24" s="8">
        <v>95000</v>
      </c>
      <c r="G24" s="8">
        <f t="shared" si="0"/>
        <v>46941400</v>
      </c>
      <c r="H24" s="8">
        <f t="shared" si="1"/>
        <v>14082420</v>
      </c>
      <c r="I24" s="8">
        <f t="shared" si="2"/>
        <v>28164840</v>
      </c>
      <c r="J24" s="8">
        <f t="shared" si="3"/>
        <v>782356.66666666663</v>
      </c>
      <c r="K24" s="8">
        <f t="shared" si="4"/>
        <v>2347070</v>
      </c>
      <c r="L24" s="8">
        <f t="shared" si="5"/>
        <v>4694140</v>
      </c>
      <c r="M24" s="6"/>
    </row>
    <row r="25" spans="1:13" x14ac:dyDescent="0.25">
      <c r="A25" s="6">
        <v>23</v>
      </c>
      <c r="B25" s="17" t="s">
        <v>49</v>
      </c>
      <c r="C25" s="17" t="s">
        <v>26</v>
      </c>
      <c r="D25" s="17" t="s">
        <v>12</v>
      </c>
      <c r="E25" s="7">
        <v>405.62</v>
      </c>
      <c r="F25" s="8">
        <v>95000</v>
      </c>
      <c r="G25" s="8">
        <f t="shared" si="0"/>
        <v>38533900</v>
      </c>
      <c r="H25" s="8">
        <f t="shared" si="1"/>
        <v>11560170</v>
      </c>
      <c r="I25" s="8">
        <f t="shared" si="2"/>
        <v>23120340</v>
      </c>
      <c r="J25" s="8">
        <f t="shared" si="3"/>
        <v>642231.66666666663</v>
      </c>
      <c r="K25" s="8">
        <f t="shared" si="4"/>
        <v>1926695</v>
      </c>
      <c r="L25" s="8">
        <f t="shared" si="5"/>
        <v>3853390</v>
      </c>
      <c r="M25" s="6"/>
    </row>
    <row r="26" spans="1:13" x14ac:dyDescent="0.25">
      <c r="A26" s="6">
        <v>24</v>
      </c>
      <c r="B26" s="17" t="s">
        <v>50</v>
      </c>
      <c r="C26" s="17" t="s">
        <v>26</v>
      </c>
      <c r="D26" s="17" t="s">
        <v>12</v>
      </c>
      <c r="E26" s="7">
        <v>585</v>
      </c>
      <c r="F26" s="8">
        <v>95000</v>
      </c>
      <c r="G26" s="8">
        <f t="shared" si="0"/>
        <v>55575000</v>
      </c>
      <c r="H26" s="8">
        <f t="shared" si="1"/>
        <v>16672500</v>
      </c>
      <c r="I26" s="8">
        <f t="shared" si="2"/>
        <v>33345000</v>
      </c>
      <c r="J26" s="8">
        <f t="shared" si="3"/>
        <v>926250</v>
      </c>
      <c r="K26" s="8">
        <f t="shared" si="4"/>
        <v>2778750</v>
      </c>
      <c r="L26" s="8">
        <f t="shared" si="5"/>
        <v>5557500</v>
      </c>
      <c r="M26" s="6"/>
    </row>
    <row r="27" spans="1:13" x14ac:dyDescent="0.25">
      <c r="A27" s="6">
        <v>25</v>
      </c>
      <c r="B27" s="17" t="s">
        <v>51</v>
      </c>
      <c r="C27" s="17" t="s">
        <v>26</v>
      </c>
      <c r="D27" s="17" t="s">
        <v>12</v>
      </c>
      <c r="E27" s="7">
        <v>786.62</v>
      </c>
      <c r="F27" s="8">
        <v>95000</v>
      </c>
      <c r="G27" s="8">
        <f t="shared" si="0"/>
        <v>74728900</v>
      </c>
      <c r="H27" s="8">
        <f t="shared" si="1"/>
        <v>22418670</v>
      </c>
      <c r="I27" s="8">
        <f t="shared" si="2"/>
        <v>44837340</v>
      </c>
      <c r="J27" s="8">
        <f t="shared" si="3"/>
        <v>1245481.6666666667</v>
      </c>
      <c r="K27" s="8">
        <f t="shared" si="4"/>
        <v>3736445</v>
      </c>
      <c r="L27" s="8">
        <f t="shared" si="5"/>
        <v>7472890</v>
      </c>
      <c r="M27" s="6"/>
    </row>
    <row r="28" spans="1:13" x14ac:dyDescent="0.25">
      <c r="A28" s="6">
        <v>26</v>
      </c>
      <c r="B28" s="17" t="s">
        <v>52</v>
      </c>
      <c r="C28" s="17" t="s">
        <v>26</v>
      </c>
      <c r="D28" s="17" t="s">
        <v>12</v>
      </c>
      <c r="E28" s="7">
        <v>528.75</v>
      </c>
      <c r="F28" s="8">
        <v>95000</v>
      </c>
      <c r="G28" s="8">
        <f t="shared" ref="G28:G30" si="6">F28*E28</f>
        <v>50231250</v>
      </c>
      <c r="H28" s="8">
        <f t="shared" ref="H28:H31" si="7">G28*0.3</f>
        <v>15069375</v>
      </c>
      <c r="I28" s="8">
        <f t="shared" si="2"/>
        <v>30138750</v>
      </c>
      <c r="J28" s="8">
        <f t="shared" si="3"/>
        <v>837187.5</v>
      </c>
      <c r="K28" s="8">
        <f t="shared" si="4"/>
        <v>2511562.5</v>
      </c>
      <c r="L28" s="8">
        <f t="shared" ref="L28:L31" si="8">G28*0.1</f>
        <v>5023125</v>
      </c>
      <c r="M28" s="16"/>
    </row>
    <row r="29" spans="1:13" x14ac:dyDescent="0.25">
      <c r="A29" s="6">
        <v>27</v>
      </c>
      <c r="B29" s="17" t="s">
        <v>53</v>
      </c>
      <c r="C29" s="17" t="s">
        <v>26</v>
      </c>
      <c r="D29" s="17" t="s">
        <v>12</v>
      </c>
      <c r="E29" s="7">
        <v>532.41999999999996</v>
      </c>
      <c r="F29" s="8">
        <v>95000</v>
      </c>
      <c r="G29" s="8">
        <f t="shared" si="6"/>
        <v>50579899.999999993</v>
      </c>
      <c r="H29" s="8">
        <f t="shared" si="7"/>
        <v>15173969.999999996</v>
      </c>
      <c r="I29" s="8">
        <f t="shared" si="2"/>
        <v>30347940</v>
      </c>
      <c r="J29" s="8">
        <f t="shared" si="3"/>
        <v>842998.33333333337</v>
      </c>
      <c r="K29" s="8">
        <f t="shared" si="4"/>
        <v>2528995</v>
      </c>
      <c r="L29" s="8">
        <f t="shared" si="8"/>
        <v>5057990</v>
      </c>
      <c r="M29" s="16"/>
    </row>
    <row r="30" spans="1:13" x14ac:dyDescent="0.25">
      <c r="A30" s="6">
        <v>28</v>
      </c>
      <c r="B30" s="17" t="s">
        <v>54</v>
      </c>
      <c r="C30" s="17" t="s">
        <v>26</v>
      </c>
      <c r="D30" s="17" t="s">
        <v>12</v>
      </c>
      <c r="E30" s="7">
        <v>540.12</v>
      </c>
      <c r="F30" s="8">
        <v>95000</v>
      </c>
      <c r="G30" s="8">
        <f t="shared" si="6"/>
        <v>51311400</v>
      </c>
      <c r="H30" s="8">
        <f t="shared" si="7"/>
        <v>15393420</v>
      </c>
      <c r="I30" s="8">
        <f t="shared" si="2"/>
        <v>30786840</v>
      </c>
      <c r="J30" s="8">
        <f t="shared" si="3"/>
        <v>855190</v>
      </c>
      <c r="K30" s="8">
        <f t="shared" si="4"/>
        <v>2565570</v>
      </c>
      <c r="L30" s="8">
        <f t="shared" si="8"/>
        <v>5131140</v>
      </c>
      <c r="M30" s="16"/>
    </row>
    <row r="31" spans="1:13" x14ac:dyDescent="0.25">
      <c r="A31" s="97" t="s">
        <v>0</v>
      </c>
      <c r="B31" s="98"/>
      <c r="C31" s="98"/>
      <c r="D31" s="99"/>
      <c r="E31" s="9">
        <f>SUM(E3:E30)</f>
        <v>11071.520000000002</v>
      </c>
      <c r="F31" s="24"/>
      <c r="G31" s="22">
        <f>SUM(G3:G30)</f>
        <v>1051794400</v>
      </c>
      <c r="H31" s="22">
        <f t="shared" si="7"/>
        <v>315538320</v>
      </c>
      <c r="I31" s="22">
        <f>G31*0.6</f>
        <v>631076640</v>
      </c>
      <c r="J31" s="40">
        <f t="shared" si="3"/>
        <v>17529906.666666668</v>
      </c>
      <c r="K31" s="40">
        <f t="shared" si="4"/>
        <v>52589720</v>
      </c>
      <c r="L31" s="22">
        <f t="shared" si="8"/>
        <v>105179440</v>
      </c>
      <c r="M31" s="25"/>
    </row>
    <row r="32" spans="1:13" x14ac:dyDescent="0.25">
      <c r="A32" s="6">
        <v>29</v>
      </c>
      <c r="B32" s="17" t="s">
        <v>55</v>
      </c>
      <c r="C32" s="6" t="s">
        <v>11</v>
      </c>
      <c r="D32" s="17" t="s">
        <v>12</v>
      </c>
      <c r="E32" s="7">
        <v>796.79</v>
      </c>
      <c r="F32" s="8">
        <v>125000</v>
      </c>
      <c r="G32" s="8">
        <f t="shared" si="0"/>
        <v>99598750</v>
      </c>
      <c r="H32" s="8">
        <f t="shared" si="1"/>
        <v>29879625</v>
      </c>
      <c r="I32" s="8">
        <f>G32-H32-L32</f>
        <v>59759250</v>
      </c>
      <c r="J32" s="8">
        <f t="shared" si="3"/>
        <v>1659979.1666666667</v>
      </c>
      <c r="K32" s="8">
        <f t="shared" si="4"/>
        <v>4979937.5</v>
      </c>
      <c r="L32" s="8">
        <f t="shared" si="5"/>
        <v>9959875</v>
      </c>
      <c r="M32" s="6"/>
    </row>
    <row r="33" spans="1:13" x14ac:dyDescent="0.25">
      <c r="A33" s="6">
        <v>30</v>
      </c>
      <c r="B33" s="17" t="s">
        <v>56</v>
      </c>
      <c r="C33" s="6" t="s">
        <v>11</v>
      </c>
      <c r="D33" s="17" t="s">
        <v>12</v>
      </c>
      <c r="E33" s="7">
        <v>528.75</v>
      </c>
      <c r="F33" s="8">
        <v>125000</v>
      </c>
      <c r="G33" s="8">
        <f t="shared" si="0"/>
        <v>66093750</v>
      </c>
      <c r="H33" s="8">
        <f t="shared" si="1"/>
        <v>19828125</v>
      </c>
      <c r="I33" s="8">
        <f t="shared" ref="I33:I65" si="9">G33-H33-L33</f>
        <v>39656250</v>
      </c>
      <c r="J33" s="8">
        <f t="shared" si="3"/>
        <v>1101562.5</v>
      </c>
      <c r="K33" s="8">
        <f t="shared" si="4"/>
        <v>3304687.5</v>
      </c>
      <c r="L33" s="8">
        <f t="shared" si="5"/>
        <v>6609375</v>
      </c>
      <c r="M33" s="6"/>
    </row>
    <row r="34" spans="1:13" x14ac:dyDescent="0.25">
      <c r="A34" s="6">
        <v>31</v>
      </c>
      <c r="B34" s="17" t="s">
        <v>57</v>
      </c>
      <c r="C34" s="6" t="s">
        <v>11</v>
      </c>
      <c r="D34" s="17" t="s">
        <v>12</v>
      </c>
      <c r="E34" s="7">
        <v>532.41999999999996</v>
      </c>
      <c r="F34" s="8">
        <v>125000</v>
      </c>
      <c r="G34" s="8">
        <f t="shared" si="0"/>
        <v>66552499.999999993</v>
      </c>
      <c r="H34" s="8">
        <f t="shared" si="1"/>
        <v>19965749.999999996</v>
      </c>
      <c r="I34" s="8">
        <f t="shared" si="9"/>
        <v>39931500</v>
      </c>
      <c r="J34" s="8">
        <f t="shared" si="3"/>
        <v>1109208.3333333333</v>
      </c>
      <c r="K34" s="8">
        <f t="shared" si="4"/>
        <v>3327625</v>
      </c>
      <c r="L34" s="8">
        <f t="shared" si="5"/>
        <v>6655250</v>
      </c>
      <c r="M34" s="6"/>
    </row>
    <row r="35" spans="1:13" x14ac:dyDescent="0.25">
      <c r="A35" s="6">
        <v>32</v>
      </c>
      <c r="B35" s="17" t="s">
        <v>58</v>
      </c>
      <c r="C35" s="6" t="s">
        <v>11</v>
      </c>
      <c r="D35" s="17" t="s">
        <v>12</v>
      </c>
      <c r="E35" s="7">
        <v>540.12</v>
      </c>
      <c r="F35" s="8">
        <v>125000</v>
      </c>
      <c r="G35" s="8">
        <f t="shared" si="0"/>
        <v>67515000</v>
      </c>
      <c r="H35" s="8">
        <f t="shared" si="1"/>
        <v>20254500</v>
      </c>
      <c r="I35" s="8">
        <f t="shared" si="9"/>
        <v>40509000</v>
      </c>
      <c r="J35" s="8">
        <f t="shared" si="3"/>
        <v>1125250</v>
      </c>
      <c r="K35" s="8">
        <f t="shared" si="4"/>
        <v>3375750</v>
      </c>
      <c r="L35" s="8">
        <f t="shared" si="5"/>
        <v>6751500</v>
      </c>
      <c r="M35" s="6"/>
    </row>
    <row r="36" spans="1:13" x14ac:dyDescent="0.25">
      <c r="A36" s="6">
        <v>33</v>
      </c>
      <c r="B36" s="17" t="s">
        <v>59</v>
      </c>
      <c r="C36" s="6" t="s">
        <v>11</v>
      </c>
      <c r="D36" s="17" t="s">
        <v>12</v>
      </c>
      <c r="E36" s="7">
        <v>321.75</v>
      </c>
      <c r="F36" s="8">
        <v>125000</v>
      </c>
      <c r="G36" s="8">
        <f t="shared" si="0"/>
        <v>40218750</v>
      </c>
      <c r="H36" s="8">
        <f t="shared" si="1"/>
        <v>12065625</v>
      </c>
      <c r="I36" s="8">
        <f t="shared" si="9"/>
        <v>24131250</v>
      </c>
      <c r="J36" s="8">
        <f t="shared" si="3"/>
        <v>670312.5</v>
      </c>
      <c r="K36" s="8">
        <f t="shared" si="4"/>
        <v>2010937.5</v>
      </c>
      <c r="L36" s="8">
        <f t="shared" si="5"/>
        <v>4021875</v>
      </c>
      <c r="M36" s="6"/>
    </row>
    <row r="37" spans="1:13" x14ac:dyDescent="0.25">
      <c r="A37" s="6">
        <v>34</v>
      </c>
      <c r="B37" s="17" t="s">
        <v>60</v>
      </c>
      <c r="C37" s="6" t="s">
        <v>11</v>
      </c>
      <c r="D37" s="17" t="s">
        <v>12</v>
      </c>
      <c r="E37" s="7">
        <v>450.35</v>
      </c>
      <c r="F37" s="8">
        <v>125000</v>
      </c>
      <c r="G37" s="8">
        <f t="shared" si="0"/>
        <v>56293750</v>
      </c>
      <c r="H37" s="8">
        <f t="shared" si="1"/>
        <v>16888125</v>
      </c>
      <c r="I37" s="8">
        <f t="shared" si="9"/>
        <v>33776250</v>
      </c>
      <c r="J37" s="8">
        <f t="shared" si="3"/>
        <v>938229.16666666663</v>
      </c>
      <c r="K37" s="8">
        <f t="shared" si="4"/>
        <v>2814687.5</v>
      </c>
      <c r="L37" s="8">
        <f t="shared" si="5"/>
        <v>5629375</v>
      </c>
      <c r="M37" s="6"/>
    </row>
    <row r="38" spans="1:13" x14ac:dyDescent="0.25">
      <c r="A38" s="6">
        <v>35</v>
      </c>
      <c r="B38" s="17" t="s">
        <v>61</v>
      </c>
      <c r="C38" s="6" t="s">
        <v>11</v>
      </c>
      <c r="D38" s="17" t="s">
        <v>12</v>
      </c>
      <c r="E38" s="7">
        <v>268.12</v>
      </c>
      <c r="F38" s="8">
        <v>125000</v>
      </c>
      <c r="G38" s="8">
        <f t="shared" si="0"/>
        <v>33515000</v>
      </c>
      <c r="H38" s="8">
        <f t="shared" si="1"/>
        <v>10054500</v>
      </c>
      <c r="I38" s="8">
        <f t="shared" si="9"/>
        <v>20109000</v>
      </c>
      <c r="J38" s="8">
        <f t="shared" si="3"/>
        <v>558583.33333333337</v>
      </c>
      <c r="K38" s="8">
        <f t="shared" si="4"/>
        <v>1675750</v>
      </c>
      <c r="L38" s="8">
        <f t="shared" si="5"/>
        <v>3351500</v>
      </c>
      <c r="M38" s="6"/>
    </row>
    <row r="39" spans="1:13" x14ac:dyDescent="0.25">
      <c r="A39" s="6">
        <v>36</v>
      </c>
      <c r="B39" s="17" t="s">
        <v>62</v>
      </c>
      <c r="C39" s="6" t="s">
        <v>11</v>
      </c>
      <c r="D39" s="17" t="s">
        <v>12</v>
      </c>
      <c r="E39" s="7">
        <v>263.25</v>
      </c>
      <c r="F39" s="8">
        <v>125000</v>
      </c>
      <c r="G39" s="8">
        <f t="shared" si="0"/>
        <v>32906250</v>
      </c>
      <c r="H39" s="8">
        <f t="shared" si="1"/>
        <v>9871875</v>
      </c>
      <c r="I39" s="8">
        <f t="shared" si="9"/>
        <v>19743750</v>
      </c>
      <c r="J39" s="8">
        <f t="shared" si="3"/>
        <v>548437.5</v>
      </c>
      <c r="K39" s="8">
        <f t="shared" si="4"/>
        <v>1645312.5</v>
      </c>
      <c r="L39" s="8">
        <f t="shared" si="5"/>
        <v>3290625</v>
      </c>
      <c r="M39" s="6"/>
    </row>
    <row r="40" spans="1:13" x14ac:dyDescent="0.25">
      <c r="A40" s="6">
        <v>37</v>
      </c>
      <c r="B40" s="17" t="s">
        <v>63</v>
      </c>
      <c r="C40" s="6" t="s">
        <v>11</v>
      </c>
      <c r="D40" s="17" t="s">
        <v>12</v>
      </c>
      <c r="E40" s="7">
        <v>265.68</v>
      </c>
      <c r="F40" s="8">
        <v>125000</v>
      </c>
      <c r="G40" s="8">
        <f t="shared" si="0"/>
        <v>33210000</v>
      </c>
      <c r="H40" s="8">
        <f t="shared" si="1"/>
        <v>9963000</v>
      </c>
      <c r="I40" s="8">
        <f t="shared" si="9"/>
        <v>19926000</v>
      </c>
      <c r="J40" s="8">
        <f t="shared" si="3"/>
        <v>553500</v>
      </c>
      <c r="K40" s="8">
        <f t="shared" si="4"/>
        <v>1660500</v>
      </c>
      <c r="L40" s="8">
        <f t="shared" si="5"/>
        <v>3321000</v>
      </c>
      <c r="M40" s="6"/>
    </row>
    <row r="41" spans="1:13" x14ac:dyDescent="0.25">
      <c r="A41" s="6">
        <v>38</v>
      </c>
      <c r="B41" s="17" t="s">
        <v>64</v>
      </c>
      <c r="C41" s="6" t="s">
        <v>11</v>
      </c>
      <c r="D41" s="17" t="s">
        <v>12</v>
      </c>
      <c r="E41" s="7">
        <v>287.62</v>
      </c>
      <c r="F41" s="8">
        <v>125000</v>
      </c>
      <c r="G41" s="8">
        <f t="shared" si="0"/>
        <v>35952500</v>
      </c>
      <c r="H41" s="8">
        <f t="shared" si="1"/>
        <v>10785750</v>
      </c>
      <c r="I41" s="8">
        <f t="shared" si="9"/>
        <v>21571500</v>
      </c>
      <c r="J41" s="8">
        <f t="shared" si="3"/>
        <v>599208.33333333337</v>
      </c>
      <c r="K41" s="8">
        <f t="shared" si="4"/>
        <v>1797625</v>
      </c>
      <c r="L41" s="8">
        <f t="shared" si="5"/>
        <v>3595250</v>
      </c>
      <c r="M41" s="6"/>
    </row>
    <row r="42" spans="1:13" x14ac:dyDescent="0.25">
      <c r="A42" s="6">
        <v>39</v>
      </c>
      <c r="B42" s="17" t="s">
        <v>65</v>
      </c>
      <c r="C42" s="6" t="s">
        <v>11</v>
      </c>
      <c r="D42" s="17" t="s">
        <v>12</v>
      </c>
      <c r="E42" s="7">
        <v>407</v>
      </c>
      <c r="F42" s="8">
        <v>125000</v>
      </c>
      <c r="G42" s="8">
        <f t="shared" si="0"/>
        <v>50875000</v>
      </c>
      <c r="H42" s="8">
        <f t="shared" si="1"/>
        <v>15262500</v>
      </c>
      <c r="I42" s="8">
        <f t="shared" si="9"/>
        <v>30525000</v>
      </c>
      <c r="J42" s="8">
        <f t="shared" si="3"/>
        <v>847916.66666666663</v>
      </c>
      <c r="K42" s="8">
        <f t="shared" si="4"/>
        <v>2543750</v>
      </c>
      <c r="L42" s="8">
        <f t="shared" si="5"/>
        <v>5087500</v>
      </c>
      <c r="M42" s="6"/>
    </row>
    <row r="43" spans="1:13" x14ac:dyDescent="0.25">
      <c r="A43" s="6">
        <v>40</v>
      </c>
      <c r="B43" s="17" t="s">
        <v>66</v>
      </c>
      <c r="C43" s="6" t="s">
        <v>11</v>
      </c>
      <c r="D43" s="17" t="s">
        <v>12</v>
      </c>
      <c r="E43" s="7">
        <v>226.9</v>
      </c>
      <c r="F43" s="8">
        <v>125000</v>
      </c>
      <c r="G43" s="8">
        <f t="shared" si="0"/>
        <v>28362500</v>
      </c>
      <c r="H43" s="8">
        <f t="shared" si="1"/>
        <v>8508750</v>
      </c>
      <c r="I43" s="8">
        <f t="shared" si="9"/>
        <v>17017500</v>
      </c>
      <c r="J43" s="8">
        <f t="shared" si="3"/>
        <v>472708.33333333331</v>
      </c>
      <c r="K43" s="8">
        <f t="shared" si="4"/>
        <v>1418125</v>
      </c>
      <c r="L43" s="8">
        <f t="shared" si="5"/>
        <v>2836250</v>
      </c>
      <c r="M43" s="6"/>
    </row>
    <row r="44" spans="1:13" x14ac:dyDescent="0.25">
      <c r="A44" s="6">
        <v>41</v>
      </c>
      <c r="B44" s="17" t="s">
        <v>67</v>
      </c>
      <c r="C44" s="6" t="s">
        <v>11</v>
      </c>
      <c r="D44" s="17" t="s">
        <v>12</v>
      </c>
      <c r="E44" s="7">
        <v>175.56</v>
      </c>
      <c r="F44" s="8">
        <v>125000</v>
      </c>
      <c r="G44" s="8">
        <f t="shared" si="0"/>
        <v>21945000</v>
      </c>
      <c r="H44" s="8">
        <f t="shared" si="1"/>
        <v>6583500</v>
      </c>
      <c r="I44" s="8">
        <f t="shared" si="9"/>
        <v>13167000</v>
      </c>
      <c r="J44" s="8">
        <f t="shared" si="3"/>
        <v>365750</v>
      </c>
      <c r="K44" s="8">
        <f t="shared" si="4"/>
        <v>1097250</v>
      </c>
      <c r="L44" s="8">
        <f t="shared" si="5"/>
        <v>2194500</v>
      </c>
      <c r="M44" s="6"/>
    </row>
    <row r="45" spans="1:13" x14ac:dyDescent="0.25">
      <c r="A45" s="6">
        <v>42</v>
      </c>
      <c r="B45" s="17" t="s">
        <v>68</v>
      </c>
      <c r="C45" s="6" t="s">
        <v>11</v>
      </c>
      <c r="D45" s="17" t="s">
        <v>12</v>
      </c>
      <c r="E45" s="7">
        <v>190.46</v>
      </c>
      <c r="F45" s="8">
        <v>125000</v>
      </c>
      <c r="G45" s="8">
        <f t="shared" si="0"/>
        <v>23807500</v>
      </c>
      <c r="H45" s="8">
        <f t="shared" si="1"/>
        <v>7142250</v>
      </c>
      <c r="I45" s="8">
        <f t="shared" si="9"/>
        <v>14284500</v>
      </c>
      <c r="J45" s="8">
        <f t="shared" si="3"/>
        <v>396791.66666666669</v>
      </c>
      <c r="K45" s="8">
        <f t="shared" si="4"/>
        <v>1190375</v>
      </c>
      <c r="L45" s="8">
        <f t="shared" si="5"/>
        <v>2380750</v>
      </c>
      <c r="M45" s="6"/>
    </row>
    <row r="46" spans="1:13" x14ac:dyDescent="0.25">
      <c r="A46" s="6">
        <v>43</v>
      </c>
      <c r="B46" s="17" t="s">
        <v>69</v>
      </c>
      <c r="C46" s="6" t="s">
        <v>11</v>
      </c>
      <c r="D46" s="17" t="s">
        <v>12</v>
      </c>
      <c r="E46" s="7">
        <v>190.46</v>
      </c>
      <c r="F46" s="8">
        <v>125000</v>
      </c>
      <c r="G46" s="8">
        <f t="shared" si="0"/>
        <v>23807500</v>
      </c>
      <c r="H46" s="8">
        <f t="shared" si="1"/>
        <v>7142250</v>
      </c>
      <c r="I46" s="8">
        <f t="shared" si="9"/>
        <v>14284500</v>
      </c>
      <c r="J46" s="8">
        <f t="shared" si="3"/>
        <v>396791.66666666669</v>
      </c>
      <c r="K46" s="8">
        <f t="shared" si="4"/>
        <v>1190375</v>
      </c>
      <c r="L46" s="8">
        <f t="shared" si="5"/>
        <v>2380750</v>
      </c>
      <c r="M46" s="6"/>
    </row>
    <row r="47" spans="1:13" x14ac:dyDescent="0.25">
      <c r="A47" s="6">
        <v>44</v>
      </c>
      <c r="B47" s="17" t="s">
        <v>70</v>
      </c>
      <c r="C47" s="6" t="s">
        <v>11</v>
      </c>
      <c r="D47" s="17" t="s">
        <v>12</v>
      </c>
      <c r="E47" s="7">
        <v>175.56</v>
      </c>
      <c r="F47" s="8">
        <v>125000</v>
      </c>
      <c r="G47" s="8">
        <f t="shared" si="0"/>
        <v>21945000</v>
      </c>
      <c r="H47" s="8">
        <f t="shared" si="1"/>
        <v>6583500</v>
      </c>
      <c r="I47" s="8">
        <f t="shared" si="9"/>
        <v>13167000</v>
      </c>
      <c r="J47" s="8">
        <f t="shared" si="3"/>
        <v>365750</v>
      </c>
      <c r="K47" s="8">
        <f t="shared" si="4"/>
        <v>1097250</v>
      </c>
      <c r="L47" s="8">
        <f t="shared" si="5"/>
        <v>2194500</v>
      </c>
      <c r="M47" s="6"/>
    </row>
    <row r="48" spans="1:13" x14ac:dyDescent="0.25">
      <c r="A48" s="6">
        <v>45</v>
      </c>
      <c r="B48" s="17" t="s">
        <v>71</v>
      </c>
      <c r="C48" s="6" t="s">
        <v>11</v>
      </c>
      <c r="D48" s="17" t="s">
        <v>12</v>
      </c>
      <c r="E48" s="7">
        <v>226.9</v>
      </c>
      <c r="F48" s="8">
        <v>125000</v>
      </c>
      <c r="G48" s="8">
        <f t="shared" si="0"/>
        <v>28362500</v>
      </c>
      <c r="H48" s="8">
        <f t="shared" si="1"/>
        <v>8508750</v>
      </c>
      <c r="I48" s="8">
        <f t="shared" si="9"/>
        <v>17017500</v>
      </c>
      <c r="J48" s="8">
        <f t="shared" si="3"/>
        <v>472708.33333333331</v>
      </c>
      <c r="K48" s="8">
        <f t="shared" si="4"/>
        <v>1418125</v>
      </c>
      <c r="L48" s="8">
        <f t="shared" si="5"/>
        <v>2836250</v>
      </c>
      <c r="M48" s="6"/>
    </row>
    <row r="49" spans="1:13" x14ac:dyDescent="0.25">
      <c r="A49" s="6">
        <v>46</v>
      </c>
      <c r="B49" s="17" t="s">
        <v>72</v>
      </c>
      <c r="C49" s="6" t="s">
        <v>11</v>
      </c>
      <c r="D49" s="17" t="s">
        <v>12</v>
      </c>
      <c r="E49" s="7">
        <v>333.7</v>
      </c>
      <c r="F49" s="8">
        <v>125000</v>
      </c>
      <c r="G49" s="8">
        <f t="shared" si="0"/>
        <v>41712500</v>
      </c>
      <c r="H49" s="8">
        <f t="shared" si="1"/>
        <v>12513750</v>
      </c>
      <c r="I49" s="8">
        <f t="shared" si="9"/>
        <v>25027500</v>
      </c>
      <c r="J49" s="8">
        <f t="shared" si="3"/>
        <v>695208.33333333337</v>
      </c>
      <c r="K49" s="8">
        <f t="shared" si="4"/>
        <v>2085625</v>
      </c>
      <c r="L49" s="8">
        <f t="shared" si="5"/>
        <v>4171250</v>
      </c>
      <c r="M49" s="6"/>
    </row>
    <row r="50" spans="1:13" x14ac:dyDescent="0.25">
      <c r="A50" s="6">
        <v>47</v>
      </c>
      <c r="B50" s="17" t="s">
        <v>73</v>
      </c>
      <c r="C50" s="6" t="s">
        <v>11</v>
      </c>
      <c r="D50" s="17" t="s">
        <v>12</v>
      </c>
      <c r="E50" s="7">
        <v>324.77</v>
      </c>
      <c r="F50" s="8">
        <v>125000</v>
      </c>
      <c r="G50" s="8">
        <f t="shared" si="0"/>
        <v>40596250</v>
      </c>
      <c r="H50" s="8">
        <f t="shared" si="1"/>
        <v>12178875</v>
      </c>
      <c r="I50" s="8">
        <f t="shared" si="9"/>
        <v>24357750</v>
      </c>
      <c r="J50" s="8">
        <f t="shared" si="3"/>
        <v>676604.16666666663</v>
      </c>
      <c r="K50" s="8">
        <f t="shared" si="4"/>
        <v>2029812.5</v>
      </c>
      <c r="L50" s="8">
        <f t="shared" si="5"/>
        <v>4059625</v>
      </c>
      <c r="M50" s="6"/>
    </row>
    <row r="51" spans="1:13" x14ac:dyDescent="0.25">
      <c r="A51" s="6">
        <v>48</v>
      </c>
      <c r="B51" s="17" t="s">
        <v>74</v>
      </c>
      <c r="C51" s="6" t="s">
        <v>11</v>
      </c>
      <c r="D51" s="17" t="s">
        <v>12</v>
      </c>
      <c r="E51" s="7">
        <v>566.5</v>
      </c>
      <c r="F51" s="8">
        <v>125000</v>
      </c>
      <c r="G51" s="8">
        <f t="shared" si="0"/>
        <v>70812500</v>
      </c>
      <c r="H51" s="8">
        <f t="shared" si="1"/>
        <v>21243750</v>
      </c>
      <c r="I51" s="8">
        <f t="shared" si="9"/>
        <v>42487500</v>
      </c>
      <c r="J51" s="8">
        <f t="shared" si="3"/>
        <v>1180208.3333333333</v>
      </c>
      <c r="K51" s="8">
        <f t="shared" si="4"/>
        <v>3540625</v>
      </c>
      <c r="L51" s="8">
        <f t="shared" si="5"/>
        <v>7081250</v>
      </c>
      <c r="M51" s="6"/>
    </row>
    <row r="52" spans="1:13" x14ac:dyDescent="0.25">
      <c r="A52" s="6">
        <v>49</v>
      </c>
      <c r="B52" s="17" t="s">
        <v>75</v>
      </c>
      <c r="C52" s="6" t="s">
        <v>11</v>
      </c>
      <c r="D52" s="17" t="s">
        <v>12</v>
      </c>
      <c r="E52" s="7">
        <v>344.5</v>
      </c>
      <c r="F52" s="8">
        <v>125000</v>
      </c>
      <c r="G52" s="8">
        <f t="shared" si="0"/>
        <v>43062500</v>
      </c>
      <c r="H52" s="8">
        <f t="shared" si="1"/>
        <v>12918750</v>
      </c>
      <c r="I52" s="8">
        <f t="shared" si="9"/>
        <v>25837500</v>
      </c>
      <c r="J52" s="8">
        <f t="shared" si="3"/>
        <v>717708.33333333337</v>
      </c>
      <c r="K52" s="8">
        <f t="shared" si="4"/>
        <v>2153125</v>
      </c>
      <c r="L52" s="8">
        <f t="shared" si="5"/>
        <v>4306250</v>
      </c>
      <c r="M52" s="6"/>
    </row>
    <row r="53" spans="1:13" x14ac:dyDescent="0.25">
      <c r="A53" s="6">
        <v>50</v>
      </c>
      <c r="B53" s="17" t="s">
        <v>76</v>
      </c>
      <c r="C53" s="6" t="s">
        <v>11</v>
      </c>
      <c r="D53" s="17" t="s">
        <v>12</v>
      </c>
      <c r="E53" s="7">
        <v>410.75</v>
      </c>
      <c r="F53" s="8">
        <v>125000</v>
      </c>
      <c r="G53" s="8">
        <f t="shared" si="0"/>
        <v>51343750</v>
      </c>
      <c r="H53" s="8">
        <f t="shared" si="1"/>
        <v>15403125</v>
      </c>
      <c r="I53" s="8">
        <f t="shared" si="9"/>
        <v>30806250</v>
      </c>
      <c r="J53" s="8">
        <f t="shared" si="3"/>
        <v>855729.16666666663</v>
      </c>
      <c r="K53" s="8">
        <f t="shared" si="4"/>
        <v>2567187.5</v>
      </c>
      <c r="L53" s="8">
        <f t="shared" si="5"/>
        <v>5134375</v>
      </c>
      <c r="M53" s="6"/>
    </row>
    <row r="54" spans="1:13" x14ac:dyDescent="0.25">
      <c r="A54" s="6">
        <v>51</v>
      </c>
      <c r="B54" s="17" t="s">
        <v>77</v>
      </c>
      <c r="C54" s="6" t="s">
        <v>11</v>
      </c>
      <c r="D54" s="17" t="s">
        <v>12</v>
      </c>
      <c r="E54" s="7">
        <v>357.75</v>
      </c>
      <c r="F54" s="8">
        <v>125000</v>
      </c>
      <c r="G54" s="8">
        <f t="shared" si="0"/>
        <v>44718750</v>
      </c>
      <c r="H54" s="8">
        <f t="shared" si="1"/>
        <v>13415625</v>
      </c>
      <c r="I54" s="8">
        <f t="shared" si="9"/>
        <v>26831250</v>
      </c>
      <c r="J54" s="8">
        <f t="shared" si="3"/>
        <v>745312.5</v>
      </c>
      <c r="K54" s="8">
        <f t="shared" si="4"/>
        <v>2235937.5</v>
      </c>
      <c r="L54" s="8">
        <f t="shared" si="5"/>
        <v>4471875</v>
      </c>
      <c r="M54" s="6"/>
    </row>
    <row r="55" spans="1:13" x14ac:dyDescent="0.25">
      <c r="A55" s="6">
        <v>52</v>
      </c>
      <c r="B55" s="17" t="s">
        <v>78</v>
      </c>
      <c r="C55" s="6" t="s">
        <v>11</v>
      </c>
      <c r="D55" s="17" t="s">
        <v>12</v>
      </c>
      <c r="E55" s="7">
        <v>374.31</v>
      </c>
      <c r="F55" s="8">
        <v>125000</v>
      </c>
      <c r="G55" s="8">
        <f t="shared" si="0"/>
        <v>46788750</v>
      </c>
      <c r="H55" s="8">
        <f t="shared" si="1"/>
        <v>14036625</v>
      </c>
      <c r="I55" s="8">
        <f t="shared" si="9"/>
        <v>28073250</v>
      </c>
      <c r="J55" s="8">
        <f t="shared" si="3"/>
        <v>779812.5</v>
      </c>
      <c r="K55" s="8">
        <f t="shared" si="4"/>
        <v>2339437.5</v>
      </c>
      <c r="L55" s="8">
        <f t="shared" si="5"/>
        <v>4678875</v>
      </c>
      <c r="M55" s="6"/>
    </row>
    <row r="56" spans="1:13" x14ac:dyDescent="0.25">
      <c r="A56" s="6">
        <v>53</v>
      </c>
      <c r="B56" s="17" t="s">
        <v>79</v>
      </c>
      <c r="C56" s="6" t="s">
        <v>11</v>
      </c>
      <c r="D56" s="17" t="s">
        <v>12</v>
      </c>
      <c r="E56" s="7">
        <v>326.64</v>
      </c>
      <c r="F56" s="8">
        <v>125000</v>
      </c>
      <c r="G56" s="8">
        <f t="shared" si="0"/>
        <v>40830000</v>
      </c>
      <c r="H56" s="8">
        <f t="shared" si="1"/>
        <v>12249000</v>
      </c>
      <c r="I56" s="8">
        <f t="shared" si="9"/>
        <v>24498000</v>
      </c>
      <c r="J56" s="8">
        <f t="shared" si="3"/>
        <v>680500</v>
      </c>
      <c r="K56" s="8">
        <f t="shared" si="4"/>
        <v>2041500</v>
      </c>
      <c r="L56" s="8">
        <f t="shared" si="5"/>
        <v>4083000</v>
      </c>
      <c r="M56" s="6"/>
    </row>
    <row r="57" spans="1:13" x14ac:dyDescent="0.25">
      <c r="A57" s="6">
        <v>54</v>
      </c>
      <c r="B57" s="17" t="s">
        <v>80</v>
      </c>
      <c r="C57" s="6" t="s">
        <v>11</v>
      </c>
      <c r="D57" s="17" t="s">
        <v>12</v>
      </c>
      <c r="E57" s="7">
        <v>217.87</v>
      </c>
      <c r="F57" s="8">
        <v>125000</v>
      </c>
      <c r="G57" s="8">
        <f t="shared" si="0"/>
        <v>27233750</v>
      </c>
      <c r="H57" s="8">
        <f t="shared" si="1"/>
        <v>8170125</v>
      </c>
      <c r="I57" s="8">
        <f t="shared" si="9"/>
        <v>16340250</v>
      </c>
      <c r="J57" s="8">
        <f t="shared" si="3"/>
        <v>453895.83333333331</v>
      </c>
      <c r="K57" s="8">
        <f t="shared" si="4"/>
        <v>1361687.5</v>
      </c>
      <c r="L57" s="8">
        <f t="shared" si="5"/>
        <v>2723375</v>
      </c>
      <c r="M57" s="6"/>
    </row>
    <row r="58" spans="1:13" x14ac:dyDescent="0.25">
      <c r="A58" s="6">
        <v>55</v>
      </c>
      <c r="B58" s="17" t="s">
        <v>81</v>
      </c>
      <c r="C58" s="6" t="s">
        <v>11</v>
      </c>
      <c r="D58" s="17" t="s">
        <v>12</v>
      </c>
      <c r="E58" s="7">
        <v>217.87</v>
      </c>
      <c r="F58" s="8">
        <v>125000</v>
      </c>
      <c r="G58" s="8">
        <f t="shared" ref="G58:G65" si="10">F58*E58</f>
        <v>27233750</v>
      </c>
      <c r="H58" s="8">
        <f t="shared" ref="H58:H66" si="11">G58*0.3</f>
        <v>8170125</v>
      </c>
      <c r="I58" s="8">
        <f t="shared" si="9"/>
        <v>16340250</v>
      </c>
      <c r="J58" s="8">
        <f t="shared" si="3"/>
        <v>453895.83333333331</v>
      </c>
      <c r="K58" s="8">
        <f t="shared" si="4"/>
        <v>1361687.5</v>
      </c>
      <c r="L58" s="8">
        <f t="shared" ref="L58:L66" si="12">G58*0.1</f>
        <v>2723375</v>
      </c>
      <c r="M58" s="6"/>
    </row>
    <row r="59" spans="1:13" x14ac:dyDescent="0.25">
      <c r="A59" s="6">
        <v>56</v>
      </c>
      <c r="B59" s="17" t="s">
        <v>82</v>
      </c>
      <c r="C59" s="6" t="s">
        <v>11</v>
      </c>
      <c r="D59" s="17" t="s">
        <v>12</v>
      </c>
      <c r="E59" s="7">
        <v>217.87</v>
      </c>
      <c r="F59" s="8">
        <v>125000</v>
      </c>
      <c r="G59" s="8">
        <f t="shared" si="10"/>
        <v>27233750</v>
      </c>
      <c r="H59" s="8">
        <f t="shared" si="11"/>
        <v>8170125</v>
      </c>
      <c r="I59" s="8">
        <f t="shared" si="9"/>
        <v>16340250</v>
      </c>
      <c r="J59" s="8">
        <f t="shared" si="3"/>
        <v>453895.83333333331</v>
      </c>
      <c r="K59" s="8">
        <f t="shared" si="4"/>
        <v>1361687.5</v>
      </c>
      <c r="L59" s="8">
        <f t="shared" si="12"/>
        <v>2723375</v>
      </c>
      <c r="M59" s="6"/>
    </row>
    <row r="60" spans="1:13" x14ac:dyDescent="0.25">
      <c r="A60" s="6">
        <v>57</v>
      </c>
      <c r="B60" s="17" t="s">
        <v>83</v>
      </c>
      <c r="C60" s="6" t="s">
        <v>11</v>
      </c>
      <c r="D60" s="17" t="s">
        <v>12</v>
      </c>
      <c r="E60" s="7">
        <v>217.87</v>
      </c>
      <c r="F60" s="8">
        <v>125000</v>
      </c>
      <c r="G60" s="8">
        <f t="shared" si="10"/>
        <v>27233750</v>
      </c>
      <c r="H60" s="8">
        <f t="shared" si="11"/>
        <v>8170125</v>
      </c>
      <c r="I60" s="8">
        <f t="shared" si="9"/>
        <v>16340250</v>
      </c>
      <c r="J60" s="8">
        <f t="shared" si="3"/>
        <v>453895.83333333331</v>
      </c>
      <c r="K60" s="8">
        <f t="shared" si="4"/>
        <v>1361687.5</v>
      </c>
      <c r="L60" s="8">
        <f t="shared" si="12"/>
        <v>2723375</v>
      </c>
      <c r="M60" s="6"/>
    </row>
    <row r="61" spans="1:13" x14ac:dyDescent="0.25">
      <c r="A61" s="6">
        <v>58</v>
      </c>
      <c r="B61" s="17" t="s">
        <v>84</v>
      </c>
      <c r="C61" s="6" t="s">
        <v>11</v>
      </c>
      <c r="D61" s="17" t="s">
        <v>12</v>
      </c>
      <c r="E61" s="7">
        <v>257.37</v>
      </c>
      <c r="F61" s="8">
        <v>125000</v>
      </c>
      <c r="G61" s="8">
        <f t="shared" si="10"/>
        <v>32171250</v>
      </c>
      <c r="H61" s="8">
        <f t="shared" si="11"/>
        <v>9651375</v>
      </c>
      <c r="I61" s="8">
        <f t="shared" si="9"/>
        <v>19302750</v>
      </c>
      <c r="J61" s="8">
        <f t="shared" si="3"/>
        <v>536187.5</v>
      </c>
      <c r="K61" s="8">
        <f t="shared" si="4"/>
        <v>1608562.5</v>
      </c>
      <c r="L61" s="8">
        <f t="shared" si="12"/>
        <v>3217125</v>
      </c>
      <c r="M61" s="6"/>
    </row>
    <row r="62" spans="1:13" x14ac:dyDescent="0.25">
      <c r="A62" s="6">
        <v>59</v>
      </c>
      <c r="B62" s="17" t="s">
        <v>85</v>
      </c>
      <c r="C62" s="6" t="s">
        <v>11</v>
      </c>
      <c r="D62" s="17" t="s">
        <v>12</v>
      </c>
      <c r="E62" s="7">
        <v>437.68</v>
      </c>
      <c r="F62" s="8">
        <v>125000</v>
      </c>
      <c r="G62" s="8">
        <f t="shared" si="10"/>
        <v>54710000</v>
      </c>
      <c r="H62" s="8">
        <f t="shared" si="11"/>
        <v>16413000</v>
      </c>
      <c r="I62" s="8">
        <f t="shared" si="9"/>
        <v>32826000</v>
      </c>
      <c r="J62" s="8">
        <f t="shared" si="3"/>
        <v>911833.33333333337</v>
      </c>
      <c r="K62" s="8">
        <f t="shared" si="4"/>
        <v>2735500</v>
      </c>
      <c r="L62" s="8">
        <f t="shared" si="12"/>
        <v>5471000</v>
      </c>
      <c r="M62" s="6"/>
    </row>
    <row r="63" spans="1:13" x14ac:dyDescent="0.25">
      <c r="A63" s="6">
        <v>60</v>
      </c>
      <c r="B63" s="17" t="s">
        <v>86</v>
      </c>
      <c r="C63" s="6" t="s">
        <v>11</v>
      </c>
      <c r="D63" s="17" t="s">
        <v>12</v>
      </c>
      <c r="E63" s="7">
        <v>411.25</v>
      </c>
      <c r="F63" s="8">
        <v>125000</v>
      </c>
      <c r="G63" s="8">
        <f t="shared" si="10"/>
        <v>51406250</v>
      </c>
      <c r="H63" s="8">
        <f t="shared" si="11"/>
        <v>15421875</v>
      </c>
      <c r="I63" s="8">
        <f t="shared" si="9"/>
        <v>30843750</v>
      </c>
      <c r="J63" s="8">
        <f t="shared" si="3"/>
        <v>856770.83333333337</v>
      </c>
      <c r="K63" s="8">
        <f t="shared" si="4"/>
        <v>2570312.5</v>
      </c>
      <c r="L63" s="8">
        <f t="shared" si="12"/>
        <v>5140625</v>
      </c>
      <c r="M63" s="6"/>
    </row>
    <row r="64" spans="1:13" x14ac:dyDescent="0.25">
      <c r="A64" s="6">
        <v>61</v>
      </c>
      <c r="B64" s="17" t="s">
        <v>87</v>
      </c>
      <c r="C64" s="6" t="s">
        <v>11</v>
      </c>
      <c r="D64" s="17" t="s">
        <v>12</v>
      </c>
      <c r="E64" s="7">
        <v>417.12</v>
      </c>
      <c r="F64" s="8">
        <v>125000</v>
      </c>
      <c r="G64" s="8">
        <f t="shared" si="10"/>
        <v>52140000</v>
      </c>
      <c r="H64" s="8">
        <f t="shared" si="11"/>
        <v>15642000</v>
      </c>
      <c r="I64" s="8">
        <f t="shared" si="9"/>
        <v>31284000</v>
      </c>
      <c r="J64" s="8">
        <f t="shared" si="3"/>
        <v>869000</v>
      </c>
      <c r="K64" s="8">
        <f t="shared" si="4"/>
        <v>2607000</v>
      </c>
      <c r="L64" s="8">
        <f t="shared" si="12"/>
        <v>5214000</v>
      </c>
      <c r="M64" s="6"/>
    </row>
    <row r="65" spans="1:13" x14ac:dyDescent="0.25">
      <c r="A65" s="6">
        <v>62</v>
      </c>
      <c r="B65" s="17" t="s">
        <v>88</v>
      </c>
      <c r="C65" s="6" t="s">
        <v>11</v>
      </c>
      <c r="D65" s="17" t="s">
        <v>12</v>
      </c>
      <c r="E65" s="7">
        <v>658</v>
      </c>
      <c r="F65" s="8">
        <v>125000</v>
      </c>
      <c r="G65" s="8">
        <f t="shared" si="10"/>
        <v>82250000</v>
      </c>
      <c r="H65" s="8">
        <f t="shared" si="11"/>
        <v>24675000</v>
      </c>
      <c r="I65" s="8">
        <f t="shared" si="9"/>
        <v>49350000</v>
      </c>
      <c r="J65" s="8">
        <f t="shared" si="3"/>
        <v>1370833.3333333333</v>
      </c>
      <c r="K65" s="8">
        <f t="shared" si="4"/>
        <v>4112500</v>
      </c>
      <c r="L65" s="8">
        <f t="shared" si="12"/>
        <v>8225000</v>
      </c>
      <c r="M65" s="6"/>
    </row>
    <row r="66" spans="1:13" x14ac:dyDescent="0.25">
      <c r="A66" s="97" t="s">
        <v>0</v>
      </c>
      <c r="B66" s="98"/>
      <c r="C66" s="98"/>
      <c r="D66" s="99"/>
      <c r="E66" s="9">
        <f>SUM(E32:E65)</f>
        <v>11939.510000000004</v>
      </c>
      <c r="F66" s="21"/>
      <c r="G66" s="22">
        <f>SUM(G32:G65)</f>
        <v>1492438750</v>
      </c>
      <c r="H66" s="22">
        <f t="shared" si="11"/>
        <v>447731625</v>
      </c>
      <c r="I66" s="22">
        <f>G66*0.6</f>
        <v>895463250</v>
      </c>
      <c r="J66" s="40">
        <f t="shared" si="3"/>
        <v>24873979.166666668</v>
      </c>
      <c r="K66" s="40">
        <f t="shared" si="4"/>
        <v>74621937.5</v>
      </c>
      <c r="L66" s="22">
        <f t="shared" si="12"/>
        <v>149243875</v>
      </c>
      <c r="M66" s="23"/>
    </row>
    <row r="67" spans="1:13" x14ac:dyDescent="0.25">
      <c r="A67" s="6">
        <v>63</v>
      </c>
      <c r="B67" s="17" t="s">
        <v>89</v>
      </c>
      <c r="C67" s="6" t="s">
        <v>13</v>
      </c>
      <c r="D67" s="17" t="s">
        <v>12</v>
      </c>
      <c r="E67" s="2">
        <v>407</v>
      </c>
      <c r="F67" s="8">
        <v>110000</v>
      </c>
      <c r="G67" s="8">
        <f t="shared" si="0"/>
        <v>44770000</v>
      </c>
      <c r="H67" s="8">
        <f t="shared" si="1"/>
        <v>13431000</v>
      </c>
      <c r="I67" s="8">
        <f>G67-H67-L67</f>
        <v>26862000</v>
      </c>
      <c r="J67" s="8">
        <f t="shared" si="3"/>
        <v>746166.66666666663</v>
      </c>
      <c r="K67" s="8">
        <f t="shared" si="4"/>
        <v>2238500</v>
      </c>
      <c r="L67" s="8">
        <f t="shared" si="5"/>
        <v>4477000</v>
      </c>
      <c r="M67" s="6"/>
    </row>
    <row r="68" spans="1:13" x14ac:dyDescent="0.25">
      <c r="A68" s="6">
        <v>64</v>
      </c>
      <c r="B68" s="17" t="s">
        <v>99</v>
      </c>
      <c r="C68" s="6" t="s">
        <v>13</v>
      </c>
      <c r="D68" s="17" t="s">
        <v>12</v>
      </c>
      <c r="E68" s="12">
        <v>287.62</v>
      </c>
      <c r="F68" s="8">
        <v>110000</v>
      </c>
      <c r="G68" s="8">
        <f t="shared" si="0"/>
        <v>31638200</v>
      </c>
      <c r="H68" s="8">
        <f t="shared" si="1"/>
        <v>9491460</v>
      </c>
      <c r="I68" s="8">
        <f t="shared" ref="I68:I104" si="13">G68-H68-L68</f>
        <v>18982920</v>
      </c>
      <c r="J68" s="8">
        <f t="shared" ref="J68:J131" si="14">I68/36</f>
        <v>527303.33333333337</v>
      </c>
      <c r="K68" s="8">
        <f t="shared" ref="K68:K131" si="15">J68*3</f>
        <v>1581910</v>
      </c>
      <c r="L68" s="8">
        <f t="shared" si="5"/>
        <v>3163820</v>
      </c>
      <c r="M68" s="6"/>
    </row>
    <row r="69" spans="1:13" x14ac:dyDescent="0.25">
      <c r="A69" s="6">
        <v>65</v>
      </c>
      <c r="B69" s="17" t="s">
        <v>100</v>
      </c>
      <c r="C69" s="6" t="s">
        <v>13</v>
      </c>
      <c r="D69" s="17" t="s">
        <v>12</v>
      </c>
      <c r="E69" s="12">
        <v>265.68</v>
      </c>
      <c r="F69" s="8">
        <v>110000</v>
      </c>
      <c r="G69" s="8">
        <f t="shared" si="0"/>
        <v>29224800</v>
      </c>
      <c r="H69" s="8">
        <f t="shared" si="1"/>
        <v>8767440</v>
      </c>
      <c r="I69" s="8">
        <f t="shared" si="13"/>
        <v>17534880</v>
      </c>
      <c r="J69" s="8">
        <f t="shared" si="14"/>
        <v>487080</v>
      </c>
      <c r="K69" s="8">
        <f t="shared" si="15"/>
        <v>1461240</v>
      </c>
      <c r="L69" s="8">
        <f t="shared" si="5"/>
        <v>2922480</v>
      </c>
      <c r="M69" s="6"/>
    </row>
    <row r="70" spans="1:13" x14ac:dyDescent="0.25">
      <c r="A70" s="6">
        <v>66</v>
      </c>
      <c r="B70" s="17" t="s">
        <v>102</v>
      </c>
      <c r="C70" s="6" t="s">
        <v>13</v>
      </c>
      <c r="D70" s="17" t="s">
        <v>12</v>
      </c>
      <c r="E70" s="12">
        <v>263.25</v>
      </c>
      <c r="F70" s="8">
        <v>110000</v>
      </c>
      <c r="G70" s="8">
        <f t="shared" si="0"/>
        <v>28957500</v>
      </c>
      <c r="H70" s="8">
        <f t="shared" si="1"/>
        <v>8687250</v>
      </c>
      <c r="I70" s="8">
        <f t="shared" si="13"/>
        <v>17374500</v>
      </c>
      <c r="J70" s="8">
        <f t="shared" si="14"/>
        <v>482625</v>
      </c>
      <c r="K70" s="8">
        <f t="shared" si="15"/>
        <v>1447875</v>
      </c>
      <c r="L70" s="8">
        <f t="shared" si="5"/>
        <v>2895750</v>
      </c>
      <c r="M70" s="6"/>
    </row>
    <row r="71" spans="1:13" x14ac:dyDescent="0.25">
      <c r="A71" s="6">
        <v>67</v>
      </c>
      <c r="B71" s="17" t="s">
        <v>103</v>
      </c>
      <c r="C71" s="6" t="s">
        <v>13</v>
      </c>
      <c r="D71" s="17" t="s">
        <v>12</v>
      </c>
      <c r="E71" s="12">
        <v>268.12</v>
      </c>
      <c r="F71" s="8">
        <v>110000</v>
      </c>
      <c r="G71" s="8">
        <f t="shared" si="0"/>
        <v>29493200</v>
      </c>
      <c r="H71" s="8">
        <f t="shared" si="1"/>
        <v>8847960</v>
      </c>
      <c r="I71" s="8">
        <f t="shared" si="13"/>
        <v>17695920</v>
      </c>
      <c r="J71" s="8">
        <f t="shared" si="14"/>
        <v>491553.33333333331</v>
      </c>
      <c r="K71" s="8">
        <f t="shared" si="15"/>
        <v>1474660</v>
      </c>
      <c r="L71" s="8">
        <f t="shared" si="5"/>
        <v>2949320</v>
      </c>
      <c r="M71" s="6"/>
    </row>
    <row r="72" spans="1:13" x14ac:dyDescent="0.25">
      <c r="A72" s="6">
        <v>68</v>
      </c>
      <c r="B72" s="17" t="s">
        <v>104</v>
      </c>
      <c r="C72" s="6" t="s">
        <v>13</v>
      </c>
      <c r="D72" s="17" t="s">
        <v>12</v>
      </c>
      <c r="E72" s="12">
        <v>450.35</v>
      </c>
      <c r="F72" s="8">
        <v>110000</v>
      </c>
      <c r="G72" s="8">
        <f t="shared" si="0"/>
        <v>49538500</v>
      </c>
      <c r="H72" s="8">
        <f t="shared" si="1"/>
        <v>14861550</v>
      </c>
      <c r="I72" s="8">
        <f t="shared" si="13"/>
        <v>29723100</v>
      </c>
      <c r="J72" s="8">
        <f t="shared" si="14"/>
        <v>825641.66666666663</v>
      </c>
      <c r="K72" s="8">
        <f t="shared" si="15"/>
        <v>2476925</v>
      </c>
      <c r="L72" s="8">
        <f t="shared" si="5"/>
        <v>4953850</v>
      </c>
      <c r="M72" s="6"/>
    </row>
    <row r="73" spans="1:13" x14ac:dyDescent="0.25">
      <c r="A73" s="6">
        <v>69</v>
      </c>
      <c r="B73" s="17" t="s">
        <v>105</v>
      </c>
      <c r="C73" s="10" t="s">
        <v>13</v>
      </c>
      <c r="D73" s="18" t="s">
        <v>12</v>
      </c>
      <c r="E73" s="12">
        <v>321.75</v>
      </c>
      <c r="F73" s="8">
        <v>110000</v>
      </c>
      <c r="G73" s="8">
        <f t="shared" si="0"/>
        <v>35392500</v>
      </c>
      <c r="H73" s="8">
        <f t="shared" si="1"/>
        <v>10617750</v>
      </c>
      <c r="I73" s="8">
        <f t="shared" si="13"/>
        <v>21235500</v>
      </c>
      <c r="J73" s="8">
        <f t="shared" si="14"/>
        <v>589875</v>
      </c>
      <c r="K73" s="8">
        <f t="shared" si="15"/>
        <v>1769625</v>
      </c>
      <c r="L73" s="8">
        <f t="shared" si="5"/>
        <v>3539250</v>
      </c>
      <c r="M73" s="6"/>
    </row>
    <row r="74" spans="1:13" x14ac:dyDescent="0.25">
      <c r="A74" s="6">
        <v>70</v>
      </c>
      <c r="B74" s="17" t="s">
        <v>106</v>
      </c>
      <c r="C74" s="10" t="s">
        <v>13</v>
      </c>
      <c r="D74" s="18" t="s">
        <v>12</v>
      </c>
      <c r="E74" s="12">
        <v>540.12</v>
      </c>
      <c r="F74" s="8">
        <v>110000</v>
      </c>
      <c r="G74" s="8">
        <f t="shared" si="0"/>
        <v>59413200</v>
      </c>
      <c r="H74" s="8">
        <f t="shared" si="1"/>
        <v>17823960</v>
      </c>
      <c r="I74" s="8">
        <f t="shared" si="13"/>
        <v>35647920</v>
      </c>
      <c r="J74" s="8">
        <f t="shared" si="14"/>
        <v>990220</v>
      </c>
      <c r="K74" s="8">
        <f t="shared" si="15"/>
        <v>2970660</v>
      </c>
      <c r="L74" s="8">
        <f t="shared" si="5"/>
        <v>5941320</v>
      </c>
      <c r="M74" s="6"/>
    </row>
    <row r="75" spans="1:13" x14ac:dyDescent="0.25">
      <c r="A75" s="6">
        <v>71</v>
      </c>
      <c r="B75" s="17" t="s">
        <v>107</v>
      </c>
      <c r="C75" s="6" t="s">
        <v>13</v>
      </c>
      <c r="D75" s="17" t="s">
        <v>12</v>
      </c>
      <c r="E75" s="12">
        <v>532.41999999999996</v>
      </c>
      <c r="F75" s="8">
        <v>110000</v>
      </c>
      <c r="G75" s="8">
        <f t="shared" si="0"/>
        <v>58566199.999999993</v>
      </c>
      <c r="H75" s="8">
        <f t="shared" si="1"/>
        <v>17569859.999999996</v>
      </c>
      <c r="I75" s="8">
        <f t="shared" si="13"/>
        <v>35139720</v>
      </c>
      <c r="J75" s="8">
        <f t="shared" si="14"/>
        <v>976103.33333333337</v>
      </c>
      <c r="K75" s="8">
        <f t="shared" si="15"/>
        <v>2928310</v>
      </c>
      <c r="L75" s="8">
        <f t="shared" si="5"/>
        <v>5856620</v>
      </c>
      <c r="M75" s="6"/>
    </row>
    <row r="76" spans="1:13" x14ac:dyDescent="0.25">
      <c r="A76" s="6">
        <v>72</v>
      </c>
      <c r="B76" s="17" t="s">
        <v>108</v>
      </c>
      <c r="C76" s="6" t="s">
        <v>13</v>
      </c>
      <c r="D76" s="17" t="s">
        <v>12</v>
      </c>
      <c r="E76" s="12">
        <v>528.75</v>
      </c>
      <c r="F76" s="8">
        <v>110000</v>
      </c>
      <c r="G76" s="8">
        <f t="shared" si="0"/>
        <v>58162500</v>
      </c>
      <c r="H76" s="8">
        <f t="shared" si="1"/>
        <v>17448750</v>
      </c>
      <c r="I76" s="8">
        <f t="shared" si="13"/>
        <v>34897500</v>
      </c>
      <c r="J76" s="8">
        <f t="shared" si="14"/>
        <v>969375</v>
      </c>
      <c r="K76" s="8">
        <f t="shared" si="15"/>
        <v>2908125</v>
      </c>
      <c r="L76" s="8">
        <f t="shared" si="5"/>
        <v>5816250</v>
      </c>
      <c r="M76" s="6"/>
    </row>
    <row r="77" spans="1:13" x14ac:dyDescent="0.25">
      <c r="A77" s="6">
        <v>73</v>
      </c>
      <c r="B77" s="17" t="s">
        <v>109</v>
      </c>
      <c r="C77" s="6" t="s">
        <v>13</v>
      </c>
      <c r="D77" s="17" t="s">
        <v>12</v>
      </c>
      <c r="E77" s="12">
        <v>796.79</v>
      </c>
      <c r="F77" s="8">
        <v>110000</v>
      </c>
      <c r="G77" s="8">
        <f t="shared" ref="G77:G149" si="16">F77*E77</f>
        <v>87646900</v>
      </c>
      <c r="H77" s="8">
        <f t="shared" ref="H77:H149" si="17">G77*0.3</f>
        <v>26294070</v>
      </c>
      <c r="I77" s="8">
        <f t="shared" si="13"/>
        <v>52588140</v>
      </c>
      <c r="J77" s="8">
        <f t="shared" si="14"/>
        <v>1460781.6666666667</v>
      </c>
      <c r="K77" s="8">
        <f t="shared" si="15"/>
        <v>4382345</v>
      </c>
      <c r="L77" s="8">
        <f t="shared" ref="L77:L149" si="18">G77*0.1</f>
        <v>8764690</v>
      </c>
      <c r="M77" s="6"/>
    </row>
    <row r="78" spans="1:13" x14ac:dyDescent="0.25">
      <c r="A78" s="6">
        <v>74</v>
      </c>
      <c r="B78" s="17" t="s">
        <v>110</v>
      </c>
      <c r="C78" s="6" t="s">
        <v>13</v>
      </c>
      <c r="D78" s="17" t="s">
        <v>12</v>
      </c>
      <c r="E78" s="12">
        <v>658</v>
      </c>
      <c r="F78" s="8">
        <v>110000</v>
      </c>
      <c r="G78" s="8">
        <f t="shared" si="16"/>
        <v>72380000</v>
      </c>
      <c r="H78" s="8">
        <f t="shared" si="17"/>
        <v>21714000</v>
      </c>
      <c r="I78" s="8">
        <f t="shared" si="13"/>
        <v>43428000</v>
      </c>
      <c r="J78" s="8">
        <f t="shared" si="14"/>
        <v>1206333.3333333333</v>
      </c>
      <c r="K78" s="8">
        <f t="shared" si="15"/>
        <v>3619000</v>
      </c>
      <c r="L78" s="8">
        <f t="shared" si="18"/>
        <v>7238000</v>
      </c>
      <c r="M78" s="6"/>
    </row>
    <row r="79" spans="1:13" x14ac:dyDescent="0.25">
      <c r="A79" s="6">
        <v>75</v>
      </c>
      <c r="B79" s="17" t="s">
        <v>111</v>
      </c>
      <c r="C79" s="6" t="s">
        <v>13</v>
      </c>
      <c r="D79" s="17" t="s">
        <v>12</v>
      </c>
      <c r="E79" s="12">
        <v>417.12</v>
      </c>
      <c r="F79" s="8">
        <v>110000</v>
      </c>
      <c r="G79" s="8">
        <f t="shared" si="16"/>
        <v>45883200</v>
      </c>
      <c r="H79" s="8">
        <f t="shared" si="17"/>
        <v>13764960</v>
      </c>
      <c r="I79" s="8">
        <f t="shared" si="13"/>
        <v>27529920</v>
      </c>
      <c r="J79" s="8">
        <f t="shared" si="14"/>
        <v>764720</v>
      </c>
      <c r="K79" s="8">
        <f t="shared" si="15"/>
        <v>2294160</v>
      </c>
      <c r="L79" s="8">
        <f t="shared" si="18"/>
        <v>4588320</v>
      </c>
      <c r="M79" s="6"/>
    </row>
    <row r="80" spans="1:13" x14ac:dyDescent="0.25">
      <c r="A80" s="6">
        <v>76</v>
      </c>
      <c r="B80" s="17" t="s">
        <v>112</v>
      </c>
      <c r="C80" s="6" t="s">
        <v>13</v>
      </c>
      <c r="D80" s="17" t="s">
        <v>12</v>
      </c>
      <c r="E80" s="12">
        <v>411.25</v>
      </c>
      <c r="F80" s="8">
        <v>110000</v>
      </c>
      <c r="G80" s="8">
        <f t="shared" si="16"/>
        <v>45237500</v>
      </c>
      <c r="H80" s="8">
        <f t="shared" si="17"/>
        <v>13571250</v>
      </c>
      <c r="I80" s="8">
        <f t="shared" si="13"/>
        <v>27142500</v>
      </c>
      <c r="J80" s="8">
        <f t="shared" si="14"/>
        <v>753958.33333333337</v>
      </c>
      <c r="K80" s="8">
        <f t="shared" si="15"/>
        <v>2261875</v>
      </c>
      <c r="L80" s="8">
        <f t="shared" si="18"/>
        <v>4523750</v>
      </c>
      <c r="M80" s="6"/>
    </row>
    <row r="81" spans="1:13" x14ac:dyDescent="0.25">
      <c r="A81" s="6">
        <v>77</v>
      </c>
      <c r="B81" s="17" t="s">
        <v>113</v>
      </c>
      <c r="C81" s="6" t="s">
        <v>13</v>
      </c>
      <c r="D81" s="17" t="s">
        <v>12</v>
      </c>
      <c r="E81" s="12">
        <v>437.68</v>
      </c>
      <c r="F81" s="8">
        <v>110000</v>
      </c>
      <c r="G81" s="8">
        <f t="shared" si="16"/>
        <v>48144800</v>
      </c>
      <c r="H81" s="8">
        <f t="shared" si="17"/>
        <v>14443440</v>
      </c>
      <c r="I81" s="8">
        <f t="shared" si="13"/>
        <v>28886880</v>
      </c>
      <c r="J81" s="8">
        <f t="shared" si="14"/>
        <v>802413.33333333337</v>
      </c>
      <c r="K81" s="8">
        <f t="shared" si="15"/>
        <v>2407240</v>
      </c>
      <c r="L81" s="8">
        <f t="shared" si="18"/>
        <v>4814480</v>
      </c>
      <c r="M81" s="6"/>
    </row>
    <row r="82" spans="1:13" x14ac:dyDescent="0.25">
      <c r="A82" s="6">
        <v>78</v>
      </c>
      <c r="B82" s="17" t="s">
        <v>114</v>
      </c>
      <c r="C82" s="6" t="s">
        <v>13</v>
      </c>
      <c r="D82" s="17" t="s">
        <v>12</v>
      </c>
      <c r="E82" s="12">
        <v>552.1</v>
      </c>
      <c r="F82" s="8">
        <v>110000</v>
      </c>
      <c r="G82" s="8">
        <f t="shared" si="16"/>
        <v>60731000</v>
      </c>
      <c r="H82" s="8">
        <f t="shared" si="17"/>
        <v>18219300</v>
      </c>
      <c r="I82" s="8">
        <f t="shared" si="13"/>
        <v>36438600</v>
      </c>
      <c r="J82" s="8">
        <f t="shared" si="14"/>
        <v>1012183.3333333334</v>
      </c>
      <c r="K82" s="8">
        <f t="shared" si="15"/>
        <v>3036550</v>
      </c>
      <c r="L82" s="8">
        <f t="shared" si="18"/>
        <v>6073100</v>
      </c>
      <c r="M82" s="6"/>
    </row>
    <row r="83" spans="1:13" x14ac:dyDescent="0.25">
      <c r="A83" s="6">
        <v>79</v>
      </c>
      <c r="B83" s="17" t="s">
        <v>115</v>
      </c>
      <c r="C83" s="6" t="s">
        <v>13</v>
      </c>
      <c r="D83" s="17" t="s">
        <v>12</v>
      </c>
      <c r="E83" s="12">
        <v>228.37</v>
      </c>
      <c r="F83" s="8">
        <v>110000</v>
      </c>
      <c r="G83" s="8">
        <f t="shared" si="16"/>
        <v>25120700</v>
      </c>
      <c r="H83" s="8">
        <f t="shared" si="17"/>
        <v>7536210</v>
      </c>
      <c r="I83" s="8">
        <f t="shared" si="13"/>
        <v>15072420</v>
      </c>
      <c r="J83" s="8">
        <f t="shared" si="14"/>
        <v>418678.33333333331</v>
      </c>
      <c r="K83" s="8">
        <f t="shared" si="15"/>
        <v>1256035</v>
      </c>
      <c r="L83" s="8">
        <f t="shared" si="18"/>
        <v>2512070</v>
      </c>
      <c r="M83" s="6"/>
    </row>
    <row r="84" spans="1:13" x14ac:dyDescent="0.25">
      <c r="A84" s="6">
        <v>80</v>
      </c>
      <c r="B84" s="17" t="s">
        <v>116</v>
      </c>
      <c r="C84" s="6" t="s">
        <v>13</v>
      </c>
      <c r="D84" s="17" t="s">
        <v>12</v>
      </c>
      <c r="E84" s="12">
        <v>228.37</v>
      </c>
      <c r="F84" s="8">
        <v>110000</v>
      </c>
      <c r="G84" s="8">
        <f t="shared" si="16"/>
        <v>25120700</v>
      </c>
      <c r="H84" s="8">
        <f t="shared" si="17"/>
        <v>7536210</v>
      </c>
      <c r="I84" s="8">
        <f t="shared" si="13"/>
        <v>15072420</v>
      </c>
      <c r="J84" s="8">
        <f t="shared" si="14"/>
        <v>418678.33333333331</v>
      </c>
      <c r="K84" s="8">
        <f t="shared" si="15"/>
        <v>1256035</v>
      </c>
      <c r="L84" s="8">
        <f t="shared" si="18"/>
        <v>2512070</v>
      </c>
      <c r="M84" s="6"/>
    </row>
    <row r="85" spans="1:13" x14ac:dyDescent="0.25">
      <c r="A85" s="6">
        <v>81</v>
      </c>
      <c r="B85" s="17" t="s">
        <v>117</v>
      </c>
      <c r="C85" s="6" t="s">
        <v>13</v>
      </c>
      <c r="D85" s="17" t="s">
        <v>12</v>
      </c>
      <c r="E85" s="12">
        <v>228.37</v>
      </c>
      <c r="F85" s="8">
        <v>110000</v>
      </c>
      <c r="G85" s="8">
        <f t="shared" si="16"/>
        <v>25120700</v>
      </c>
      <c r="H85" s="8">
        <f t="shared" si="17"/>
        <v>7536210</v>
      </c>
      <c r="I85" s="8">
        <f t="shared" si="13"/>
        <v>15072420</v>
      </c>
      <c r="J85" s="8">
        <f t="shared" si="14"/>
        <v>418678.33333333331</v>
      </c>
      <c r="K85" s="8">
        <f t="shared" si="15"/>
        <v>1256035</v>
      </c>
      <c r="L85" s="8">
        <f t="shared" si="18"/>
        <v>2512070</v>
      </c>
      <c r="M85" s="6"/>
    </row>
    <row r="86" spans="1:13" x14ac:dyDescent="0.25">
      <c r="A86" s="6">
        <v>82</v>
      </c>
      <c r="B86" s="17" t="s">
        <v>118</v>
      </c>
      <c r="C86" s="6" t="s">
        <v>13</v>
      </c>
      <c r="D86" s="17" t="s">
        <v>12</v>
      </c>
      <c r="E86" s="12">
        <v>257.37</v>
      </c>
      <c r="F86" s="8">
        <v>110000</v>
      </c>
      <c r="G86" s="8">
        <f t="shared" si="16"/>
        <v>28310700</v>
      </c>
      <c r="H86" s="8">
        <f t="shared" si="17"/>
        <v>8493210</v>
      </c>
      <c r="I86" s="8">
        <f t="shared" si="13"/>
        <v>16986420</v>
      </c>
      <c r="J86" s="8">
        <f t="shared" si="14"/>
        <v>471845</v>
      </c>
      <c r="K86" s="8">
        <f t="shared" si="15"/>
        <v>1415535</v>
      </c>
      <c r="L86" s="8">
        <f t="shared" si="18"/>
        <v>2831070</v>
      </c>
      <c r="M86" s="6"/>
    </row>
    <row r="87" spans="1:13" x14ac:dyDescent="0.25">
      <c r="A87" s="6">
        <v>83</v>
      </c>
      <c r="B87" s="17" t="s">
        <v>119</v>
      </c>
      <c r="C87" s="6" t="s">
        <v>13</v>
      </c>
      <c r="D87" s="17" t="s">
        <v>12</v>
      </c>
      <c r="E87" s="12">
        <v>217.87</v>
      </c>
      <c r="F87" s="8">
        <v>110000</v>
      </c>
      <c r="G87" s="8">
        <f t="shared" si="16"/>
        <v>23965700</v>
      </c>
      <c r="H87" s="8">
        <f t="shared" si="17"/>
        <v>7189710</v>
      </c>
      <c r="I87" s="8">
        <f t="shared" si="13"/>
        <v>14379420</v>
      </c>
      <c r="J87" s="8">
        <f t="shared" si="14"/>
        <v>399428.33333333331</v>
      </c>
      <c r="K87" s="8">
        <f t="shared" si="15"/>
        <v>1198285</v>
      </c>
      <c r="L87" s="8">
        <f t="shared" si="18"/>
        <v>2396570</v>
      </c>
      <c r="M87" s="6"/>
    </row>
    <row r="88" spans="1:13" x14ac:dyDescent="0.25">
      <c r="A88" s="6">
        <v>84</v>
      </c>
      <c r="B88" s="17" t="s">
        <v>120</v>
      </c>
      <c r="C88" s="6" t="s">
        <v>13</v>
      </c>
      <c r="D88" s="17" t="s">
        <v>12</v>
      </c>
      <c r="E88" s="12">
        <v>217.87</v>
      </c>
      <c r="F88" s="8">
        <v>110000</v>
      </c>
      <c r="G88" s="8">
        <f t="shared" si="16"/>
        <v>23965700</v>
      </c>
      <c r="H88" s="8">
        <f t="shared" si="17"/>
        <v>7189710</v>
      </c>
      <c r="I88" s="8">
        <f t="shared" si="13"/>
        <v>14379420</v>
      </c>
      <c r="J88" s="8">
        <f t="shared" si="14"/>
        <v>399428.33333333331</v>
      </c>
      <c r="K88" s="8">
        <f t="shared" si="15"/>
        <v>1198285</v>
      </c>
      <c r="L88" s="8">
        <f t="shared" si="18"/>
        <v>2396570</v>
      </c>
      <c r="M88" s="6"/>
    </row>
    <row r="89" spans="1:13" x14ac:dyDescent="0.25">
      <c r="A89" s="6">
        <v>85</v>
      </c>
      <c r="B89" s="17" t="s">
        <v>121</v>
      </c>
      <c r="C89" s="6" t="s">
        <v>13</v>
      </c>
      <c r="D89" s="17" t="s">
        <v>12</v>
      </c>
      <c r="E89" s="12">
        <v>217.87</v>
      </c>
      <c r="F89" s="8">
        <v>110000</v>
      </c>
      <c r="G89" s="8">
        <f t="shared" si="16"/>
        <v>23965700</v>
      </c>
      <c r="H89" s="8">
        <f t="shared" si="17"/>
        <v>7189710</v>
      </c>
      <c r="I89" s="8">
        <f t="shared" si="13"/>
        <v>14379420</v>
      </c>
      <c r="J89" s="8">
        <f t="shared" si="14"/>
        <v>399428.33333333331</v>
      </c>
      <c r="K89" s="8">
        <f t="shared" si="15"/>
        <v>1198285</v>
      </c>
      <c r="L89" s="8">
        <f t="shared" si="18"/>
        <v>2396570</v>
      </c>
      <c r="M89" s="6"/>
    </row>
    <row r="90" spans="1:13" x14ac:dyDescent="0.25">
      <c r="A90" s="6">
        <v>86</v>
      </c>
      <c r="B90" s="17" t="s">
        <v>122</v>
      </c>
      <c r="C90" s="6" t="s">
        <v>13</v>
      </c>
      <c r="D90" s="17" t="s">
        <v>12</v>
      </c>
      <c r="E90" s="12">
        <v>217.87</v>
      </c>
      <c r="F90" s="8">
        <v>110000</v>
      </c>
      <c r="G90" s="8">
        <f t="shared" si="16"/>
        <v>23965700</v>
      </c>
      <c r="H90" s="8">
        <f t="shared" si="17"/>
        <v>7189710</v>
      </c>
      <c r="I90" s="8">
        <f t="shared" si="13"/>
        <v>14379420</v>
      </c>
      <c r="J90" s="8">
        <f t="shared" si="14"/>
        <v>399428.33333333331</v>
      </c>
      <c r="K90" s="8">
        <f t="shared" si="15"/>
        <v>1198285</v>
      </c>
      <c r="L90" s="8">
        <f t="shared" si="18"/>
        <v>2396570</v>
      </c>
      <c r="M90" s="6"/>
    </row>
    <row r="91" spans="1:13" x14ac:dyDescent="0.25">
      <c r="A91" s="6">
        <v>87</v>
      </c>
      <c r="B91" s="17" t="s">
        <v>123</v>
      </c>
      <c r="C91" s="6" t="s">
        <v>13</v>
      </c>
      <c r="D91" s="17" t="s">
        <v>12</v>
      </c>
      <c r="E91" s="12">
        <v>326.64</v>
      </c>
      <c r="F91" s="8">
        <v>110000</v>
      </c>
      <c r="G91" s="8">
        <f t="shared" si="16"/>
        <v>35930400</v>
      </c>
      <c r="H91" s="8">
        <f t="shared" si="17"/>
        <v>10779120</v>
      </c>
      <c r="I91" s="8">
        <f t="shared" si="13"/>
        <v>21558240</v>
      </c>
      <c r="J91" s="8">
        <f t="shared" si="14"/>
        <v>598840</v>
      </c>
      <c r="K91" s="8">
        <f t="shared" si="15"/>
        <v>1796520</v>
      </c>
      <c r="L91" s="8">
        <f t="shared" si="18"/>
        <v>3593040</v>
      </c>
      <c r="M91" s="6"/>
    </row>
    <row r="92" spans="1:13" x14ac:dyDescent="0.25">
      <c r="A92" s="6">
        <v>88</v>
      </c>
      <c r="B92" s="17" t="s">
        <v>124</v>
      </c>
      <c r="C92" s="6" t="s">
        <v>13</v>
      </c>
      <c r="D92" s="17" t="s">
        <v>12</v>
      </c>
      <c r="E92" s="2">
        <v>566.5</v>
      </c>
      <c r="F92" s="8">
        <v>110000</v>
      </c>
      <c r="G92" s="8">
        <f t="shared" si="16"/>
        <v>62315000</v>
      </c>
      <c r="H92" s="8">
        <f t="shared" si="17"/>
        <v>18694500</v>
      </c>
      <c r="I92" s="8">
        <f t="shared" si="13"/>
        <v>37389000</v>
      </c>
      <c r="J92" s="8">
        <f t="shared" si="14"/>
        <v>1038583.3333333334</v>
      </c>
      <c r="K92" s="8">
        <f t="shared" si="15"/>
        <v>3115750</v>
      </c>
      <c r="L92" s="8">
        <f t="shared" si="18"/>
        <v>6231500</v>
      </c>
      <c r="M92" s="6"/>
    </row>
    <row r="93" spans="1:13" x14ac:dyDescent="0.25">
      <c r="A93" s="6">
        <v>89</v>
      </c>
      <c r="B93" s="17" t="s">
        <v>125</v>
      </c>
      <c r="C93" s="6" t="s">
        <v>13</v>
      </c>
      <c r="D93" s="17" t="s">
        <v>12</v>
      </c>
      <c r="E93" s="2">
        <v>344.5</v>
      </c>
      <c r="F93" s="8">
        <v>110000</v>
      </c>
      <c r="G93" s="8">
        <f t="shared" si="16"/>
        <v>37895000</v>
      </c>
      <c r="H93" s="8">
        <f t="shared" si="17"/>
        <v>11368500</v>
      </c>
      <c r="I93" s="8">
        <f t="shared" si="13"/>
        <v>22737000</v>
      </c>
      <c r="J93" s="8">
        <f t="shared" si="14"/>
        <v>631583.33333333337</v>
      </c>
      <c r="K93" s="8">
        <f t="shared" si="15"/>
        <v>1894750</v>
      </c>
      <c r="L93" s="8">
        <f t="shared" si="18"/>
        <v>3789500</v>
      </c>
      <c r="M93" s="6"/>
    </row>
    <row r="94" spans="1:13" x14ac:dyDescent="0.25">
      <c r="A94" s="6">
        <v>90</v>
      </c>
      <c r="B94" s="17" t="s">
        <v>126</v>
      </c>
      <c r="C94" s="6" t="s">
        <v>13</v>
      </c>
      <c r="D94" s="17" t="s">
        <v>12</v>
      </c>
      <c r="E94" s="2">
        <v>410.75</v>
      </c>
      <c r="F94" s="8">
        <v>110000</v>
      </c>
      <c r="G94" s="8">
        <f t="shared" si="16"/>
        <v>45182500</v>
      </c>
      <c r="H94" s="8">
        <f t="shared" si="17"/>
        <v>13554750</v>
      </c>
      <c r="I94" s="8">
        <f t="shared" si="13"/>
        <v>27109500</v>
      </c>
      <c r="J94" s="8">
        <f t="shared" si="14"/>
        <v>753041.66666666663</v>
      </c>
      <c r="K94" s="8">
        <f t="shared" si="15"/>
        <v>2259125</v>
      </c>
      <c r="L94" s="8">
        <f t="shared" si="18"/>
        <v>4518250</v>
      </c>
      <c r="M94" s="6"/>
    </row>
    <row r="95" spans="1:13" x14ac:dyDescent="0.25">
      <c r="A95" s="6">
        <v>91</v>
      </c>
      <c r="B95" s="17" t="s">
        <v>127</v>
      </c>
      <c r="C95" s="6" t="s">
        <v>13</v>
      </c>
      <c r="D95" s="17" t="s">
        <v>12</v>
      </c>
      <c r="E95" s="2">
        <v>357.75</v>
      </c>
      <c r="F95" s="8">
        <v>110000</v>
      </c>
      <c r="G95" s="8">
        <f t="shared" si="16"/>
        <v>39352500</v>
      </c>
      <c r="H95" s="8">
        <f t="shared" si="17"/>
        <v>11805750</v>
      </c>
      <c r="I95" s="8">
        <f t="shared" si="13"/>
        <v>23611500</v>
      </c>
      <c r="J95" s="8">
        <f t="shared" si="14"/>
        <v>655875</v>
      </c>
      <c r="K95" s="8">
        <f t="shared" si="15"/>
        <v>1967625</v>
      </c>
      <c r="L95" s="8">
        <f t="shared" si="18"/>
        <v>3935250</v>
      </c>
      <c r="M95" s="6"/>
    </row>
    <row r="96" spans="1:13" x14ac:dyDescent="0.25">
      <c r="A96" s="6">
        <v>92</v>
      </c>
      <c r="B96" s="17" t="s">
        <v>128</v>
      </c>
      <c r="C96" s="6" t="s">
        <v>13</v>
      </c>
      <c r="D96" s="17" t="s">
        <v>12</v>
      </c>
      <c r="E96" s="2">
        <v>374.31</v>
      </c>
      <c r="F96" s="8">
        <v>110000</v>
      </c>
      <c r="G96" s="8">
        <f t="shared" si="16"/>
        <v>41174100</v>
      </c>
      <c r="H96" s="8">
        <f t="shared" si="17"/>
        <v>12352230</v>
      </c>
      <c r="I96" s="8">
        <f t="shared" si="13"/>
        <v>24704460</v>
      </c>
      <c r="J96" s="8">
        <f t="shared" si="14"/>
        <v>686235</v>
      </c>
      <c r="K96" s="8">
        <f t="shared" si="15"/>
        <v>2058705</v>
      </c>
      <c r="L96" s="8">
        <f t="shared" si="18"/>
        <v>4117410</v>
      </c>
      <c r="M96" s="6"/>
    </row>
    <row r="97" spans="1:13" x14ac:dyDescent="0.25">
      <c r="A97" s="6">
        <v>93</v>
      </c>
      <c r="B97" s="17" t="s">
        <v>129</v>
      </c>
      <c r="C97" s="6" t="s">
        <v>13</v>
      </c>
      <c r="D97" s="17" t="s">
        <v>12</v>
      </c>
      <c r="E97" s="2">
        <v>324.77</v>
      </c>
      <c r="F97" s="8">
        <v>110000</v>
      </c>
      <c r="G97" s="8">
        <f t="shared" si="16"/>
        <v>35724700</v>
      </c>
      <c r="H97" s="8">
        <f t="shared" si="17"/>
        <v>10717410</v>
      </c>
      <c r="I97" s="8">
        <f t="shared" si="13"/>
        <v>21434820</v>
      </c>
      <c r="J97" s="8">
        <f t="shared" si="14"/>
        <v>595411.66666666663</v>
      </c>
      <c r="K97" s="8">
        <f t="shared" si="15"/>
        <v>1786235</v>
      </c>
      <c r="L97" s="8">
        <f t="shared" si="18"/>
        <v>3572470</v>
      </c>
      <c r="M97" s="6"/>
    </row>
    <row r="98" spans="1:13" x14ac:dyDescent="0.25">
      <c r="A98" s="6">
        <v>94</v>
      </c>
      <c r="B98" s="17" t="s">
        <v>130</v>
      </c>
      <c r="C98" s="6" t="s">
        <v>13</v>
      </c>
      <c r="D98" s="17" t="s">
        <v>12</v>
      </c>
      <c r="E98" s="2">
        <v>333.7</v>
      </c>
      <c r="F98" s="8">
        <v>110000</v>
      </c>
      <c r="G98" s="8">
        <f t="shared" si="16"/>
        <v>36707000</v>
      </c>
      <c r="H98" s="8">
        <f t="shared" si="17"/>
        <v>11012100</v>
      </c>
      <c r="I98" s="8">
        <f t="shared" si="13"/>
        <v>22024200</v>
      </c>
      <c r="J98" s="8">
        <f t="shared" si="14"/>
        <v>611783.33333333337</v>
      </c>
      <c r="K98" s="8">
        <f t="shared" si="15"/>
        <v>1835350</v>
      </c>
      <c r="L98" s="8">
        <f t="shared" si="18"/>
        <v>3670700</v>
      </c>
      <c r="M98" s="6"/>
    </row>
    <row r="99" spans="1:13" x14ac:dyDescent="0.25">
      <c r="A99" s="6">
        <v>95</v>
      </c>
      <c r="B99" s="17" t="s">
        <v>131</v>
      </c>
      <c r="C99" s="6" t="s">
        <v>13</v>
      </c>
      <c r="D99" s="17" t="s">
        <v>12</v>
      </c>
      <c r="E99" s="2">
        <v>226.9</v>
      </c>
      <c r="F99" s="8">
        <v>110000</v>
      </c>
      <c r="G99" s="8">
        <f t="shared" si="16"/>
        <v>24959000</v>
      </c>
      <c r="H99" s="8">
        <f t="shared" si="17"/>
        <v>7487700</v>
      </c>
      <c r="I99" s="8">
        <f t="shared" si="13"/>
        <v>14975400</v>
      </c>
      <c r="J99" s="8">
        <f t="shared" si="14"/>
        <v>415983.33333333331</v>
      </c>
      <c r="K99" s="8">
        <f t="shared" si="15"/>
        <v>1247950</v>
      </c>
      <c r="L99" s="8">
        <f t="shared" si="18"/>
        <v>2495900</v>
      </c>
      <c r="M99" s="6"/>
    </row>
    <row r="100" spans="1:13" x14ac:dyDescent="0.25">
      <c r="A100" s="6">
        <v>96</v>
      </c>
      <c r="B100" s="17" t="s">
        <v>132</v>
      </c>
      <c r="C100" s="6" t="s">
        <v>13</v>
      </c>
      <c r="D100" s="17" t="s">
        <v>12</v>
      </c>
      <c r="E100" s="2">
        <v>175.56</v>
      </c>
      <c r="F100" s="8">
        <v>110000</v>
      </c>
      <c r="G100" s="8">
        <f t="shared" si="16"/>
        <v>19311600</v>
      </c>
      <c r="H100" s="8">
        <f t="shared" si="17"/>
        <v>5793480</v>
      </c>
      <c r="I100" s="8">
        <f t="shared" si="13"/>
        <v>11586960</v>
      </c>
      <c r="J100" s="8">
        <f t="shared" si="14"/>
        <v>321860</v>
      </c>
      <c r="K100" s="8">
        <f t="shared" si="15"/>
        <v>965580</v>
      </c>
      <c r="L100" s="8">
        <f t="shared" si="18"/>
        <v>1931160</v>
      </c>
      <c r="M100" s="6"/>
    </row>
    <row r="101" spans="1:13" x14ac:dyDescent="0.25">
      <c r="A101" s="6">
        <v>97</v>
      </c>
      <c r="B101" s="17" t="s">
        <v>133</v>
      </c>
      <c r="C101" s="6" t="s">
        <v>13</v>
      </c>
      <c r="D101" s="17" t="s">
        <v>12</v>
      </c>
      <c r="E101" s="2">
        <v>190.46</v>
      </c>
      <c r="F101" s="8">
        <v>110000</v>
      </c>
      <c r="G101" s="8">
        <f t="shared" ref="G101:G104" si="19">F101*E101</f>
        <v>20950600</v>
      </c>
      <c r="H101" s="8">
        <f t="shared" ref="H101:H105" si="20">G101*0.3</f>
        <v>6285180</v>
      </c>
      <c r="I101" s="8">
        <f t="shared" si="13"/>
        <v>12570360</v>
      </c>
      <c r="J101" s="8">
        <f t="shared" si="14"/>
        <v>349176.66666666669</v>
      </c>
      <c r="K101" s="8">
        <f t="shared" si="15"/>
        <v>1047530</v>
      </c>
      <c r="L101" s="8">
        <f t="shared" ref="L101:L105" si="21">G101*0.1</f>
        <v>2095060</v>
      </c>
      <c r="M101" s="16"/>
    </row>
    <row r="102" spans="1:13" x14ac:dyDescent="0.25">
      <c r="A102" s="6">
        <v>98</v>
      </c>
      <c r="B102" s="17" t="s">
        <v>134</v>
      </c>
      <c r="C102" s="6" t="s">
        <v>13</v>
      </c>
      <c r="D102" s="17" t="s">
        <v>12</v>
      </c>
      <c r="E102" s="2">
        <v>190.46</v>
      </c>
      <c r="F102" s="8">
        <v>110000</v>
      </c>
      <c r="G102" s="8">
        <f t="shared" si="19"/>
        <v>20950600</v>
      </c>
      <c r="H102" s="8">
        <f t="shared" si="20"/>
        <v>6285180</v>
      </c>
      <c r="I102" s="8">
        <f t="shared" si="13"/>
        <v>12570360</v>
      </c>
      <c r="J102" s="8">
        <f t="shared" si="14"/>
        <v>349176.66666666669</v>
      </c>
      <c r="K102" s="8">
        <f t="shared" si="15"/>
        <v>1047530</v>
      </c>
      <c r="L102" s="8">
        <f t="shared" si="21"/>
        <v>2095060</v>
      </c>
      <c r="M102" s="16"/>
    </row>
    <row r="103" spans="1:13" x14ac:dyDescent="0.25">
      <c r="A103" s="6">
        <v>99</v>
      </c>
      <c r="B103" s="17" t="s">
        <v>135</v>
      </c>
      <c r="C103" s="6" t="s">
        <v>13</v>
      </c>
      <c r="D103" s="17" t="s">
        <v>12</v>
      </c>
      <c r="E103" s="2">
        <v>175.56</v>
      </c>
      <c r="F103" s="8">
        <v>110000</v>
      </c>
      <c r="G103" s="8">
        <f t="shared" si="19"/>
        <v>19311600</v>
      </c>
      <c r="H103" s="8">
        <f t="shared" si="20"/>
        <v>5793480</v>
      </c>
      <c r="I103" s="8">
        <f t="shared" si="13"/>
        <v>11586960</v>
      </c>
      <c r="J103" s="8">
        <f t="shared" si="14"/>
        <v>321860</v>
      </c>
      <c r="K103" s="8">
        <f t="shared" si="15"/>
        <v>965580</v>
      </c>
      <c r="L103" s="8">
        <f t="shared" si="21"/>
        <v>1931160</v>
      </c>
      <c r="M103" s="16"/>
    </row>
    <row r="104" spans="1:13" x14ac:dyDescent="0.25">
      <c r="A104" s="6">
        <v>100</v>
      </c>
      <c r="B104" s="17" t="s">
        <v>136</v>
      </c>
      <c r="C104" s="6" t="s">
        <v>13</v>
      </c>
      <c r="D104" s="17" t="s">
        <v>12</v>
      </c>
      <c r="E104" s="2">
        <v>226.9</v>
      </c>
      <c r="F104" s="8">
        <v>110000</v>
      </c>
      <c r="G104" s="8">
        <f t="shared" si="19"/>
        <v>24959000</v>
      </c>
      <c r="H104" s="8">
        <f t="shared" si="20"/>
        <v>7487700</v>
      </c>
      <c r="I104" s="8">
        <f t="shared" si="13"/>
        <v>14975400</v>
      </c>
      <c r="J104" s="8">
        <f t="shared" si="14"/>
        <v>415983.33333333331</v>
      </c>
      <c r="K104" s="8">
        <f t="shared" si="15"/>
        <v>1247950</v>
      </c>
      <c r="L104" s="8">
        <f t="shared" si="21"/>
        <v>2495900</v>
      </c>
      <c r="M104" s="16"/>
    </row>
    <row r="105" spans="1:13" x14ac:dyDescent="0.25">
      <c r="A105" s="97" t="s">
        <v>0</v>
      </c>
      <c r="B105" s="98"/>
      <c r="C105" s="98"/>
      <c r="D105" s="99"/>
      <c r="E105" s="9">
        <f>SUM(E67:E104)</f>
        <v>13176.72</v>
      </c>
      <c r="F105" s="21"/>
      <c r="G105" s="22">
        <f>SUM(G67:G104)</f>
        <v>1449439200</v>
      </c>
      <c r="H105" s="22">
        <f t="shared" si="20"/>
        <v>434831760</v>
      </c>
      <c r="I105" s="22">
        <f>G105*0.6</f>
        <v>869663520</v>
      </c>
      <c r="J105" s="40">
        <f t="shared" si="14"/>
        <v>24157320</v>
      </c>
      <c r="K105" s="40">
        <f t="shared" si="15"/>
        <v>72471960</v>
      </c>
      <c r="L105" s="22">
        <f t="shared" si="21"/>
        <v>144943920</v>
      </c>
      <c r="M105" s="23"/>
    </row>
    <row r="106" spans="1:13" x14ac:dyDescent="0.25">
      <c r="A106" s="6">
        <v>101</v>
      </c>
      <c r="B106" s="17" t="s">
        <v>90</v>
      </c>
      <c r="C106" s="6" t="s">
        <v>17</v>
      </c>
      <c r="D106" s="17" t="s">
        <v>12</v>
      </c>
      <c r="E106" s="2">
        <v>407</v>
      </c>
      <c r="F106" s="8">
        <v>100000</v>
      </c>
      <c r="G106" s="8">
        <f>F106*E106</f>
        <v>40700000</v>
      </c>
      <c r="H106" s="8">
        <f t="shared" si="17"/>
        <v>12210000</v>
      </c>
      <c r="I106" s="8">
        <f>G106-H106-L106</f>
        <v>24420000</v>
      </c>
      <c r="J106" s="8">
        <f t="shared" si="14"/>
        <v>678333.33333333337</v>
      </c>
      <c r="K106" s="8">
        <f t="shared" si="15"/>
        <v>2035000</v>
      </c>
      <c r="L106" s="8">
        <f t="shared" si="18"/>
        <v>4070000</v>
      </c>
      <c r="M106" s="6"/>
    </row>
    <row r="107" spans="1:13" x14ac:dyDescent="0.25">
      <c r="A107" s="10">
        <v>102</v>
      </c>
      <c r="B107" s="17" t="s">
        <v>97</v>
      </c>
      <c r="C107" s="10" t="s">
        <v>17</v>
      </c>
      <c r="D107" s="18" t="s">
        <v>12</v>
      </c>
      <c r="E107" s="12">
        <v>287.62</v>
      </c>
      <c r="F107" s="8">
        <v>100000</v>
      </c>
      <c r="G107" s="11">
        <f t="shared" si="16"/>
        <v>28762000</v>
      </c>
      <c r="H107" s="11">
        <f t="shared" si="17"/>
        <v>8628600</v>
      </c>
      <c r="I107" s="8">
        <f t="shared" ref="I107:I143" si="22">G107-H107-L107</f>
        <v>17257200</v>
      </c>
      <c r="J107" s="8">
        <f t="shared" si="14"/>
        <v>479366.66666666669</v>
      </c>
      <c r="K107" s="8">
        <f t="shared" si="15"/>
        <v>1438100</v>
      </c>
      <c r="L107" s="11">
        <f t="shared" si="18"/>
        <v>2876200</v>
      </c>
      <c r="M107" s="10"/>
    </row>
    <row r="108" spans="1:13" x14ac:dyDescent="0.25">
      <c r="A108" s="6">
        <v>103</v>
      </c>
      <c r="B108" s="17" t="s">
        <v>101</v>
      </c>
      <c r="C108" s="10" t="s">
        <v>17</v>
      </c>
      <c r="D108" s="18" t="s">
        <v>12</v>
      </c>
      <c r="E108" s="12">
        <v>265.68</v>
      </c>
      <c r="F108" s="8">
        <v>100000</v>
      </c>
      <c r="G108" s="11">
        <f t="shared" si="16"/>
        <v>26568000</v>
      </c>
      <c r="H108" s="11">
        <f t="shared" si="17"/>
        <v>7970400</v>
      </c>
      <c r="I108" s="8">
        <f t="shared" si="22"/>
        <v>15940800</v>
      </c>
      <c r="J108" s="8">
        <f t="shared" si="14"/>
        <v>442800</v>
      </c>
      <c r="K108" s="8">
        <f t="shared" si="15"/>
        <v>1328400</v>
      </c>
      <c r="L108" s="11">
        <f t="shared" si="18"/>
        <v>2656800</v>
      </c>
      <c r="M108" s="10"/>
    </row>
    <row r="109" spans="1:13" x14ac:dyDescent="0.25">
      <c r="A109" s="10">
        <v>104</v>
      </c>
      <c r="B109" s="17" t="s">
        <v>137</v>
      </c>
      <c r="C109" s="10" t="s">
        <v>17</v>
      </c>
      <c r="D109" s="18" t="s">
        <v>12</v>
      </c>
      <c r="E109" s="12">
        <v>263.25</v>
      </c>
      <c r="F109" s="8">
        <v>100000</v>
      </c>
      <c r="G109" s="11">
        <f t="shared" si="16"/>
        <v>26325000</v>
      </c>
      <c r="H109" s="11">
        <f t="shared" si="17"/>
        <v>7897500</v>
      </c>
      <c r="I109" s="8">
        <f t="shared" si="22"/>
        <v>15795000</v>
      </c>
      <c r="J109" s="8">
        <f t="shared" si="14"/>
        <v>438750</v>
      </c>
      <c r="K109" s="8">
        <f t="shared" si="15"/>
        <v>1316250</v>
      </c>
      <c r="L109" s="11">
        <f t="shared" si="18"/>
        <v>2632500</v>
      </c>
      <c r="M109" s="10"/>
    </row>
    <row r="110" spans="1:13" x14ac:dyDescent="0.25">
      <c r="A110" s="6">
        <v>105</v>
      </c>
      <c r="B110" s="17" t="s">
        <v>138</v>
      </c>
      <c r="C110" s="10" t="s">
        <v>17</v>
      </c>
      <c r="D110" s="18" t="s">
        <v>12</v>
      </c>
      <c r="E110" s="12">
        <v>268.12</v>
      </c>
      <c r="F110" s="8">
        <v>100000</v>
      </c>
      <c r="G110" s="11">
        <f t="shared" si="16"/>
        <v>26812000</v>
      </c>
      <c r="H110" s="11">
        <f t="shared" si="17"/>
        <v>8043600</v>
      </c>
      <c r="I110" s="8">
        <f t="shared" si="22"/>
        <v>16087200</v>
      </c>
      <c r="J110" s="8">
        <f t="shared" si="14"/>
        <v>446866.66666666669</v>
      </c>
      <c r="K110" s="8">
        <f t="shared" si="15"/>
        <v>1340600</v>
      </c>
      <c r="L110" s="11">
        <f t="shared" si="18"/>
        <v>2681200</v>
      </c>
      <c r="M110" s="10"/>
    </row>
    <row r="111" spans="1:13" x14ac:dyDescent="0.25">
      <c r="A111" s="10">
        <v>106</v>
      </c>
      <c r="B111" s="17" t="s">
        <v>139</v>
      </c>
      <c r="C111" s="10" t="s">
        <v>17</v>
      </c>
      <c r="D111" s="18" t="s">
        <v>12</v>
      </c>
      <c r="E111" s="12">
        <v>450.35</v>
      </c>
      <c r="F111" s="8">
        <v>100000</v>
      </c>
      <c r="G111" s="11">
        <f t="shared" si="16"/>
        <v>45035000</v>
      </c>
      <c r="H111" s="11">
        <f t="shared" si="17"/>
        <v>13510500</v>
      </c>
      <c r="I111" s="8">
        <f t="shared" si="22"/>
        <v>27021000</v>
      </c>
      <c r="J111" s="8">
        <f t="shared" si="14"/>
        <v>750583.33333333337</v>
      </c>
      <c r="K111" s="8">
        <f t="shared" si="15"/>
        <v>2251750</v>
      </c>
      <c r="L111" s="11">
        <f t="shared" si="18"/>
        <v>4503500</v>
      </c>
      <c r="M111" s="10"/>
    </row>
    <row r="112" spans="1:13" x14ac:dyDescent="0.25">
      <c r="A112" s="6">
        <v>107</v>
      </c>
      <c r="B112" s="17" t="s">
        <v>140</v>
      </c>
      <c r="C112" s="10" t="s">
        <v>17</v>
      </c>
      <c r="D112" s="18" t="s">
        <v>12</v>
      </c>
      <c r="E112" s="12">
        <v>321.75</v>
      </c>
      <c r="F112" s="8">
        <v>100000</v>
      </c>
      <c r="G112" s="11">
        <f t="shared" si="16"/>
        <v>32175000</v>
      </c>
      <c r="H112" s="11">
        <f t="shared" si="17"/>
        <v>9652500</v>
      </c>
      <c r="I112" s="8">
        <f t="shared" si="22"/>
        <v>19305000</v>
      </c>
      <c r="J112" s="8">
        <f t="shared" si="14"/>
        <v>536250</v>
      </c>
      <c r="K112" s="8">
        <f t="shared" si="15"/>
        <v>1608750</v>
      </c>
      <c r="L112" s="11">
        <f t="shared" si="18"/>
        <v>3217500</v>
      </c>
      <c r="M112" s="10"/>
    </row>
    <row r="113" spans="1:13" x14ac:dyDescent="0.25">
      <c r="A113" s="10">
        <v>108</v>
      </c>
      <c r="B113" s="17" t="s">
        <v>141</v>
      </c>
      <c r="C113" s="10" t="s">
        <v>17</v>
      </c>
      <c r="D113" s="18" t="s">
        <v>12</v>
      </c>
      <c r="E113" s="12">
        <v>540.12</v>
      </c>
      <c r="F113" s="8">
        <v>100000</v>
      </c>
      <c r="G113" s="11">
        <f t="shared" si="16"/>
        <v>54012000</v>
      </c>
      <c r="H113" s="11">
        <f t="shared" si="17"/>
        <v>16203600</v>
      </c>
      <c r="I113" s="8">
        <f t="shared" si="22"/>
        <v>32407200</v>
      </c>
      <c r="J113" s="8">
        <f t="shared" si="14"/>
        <v>900200</v>
      </c>
      <c r="K113" s="8">
        <f t="shared" si="15"/>
        <v>2700600</v>
      </c>
      <c r="L113" s="11">
        <f t="shared" si="18"/>
        <v>5401200</v>
      </c>
      <c r="M113" s="10"/>
    </row>
    <row r="114" spans="1:13" x14ac:dyDescent="0.25">
      <c r="A114" s="6">
        <v>109</v>
      </c>
      <c r="B114" s="17" t="s">
        <v>142</v>
      </c>
      <c r="C114" s="10" t="s">
        <v>17</v>
      </c>
      <c r="D114" s="18" t="s">
        <v>12</v>
      </c>
      <c r="E114" s="12">
        <v>532.41999999999996</v>
      </c>
      <c r="F114" s="8">
        <v>100000</v>
      </c>
      <c r="G114" s="11">
        <f t="shared" si="16"/>
        <v>53241999.999999993</v>
      </c>
      <c r="H114" s="11">
        <f t="shared" si="17"/>
        <v>15972599.999999996</v>
      </c>
      <c r="I114" s="8">
        <f t="shared" si="22"/>
        <v>31945200</v>
      </c>
      <c r="J114" s="8">
        <f t="shared" si="14"/>
        <v>887366.66666666663</v>
      </c>
      <c r="K114" s="8">
        <f t="shared" si="15"/>
        <v>2662100</v>
      </c>
      <c r="L114" s="11">
        <f t="shared" si="18"/>
        <v>5324200</v>
      </c>
      <c r="M114" s="10"/>
    </row>
    <row r="115" spans="1:13" x14ac:dyDescent="0.25">
      <c r="A115" s="10">
        <v>110</v>
      </c>
      <c r="B115" s="17" t="s">
        <v>143</v>
      </c>
      <c r="C115" s="10" t="s">
        <v>17</v>
      </c>
      <c r="D115" s="18" t="s">
        <v>12</v>
      </c>
      <c r="E115" s="12">
        <v>528.75</v>
      </c>
      <c r="F115" s="8">
        <v>100000</v>
      </c>
      <c r="G115" s="11">
        <f t="shared" si="16"/>
        <v>52875000</v>
      </c>
      <c r="H115" s="11">
        <f t="shared" si="17"/>
        <v>15862500</v>
      </c>
      <c r="I115" s="8">
        <f t="shared" si="22"/>
        <v>31725000</v>
      </c>
      <c r="J115" s="8">
        <f t="shared" si="14"/>
        <v>881250</v>
      </c>
      <c r="K115" s="8">
        <f t="shared" si="15"/>
        <v>2643750</v>
      </c>
      <c r="L115" s="11">
        <f t="shared" si="18"/>
        <v>5287500</v>
      </c>
      <c r="M115" s="10"/>
    </row>
    <row r="116" spans="1:13" x14ac:dyDescent="0.25">
      <c r="A116" s="6">
        <v>111</v>
      </c>
      <c r="B116" s="17" t="s">
        <v>144</v>
      </c>
      <c r="C116" s="10" t="s">
        <v>17</v>
      </c>
      <c r="D116" s="18" t="s">
        <v>12</v>
      </c>
      <c r="E116" s="12">
        <v>796.79</v>
      </c>
      <c r="F116" s="8">
        <v>100000</v>
      </c>
      <c r="G116" s="11">
        <f t="shared" si="16"/>
        <v>79679000</v>
      </c>
      <c r="H116" s="11">
        <f t="shared" si="17"/>
        <v>23903700</v>
      </c>
      <c r="I116" s="8">
        <f t="shared" si="22"/>
        <v>47807400</v>
      </c>
      <c r="J116" s="8">
        <f t="shared" si="14"/>
        <v>1327983.3333333333</v>
      </c>
      <c r="K116" s="8">
        <f t="shared" si="15"/>
        <v>3983950</v>
      </c>
      <c r="L116" s="11">
        <f t="shared" si="18"/>
        <v>7967900</v>
      </c>
      <c r="M116" s="10"/>
    </row>
    <row r="117" spans="1:13" x14ac:dyDescent="0.25">
      <c r="A117" s="10">
        <v>112</v>
      </c>
      <c r="B117" s="17" t="s">
        <v>145</v>
      </c>
      <c r="C117" s="10" t="s">
        <v>17</v>
      </c>
      <c r="D117" s="18" t="s">
        <v>12</v>
      </c>
      <c r="E117" s="12">
        <v>658</v>
      </c>
      <c r="F117" s="8">
        <v>100000</v>
      </c>
      <c r="G117" s="11">
        <f t="shared" si="16"/>
        <v>65800000</v>
      </c>
      <c r="H117" s="11">
        <f t="shared" si="17"/>
        <v>19740000</v>
      </c>
      <c r="I117" s="8">
        <f t="shared" si="22"/>
        <v>39480000</v>
      </c>
      <c r="J117" s="8">
        <f t="shared" si="14"/>
        <v>1096666.6666666667</v>
      </c>
      <c r="K117" s="8">
        <f t="shared" si="15"/>
        <v>3290000</v>
      </c>
      <c r="L117" s="11">
        <f t="shared" si="18"/>
        <v>6580000</v>
      </c>
      <c r="M117" s="10"/>
    </row>
    <row r="118" spans="1:13" x14ac:dyDescent="0.25">
      <c r="A118" s="6">
        <v>113</v>
      </c>
      <c r="B118" s="17" t="s">
        <v>146</v>
      </c>
      <c r="C118" s="10" t="s">
        <v>17</v>
      </c>
      <c r="D118" s="18" t="s">
        <v>12</v>
      </c>
      <c r="E118" s="12">
        <v>417.12</v>
      </c>
      <c r="F118" s="8">
        <v>100000</v>
      </c>
      <c r="G118" s="11">
        <f t="shared" si="16"/>
        <v>41712000</v>
      </c>
      <c r="H118" s="11">
        <f t="shared" si="17"/>
        <v>12513600</v>
      </c>
      <c r="I118" s="8">
        <f t="shared" si="22"/>
        <v>25027200</v>
      </c>
      <c r="J118" s="8">
        <f t="shared" si="14"/>
        <v>695200</v>
      </c>
      <c r="K118" s="8">
        <f t="shared" si="15"/>
        <v>2085600</v>
      </c>
      <c r="L118" s="11">
        <f t="shared" si="18"/>
        <v>4171200</v>
      </c>
      <c r="M118" s="10"/>
    </row>
    <row r="119" spans="1:13" x14ac:dyDescent="0.25">
      <c r="A119" s="10">
        <v>114</v>
      </c>
      <c r="B119" s="17" t="s">
        <v>147</v>
      </c>
      <c r="C119" s="10" t="s">
        <v>17</v>
      </c>
      <c r="D119" s="18" t="s">
        <v>12</v>
      </c>
      <c r="E119" s="12">
        <v>411.25</v>
      </c>
      <c r="F119" s="8">
        <v>100000</v>
      </c>
      <c r="G119" s="11">
        <f t="shared" si="16"/>
        <v>41125000</v>
      </c>
      <c r="H119" s="11">
        <f t="shared" si="17"/>
        <v>12337500</v>
      </c>
      <c r="I119" s="8">
        <f t="shared" si="22"/>
        <v>24675000</v>
      </c>
      <c r="J119" s="8">
        <f t="shared" si="14"/>
        <v>685416.66666666663</v>
      </c>
      <c r="K119" s="8">
        <f t="shared" si="15"/>
        <v>2056250</v>
      </c>
      <c r="L119" s="11">
        <f t="shared" si="18"/>
        <v>4112500</v>
      </c>
      <c r="M119" s="10"/>
    </row>
    <row r="120" spans="1:13" x14ac:dyDescent="0.25">
      <c r="A120" s="6">
        <v>115</v>
      </c>
      <c r="B120" s="17" t="s">
        <v>148</v>
      </c>
      <c r="C120" s="10" t="s">
        <v>17</v>
      </c>
      <c r="D120" s="18" t="s">
        <v>12</v>
      </c>
      <c r="E120" s="12">
        <v>437.68</v>
      </c>
      <c r="F120" s="8">
        <v>100000</v>
      </c>
      <c r="G120" s="11">
        <f t="shared" si="16"/>
        <v>43768000</v>
      </c>
      <c r="H120" s="11">
        <f t="shared" si="17"/>
        <v>13130400</v>
      </c>
      <c r="I120" s="8">
        <f t="shared" si="22"/>
        <v>26260800</v>
      </c>
      <c r="J120" s="8">
        <f t="shared" si="14"/>
        <v>729466.66666666663</v>
      </c>
      <c r="K120" s="8">
        <f t="shared" si="15"/>
        <v>2188400</v>
      </c>
      <c r="L120" s="11">
        <f t="shared" si="18"/>
        <v>4376800</v>
      </c>
      <c r="M120" s="10"/>
    </row>
    <row r="121" spans="1:13" x14ac:dyDescent="0.25">
      <c r="A121" s="10">
        <v>116</v>
      </c>
      <c r="B121" s="17" t="s">
        <v>149</v>
      </c>
      <c r="C121" s="10" t="s">
        <v>17</v>
      </c>
      <c r="D121" s="18" t="s">
        <v>12</v>
      </c>
      <c r="E121" s="12">
        <v>552.1</v>
      </c>
      <c r="F121" s="8">
        <v>100000</v>
      </c>
      <c r="G121" s="11">
        <f t="shared" si="16"/>
        <v>55210000</v>
      </c>
      <c r="H121" s="11">
        <f t="shared" si="17"/>
        <v>16563000</v>
      </c>
      <c r="I121" s="8">
        <f t="shared" si="22"/>
        <v>33126000</v>
      </c>
      <c r="J121" s="8">
        <f t="shared" si="14"/>
        <v>920166.66666666663</v>
      </c>
      <c r="K121" s="8">
        <f t="shared" si="15"/>
        <v>2760500</v>
      </c>
      <c r="L121" s="11">
        <f t="shared" si="18"/>
        <v>5521000</v>
      </c>
      <c r="M121" s="10"/>
    </row>
    <row r="122" spans="1:13" x14ac:dyDescent="0.25">
      <c r="A122" s="6">
        <v>117</v>
      </c>
      <c r="B122" s="17" t="s">
        <v>150</v>
      </c>
      <c r="C122" s="10" t="s">
        <v>17</v>
      </c>
      <c r="D122" s="18" t="s">
        <v>12</v>
      </c>
      <c r="E122" s="12">
        <v>228.37</v>
      </c>
      <c r="F122" s="8">
        <v>100000</v>
      </c>
      <c r="G122" s="11">
        <f t="shared" si="16"/>
        <v>22837000</v>
      </c>
      <c r="H122" s="11">
        <f t="shared" si="17"/>
        <v>6851100</v>
      </c>
      <c r="I122" s="8">
        <f t="shared" si="22"/>
        <v>13702200</v>
      </c>
      <c r="J122" s="8">
        <f t="shared" si="14"/>
        <v>380616.66666666669</v>
      </c>
      <c r="K122" s="8">
        <f t="shared" si="15"/>
        <v>1141850</v>
      </c>
      <c r="L122" s="11">
        <f t="shared" si="18"/>
        <v>2283700</v>
      </c>
      <c r="M122" s="10"/>
    </row>
    <row r="123" spans="1:13" x14ac:dyDescent="0.25">
      <c r="A123" s="10">
        <v>118</v>
      </c>
      <c r="B123" s="17" t="s">
        <v>151</v>
      </c>
      <c r="C123" s="10" t="s">
        <v>17</v>
      </c>
      <c r="D123" s="18" t="s">
        <v>12</v>
      </c>
      <c r="E123" s="12">
        <v>228.37</v>
      </c>
      <c r="F123" s="8">
        <v>100000</v>
      </c>
      <c r="G123" s="11">
        <f t="shared" si="16"/>
        <v>22837000</v>
      </c>
      <c r="H123" s="11">
        <f t="shared" si="17"/>
        <v>6851100</v>
      </c>
      <c r="I123" s="8">
        <f t="shared" si="22"/>
        <v>13702200</v>
      </c>
      <c r="J123" s="8">
        <f t="shared" si="14"/>
        <v>380616.66666666669</v>
      </c>
      <c r="K123" s="8">
        <f t="shared" si="15"/>
        <v>1141850</v>
      </c>
      <c r="L123" s="11">
        <f t="shared" si="18"/>
        <v>2283700</v>
      </c>
      <c r="M123" s="10"/>
    </row>
    <row r="124" spans="1:13" x14ac:dyDescent="0.25">
      <c r="A124" s="6">
        <v>119</v>
      </c>
      <c r="B124" s="17" t="s">
        <v>152</v>
      </c>
      <c r="C124" s="10" t="s">
        <v>17</v>
      </c>
      <c r="D124" s="18" t="s">
        <v>12</v>
      </c>
      <c r="E124" s="12">
        <v>228.37</v>
      </c>
      <c r="F124" s="8">
        <v>100000</v>
      </c>
      <c r="G124" s="11">
        <f t="shared" si="16"/>
        <v>22837000</v>
      </c>
      <c r="H124" s="11">
        <f t="shared" si="17"/>
        <v>6851100</v>
      </c>
      <c r="I124" s="8">
        <f t="shared" si="22"/>
        <v>13702200</v>
      </c>
      <c r="J124" s="8">
        <f t="shared" si="14"/>
        <v>380616.66666666669</v>
      </c>
      <c r="K124" s="8">
        <f t="shared" si="15"/>
        <v>1141850</v>
      </c>
      <c r="L124" s="11">
        <f t="shared" si="18"/>
        <v>2283700</v>
      </c>
      <c r="M124" s="10"/>
    </row>
    <row r="125" spans="1:13" x14ac:dyDescent="0.25">
      <c r="A125" s="10">
        <v>120</v>
      </c>
      <c r="B125" s="17" t="s">
        <v>153</v>
      </c>
      <c r="C125" s="10" t="s">
        <v>17</v>
      </c>
      <c r="D125" s="18" t="s">
        <v>12</v>
      </c>
      <c r="E125" s="12">
        <v>257.37</v>
      </c>
      <c r="F125" s="8">
        <v>100000</v>
      </c>
      <c r="G125" s="11">
        <f t="shared" si="16"/>
        <v>25737000</v>
      </c>
      <c r="H125" s="11">
        <f t="shared" si="17"/>
        <v>7721100</v>
      </c>
      <c r="I125" s="8">
        <f t="shared" si="22"/>
        <v>15442200</v>
      </c>
      <c r="J125" s="8">
        <f t="shared" si="14"/>
        <v>428950</v>
      </c>
      <c r="K125" s="8">
        <f t="shared" si="15"/>
        <v>1286850</v>
      </c>
      <c r="L125" s="11">
        <f t="shared" si="18"/>
        <v>2573700</v>
      </c>
      <c r="M125" s="10"/>
    </row>
    <row r="126" spans="1:13" x14ac:dyDescent="0.25">
      <c r="A126" s="6">
        <v>121</v>
      </c>
      <c r="B126" s="17" t="s">
        <v>154</v>
      </c>
      <c r="C126" s="10" t="s">
        <v>17</v>
      </c>
      <c r="D126" s="18" t="s">
        <v>12</v>
      </c>
      <c r="E126" s="12">
        <v>217.87</v>
      </c>
      <c r="F126" s="8">
        <v>100000</v>
      </c>
      <c r="G126" s="11">
        <f t="shared" si="16"/>
        <v>21787000</v>
      </c>
      <c r="H126" s="11">
        <f t="shared" si="17"/>
        <v>6536100</v>
      </c>
      <c r="I126" s="8">
        <f t="shared" si="22"/>
        <v>13072200</v>
      </c>
      <c r="J126" s="8">
        <f t="shared" si="14"/>
        <v>363116.66666666669</v>
      </c>
      <c r="K126" s="8">
        <f t="shared" si="15"/>
        <v>1089350</v>
      </c>
      <c r="L126" s="11">
        <f t="shared" si="18"/>
        <v>2178700</v>
      </c>
      <c r="M126" s="10"/>
    </row>
    <row r="127" spans="1:13" x14ac:dyDescent="0.25">
      <c r="A127" s="10">
        <v>122</v>
      </c>
      <c r="B127" s="17" t="s">
        <v>155</v>
      </c>
      <c r="C127" s="10" t="s">
        <v>17</v>
      </c>
      <c r="D127" s="18" t="s">
        <v>12</v>
      </c>
      <c r="E127" s="12">
        <v>217.87</v>
      </c>
      <c r="F127" s="8">
        <v>100000</v>
      </c>
      <c r="G127" s="11">
        <f t="shared" si="16"/>
        <v>21787000</v>
      </c>
      <c r="H127" s="11">
        <f t="shared" si="17"/>
        <v>6536100</v>
      </c>
      <c r="I127" s="8">
        <f t="shared" si="22"/>
        <v>13072200</v>
      </c>
      <c r="J127" s="8">
        <f t="shared" si="14"/>
        <v>363116.66666666669</v>
      </c>
      <c r="K127" s="8">
        <f t="shared" si="15"/>
        <v>1089350</v>
      </c>
      <c r="L127" s="11">
        <f t="shared" si="18"/>
        <v>2178700</v>
      </c>
      <c r="M127" s="10"/>
    </row>
    <row r="128" spans="1:13" x14ac:dyDescent="0.25">
      <c r="A128" s="6">
        <v>123</v>
      </c>
      <c r="B128" s="17" t="s">
        <v>156</v>
      </c>
      <c r="C128" s="10" t="s">
        <v>17</v>
      </c>
      <c r="D128" s="18" t="s">
        <v>12</v>
      </c>
      <c r="E128" s="12">
        <v>217.87</v>
      </c>
      <c r="F128" s="8">
        <v>100000</v>
      </c>
      <c r="G128" s="11">
        <f t="shared" si="16"/>
        <v>21787000</v>
      </c>
      <c r="H128" s="11">
        <f t="shared" si="17"/>
        <v>6536100</v>
      </c>
      <c r="I128" s="8">
        <f t="shared" si="22"/>
        <v>13072200</v>
      </c>
      <c r="J128" s="8">
        <f t="shared" si="14"/>
        <v>363116.66666666669</v>
      </c>
      <c r="K128" s="8">
        <f t="shared" si="15"/>
        <v>1089350</v>
      </c>
      <c r="L128" s="11">
        <f t="shared" si="18"/>
        <v>2178700</v>
      </c>
      <c r="M128" s="10"/>
    </row>
    <row r="129" spans="1:13" x14ac:dyDescent="0.25">
      <c r="A129" s="10">
        <v>124</v>
      </c>
      <c r="B129" s="17" t="s">
        <v>157</v>
      </c>
      <c r="C129" s="10" t="s">
        <v>17</v>
      </c>
      <c r="D129" s="18" t="s">
        <v>12</v>
      </c>
      <c r="E129" s="12">
        <v>217.87</v>
      </c>
      <c r="F129" s="8">
        <v>100000</v>
      </c>
      <c r="G129" s="11">
        <f t="shared" si="16"/>
        <v>21787000</v>
      </c>
      <c r="H129" s="11">
        <f t="shared" si="17"/>
        <v>6536100</v>
      </c>
      <c r="I129" s="8">
        <f t="shared" si="22"/>
        <v>13072200</v>
      </c>
      <c r="J129" s="8">
        <f t="shared" si="14"/>
        <v>363116.66666666669</v>
      </c>
      <c r="K129" s="8">
        <f t="shared" si="15"/>
        <v>1089350</v>
      </c>
      <c r="L129" s="11">
        <f t="shared" si="18"/>
        <v>2178700</v>
      </c>
      <c r="M129" s="10"/>
    </row>
    <row r="130" spans="1:13" x14ac:dyDescent="0.25">
      <c r="A130" s="6">
        <v>125</v>
      </c>
      <c r="B130" s="17" t="s">
        <v>158</v>
      </c>
      <c r="C130" s="10" t="s">
        <v>17</v>
      </c>
      <c r="D130" s="18" t="s">
        <v>12</v>
      </c>
      <c r="E130" s="12">
        <v>326.64</v>
      </c>
      <c r="F130" s="8">
        <v>100000</v>
      </c>
      <c r="G130" s="11">
        <f t="shared" si="16"/>
        <v>32664000</v>
      </c>
      <c r="H130" s="11">
        <f t="shared" si="17"/>
        <v>9799200</v>
      </c>
      <c r="I130" s="8">
        <f t="shared" si="22"/>
        <v>19598400</v>
      </c>
      <c r="J130" s="8">
        <f t="shared" si="14"/>
        <v>544400</v>
      </c>
      <c r="K130" s="8">
        <f t="shared" si="15"/>
        <v>1633200</v>
      </c>
      <c r="L130" s="11">
        <f t="shared" si="18"/>
        <v>3266400</v>
      </c>
      <c r="M130" s="10"/>
    </row>
    <row r="131" spans="1:13" x14ac:dyDescent="0.25">
      <c r="A131" s="10">
        <v>126</v>
      </c>
      <c r="B131" s="17" t="s">
        <v>159</v>
      </c>
      <c r="C131" s="6" t="s">
        <v>17</v>
      </c>
      <c r="D131" s="17" t="s">
        <v>12</v>
      </c>
      <c r="E131" s="2">
        <v>566.5</v>
      </c>
      <c r="F131" s="8">
        <v>100000</v>
      </c>
      <c r="G131" s="8">
        <f t="shared" si="16"/>
        <v>56650000</v>
      </c>
      <c r="H131" s="8">
        <f t="shared" si="17"/>
        <v>16995000</v>
      </c>
      <c r="I131" s="8">
        <f t="shared" si="22"/>
        <v>33990000</v>
      </c>
      <c r="J131" s="8">
        <f t="shared" si="14"/>
        <v>944166.66666666663</v>
      </c>
      <c r="K131" s="8">
        <f t="shared" si="15"/>
        <v>2832500</v>
      </c>
      <c r="L131" s="8">
        <f t="shared" si="18"/>
        <v>5665000</v>
      </c>
      <c r="M131" s="6"/>
    </row>
    <row r="132" spans="1:13" x14ac:dyDescent="0.25">
      <c r="A132" s="6">
        <v>127</v>
      </c>
      <c r="B132" s="17" t="s">
        <v>160</v>
      </c>
      <c r="C132" s="6" t="s">
        <v>17</v>
      </c>
      <c r="D132" s="17" t="s">
        <v>12</v>
      </c>
      <c r="E132" s="2">
        <v>344.5</v>
      </c>
      <c r="F132" s="8">
        <v>100000</v>
      </c>
      <c r="G132" s="8">
        <f t="shared" si="16"/>
        <v>34450000</v>
      </c>
      <c r="H132" s="8">
        <f t="shared" si="17"/>
        <v>10335000</v>
      </c>
      <c r="I132" s="8">
        <f t="shared" si="22"/>
        <v>20670000</v>
      </c>
      <c r="J132" s="8">
        <f t="shared" ref="J132:J195" si="23">I132/36</f>
        <v>574166.66666666663</v>
      </c>
      <c r="K132" s="8">
        <f t="shared" ref="K132:K195" si="24">J132*3</f>
        <v>1722500</v>
      </c>
      <c r="L132" s="8">
        <f t="shared" si="18"/>
        <v>3445000</v>
      </c>
      <c r="M132" s="6"/>
    </row>
    <row r="133" spans="1:13" x14ac:dyDescent="0.25">
      <c r="A133" s="10">
        <v>128</v>
      </c>
      <c r="B133" s="17" t="s">
        <v>161</v>
      </c>
      <c r="C133" s="6" t="s">
        <v>17</v>
      </c>
      <c r="D133" s="17" t="s">
        <v>12</v>
      </c>
      <c r="E133" s="2">
        <v>410.75</v>
      </c>
      <c r="F133" s="8">
        <v>100000</v>
      </c>
      <c r="G133" s="8">
        <f t="shared" si="16"/>
        <v>41075000</v>
      </c>
      <c r="H133" s="8">
        <f t="shared" si="17"/>
        <v>12322500</v>
      </c>
      <c r="I133" s="8">
        <f t="shared" si="22"/>
        <v>24645000</v>
      </c>
      <c r="J133" s="8">
        <f t="shared" si="23"/>
        <v>684583.33333333337</v>
      </c>
      <c r="K133" s="8">
        <f t="shared" si="24"/>
        <v>2053750</v>
      </c>
      <c r="L133" s="8">
        <f t="shared" si="18"/>
        <v>4107500</v>
      </c>
      <c r="M133" s="6"/>
    </row>
    <row r="134" spans="1:13" x14ac:dyDescent="0.25">
      <c r="A134" s="6">
        <v>129</v>
      </c>
      <c r="B134" s="17" t="s">
        <v>162</v>
      </c>
      <c r="C134" s="6" t="s">
        <v>17</v>
      </c>
      <c r="D134" s="17" t="s">
        <v>12</v>
      </c>
      <c r="E134" s="2">
        <v>357.75</v>
      </c>
      <c r="F134" s="8">
        <v>100000</v>
      </c>
      <c r="G134" s="8">
        <f t="shared" si="16"/>
        <v>35775000</v>
      </c>
      <c r="H134" s="8">
        <f t="shared" si="17"/>
        <v>10732500</v>
      </c>
      <c r="I134" s="8">
        <f t="shared" si="22"/>
        <v>21465000</v>
      </c>
      <c r="J134" s="8">
        <f t="shared" si="23"/>
        <v>596250</v>
      </c>
      <c r="K134" s="8">
        <f t="shared" si="24"/>
        <v>1788750</v>
      </c>
      <c r="L134" s="8">
        <f t="shared" si="18"/>
        <v>3577500</v>
      </c>
      <c r="M134" s="6"/>
    </row>
    <row r="135" spans="1:13" x14ac:dyDescent="0.25">
      <c r="A135" s="10">
        <v>130</v>
      </c>
      <c r="B135" s="17" t="s">
        <v>163</v>
      </c>
      <c r="C135" s="6" t="s">
        <v>17</v>
      </c>
      <c r="D135" s="17" t="s">
        <v>12</v>
      </c>
      <c r="E135" s="2">
        <v>374.31</v>
      </c>
      <c r="F135" s="8">
        <v>100000</v>
      </c>
      <c r="G135" s="8">
        <f t="shared" si="16"/>
        <v>37431000</v>
      </c>
      <c r="H135" s="8">
        <f t="shared" si="17"/>
        <v>11229300</v>
      </c>
      <c r="I135" s="8">
        <f t="shared" si="22"/>
        <v>22458600</v>
      </c>
      <c r="J135" s="8">
        <f t="shared" si="23"/>
        <v>623850</v>
      </c>
      <c r="K135" s="8">
        <f t="shared" si="24"/>
        <v>1871550</v>
      </c>
      <c r="L135" s="8">
        <f t="shared" si="18"/>
        <v>3743100</v>
      </c>
      <c r="M135" s="6"/>
    </row>
    <row r="136" spans="1:13" x14ac:dyDescent="0.25">
      <c r="A136" s="6">
        <v>131</v>
      </c>
      <c r="B136" s="17" t="s">
        <v>164</v>
      </c>
      <c r="C136" s="6" t="s">
        <v>17</v>
      </c>
      <c r="D136" s="17" t="s">
        <v>12</v>
      </c>
      <c r="E136" s="2">
        <v>324.77</v>
      </c>
      <c r="F136" s="8">
        <v>100000</v>
      </c>
      <c r="G136" s="8">
        <f t="shared" si="16"/>
        <v>32477000</v>
      </c>
      <c r="H136" s="8">
        <f t="shared" si="17"/>
        <v>9743100</v>
      </c>
      <c r="I136" s="8">
        <f t="shared" si="22"/>
        <v>19486200</v>
      </c>
      <c r="J136" s="8">
        <f t="shared" si="23"/>
        <v>541283.33333333337</v>
      </c>
      <c r="K136" s="8">
        <f t="shared" si="24"/>
        <v>1623850</v>
      </c>
      <c r="L136" s="8">
        <f t="shared" si="18"/>
        <v>3247700</v>
      </c>
      <c r="M136" s="6"/>
    </row>
    <row r="137" spans="1:13" x14ac:dyDescent="0.25">
      <c r="A137" s="10">
        <v>132</v>
      </c>
      <c r="B137" s="17" t="s">
        <v>165</v>
      </c>
      <c r="C137" s="6" t="s">
        <v>17</v>
      </c>
      <c r="D137" s="17" t="s">
        <v>12</v>
      </c>
      <c r="E137" s="2">
        <v>333.7</v>
      </c>
      <c r="F137" s="8">
        <v>100000</v>
      </c>
      <c r="G137" s="8">
        <f t="shared" si="16"/>
        <v>33370000</v>
      </c>
      <c r="H137" s="8">
        <f t="shared" si="17"/>
        <v>10011000</v>
      </c>
      <c r="I137" s="8">
        <f t="shared" si="22"/>
        <v>20022000</v>
      </c>
      <c r="J137" s="8">
        <f t="shared" si="23"/>
        <v>556166.66666666663</v>
      </c>
      <c r="K137" s="8">
        <f t="shared" si="24"/>
        <v>1668500</v>
      </c>
      <c r="L137" s="8">
        <f t="shared" si="18"/>
        <v>3337000</v>
      </c>
      <c r="M137" s="6"/>
    </row>
    <row r="138" spans="1:13" x14ac:dyDescent="0.25">
      <c r="A138" s="6">
        <v>133</v>
      </c>
      <c r="B138" s="17" t="s">
        <v>166</v>
      </c>
      <c r="C138" s="6" t="s">
        <v>17</v>
      </c>
      <c r="D138" s="17" t="s">
        <v>12</v>
      </c>
      <c r="E138" s="2">
        <v>226.9</v>
      </c>
      <c r="F138" s="8">
        <v>100000</v>
      </c>
      <c r="G138" s="8">
        <f t="shared" si="16"/>
        <v>22690000</v>
      </c>
      <c r="H138" s="8">
        <f t="shared" si="17"/>
        <v>6807000</v>
      </c>
      <c r="I138" s="8">
        <f t="shared" si="22"/>
        <v>13614000</v>
      </c>
      <c r="J138" s="8">
        <f t="shared" si="23"/>
        <v>378166.66666666669</v>
      </c>
      <c r="K138" s="8">
        <f t="shared" si="24"/>
        <v>1134500</v>
      </c>
      <c r="L138" s="8">
        <f t="shared" si="18"/>
        <v>2269000</v>
      </c>
      <c r="M138" s="6"/>
    </row>
    <row r="139" spans="1:13" x14ac:dyDescent="0.25">
      <c r="A139" s="10">
        <v>134</v>
      </c>
      <c r="B139" s="17" t="s">
        <v>167</v>
      </c>
      <c r="C139" s="6" t="s">
        <v>17</v>
      </c>
      <c r="D139" s="17" t="s">
        <v>12</v>
      </c>
      <c r="E139" s="2">
        <v>175.56</v>
      </c>
      <c r="F139" s="8">
        <v>100000</v>
      </c>
      <c r="G139" s="8">
        <f t="shared" ref="G139:G141" si="25">F139*E139</f>
        <v>17556000</v>
      </c>
      <c r="H139" s="8">
        <f t="shared" ref="H139:H141" si="26">G139*0.3</f>
        <v>5266800</v>
      </c>
      <c r="I139" s="8">
        <f t="shared" si="22"/>
        <v>10533600</v>
      </c>
      <c r="J139" s="8">
        <f t="shared" si="23"/>
        <v>292600</v>
      </c>
      <c r="K139" s="8">
        <f t="shared" si="24"/>
        <v>877800</v>
      </c>
      <c r="L139" s="8">
        <f t="shared" ref="L139:L141" si="27">G139*0.1</f>
        <v>1755600</v>
      </c>
      <c r="M139" s="6"/>
    </row>
    <row r="140" spans="1:13" x14ac:dyDescent="0.25">
      <c r="A140" s="6">
        <v>135</v>
      </c>
      <c r="B140" s="17" t="s">
        <v>168</v>
      </c>
      <c r="C140" s="6" t="s">
        <v>17</v>
      </c>
      <c r="D140" s="17" t="s">
        <v>12</v>
      </c>
      <c r="E140" s="2">
        <v>190.46</v>
      </c>
      <c r="F140" s="8">
        <v>100000</v>
      </c>
      <c r="G140" s="8">
        <f t="shared" si="25"/>
        <v>19046000</v>
      </c>
      <c r="H140" s="8">
        <f t="shared" si="26"/>
        <v>5713800</v>
      </c>
      <c r="I140" s="8">
        <f t="shared" si="22"/>
        <v>11427600</v>
      </c>
      <c r="J140" s="8">
        <f t="shared" si="23"/>
        <v>317433.33333333331</v>
      </c>
      <c r="K140" s="8">
        <f t="shared" si="24"/>
        <v>952300</v>
      </c>
      <c r="L140" s="8">
        <f t="shared" si="27"/>
        <v>1904600</v>
      </c>
      <c r="M140" s="6"/>
    </row>
    <row r="141" spans="1:13" x14ac:dyDescent="0.25">
      <c r="A141" s="10">
        <v>136</v>
      </c>
      <c r="B141" s="17" t="s">
        <v>169</v>
      </c>
      <c r="C141" s="6" t="s">
        <v>17</v>
      </c>
      <c r="D141" s="17" t="s">
        <v>12</v>
      </c>
      <c r="E141" s="2">
        <v>190.46</v>
      </c>
      <c r="F141" s="8">
        <v>100000</v>
      </c>
      <c r="G141" s="8">
        <f t="shared" si="25"/>
        <v>19046000</v>
      </c>
      <c r="H141" s="8">
        <f t="shared" si="26"/>
        <v>5713800</v>
      </c>
      <c r="I141" s="8">
        <f t="shared" si="22"/>
        <v>11427600</v>
      </c>
      <c r="J141" s="8">
        <f t="shared" si="23"/>
        <v>317433.33333333331</v>
      </c>
      <c r="K141" s="8">
        <f t="shared" si="24"/>
        <v>952300</v>
      </c>
      <c r="L141" s="8">
        <f t="shared" si="27"/>
        <v>1904600</v>
      </c>
      <c r="M141" s="6"/>
    </row>
    <row r="142" spans="1:13" x14ac:dyDescent="0.25">
      <c r="A142" s="6">
        <v>137</v>
      </c>
      <c r="B142" s="17" t="s">
        <v>170</v>
      </c>
      <c r="C142" s="6" t="s">
        <v>17</v>
      </c>
      <c r="D142" s="17" t="s">
        <v>12</v>
      </c>
      <c r="E142" s="2">
        <v>175.56</v>
      </c>
      <c r="F142" s="8">
        <v>100000</v>
      </c>
      <c r="G142" s="8">
        <f t="shared" ref="G142:G143" si="28">F142*E142</f>
        <v>17556000</v>
      </c>
      <c r="H142" s="8">
        <f t="shared" ref="H142:H144" si="29">G142*0.3</f>
        <v>5266800</v>
      </c>
      <c r="I142" s="8">
        <f t="shared" si="22"/>
        <v>10533600</v>
      </c>
      <c r="J142" s="8">
        <f t="shared" si="23"/>
        <v>292600</v>
      </c>
      <c r="K142" s="8">
        <f t="shared" si="24"/>
        <v>877800</v>
      </c>
      <c r="L142" s="8">
        <f t="shared" ref="L142:L144" si="30">G142*0.1</f>
        <v>1755600</v>
      </c>
      <c r="M142" s="6"/>
    </row>
    <row r="143" spans="1:13" x14ac:dyDescent="0.25">
      <c r="A143" s="10">
        <v>138</v>
      </c>
      <c r="B143" s="17" t="s">
        <v>171</v>
      </c>
      <c r="C143" s="6" t="s">
        <v>17</v>
      </c>
      <c r="D143" s="17" t="s">
        <v>12</v>
      </c>
      <c r="E143" s="2">
        <v>226.9</v>
      </c>
      <c r="F143" s="8">
        <v>100000</v>
      </c>
      <c r="G143" s="8">
        <f t="shared" si="28"/>
        <v>22690000</v>
      </c>
      <c r="H143" s="8">
        <f t="shared" si="29"/>
        <v>6807000</v>
      </c>
      <c r="I143" s="8">
        <f t="shared" si="22"/>
        <v>13614000</v>
      </c>
      <c r="J143" s="8">
        <f t="shared" si="23"/>
        <v>378166.66666666669</v>
      </c>
      <c r="K143" s="8">
        <f t="shared" si="24"/>
        <v>1134500</v>
      </c>
      <c r="L143" s="8">
        <f t="shared" si="30"/>
        <v>2269000</v>
      </c>
      <c r="M143" s="6"/>
    </row>
    <row r="144" spans="1:13" x14ac:dyDescent="0.25">
      <c r="A144" s="97" t="s">
        <v>0</v>
      </c>
      <c r="B144" s="98"/>
      <c r="C144" s="98"/>
      <c r="D144" s="99"/>
      <c r="E144" s="13">
        <f>SUM(E106:E143)</f>
        <v>13176.72</v>
      </c>
      <c r="F144" s="24"/>
      <c r="G144" s="22">
        <f>SUM(G106:G143)</f>
        <v>1317672000</v>
      </c>
      <c r="H144" s="22">
        <f t="shared" si="29"/>
        <v>395301600</v>
      </c>
      <c r="I144" s="22">
        <f>G144*0.6</f>
        <v>790603200</v>
      </c>
      <c r="J144" s="40">
        <f t="shared" si="23"/>
        <v>21961200</v>
      </c>
      <c r="K144" s="40">
        <f t="shared" si="24"/>
        <v>65883600</v>
      </c>
      <c r="L144" s="22">
        <f t="shared" si="30"/>
        <v>131767200</v>
      </c>
      <c r="M144" s="23"/>
    </row>
    <row r="145" spans="1:13" x14ac:dyDescent="0.25">
      <c r="A145" s="6">
        <v>139</v>
      </c>
      <c r="B145" s="17" t="s">
        <v>91</v>
      </c>
      <c r="C145" s="6" t="s">
        <v>18</v>
      </c>
      <c r="D145" s="17" t="s">
        <v>21</v>
      </c>
      <c r="E145" s="2">
        <v>194.21</v>
      </c>
      <c r="F145" s="8">
        <v>120000</v>
      </c>
      <c r="G145" s="8">
        <f t="shared" si="16"/>
        <v>23305200</v>
      </c>
      <c r="H145" s="8">
        <f t="shared" si="17"/>
        <v>6991560</v>
      </c>
      <c r="I145" s="8">
        <f>G145-H145-L145</f>
        <v>13983120</v>
      </c>
      <c r="J145" s="8">
        <f t="shared" si="23"/>
        <v>388420</v>
      </c>
      <c r="K145" s="8">
        <f t="shared" si="24"/>
        <v>1165260</v>
      </c>
      <c r="L145" s="8">
        <f t="shared" si="18"/>
        <v>2330520</v>
      </c>
      <c r="M145" s="6"/>
    </row>
    <row r="146" spans="1:13" x14ac:dyDescent="0.25">
      <c r="A146" s="6">
        <v>140</v>
      </c>
      <c r="B146" s="17" t="s">
        <v>172</v>
      </c>
      <c r="C146" s="6" t="s">
        <v>18</v>
      </c>
      <c r="D146" s="17" t="s">
        <v>21</v>
      </c>
      <c r="E146" s="2">
        <v>460.68</v>
      </c>
      <c r="F146" s="8">
        <v>120000</v>
      </c>
      <c r="G146" s="8">
        <f t="shared" si="16"/>
        <v>55281600</v>
      </c>
      <c r="H146" s="8">
        <f t="shared" si="17"/>
        <v>16584480</v>
      </c>
      <c r="I146" s="8">
        <f t="shared" ref="I146:I171" si="31">G146-H146-L146</f>
        <v>33168960</v>
      </c>
      <c r="J146" s="8">
        <f t="shared" si="23"/>
        <v>921360</v>
      </c>
      <c r="K146" s="8">
        <f t="shared" si="24"/>
        <v>2764080</v>
      </c>
      <c r="L146" s="8">
        <f t="shared" si="18"/>
        <v>5528160</v>
      </c>
      <c r="M146" s="6"/>
    </row>
    <row r="147" spans="1:13" x14ac:dyDescent="0.25">
      <c r="A147" s="6">
        <v>141</v>
      </c>
      <c r="B147" s="17" t="s">
        <v>98</v>
      </c>
      <c r="C147" s="6" t="s">
        <v>18</v>
      </c>
      <c r="D147" s="17" t="s">
        <v>21</v>
      </c>
      <c r="E147" s="2">
        <v>429.18</v>
      </c>
      <c r="F147" s="8">
        <v>120000</v>
      </c>
      <c r="G147" s="8">
        <f t="shared" si="16"/>
        <v>51501600</v>
      </c>
      <c r="H147" s="8">
        <f t="shared" si="17"/>
        <v>15450480</v>
      </c>
      <c r="I147" s="8">
        <f t="shared" si="31"/>
        <v>30900960</v>
      </c>
      <c r="J147" s="8">
        <f t="shared" si="23"/>
        <v>858360</v>
      </c>
      <c r="K147" s="8">
        <f t="shared" si="24"/>
        <v>2575080</v>
      </c>
      <c r="L147" s="8">
        <f t="shared" si="18"/>
        <v>5150160</v>
      </c>
      <c r="M147" s="6"/>
    </row>
    <row r="148" spans="1:13" x14ac:dyDescent="0.25">
      <c r="A148" s="6">
        <v>142</v>
      </c>
      <c r="B148" s="17" t="s">
        <v>173</v>
      </c>
      <c r="C148" s="6" t="s">
        <v>18</v>
      </c>
      <c r="D148" s="17" t="s">
        <v>21</v>
      </c>
      <c r="E148" s="2">
        <v>433.12</v>
      </c>
      <c r="F148" s="8">
        <v>120000</v>
      </c>
      <c r="G148" s="8">
        <f t="shared" si="16"/>
        <v>51974400</v>
      </c>
      <c r="H148" s="8">
        <f t="shared" si="17"/>
        <v>15592320</v>
      </c>
      <c r="I148" s="8">
        <f t="shared" si="31"/>
        <v>31184640</v>
      </c>
      <c r="J148" s="8">
        <f t="shared" si="23"/>
        <v>866240</v>
      </c>
      <c r="K148" s="8">
        <f t="shared" si="24"/>
        <v>2598720</v>
      </c>
      <c r="L148" s="8">
        <f t="shared" si="18"/>
        <v>5197440</v>
      </c>
      <c r="M148" s="6"/>
    </row>
    <row r="149" spans="1:13" x14ac:dyDescent="0.25">
      <c r="A149" s="6">
        <v>143</v>
      </c>
      <c r="B149" s="17" t="s">
        <v>174</v>
      </c>
      <c r="C149" s="6" t="s">
        <v>18</v>
      </c>
      <c r="D149" s="17" t="s">
        <v>21</v>
      </c>
      <c r="E149" s="2">
        <v>455.81</v>
      </c>
      <c r="F149" s="8">
        <v>120000</v>
      </c>
      <c r="G149" s="8">
        <f t="shared" si="16"/>
        <v>54697200</v>
      </c>
      <c r="H149" s="8">
        <f t="shared" si="17"/>
        <v>16409160</v>
      </c>
      <c r="I149" s="8">
        <f t="shared" si="31"/>
        <v>32818320</v>
      </c>
      <c r="J149" s="8">
        <f t="shared" si="23"/>
        <v>911620</v>
      </c>
      <c r="K149" s="8">
        <f t="shared" si="24"/>
        <v>2734860</v>
      </c>
      <c r="L149" s="8">
        <f t="shared" si="18"/>
        <v>5469720</v>
      </c>
      <c r="M149" s="6"/>
    </row>
    <row r="150" spans="1:13" x14ac:dyDescent="0.25">
      <c r="A150" s="6">
        <v>144</v>
      </c>
      <c r="B150" s="17" t="s">
        <v>175</v>
      </c>
      <c r="C150" s="6" t="s">
        <v>18</v>
      </c>
      <c r="D150" s="17" t="s">
        <v>21</v>
      </c>
      <c r="E150" s="2">
        <v>321.75</v>
      </c>
      <c r="F150" s="8">
        <v>120000</v>
      </c>
      <c r="G150" s="8">
        <f t="shared" ref="G150:G225" si="32">F150*E150</f>
        <v>38610000</v>
      </c>
      <c r="H150" s="8">
        <f t="shared" ref="H150:H216" si="33">G150*0.3</f>
        <v>11583000</v>
      </c>
      <c r="I150" s="8">
        <f t="shared" si="31"/>
        <v>23166000</v>
      </c>
      <c r="J150" s="8">
        <f t="shared" si="23"/>
        <v>643500</v>
      </c>
      <c r="K150" s="8">
        <f t="shared" si="24"/>
        <v>1930500</v>
      </c>
      <c r="L150" s="8">
        <f t="shared" ref="L150:L216" si="34">G150*0.1</f>
        <v>3861000</v>
      </c>
      <c r="M150" s="6"/>
    </row>
    <row r="151" spans="1:13" x14ac:dyDescent="0.25">
      <c r="A151" s="6">
        <v>145</v>
      </c>
      <c r="B151" s="17" t="s">
        <v>176</v>
      </c>
      <c r="C151" s="6" t="s">
        <v>18</v>
      </c>
      <c r="D151" s="17" t="s">
        <v>21</v>
      </c>
      <c r="E151" s="2">
        <v>540.12</v>
      </c>
      <c r="F151" s="8">
        <v>120000</v>
      </c>
      <c r="G151" s="8">
        <f t="shared" si="32"/>
        <v>64814400</v>
      </c>
      <c r="H151" s="8">
        <f t="shared" si="33"/>
        <v>19444320</v>
      </c>
      <c r="I151" s="8">
        <f t="shared" si="31"/>
        <v>38888640</v>
      </c>
      <c r="J151" s="8">
        <f t="shared" si="23"/>
        <v>1080240</v>
      </c>
      <c r="K151" s="8">
        <f t="shared" si="24"/>
        <v>3240720</v>
      </c>
      <c r="L151" s="8">
        <f t="shared" si="34"/>
        <v>6481440</v>
      </c>
      <c r="M151" s="6"/>
    </row>
    <row r="152" spans="1:13" x14ac:dyDescent="0.25">
      <c r="A152" s="6">
        <v>146</v>
      </c>
      <c r="B152" s="17" t="s">
        <v>177</v>
      </c>
      <c r="C152" s="6" t="s">
        <v>18</v>
      </c>
      <c r="D152" s="17" t="s">
        <v>21</v>
      </c>
      <c r="E152" s="2">
        <v>532.41999999999996</v>
      </c>
      <c r="F152" s="8">
        <v>120000</v>
      </c>
      <c r="G152" s="8">
        <f t="shared" si="32"/>
        <v>63890399.999999993</v>
      </c>
      <c r="H152" s="8">
        <f t="shared" si="33"/>
        <v>19167119.999999996</v>
      </c>
      <c r="I152" s="8">
        <f t="shared" si="31"/>
        <v>38334240</v>
      </c>
      <c r="J152" s="8">
        <f t="shared" si="23"/>
        <v>1064840</v>
      </c>
      <c r="K152" s="8">
        <f t="shared" si="24"/>
        <v>3194520</v>
      </c>
      <c r="L152" s="8">
        <f t="shared" si="34"/>
        <v>6389040</v>
      </c>
      <c r="M152" s="6"/>
    </row>
    <row r="153" spans="1:13" x14ac:dyDescent="0.25">
      <c r="A153" s="6">
        <v>147</v>
      </c>
      <c r="B153" s="17" t="s">
        <v>178</v>
      </c>
      <c r="C153" s="6" t="s">
        <v>18</v>
      </c>
      <c r="D153" s="17" t="s">
        <v>21</v>
      </c>
      <c r="E153" s="2">
        <v>899.6</v>
      </c>
      <c r="F153" s="8">
        <v>120000</v>
      </c>
      <c r="G153" s="8">
        <f t="shared" si="32"/>
        <v>107952000</v>
      </c>
      <c r="H153" s="8">
        <f t="shared" si="33"/>
        <v>32385600</v>
      </c>
      <c r="I153" s="8">
        <f t="shared" si="31"/>
        <v>64771200</v>
      </c>
      <c r="J153" s="8">
        <f t="shared" si="23"/>
        <v>1799200</v>
      </c>
      <c r="K153" s="8">
        <f t="shared" si="24"/>
        <v>5397600</v>
      </c>
      <c r="L153" s="8">
        <f t="shared" si="34"/>
        <v>10795200</v>
      </c>
      <c r="M153" s="6"/>
    </row>
    <row r="154" spans="1:13" x14ac:dyDescent="0.25">
      <c r="A154" s="6">
        <v>148</v>
      </c>
      <c r="B154" s="17" t="s">
        <v>179</v>
      </c>
      <c r="C154" s="6" t="s">
        <v>18</v>
      </c>
      <c r="D154" s="17" t="s">
        <v>21</v>
      </c>
      <c r="E154" s="2">
        <v>676.81</v>
      </c>
      <c r="F154" s="8">
        <v>120000</v>
      </c>
      <c r="G154" s="8">
        <f t="shared" si="32"/>
        <v>81217200</v>
      </c>
      <c r="H154" s="8">
        <f t="shared" si="33"/>
        <v>24365160</v>
      </c>
      <c r="I154" s="8">
        <f t="shared" si="31"/>
        <v>48730320</v>
      </c>
      <c r="J154" s="8">
        <f t="shared" si="23"/>
        <v>1353620</v>
      </c>
      <c r="K154" s="8">
        <f t="shared" si="24"/>
        <v>4060860</v>
      </c>
      <c r="L154" s="8">
        <f t="shared" si="34"/>
        <v>8121720</v>
      </c>
      <c r="M154" s="6"/>
    </row>
    <row r="155" spans="1:13" x14ac:dyDescent="0.25">
      <c r="A155" s="6">
        <v>149</v>
      </c>
      <c r="B155" s="17" t="s">
        <v>180</v>
      </c>
      <c r="C155" s="6" t="s">
        <v>18</v>
      </c>
      <c r="D155" s="17" t="s">
        <v>21</v>
      </c>
      <c r="E155" s="2">
        <v>505.75</v>
      </c>
      <c r="F155" s="8">
        <v>120000</v>
      </c>
      <c r="G155" s="8">
        <f t="shared" si="32"/>
        <v>60690000</v>
      </c>
      <c r="H155" s="8">
        <f t="shared" si="33"/>
        <v>18207000</v>
      </c>
      <c r="I155" s="8">
        <f t="shared" si="31"/>
        <v>36414000</v>
      </c>
      <c r="J155" s="8">
        <f t="shared" si="23"/>
        <v>1011500</v>
      </c>
      <c r="K155" s="8">
        <f t="shared" si="24"/>
        <v>3034500</v>
      </c>
      <c r="L155" s="8">
        <f t="shared" si="34"/>
        <v>6069000</v>
      </c>
      <c r="M155" s="6"/>
    </row>
    <row r="156" spans="1:13" x14ac:dyDescent="0.25">
      <c r="A156" s="6">
        <v>150</v>
      </c>
      <c r="B156" s="17" t="s">
        <v>181</v>
      </c>
      <c r="C156" s="6" t="s">
        <v>18</v>
      </c>
      <c r="D156" s="17" t="s">
        <v>21</v>
      </c>
      <c r="E156" s="2">
        <v>513.17999999999995</v>
      </c>
      <c r="F156" s="8">
        <v>120000</v>
      </c>
      <c r="G156" s="8">
        <f t="shared" si="32"/>
        <v>61581599.999999993</v>
      </c>
      <c r="H156" s="8">
        <f t="shared" si="33"/>
        <v>18474479.999999996</v>
      </c>
      <c r="I156" s="8">
        <f t="shared" si="31"/>
        <v>36948960</v>
      </c>
      <c r="J156" s="8">
        <f t="shared" si="23"/>
        <v>1026360</v>
      </c>
      <c r="K156" s="8">
        <f t="shared" si="24"/>
        <v>3079080</v>
      </c>
      <c r="L156" s="8">
        <f t="shared" si="34"/>
        <v>6158160</v>
      </c>
      <c r="M156" s="6"/>
    </row>
    <row r="157" spans="1:13" x14ac:dyDescent="0.25">
      <c r="A157" s="6">
        <v>151</v>
      </c>
      <c r="B157" s="17" t="s">
        <v>182</v>
      </c>
      <c r="C157" s="6" t="s">
        <v>18</v>
      </c>
      <c r="D157" s="17" t="s">
        <v>21</v>
      </c>
      <c r="E157" s="2">
        <v>628.46</v>
      </c>
      <c r="F157" s="8">
        <v>120000</v>
      </c>
      <c r="G157" s="8">
        <f t="shared" si="32"/>
        <v>75415200</v>
      </c>
      <c r="H157" s="8">
        <f t="shared" si="33"/>
        <v>22624560</v>
      </c>
      <c r="I157" s="8">
        <f t="shared" si="31"/>
        <v>45249120</v>
      </c>
      <c r="J157" s="8">
        <f t="shared" si="23"/>
        <v>1256920</v>
      </c>
      <c r="K157" s="8">
        <f t="shared" si="24"/>
        <v>3770760</v>
      </c>
      <c r="L157" s="8">
        <f t="shared" si="34"/>
        <v>7541520</v>
      </c>
      <c r="M157" s="6"/>
    </row>
    <row r="158" spans="1:13" x14ac:dyDescent="0.25">
      <c r="A158" s="6">
        <v>152</v>
      </c>
      <c r="B158" s="17" t="s">
        <v>183</v>
      </c>
      <c r="C158" s="6" t="s">
        <v>18</v>
      </c>
      <c r="D158" s="17" t="s">
        <v>21</v>
      </c>
      <c r="E158" s="2">
        <v>524.34</v>
      </c>
      <c r="F158" s="8">
        <v>120000</v>
      </c>
      <c r="G158" s="8">
        <f t="shared" si="32"/>
        <v>62920800.000000007</v>
      </c>
      <c r="H158" s="8">
        <f t="shared" si="33"/>
        <v>18876240</v>
      </c>
      <c r="I158" s="8">
        <f t="shared" si="31"/>
        <v>37752480.000000007</v>
      </c>
      <c r="J158" s="8">
        <f t="shared" si="23"/>
        <v>1048680.0000000002</v>
      </c>
      <c r="K158" s="8">
        <f t="shared" si="24"/>
        <v>3146040.0000000009</v>
      </c>
      <c r="L158" s="8">
        <f t="shared" si="34"/>
        <v>6292080.0000000009</v>
      </c>
      <c r="M158" s="6"/>
    </row>
    <row r="159" spans="1:13" x14ac:dyDescent="0.25">
      <c r="A159" s="6">
        <v>153</v>
      </c>
      <c r="B159" s="17" t="s">
        <v>184</v>
      </c>
      <c r="C159" s="6" t="s">
        <v>18</v>
      </c>
      <c r="D159" s="17" t="s">
        <v>21</v>
      </c>
      <c r="E159" s="2">
        <v>498.31</v>
      </c>
      <c r="F159" s="8">
        <v>120000</v>
      </c>
      <c r="G159" s="8">
        <f t="shared" si="32"/>
        <v>59797200</v>
      </c>
      <c r="H159" s="8">
        <f t="shared" si="33"/>
        <v>17939160</v>
      </c>
      <c r="I159" s="8">
        <f t="shared" si="31"/>
        <v>35878320</v>
      </c>
      <c r="J159" s="8">
        <f t="shared" si="23"/>
        <v>996620</v>
      </c>
      <c r="K159" s="8">
        <f t="shared" si="24"/>
        <v>2989860</v>
      </c>
      <c r="L159" s="8">
        <f t="shared" si="34"/>
        <v>5979720</v>
      </c>
      <c r="M159" s="6"/>
    </row>
    <row r="160" spans="1:13" x14ac:dyDescent="0.25">
      <c r="A160" s="6">
        <v>154</v>
      </c>
      <c r="B160" s="17" t="s">
        <v>185</v>
      </c>
      <c r="C160" s="6" t="s">
        <v>18</v>
      </c>
      <c r="D160" s="17" t="s">
        <v>21</v>
      </c>
      <c r="E160" s="2">
        <v>383.03</v>
      </c>
      <c r="F160" s="8">
        <v>120000</v>
      </c>
      <c r="G160" s="8">
        <f t="shared" si="32"/>
        <v>45963600</v>
      </c>
      <c r="H160" s="8">
        <f t="shared" si="33"/>
        <v>13789080</v>
      </c>
      <c r="I160" s="8">
        <f t="shared" si="31"/>
        <v>27578160</v>
      </c>
      <c r="J160" s="8">
        <f t="shared" si="23"/>
        <v>766060</v>
      </c>
      <c r="K160" s="8">
        <f t="shared" si="24"/>
        <v>2298180</v>
      </c>
      <c r="L160" s="8">
        <f t="shared" si="34"/>
        <v>4596360</v>
      </c>
      <c r="M160" s="6"/>
    </row>
    <row r="161" spans="1:13" x14ac:dyDescent="0.25">
      <c r="A161" s="6">
        <v>155</v>
      </c>
      <c r="B161" s="17" t="s">
        <v>186</v>
      </c>
      <c r="C161" s="6" t="s">
        <v>18</v>
      </c>
      <c r="D161" s="17" t="s">
        <v>21</v>
      </c>
      <c r="E161" s="2">
        <v>654.5</v>
      </c>
      <c r="F161" s="8">
        <v>120000</v>
      </c>
      <c r="G161" s="8">
        <f t="shared" si="32"/>
        <v>78540000</v>
      </c>
      <c r="H161" s="8">
        <f t="shared" si="33"/>
        <v>23562000</v>
      </c>
      <c r="I161" s="8">
        <f t="shared" si="31"/>
        <v>47124000</v>
      </c>
      <c r="J161" s="8">
        <f t="shared" si="23"/>
        <v>1309000</v>
      </c>
      <c r="K161" s="8">
        <f t="shared" si="24"/>
        <v>3927000</v>
      </c>
      <c r="L161" s="8">
        <f t="shared" si="34"/>
        <v>7854000</v>
      </c>
      <c r="M161" s="6"/>
    </row>
    <row r="162" spans="1:13" x14ac:dyDescent="0.25">
      <c r="A162" s="6">
        <v>156</v>
      </c>
      <c r="B162" s="17" t="s">
        <v>187</v>
      </c>
      <c r="C162" s="6" t="s">
        <v>18</v>
      </c>
      <c r="D162" s="17" t="s">
        <v>21</v>
      </c>
      <c r="E162" s="2">
        <v>324.77</v>
      </c>
      <c r="F162" s="8">
        <v>120000</v>
      </c>
      <c r="G162" s="8">
        <f t="shared" si="32"/>
        <v>38972400</v>
      </c>
      <c r="H162" s="8">
        <f t="shared" si="33"/>
        <v>11691720</v>
      </c>
      <c r="I162" s="8">
        <f t="shared" si="31"/>
        <v>23383440</v>
      </c>
      <c r="J162" s="8">
        <f t="shared" si="23"/>
        <v>649540</v>
      </c>
      <c r="K162" s="8">
        <f t="shared" si="24"/>
        <v>1948620</v>
      </c>
      <c r="L162" s="8">
        <f t="shared" si="34"/>
        <v>3897240</v>
      </c>
      <c r="M162" s="6"/>
    </row>
    <row r="163" spans="1:13" x14ac:dyDescent="0.25">
      <c r="A163" s="6">
        <v>157</v>
      </c>
      <c r="B163" s="17" t="s">
        <v>188</v>
      </c>
      <c r="C163" s="6" t="s">
        <v>18</v>
      </c>
      <c r="D163" s="17" t="s">
        <v>21</v>
      </c>
      <c r="E163" s="2">
        <v>333.7</v>
      </c>
      <c r="F163" s="8">
        <v>120000</v>
      </c>
      <c r="G163" s="8">
        <f t="shared" si="32"/>
        <v>40044000</v>
      </c>
      <c r="H163" s="8">
        <f t="shared" si="33"/>
        <v>12013200</v>
      </c>
      <c r="I163" s="8">
        <f t="shared" si="31"/>
        <v>24026400</v>
      </c>
      <c r="J163" s="8">
        <f t="shared" si="23"/>
        <v>667400</v>
      </c>
      <c r="K163" s="8">
        <f t="shared" si="24"/>
        <v>2002200</v>
      </c>
      <c r="L163" s="8">
        <f t="shared" si="34"/>
        <v>4004400</v>
      </c>
      <c r="M163" s="6"/>
    </row>
    <row r="164" spans="1:13" x14ac:dyDescent="0.25">
      <c r="A164" s="6">
        <v>158</v>
      </c>
      <c r="B164" s="17" t="s">
        <v>189</v>
      </c>
      <c r="C164" s="6" t="s">
        <v>18</v>
      </c>
      <c r="D164" s="17" t="s">
        <v>22</v>
      </c>
      <c r="E164" s="2">
        <v>88</v>
      </c>
      <c r="F164" s="8">
        <v>120000</v>
      </c>
      <c r="G164" s="8">
        <f t="shared" si="32"/>
        <v>10560000</v>
      </c>
      <c r="H164" s="8">
        <f t="shared" si="33"/>
        <v>3168000</v>
      </c>
      <c r="I164" s="8">
        <f t="shared" si="31"/>
        <v>6336000</v>
      </c>
      <c r="J164" s="8">
        <f t="shared" si="23"/>
        <v>176000</v>
      </c>
      <c r="K164" s="8">
        <f t="shared" si="24"/>
        <v>528000</v>
      </c>
      <c r="L164" s="8">
        <f t="shared" si="34"/>
        <v>1056000</v>
      </c>
      <c r="M164" s="6"/>
    </row>
    <row r="165" spans="1:13" x14ac:dyDescent="0.25">
      <c r="A165" s="6">
        <v>159</v>
      </c>
      <c r="B165" s="17" t="s">
        <v>190</v>
      </c>
      <c r="C165" s="6" t="s">
        <v>18</v>
      </c>
      <c r="D165" s="17" t="s">
        <v>22</v>
      </c>
      <c r="E165" s="2">
        <v>88</v>
      </c>
      <c r="F165" s="8">
        <v>120000</v>
      </c>
      <c r="G165" s="8">
        <f t="shared" si="32"/>
        <v>10560000</v>
      </c>
      <c r="H165" s="8">
        <f t="shared" si="33"/>
        <v>3168000</v>
      </c>
      <c r="I165" s="8">
        <f t="shared" si="31"/>
        <v>6336000</v>
      </c>
      <c r="J165" s="8">
        <f t="shared" si="23"/>
        <v>176000</v>
      </c>
      <c r="K165" s="8">
        <f t="shared" si="24"/>
        <v>528000</v>
      </c>
      <c r="L165" s="8">
        <f t="shared" si="34"/>
        <v>1056000</v>
      </c>
      <c r="M165" s="6"/>
    </row>
    <row r="166" spans="1:13" x14ac:dyDescent="0.25">
      <c r="A166" s="6">
        <v>160</v>
      </c>
      <c r="B166" s="17" t="s">
        <v>191</v>
      </c>
      <c r="C166" s="6" t="s">
        <v>18</v>
      </c>
      <c r="D166" s="17" t="s">
        <v>22</v>
      </c>
      <c r="E166" s="2">
        <v>88</v>
      </c>
      <c r="F166" s="8">
        <v>120000</v>
      </c>
      <c r="G166" s="8">
        <f t="shared" si="32"/>
        <v>10560000</v>
      </c>
      <c r="H166" s="8">
        <f t="shared" si="33"/>
        <v>3168000</v>
      </c>
      <c r="I166" s="8">
        <f t="shared" si="31"/>
        <v>6336000</v>
      </c>
      <c r="J166" s="8">
        <f t="shared" si="23"/>
        <v>176000</v>
      </c>
      <c r="K166" s="8">
        <f t="shared" si="24"/>
        <v>528000</v>
      </c>
      <c r="L166" s="8">
        <f t="shared" si="34"/>
        <v>1056000</v>
      </c>
      <c r="M166" s="6"/>
    </row>
    <row r="167" spans="1:13" x14ac:dyDescent="0.25">
      <c r="A167" s="6">
        <v>161</v>
      </c>
      <c r="B167" s="17" t="s">
        <v>192</v>
      </c>
      <c r="C167" s="6" t="s">
        <v>18</v>
      </c>
      <c r="D167" s="17" t="s">
        <v>22</v>
      </c>
      <c r="E167" s="2">
        <v>94</v>
      </c>
      <c r="F167" s="8">
        <v>120000</v>
      </c>
      <c r="G167" s="8">
        <f t="shared" si="32"/>
        <v>11280000</v>
      </c>
      <c r="H167" s="8">
        <f t="shared" si="33"/>
        <v>3384000</v>
      </c>
      <c r="I167" s="8">
        <f t="shared" si="31"/>
        <v>6768000</v>
      </c>
      <c r="J167" s="8">
        <f t="shared" si="23"/>
        <v>188000</v>
      </c>
      <c r="K167" s="8">
        <f t="shared" si="24"/>
        <v>564000</v>
      </c>
      <c r="L167" s="8">
        <f t="shared" si="34"/>
        <v>1128000</v>
      </c>
      <c r="M167" s="6"/>
    </row>
    <row r="168" spans="1:13" x14ac:dyDescent="0.25">
      <c r="A168" s="6">
        <v>162</v>
      </c>
      <c r="B168" s="17" t="s">
        <v>253</v>
      </c>
      <c r="C168" s="6" t="s">
        <v>18</v>
      </c>
      <c r="D168" s="17" t="s">
        <v>22</v>
      </c>
      <c r="E168" s="2">
        <v>88</v>
      </c>
      <c r="F168" s="8">
        <v>120000</v>
      </c>
      <c r="G168" s="8">
        <f t="shared" ref="G168:G171" si="35">F168*E168</f>
        <v>10560000</v>
      </c>
      <c r="H168" s="8">
        <f t="shared" ref="H168:H172" si="36">G168*0.3</f>
        <v>3168000</v>
      </c>
      <c r="I168" s="8">
        <f t="shared" si="31"/>
        <v>6336000</v>
      </c>
      <c r="J168" s="8">
        <f t="shared" si="23"/>
        <v>176000</v>
      </c>
      <c r="K168" s="8">
        <f t="shared" si="24"/>
        <v>528000</v>
      </c>
      <c r="L168" s="8">
        <f t="shared" ref="L168:L172" si="37">G168*0.1</f>
        <v>1056000</v>
      </c>
      <c r="M168" s="16"/>
    </row>
    <row r="169" spans="1:13" x14ac:dyDescent="0.25">
      <c r="A169" s="6">
        <v>163</v>
      </c>
      <c r="B169" s="17" t="s">
        <v>254</v>
      </c>
      <c r="C169" s="6" t="s">
        <v>18</v>
      </c>
      <c r="D169" s="17" t="s">
        <v>22</v>
      </c>
      <c r="E169" s="2">
        <v>88</v>
      </c>
      <c r="F169" s="8">
        <v>120000</v>
      </c>
      <c r="G169" s="8">
        <f t="shared" si="35"/>
        <v>10560000</v>
      </c>
      <c r="H169" s="8">
        <f t="shared" si="36"/>
        <v>3168000</v>
      </c>
      <c r="I169" s="8">
        <f t="shared" si="31"/>
        <v>6336000</v>
      </c>
      <c r="J169" s="8">
        <f t="shared" si="23"/>
        <v>176000</v>
      </c>
      <c r="K169" s="8">
        <f t="shared" si="24"/>
        <v>528000</v>
      </c>
      <c r="L169" s="8">
        <f t="shared" si="37"/>
        <v>1056000</v>
      </c>
      <c r="M169" s="16"/>
    </row>
    <row r="170" spans="1:13" x14ac:dyDescent="0.25">
      <c r="A170" s="6">
        <v>164</v>
      </c>
      <c r="B170" s="17" t="s">
        <v>255</v>
      </c>
      <c r="C170" s="6" t="s">
        <v>18</v>
      </c>
      <c r="D170" s="17" t="s">
        <v>22</v>
      </c>
      <c r="E170" s="2">
        <v>88</v>
      </c>
      <c r="F170" s="8">
        <v>120000</v>
      </c>
      <c r="G170" s="8">
        <f t="shared" si="35"/>
        <v>10560000</v>
      </c>
      <c r="H170" s="8">
        <f t="shared" si="36"/>
        <v>3168000</v>
      </c>
      <c r="I170" s="8">
        <f t="shared" si="31"/>
        <v>6336000</v>
      </c>
      <c r="J170" s="8">
        <f t="shared" si="23"/>
        <v>176000</v>
      </c>
      <c r="K170" s="8">
        <f t="shared" si="24"/>
        <v>528000</v>
      </c>
      <c r="L170" s="8">
        <f t="shared" si="37"/>
        <v>1056000</v>
      </c>
      <c r="M170" s="16"/>
    </row>
    <row r="171" spans="1:13" x14ac:dyDescent="0.25">
      <c r="A171" s="6">
        <v>165</v>
      </c>
      <c r="B171" s="17" t="s">
        <v>256</v>
      </c>
      <c r="C171" s="6" t="s">
        <v>18</v>
      </c>
      <c r="D171" s="17" t="s">
        <v>22</v>
      </c>
      <c r="E171" s="2">
        <v>94</v>
      </c>
      <c r="F171" s="8">
        <v>120000</v>
      </c>
      <c r="G171" s="8">
        <f t="shared" si="35"/>
        <v>11280000</v>
      </c>
      <c r="H171" s="8">
        <f t="shared" si="36"/>
        <v>3384000</v>
      </c>
      <c r="I171" s="8">
        <f t="shared" si="31"/>
        <v>6768000</v>
      </c>
      <c r="J171" s="8">
        <f t="shared" si="23"/>
        <v>188000</v>
      </c>
      <c r="K171" s="8">
        <f t="shared" si="24"/>
        <v>564000</v>
      </c>
      <c r="L171" s="8">
        <f t="shared" si="37"/>
        <v>1128000</v>
      </c>
      <c r="M171" s="16"/>
    </row>
    <row r="172" spans="1:13" x14ac:dyDescent="0.25">
      <c r="A172" s="97" t="s">
        <v>0</v>
      </c>
      <c r="B172" s="98"/>
      <c r="C172" s="98"/>
      <c r="D172" s="99"/>
      <c r="E172" s="13">
        <f>SUM(E145:E171)</f>
        <v>10025.740000000002</v>
      </c>
      <c r="F172" s="24"/>
      <c r="G172" s="22">
        <f>SUM(G145:G171)</f>
        <v>1203088800</v>
      </c>
      <c r="H172" s="22">
        <f t="shared" si="36"/>
        <v>360926640</v>
      </c>
      <c r="I172" s="22">
        <f>G172*0.6</f>
        <v>721853280</v>
      </c>
      <c r="J172" s="40">
        <f t="shared" si="23"/>
        <v>20051480</v>
      </c>
      <c r="K172" s="40">
        <f t="shared" si="24"/>
        <v>60154440</v>
      </c>
      <c r="L172" s="22">
        <f t="shared" si="37"/>
        <v>120308880</v>
      </c>
      <c r="M172" s="23"/>
    </row>
    <row r="173" spans="1:13" x14ac:dyDescent="0.25">
      <c r="A173" s="6">
        <v>166</v>
      </c>
      <c r="B173" s="17" t="s">
        <v>92</v>
      </c>
      <c r="C173" s="6" t="s">
        <v>19</v>
      </c>
      <c r="D173" s="17" t="s">
        <v>16</v>
      </c>
      <c r="E173" s="2">
        <v>407</v>
      </c>
      <c r="F173" s="8">
        <v>40000</v>
      </c>
      <c r="G173" s="8">
        <f t="shared" si="32"/>
        <v>16280000</v>
      </c>
      <c r="H173" s="8">
        <f t="shared" si="33"/>
        <v>4884000</v>
      </c>
      <c r="I173" s="8">
        <f>G173-H173-L173</f>
        <v>9768000</v>
      </c>
      <c r="J173" s="8">
        <f t="shared" si="23"/>
        <v>271333.33333333331</v>
      </c>
      <c r="K173" s="8">
        <f t="shared" si="24"/>
        <v>814000</v>
      </c>
      <c r="L173" s="8">
        <f t="shared" si="34"/>
        <v>1628000</v>
      </c>
      <c r="M173" s="6"/>
    </row>
    <row r="174" spans="1:13" x14ac:dyDescent="0.25">
      <c r="A174" s="6">
        <v>167</v>
      </c>
      <c r="B174" s="17" t="s">
        <v>193</v>
      </c>
      <c r="C174" s="6" t="s">
        <v>19</v>
      </c>
      <c r="D174" s="17" t="s">
        <v>16</v>
      </c>
      <c r="E174" s="2">
        <v>1127.9000000000001</v>
      </c>
      <c r="F174" s="8">
        <v>40000</v>
      </c>
      <c r="G174" s="8">
        <f t="shared" si="32"/>
        <v>45116000</v>
      </c>
      <c r="H174" s="8">
        <f t="shared" si="33"/>
        <v>13534800</v>
      </c>
      <c r="I174" s="8">
        <f t="shared" ref="I174:I184" si="38">G174-H174-L174</f>
        <v>27069600</v>
      </c>
      <c r="J174" s="8">
        <f t="shared" si="23"/>
        <v>751933.33333333337</v>
      </c>
      <c r="K174" s="8">
        <f t="shared" si="24"/>
        <v>2255800</v>
      </c>
      <c r="L174" s="8">
        <f t="shared" si="34"/>
        <v>4511600</v>
      </c>
      <c r="M174" s="6"/>
    </row>
    <row r="175" spans="1:13" x14ac:dyDescent="0.25">
      <c r="A175" s="6">
        <v>168</v>
      </c>
      <c r="B175" s="17" t="s">
        <v>194</v>
      </c>
      <c r="C175" s="6" t="s">
        <v>19</v>
      </c>
      <c r="D175" s="17" t="s">
        <v>16</v>
      </c>
      <c r="E175" s="2">
        <v>1046.75</v>
      </c>
      <c r="F175" s="8">
        <v>40000</v>
      </c>
      <c r="G175" s="8">
        <f t="shared" si="32"/>
        <v>41870000</v>
      </c>
      <c r="H175" s="8">
        <f t="shared" si="33"/>
        <v>12561000</v>
      </c>
      <c r="I175" s="8">
        <f t="shared" si="38"/>
        <v>25122000</v>
      </c>
      <c r="J175" s="8">
        <f t="shared" si="23"/>
        <v>697833.33333333337</v>
      </c>
      <c r="K175" s="8">
        <f t="shared" si="24"/>
        <v>2093500</v>
      </c>
      <c r="L175" s="8">
        <f t="shared" si="34"/>
        <v>4187000</v>
      </c>
      <c r="M175" s="6"/>
    </row>
    <row r="176" spans="1:13" x14ac:dyDescent="0.25">
      <c r="A176" s="6">
        <v>169</v>
      </c>
      <c r="B176" s="17" t="s">
        <v>195</v>
      </c>
      <c r="C176" s="6" t="s">
        <v>19</v>
      </c>
      <c r="D176" s="17" t="s">
        <v>16</v>
      </c>
      <c r="E176" s="2">
        <v>929.15</v>
      </c>
      <c r="F176" s="8">
        <v>40000</v>
      </c>
      <c r="G176" s="8">
        <f t="shared" si="32"/>
        <v>37166000</v>
      </c>
      <c r="H176" s="8">
        <f t="shared" si="33"/>
        <v>11149800</v>
      </c>
      <c r="I176" s="8">
        <f t="shared" si="38"/>
        <v>22299600</v>
      </c>
      <c r="J176" s="8">
        <f t="shared" si="23"/>
        <v>619433.33333333337</v>
      </c>
      <c r="K176" s="8">
        <f t="shared" si="24"/>
        <v>1858300</v>
      </c>
      <c r="L176" s="8">
        <f t="shared" si="34"/>
        <v>3716600</v>
      </c>
      <c r="M176" s="6"/>
    </row>
    <row r="177" spans="1:13" x14ac:dyDescent="0.25">
      <c r="A177" s="6">
        <v>170</v>
      </c>
      <c r="B177" s="17" t="s">
        <v>196</v>
      </c>
      <c r="C177" s="6" t="s">
        <v>19</v>
      </c>
      <c r="D177" s="17" t="s">
        <v>16</v>
      </c>
      <c r="E177" s="2">
        <v>1160.68</v>
      </c>
      <c r="F177" s="8">
        <v>40000</v>
      </c>
      <c r="G177" s="8">
        <f t="shared" si="32"/>
        <v>46427200</v>
      </c>
      <c r="H177" s="8">
        <f t="shared" si="33"/>
        <v>13928160</v>
      </c>
      <c r="I177" s="8">
        <f t="shared" si="38"/>
        <v>27856320</v>
      </c>
      <c r="J177" s="8">
        <f t="shared" si="23"/>
        <v>773786.66666666663</v>
      </c>
      <c r="K177" s="8">
        <f t="shared" si="24"/>
        <v>2321360</v>
      </c>
      <c r="L177" s="8">
        <f t="shared" si="34"/>
        <v>4642720</v>
      </c>
      <c r="M177" s="6"/>
    </row>
    <row r="178" spans="1:13" x14ac:dyDescent="0.25">
      <c r="A178" s="6">
        <v>171</v>
      </c>
      <c r="B178" s="17" t="s">
        <v>197</v>
      </c>
      <c r="C178" s="6" t="s">
        <v>19</v>
      </c>
      <c r="D178" s="17" t="s">
        <v>16</v>
      </c>
      <c r="E178" s="2">
        <v>1450.85</v>
      </c>
      <c r="F178" s="8">
        <v>40000</v>
      </c>
      <c r="G178" s="8">
        <f t="shared" si="32"/>
        <v>58034000</v>
      </c>
      <c r="H178" s="8">
        <f t="shared" si="33"/>
        <v>17410200</v>
      </c>
      <c r="I178" s="8">
        <f t="shared" si="38"/>
        <v>34820400</v>
      </c>
      <c r="J178" s="8">
        <f t="shared" si="23"/>
        <v>967233.33333333337</v>
      </c>
      <c r="K178" s="8">
        <f t="shared" si="24"/>
        <v>2901700</v>
      </c>
      <c r="L178" s="8">
        <f t="shared" si="34"/>
        <v>5803400</v>
      </c>
      <c r="M178" s="6"/>
    </row>
    <row r="179" spans="1:13" x14ac:dyDescent="0.25">
      <c r="A179" s="6">
        <v>172</v>
      </c>
      <c r="B179" s="17" t="s">
        <v>198</v>
      </c>
      <c r="C179" s="6" t="s">
        <v>19</v>
      </c>
      <c r="D179" s="17" t="s">
        <v>16</v>
      </c>
      <c r="E179" s="2">
        <v>1448.9</v>
      </c>
      <c r="F179" s="8">
        <v>40000</v>
      </c>
      <c r="G179" s="8">
        <f t="shared" si="32"/>
        <v>57956000</v>
      </c>
      <c r="H179" s="8">
        <f t="shared" si="33"/>
        <v>17386800</v>
      </c>
      <c r="I179" s="8">
        <f t="shared" si="38"/>
        <v>34773600</v>
      </c>
      <c r="J179" s="8">
        <f t="shared" si="23"/>
        <v>965933.33333333337</v>
      </c>
      <c r="K179" s="8">
        <f t="shared" si="24"/>
        <v>2897800</v>
      </c>
      <c r="L179" s="8">
        <f t="shared" si="34"/>
        <v>5795600</v>
      </c>
      <c r="M179" s="6"/>
    </row>
    <row r="180" spans="1:13" x14ac:dyDescent="0.25">
      <c r="A180" s="6">
        <v>173</v>
      </c>
      <c r="B180" s="17" t="s">
        <v>199</v>
      </c>
      <c r="C180" s="6" t="s">
        <v>19</v>
      </c>
      <c r="D180" s="17" t="s">
        <v>16</v>
      </c>
      <c r="E180" s="2">
        <v>903.34</v>
      </c>
      <c r="F180" s="8">
        <v>40000</v>
      </c>
      <c r="G180" s="8">
        <f t="shared" si="32"/>
        <v>36133600</v>
      </c>
      <c r="H180" s="8">
        <f t="shared" si="33"/>
        <v>10840080</v>
      </c>
      <c r="I180" s="8">
        <f t="shared" si="38"/>
        <v>21680160</v>
      </c>
      <c r="J180" s="8">
        <f t="shared" si="23"/>
        <v>602226.66666666663</v>
      </c>
      <c r="K180" s="8">
        <f t="shared" si="24"/>
        <v>1806680</v>
      </c>
      <c r="L180" s="8">
        <f t="shared" si="34"/>
        <v>3613360</v>
      </c>
      <c r="M180" s="6"/>
    </row>
    <row r="181" spans="1:13" x14ac:dyDescent="0.25">
      <c r="A181" s="6">
        <v>174</v>
      </c>
      <c r="B181" s="17" t="s">
        <v>200</v>
      </c>
      <c r="C181" s="6" t="s">
        <v>19</v>
      </c>
      <c r="D181" s="17" t="s">
        <v>16</v>
      </c>
      <c r="E181" s="2">
        <v>1083.1500000000001</v>
      </c>
      <c r="F181" s="8">
        <v>40000</v>
      </c>
      <c r="G181" s="8">
        <f t="shared" si="32"/>
        <v>43326000</v>
      </c>
      <c r="H181" s="8">
        <f t="shared" si="33"/>
        <v>12997800</v>
      </c>
      <c r="I181" s="8">
        <f t="shared" si="38"/>
        <v>25995600</v>
      </c>
      <c r="J181" s="8">
        <f t="shared" si="23"/>
        <v>722100</v>
      </c>
      <c r="K181" s="8">
        <f t="shared" si="24"/>
        <v>2166300</v>
      </c>
      <c r="L181" s="8">
        <f t="shared" si="34"/>
        <v>4332600</v>
      </c>
      <c r="M181" s="6"/>
    </row>
    <row r="182" spans="1:13" x14ac:dyDescent="0.25">
      <c r="A182" s="6">
        <v>175</v>
      </c>
      <c r="B182" s="17" t="s">
        <v>201</v>
      </c>
      <c r="C182" s="6" t="s">
        <v>19</v>
      </c>
      <c r="D182" s="17" t="s">
        <v>16</v>
      </c>
      <c r="E182" s="2">
        <v>804.87</v>
      </c>
      <c r="F182" s="8">
        <v>40000</v>
      </c>
      <c r="G182" s="8">
        <f t="shared" si="32"/>
        <v>32194800</v>
      </c>
      <c r="H182" s="8">
        <f t="shared" si="33"/>
        <v>9658440</v>
      </c>
      <c r="I182" s="8">
        <f t="shared" si="38"/>
        <v>19316880</v>
      </c>
      <c r="J182" s="8">
        <f t="shared" si="23"/>
        <v>536580</v>
      </c>
      <c r="K182" s="8">
        <f t="shared" si="24"/>
        <v>1609740</v>
      </c>
      <c r="L182" s="8">
        <f t="shared" si="34"/>
        <v>3219480</v>
      </c>
      <c r="M182" s="6"/>
    </row>
    <row r="183" spans="1:13" x14ac:dyDescent="0.25">
      <c r="A183" s="6">
        <v>176</v>
      </c>
      <c r="B183" s="17" t="s">
        <v>202</v>
      </c>
      <c r="C183" s="6" t="s">
        <v>19</v>
      </c>
      <c r="D183" s="17" t="s">
        <v>16</v>
      </c>
      <c r="E183" s="2">
        <v>1181.3900000000001</v>
      </c>
      <c r="F183" s="8">
        <v>40000</v>
      </c>
      <c r="G183" s="8">
        <f t="shared" si="32"/>
        <v>47255600.000000007</v>
      </c>
      <c r="H183" s="8">
        <f t="shared" si="33"/>
        <v>14176680.000000002</v>
      </c>
      <c r="I183" s="8">
        <f t="shared" si="38"/>
        <v>28353360.000000007</v>
      </c>
      <c r="J183" s="8">
        <f t="shared" si="23"/>
        <v>787593.33333333349</v>
      </c>
      <c r="K183" s="8">
        <f t="shared" si="24"/>
        <v>2362780.0000000005</v>
      </c>
      <c r="L183" s="8">
        <f t="shared" si="34"/>
        <v>4725560.0000000009</v>
      </c>
      <c r="M183" s="6"/>
    </row>
    <row r="184" spans="1:13" x14ac:dyDescent="0.25">
      <c r="A184" s="6">
        <v>177</v>
      </c>
      <c r="B184" s="17" t="s">
        <v>203</v>
      </c>
      <c r="C184" s="6" t="s">
        <v>19</v>
      </c>
      <c r="D184" s="17" t="s">
        <v>16</v>
      </c>
      <c r="E184" s="2">
        <v>1009.75</v>
      </c>
      <c r="F184" s="8">
        <v>40000</v>
      </c>
      <c r="G184" s="8">
        <f t="shared" ref="G184" si="39">F184*E184</f>
        <v>40390000</v>
      </c>
      <c r="H184" s="8">
        <f t="shared" ref="H184:H185" si="40">G184*0.3</f>
        <v>12117000</v>
      </c>
      <c r="I184" s="8">
        <f t="shared" si="38"/>
        <v>24234000</v>
      </c>
      <c r="J184" s="8">
        <f t="shared" si="23"/>
        <v>673166.66666666663</v>
      </c>
      <c r="K184" s="8">
        <f t="shared" si="24"/>
        <v>2019500</v>
      </c>
      <c r="L184" s="8">
        <f t="shared" ref="L184:L185" si="41">G184*0.1</f>
        <v>4039000</v>
      </c>
      <c r="M184" s="6"/>
    </row>
    <row r="185" spans="1:13" x14ac:dyDescent="0.25">
      <c r="A185" s="97" t="s">
        <v>0</v>
      </c>
      <c r="B185" s="98"/>
      <c r="C185" s="98"/>
      <c r="D185" s="99"/>
      <c r="E185" s="14">
        <f>SUM(E173:E184)</f>
        <v>12553.73</v>
      </c>
      <c r="F185" s="24"/>
      <c r="G185" s="22">
        <f>SUM(G173:G184)</f>
        <v>502149200</v>
      </c>
      <c r="H185" s="22">
        <f t="shared" si="40"/>
        <v>150644760</v>
      </c>
      <c r="I185" s="22">
        <f>G185*0.6</f>
        <v>301289520</v>
      </c>
      <c r="J185" s="40">
        <f t="shared" si="23"/>
        <v>8369153.333333333</v>
      </c>
      <c r="K185" s="40">
        <f t="shared" si="24"/>
        <v>25107460</v>
      </c>
      <c r="L185" s="22">
        <f t="shared" si="41"/>
        <v>50214920</v>
      </c>
      <c r="M185" s="23"/>
    </row>
    <row r="186" spans="1:13" x14ac:dyDescent="0.25">
      <c r="A186" s="6">
        <v>178</v>
      </c>
      <c r="B186" s="17" t="s">
        <v>93</v>
      </c>
      <c r="C186" s="6" t="s">
        <v>20</v>
      </c>
      <c r="D186" s="17" t="s">
        <v>16</v>
      </c>
      <c r="E186" s="2">
        <v>407</v>
      </c>
      <c r="F186" s="8">
        <v>40000</v>
      </c>
      <c r="G186" s="8">
        <f t="shared" si="32"/>
        <v>16280000</v>
      </c>
      <c r="H186" s="8">
        <f t="shared" si="33"/>
        <v>4884000</v>
      </c>
      <c r="I186" s="8">
        <f>G186-H186-L186</f>
        <v>9768000</v>
      </c>
      <c r="J186" s="8">
        <f t="shared" si="23"/>
        <v>271333.33333333331</v>
      </c>
      <c r="K186" s="8">
        <f t="shared" si="24"/>
        <v>814000</v>
      </c>
      <c r="L186" s="8">
        <f t="shared" si="34"/>
        <v>1628000</v>
      </c>
      <c r="M186" s="6"/>
    </row>
    <row r="187" spans="1:13" x14ac:dyDescent="0.25">
      <c r="A187" s="6">
        <v>179</v>
      </c>
      <c r="B187" s="17" t="s">
        <v>204</v>
      </c>
      <c r="C187" s="6" t="s">
        <v>20</v>
      </c>
      <c r="D187" s="17" t="s">
        <v>16</v>
      </c>
      <c r="E187" s="2">
        <v>1127.9000000000001</v>
      </c>
      <c r="F187" s="8">
        <v>40000</v>
      </c>
      <c r="G187" s="8">
        <f t="shared" si="32"/>
        <v>45116000</v>
      </c>
      <c r="H187" s="8">
        <f t="shared" si="33"/>
        <v>13534800</v>
      </c>
      <c r="I187" s="8">
        <f t="shared" ref="I187:I197" si="42">G187-H187-L187</f>
        <v>27069600</v>
      </c>
      <c r="J187" s="8">
        <f t="shared" si="23"/>
        <v>751933.33333333337</v>
      </c>
      <c r="K187" s="8">
        <f t="shared" si="24"/>
        <v>2255800</v>
      </c>
      <c r="L187" s="8">
        <f t="shared" si="34"/>
        <v>4511600</v>
      </c>
      <c r="M187" s="6"/>
    </row>
    <row r="188" spans="1:13" x14ac:dyDescent="0.25">
      <c r="A188" s="6">
        <v>180</v>
      </c>
      <c r="B188" s="17" t="s">
        <v>205</v>
      </c>
      <c r="C188" s="6" t="s">
        <v>20</v>
      </c>
      <c r="D188" s="17" t="s">
        <v>16</v>
      </c>
      <c r="E188" s="2">
        <v>1046.75</v>
      </c>
      <c r="F188" s="8">
        <v>40000</v>
      </c>
      <c r="G188" s="8">
        <f t="shared" si="32"/>
        <v>41870000</v>
      </c>
      <c r="H188" s="8">
        <f t="shared" si="33"/>
        <v>12561000</v>
      </c>
      <c r="I188" s="8">
        <f t="shared" si="42"/>
        <v>25122000</v>
      </c>
      <c r="J188" s="8">
        <f t="shared" si="23"/>
        <v>697833.33333333337</v>
      </c>
      <c r="K188" s="8">
        <f t="shared" si="24"/>
        <v>2093500</v>
      </c>
      <c r="L188" s="8">
        <f t="shared" si="34"/>
        <v>4187000</v>
      </c>
      <c r="M188" s="6"/>
    </row>
    <row r="189" spans="1:13" x14ac:dyDescent="0.25">
      <c r="A189" s="6">
        <v>181</v>
      </c>
      <c r="B189" s="17" t="s">
        <v>206</v>
      </c>
      <c r="C189" s="6" t="s">
        <v>20</v>
      </c>
      <c r="D189" s="17" t="s">
        <v>16</v>
      </c>
      <c r="E189" s="2">
        <v>929.15</v>
      </c>
      <c r="F189" s="8">
        <v>40000</v>
      </c>
      <c r="G189" s="8">
        <f t="shared" si="32"/>
        <v>37166000</v>
      </c>
      <c r="H189" s="8">
        <f t="shared" si="33"/>
        <v>11149800</v>
      </c>
      <c r="I189" s="8">
        <f t="shared" si="42"/>
        <v>22299600</v>
      </c>
      <c r="J189" s="8">
        <f t="shared" si="23"/>
        <v>619433.33333333337</v>
      </c>
      <c r="K189" s="8">
        <f t="shared" si="24"/>
        <v>1858300</v>
      </c>
      <c r="L189" s="8">
        <f t="shared" si="34"/>
        <v>3716600</v>
      </c>
      <c r="M189" s="6"/>
    </row>
    <row r="190" spans="1:13" x14ac:dyDescent="0.25">
      <c r="A190" s="6">
        <v>182</v>
      </c>
      <c r="B190" s="17" t="s">
        <v>207</v>
      </c>
      <c r="C190" s="6" t="s">
        <v>20</v>
      </c>
      <c r="D190" s="17" t="s">
        <v>16</v>
      </c>
      <c r="E190" s="2">
        <v>1160.68</v>
      </c>
      <c r="F190" s="8">
        <v>40000</v>
      </c>
      <c r="G190" s="8">
        <f t="shared" si="32"/>
        <v>46427200</v>
      </c>
      <c r="H190" s="8">
        <f t="shared" si="33"/>
        <v>13928160</v>
      </c>
      <c r="I190" s="8">
        <f t="shared" si="42"/>
        <v>27856320</v>
      </c>
      <c r="J190" s="8">
        <f t="shared" si="23"/>
        <v>773786.66666666663</v>
      </c>
      <c r="K190" s="8">
        <f t="shared" si="24"/>
        <v>2321360</v>
      </c>
      <c r="L190" s="8">
        <f t="shared" si="34"/>
        <v>4642720</v>
      </c>
      <c r="M190" s="6"/>
    </row>
    <row r="191" spans="1:13" x14ac:dyDescent="0.25">
      <c r="A191" s="6">
        <v>183</v>
      </c>
      <c r="B191" s="17" t="s">
        <v>208</v>
      </c>
      <c r="C191" s="6" t="s">
        <v>20</v>
      </c>
      <c r="D191" s="17" t="s">
        <v>16</v>
      </c>
      <c r="E191" s="2">
        <v>1450.85</v>
      </c>
      <c r="F191" s="8">
        <v>40000</v>
      </c>
      <c r="G191" s="8">
        <f t="shared" si="32"/>
        <v>58034000</v>
      </c>
      <c r="H191" s="8">
        <f t="shared" si="33"/>
        <v>17410200</v>
      </c>
      <c r="I191" s="8">
        <f t="shared" si="42"/>
        <v>34820400</v>
      </c>
      <c r="J191" s="8">
        <f t="shared" si="23"/>
        <v>967233.33333333337</v>
      </c>
      <c r="K191" s="8">
        <f t="shared" si="24"/>
        <v>2901700</v>
      </c>
      <c r="L191" s="8">
        <f t="shared" si="34"/>
        <v>5803400</v>
      </c>
      <c r="M191" s="6"/>
    </row>
    <row r="192" spans="1:13" x14ac:dyDescent="0.25">
      <c r="A192" s="6">
        <v>184</v>
      </c>
      <c r="B192" s="17" t="s">
        <v>209</v>
      </c>
      <c r="C192" s="6" t="s">
        <v>20</v>
      </c>
      <c r="D192" s="17" t="s">
        <v>16</v>
      </c>
      <c r="E192" s="2">
        <v>1448.9</v>
      </c>
      <c r="F192" s="8">
        <v>40000</v>
      </c>
      <c r="G192" s="8">
        <f t="shared" si="32"/>
        <v>57956000</v>
      </c>
      <c r="H192" s="8">
        <f t="shared" si="33"/>
        <v>17386800</v>
      </c>
      <c r="I192" s="8">
        <f t="shared" si="42"/>
        <v>34773600</v>
      </c>
      <c r="J192" s="8">
        <f t="shared" si="23"/>
        <v>965933.33333333337</v>
      </c>
      <c r="K192" s="8">
        <f t="shared" si="24"/>
        <v>2897800</v>
      </c>
      <c r="L192" s="8">
        <f t="shared" si="34"/>
        <v>5795600</v>
      </c>
      <c r="M192" s="6"/>
    </row>
    <row r="193" spans="1:13" x14ac:dyDescent="0.25">
      <c r="A193" s="6">
        <v>185</v>
      </c>
      <c r="B193" s="17" t="s">
        <v>210</v>
      </c>
      <c r="C193" s="6" t="s">
        <v>20</v>
      </c>
      <c r="D193" s="17" t="s">
        <v>16</v>
      </c>
      <c r="E193" s="2">
        <v>903.34</v>
      </c>
      <c r="F193" s="8">
        <v>40000</v>
      </c>
      <c r="G193" s="8">
        <f t="shared" si="32"/>
        <v>36133600</v>
      </c>
      <c r="H193" s="8">
        <f t="shared" si="33"/>
        <v>10840080</v>
      </c>
      <c r="I193" s="8">
        <f t="shared" si="42"/>
        <v>21680160</v>
      </c>
      <c r="J193" s="8">
        <f t="shared" si="23"/>
        <v>602226.66666666663</v>
      </c>
      <c r="K193" s="8">
        <f t="shared" si="24"/>
        <v>1806680</v>
      </c>
      <c r="L193" s="8">
        <f t="shared" si="34"/>
        <v>3613360</v>
      </c>
      <c r="M193" s="6"/>
    </row>
    <row r="194" spans="1:13" x14ac:dyDescent="0.25">
      <c r="A194" s="6">
        <v>186</v>
      </c>
      <c r="B194" s="17" t="s">
        <v>211</v>
      </c>
      <c r="C194" s="6" t="s">
        <v>20</v>
      </c>
      <c r="D194" s="17" t="s">
        <v>16</v>
      </c>
      <c r="E194" s="2">
        <v>1083.1500000000001</v>
      </c>
      <c r="F194" s="8">
        <v>40000</v>
      </c>
      <c r="G194" s="8">
        <f t="shared" si="32"/>
        <v>43326000</v>
      </c>
      <c r="H194" s="8">
        <f t="shared" si="33"/>
        <v>12997800</v>
      </c>
      <c r="I194" s="8">
        <f t="shared" si="42"/>
        <v>25995600</v>
      </c>
      <c r="J194" s="8">
        <f t="shared" si="23"/>
        <v>722100</v>
      </c>
      <c r="K194" s="8">
        <f t="shared" si="24"/>
        <v>2166300</v>
      </c>
      <c r="L194" s="8">
        <f t="shared" si="34"/>
        <v>4332600</v>
      </c>
      <c r="M194" s="6"/>
    </row>
    <row r="195" spans="1:13" x14ac:dyDescent="0.25">
      <c r="A195" s="6">
        <v>187</v>
      </c>
      <c r="B195" s="17" t="s">
        <v>212</v>
      </c>
      <c r="C195" s="6" t="s">
        <v>20</v>
      </c>
      <c r="D195" s="17" t="s">
        <v>16</v>
      </c>
      <c r="E195" s="2">
        <v>804.87</v>
      </c>
      <c r="F195" s="8">
        <v>40000</v>
      </c>
      <c r="G195" s="8">
        <f t="shared" si="32"/>
        <v>32194800</v>
      </c>
      <c r="H195" s="8">
        <f t="shared" si="33"/>
        <v>9658440</v>
      </c>
      <c r="I195" s="8">
        <f t="shared" si="42"/>
        <v>19316880</v>
      </c>
      <c r="J195" s="8">
        <f t="shared" si="23"/>
        <v>536580</v>
      </c>
      <c r="K195" s="8">
        <f t="shared" si="24"/>
        <v>1609740</v>
      </c>
      <c r="L195" s="8">
        <f t="shared" si="34"/>
        <v>3219480</v>
      </c>
      <c r="M195" s="6"/>
    </row>
    <row r="196" spans="1:13" x14ac:dyDescent="0.25">
      <c r="A196" s="6">
        <v>188</v>
      </c>
      <c r="B196" s="17" t="s">
        <v>213</v>
      </c>
      <c r="C196" s="6" t="s">
        <v>20</v>
      </c>
      <c r="D196" s="17" t="s">
        <v>16</v>
      </c>
      <c r="E196" s="2">
        <v>1181.3900000000001</v>
      </c>
      <c r="F196" s="8">
        <v>40000</v>
      </c>
      <c r="G196" s="8">
        <f t="shared" si="32"/>
        <v>47255600.000000007</v>
      </c>
      <c r="H196" s="8">
        <f t="shared" si="33"/>
        <v>14176680.000000002</v>
      </c>
      <c r="I196" s="8">
        <f t="shared" si="42"/>
        <v>28353360.000000007</v>
      </c>
      <c r="J196" s="8">
        <f t="shared" ref="J196:J231" si="43">I196/36</f>
        <v>787593.33333333349</v>
      </c>
      <c r="K196" s="8">
        <f t="shared" ref="K196:K231" si="44">J196*3</f>
        <v>2362780.0000000005</v>
      </c>
      <c r="L196" s="8">
        <f t="shared" si="34"/>
        <v>4725560.0000000009</v>
      </c>
      <c r="M196" s="6"/>
    </row>
    <row r="197" spans="1:13" x14ac:dyDescent="0.25">
      <c r="A197" s="6">
        <v>189</v>
      </c>
      <c r="B197" s="17" t="s">
        <v>214</v>
      </c>
      <c r="C197" s="6" t="s">
        <v>23</v>
      </c>
      <c r="D197" s="17" t="s">
        <v>16</v>
      </c>
      <c r="E197" s="2">
        <v>1009.75</v>
      </c>
      <c r="F197" s="8">
        <v>40000</v>
      </c>
      <c r="G197" s="8">
        <f t="shared" ref="G197" si="45">F197*E197</f>
        <v>40390000</v>
      </c>
      <c r="H197" s="8">
        <f t="shared" ref="H197:H198" si="46">G197*0.3</f>
        <v>12117000</v>
      </c>
      <c r="I197" s="8">
        <f t="shared" si="42"/>
        <v>24234000</v>
      </c>
      <c r="J197" s="8">
        <f t="shared" si="43"/>
        <v>673166.66666666663</v>
      </c>
      <c r="K197" s="8">
        <f t="shared" si="44"/>
        <v>2019500</v>
      </c>
      <c r="L197" s="8">
        <f t="shared" ref="L197:L198" si="47">G197*0.1</f>
        <v>4039000</v>
      </c>
      <c r="M197" s="16"/>
    </row>
    <row r="198" spans="1:13" x14ac:dyDescent="0.25">
      <c r="A198" s="97" t="s">
        <v>0</v>
      </c>
      <c r="B198" s="98"/>
      <c r="C198" s="98"/>
      <c r="D198" s="99"/>
      <c r="E198" s="15">
        <f>SUM(E186:E197)</f>
        <v>12553.73</v>
      </c>
      <c r="F198" s="24"/>
      <c r="G198" s="22">
        <f>SUM(G186:G197)</f>
        <v>502149200</v>
      </c>
      <c r="H198" s="22">
        <f t="shared" si="46"/>
        <v>150644760</v>
      </c>
      <c r="I198" s="22">
        <f>G198*0.6</f>
        <v>301289520</v>
      </c>
      <c r="J198" s="40">
        <f t="shared" si="43"/>
        <v>8369153.333333333</v>
      </c>
      <c r="K198" s="40">
        <f t="shared" si="44"/>
        <v>25107460</v>
      </c>
      <c r="L198" s="22">
        <f t="shared" si="47"/>
        <v>50214920</v>
      </c>
      <c r="M198" s="23"/>
    </row>
    <row r="199" spans="1:13" x14ac:dyDescent="0.25">
      <c r="A199" s="6">
        <v>190</v>
      </c>
      <c r="B199" s="17" t="s">
        <v>94</v>
      </c>
      <c r="C199" s="6" t="s">
        <v>23</v>
      </c>
      <c r="D199" s="17" t="s">
        <v>16</v>
      </c>
      <c r="E199" s="2">
        <v>407</v>
      </c>
      <c r="F199" s="8">
        <v>40000</v>
      </c>
      <c r="G199" s="8">
        <f t="shared" si="32"/>
        <v>16280000</v>
      </c>
      <c r="H199" s="8">
        <f t="shared" si="33"/>
        <v>4884000</v>
      </c>
      <c r="I199" s="8">
        <f>G199-H199-L199</f>
        <v>9768000</v>
      </c>
      <c r="J199" s="8">
        <f t="shared" si="43"/>
        <v>271333.33333333331</v>
      </c>
      <c r="K199" s="8">
        <f t="shared" si="44"/>
        <v>814000</v>
      </c>
      <c r="L199" s="8">
        <f t="shared" si="34"/>
        <v>1628000</v>
      </c>
      <c r="M199" s="6"/>
    </row>
    <row r="200" spans="1:13" x14ac:dyDescent="0.25">
      <c r="A200" s="6">
        <v>191</v>
      </c>
      <c r="B200" s="17" t="s">
        <v>215</v>
      </c>
      <c r="C200" s="6" t="s">
        <v>23</v>
      </c>
      <c r="D200" s="17" t="s">
        <v>16</v>
      </c>
      <c r="E200" s="2">
        <v>1127.9000000000001</v>
      </c>
      <c r="F200" s="8">
        <v>40000</v>
      </c>
      <c r="G200" s="8">
        <f t="shared" si="32"/>
        <v>45116000</v>
      </c>
      <c r="H200" s="8">
        <f t="shared" si="33"/>
        <v>13534800</v>
      </c>
      <c r="I200" s="8">
        <f t="shared" ref="I200:I210" si="48">G200-H200-L200</f>
        <v>27069600</v>
      </c>
      <c r="J200" s="8">
        <f t="shared" si="43"/>
        <v>751933.33333333337</v>
      </c>
      <c r="K200" s="8">
        <f t="shared" si="44"/>
        <v>2255800</v>
      </c>
      <c r="L200" s="8">
        <f t="shared" si="34"/>
        <v>4511600</v>
      </c>
      <c r="M200" s="6"/>
    </row>
    <row r="201" spans="1:13" x14ac:dyDescent="0.25">
      <c r="A201" s="6">
        <v>192</v>
      </c>
      <c r="B201" s="17" t="s">
        <v>216</v>
      </c>
      <c r="C201" s="6" t="s">
        <v>23</v>
      </c>
      <c r="D201" s="17" t="s">
        <v>16</v>
      </c>
      <c r="E201" s="2">
        <v>1046.75</v>
      </c>
      <c r="F201" s="8">
        <v>40000</v>
      </c>
      <c r="G201" s="8">
        <f t="shared" si="32"/>
        <v>41870000</v>
      </c>
      <c r="H201" s="8">
        <f t="shared" si="33"/>
        <v>12561000</v>
      </c>
      <c r="I201" s="8">
        <f t="shared" si="48"/>
        <v>25122000</v>
      </c>
      <c r="J201" s="8">
        <f t="shared" si="43"/>
        <v>697833.33333333337</v>
      </c>
      <c r="K201" s="8">
        <f t="shared" si="44"/>
        <v>2093500</v>
      </c>
      <c r="L201" s="8">
        <f t="shared" si="34"/>
        <v>4187000</v>
      </c>
      <c r="M201" s="6"/>
    </row>
    <row r="202" spans="1:13" x14ac:dyDescent="0.25">
      <c r="A202" s="6">
        <v>193</v>
      </c>
      <c r="B202" s="17" t="s">
        <v>217</v>
      </c>
      <c r="C202" s="6" t="s">
        <v>23</v>
      </c>
      <c r="D202" s="17" t="s">
        <v>16</v>
      </c>
      <c r="E202" s="2">
        <v>929.15</v>
      </c>
      <c r="F202" s="8">
        <v>40000</v>
      </c>
      <c r="G202" s="8">
        <f t="shared" si="32"/>
        <v>37166000</v>
      </c>
      <c r="H202" s="8">
        <f t="shared" si="33"/>
        <v>11149800</v>
      </c>
      <c r="I202" s="8">
        <f t="shared" si="48"/>
        <v>22299600</v>
      </c>
      <c r="J202" s="8">
        <f t="shared" si="43"/>
        <v>619433.33333333337</v>
      </c>
      <c r="K202" s="8">
        <f t="shared" si="44"/>
        <v>1858300</v>
      </c>
      <c r="L202" s="8">
        <f t="shared" si="34"/>
        <v>3716600</v>
      </c>
      <c r="M202" s="6"/>
    </row>
    <row r="203" spans="1:13" x14ac:dyDescent="0.25">
      <c r="A203" s="6">
        <v>194</v>
      </c>
      <c r="B203" s="17" t="s">
        <v>218</v>
      </c>
      <c r="C203" s="6" t="s">
        <v>23</v>
      </c>
      <c r="D203" s="17" t="s">
        <v>16</v>
      </c>
      <c r="E203" s="2">
        <v>1160.68</v>
      </c>
      <c r="F203" s="8">
        <v>40000</v>
      </c>
      <c r="G203" s="8">
        <f t="shared" si="32"/>
        <v>46427200</v>
      </c>
      <c r="H203" s="8">
        <f t="shared" si="33"/>
        <v>13928160</v>
      </c>
      <c r="I203" s="8">
        <f t="shared" si="48"/>
        <v>27856320</v>
      </c>
      <c r="J203" s="8">
        <f t="shared" si="43"/>
        <v>773786.66666666663</v>
      </c>
      <c r="K203" s="8">
        <f t="shared" si="44"/>
        <v>2321360</v>
      </c>
      <c r="L203" s="8">
        <f t="shared" si="34"/>
        <v>4642720</v>
      </c>
      <c r="M203" s="6"/>
    </row>
    <row r="204" spans="1:13" x14ac:dyDescent="0.25">
      <c r="A204" s="6">
        <v>195</v>
      </c>
      <c r="B204" s="17" t="s">
        <v>219</v>
      </c>
      <c r="C204" s="6" t="s">
        <v>23</v>
      </c>
      <c r="D204" s="17" t="s">
        <v>16</v>
      </c>
      <c r="E204" s="2">
        <v>1450.85</v>
      </c>
      <c r="F204" s="8">
        <v>40000</v>
      </c>
      <c r="G204" s="8">
        <f t="shared" si="32"/>
        <v>58034000</v>
      </c>
      <c r="H204" s="8">
        <f t="shared" si="33"/>
        <v>17410200</v>
      </c>
      <c r="I204" s="8">
        <f t="shared" si="48"/>
        <v>34820400</v>
      </c>
      <c r="J204" s="8">
        <f t="shared" si="43"/>
        <v>967233.33333333337</v>
      </c>
      <c r="K204" s="8">
        <f t="shared" si="44"/>
        <v>2901700</v>
      </c>
      <c r="L204" s="8">
        <f t="shared" si="34"/>
        <v>5803400</v>
      </c>
      <c r="M204" s="6"/>
    </row>
    <row r="205" spans="1:13" x14ac:dyDescent="0.25">
      <c r="A205" s="6">
        <v>196</v>
      </c>
      <c r="B205" s="17" t="s">
        <v>220</v>
      </c>
      <c r="C205" s="6" t="s">
        <v>23</v>
      </c>
      <c r="D205" s="17" t="s">
        <v>16</v>
      </c>
      <c r="E205" s="2">
        <v>1448.9</v>
      </c>
      <c r="F205" s="8">
        <v>40000</v>
      </c>
      <c r="G205" s="8">
        <f t="shared" si="32"/>
        <v>57956000</v>
      </c>
      <c r="H205" s="8">
        <f t="shared" si="33"/>
        <v>17386800</v>
      </c>
      <c r="I205" s="8">
        <f t="shared" si="48"/>
        <v>34773600</v>
      </c>
      <c r="J205" s="8">
        <f t="shared" si="43"/>
        <v>965933.33333333337</v>
      </c>
      <c r="K205" s="8">
        <f t="shared" si="44"/>
        <v>2897800</v>
      </c>
      <c r="L205" s="8">
        <f t="shared" si="34"/>
        <v>5795600</v>
      </c>
      <c r="M205" s="6"/>
    </row>
    <row r="206" spans="1:13" x14ac:dyDescent="0.25">
      <c r="A206" s="6">
        <v>197</v>
      </c>
      <c r="B206" s="17" t="s">
        <v>221</v>
      </c>
      <c r="C206" s="6" t="s">
        <v>23</v>
      </c>
      <c r="D206" s="17" t="s">
        <v>16</v>
      </c>
      <c r="E206" s="2">
        <v>903.34</v>
      </c>
      <c r="F206" s="8">
        <v>40000</v>
      </c>
      <c r="G206" s="8">
        <f t="shared" si="32"/>
        <v>36133600</v>
      </c>
      <c r="H206" s="8">
        <f t="shared" si="33"/>
        <v>10840080</v>
      </c>
      <c r="I206" s="8">
        <f t="shared" si="48"/>
        <v>21680160</v>
      </c>
      <c r="J206" s="8">
        <f t="shared" si="43"/>
        <v>602226.66666666663</v>
      </c>
      <c r="K206" s="8">
        <f t="shared" si="44"/>
        <v>1806680</v>
      </c>
      <c r="L206" s="8">
        <f t="shared" si="34"/>
        <v>3613360</v>
      </c>
      <c r="M206" s="6"/>
    </row>
    <row r="207" spans="1:13" x14ac:dyDescent="0.25">
      <c r="A207" s="6">
        <v>198</v>
      </c>
      <c r="B207" s="17" t="s">
        <v>222</v>
      </c>
      <c r="C207" s="6" t="s">
        <v>23</v>
      </c>
      <c r="D207" s="17" t="s">
        <v>16</v>
      </c>
      <c r="E207" s="2">
        <v>1083.1500000000001</v>
      </c>
      <c r="F207" s="8">
        <v>40000</v>
      </c>
      <c r="G207" s="8">
        <f t="shared" si="32"/>
        <v>43326000</v>
      </c>
      <c r="H207" s="8">
        <f t="shared" si="33"/>
        <v>12997800</v>
      </c>
      <c r="I207" s="8">
        <f t="shared" si="48"/>
        <v>25995600</v>
      </c>
      <c r="J207" s="8">
        <f t="shared" si="43"/>
        <v>722100</v>
      </c>
      <c r="K207" s="8">
        <f t="shared" si="44"/>
        <v>2166300</v>
      </c>
      <c r="L207" s="8">
        <f t="shared" si="34"/>
        <v>4332600</v>
      </c>
      <c r="M207" s="6"/>
    </row>
    <row r="208" spans="1:13" x14ac:dyDescent="0.25">
      <c r="A208" s="6">
        <v>199</v>
      </c>
      <c r="B208" s="17" t="s">
        <v>223</v>
      </c>
      <c r="C208" s="6" t="s">
        <v>23</v>
      </c>
      <c r="D208" s="17" t="s">
        <v>16</v>
      </c>
      <c r="E208" s="2">
        <v>804.87</v>
      </c>
      <c r="F208" s="8">
        <v>40000</v>
      </c>
      <c r="G208" s="8">
        <f t="shared" si="32"/>
        <v>32194800</v>
      </c>
      <c r="H208" s="8">
        <f t="shared" si="33"/>
        <v>9658440</v>
      </c>
      <c r="I208" s="8">
        <f t="shared" si="48"/>
        <v>19316880</v>
      </c>
      <c r="J208" s="8">
        <f t="shared" si="43"/>
        <v>536580</v>
      </c>
      <c r="K208" s="8">
        <f t="shared" si="44"/>
        <v>1609740</v>
      </c>
      <c r="L208" s="8">
        <f t="shared" si="34"/>
        <v>3219480</v>
      </c>
      <c r="M208" s="6"/>
    </row>
    <row r="209" spans="1:13" x14ac:dyDescent="0.25">
      <c r="A209" s="6">
        <v>200</v>
      </c>
      <c r="B209" s="17" t="s">
        <v>224</v>
      </c>
      <c r="C209" s="6" t="s">
        <v>23</v>
      </c>
      <c r="D209" s="17" t="s">
        <v>16</v>
      </c>
      <c r="E209" s="2">
        <v>1181.3900000000001</v>
      </c>
      <c r="F209" s="8">
        <v>40000</v>
      </c>
      <c r="G209" s="8">
        <f t="shared" si="32"/>
        <v>47255600.000000007</v>
      </c>
      <c r="H209" s="8">
        <f t="shared" si="33"/>
        <v>14176680.000000002</v>
      </c>
      <c r="I209" s="8">
        <f t="shared" si="48"/>
        <v>28353360.000000007</v>
      </c>
      <c r="J209" s="8">
        <f t="shared" si="43"/>
        <v>787593.33333333349</v>
      </c>
      <c r="K209" s="8">
        <f t="shared" si="44"/>
        <v>2362780.0000000005</v>
      </c>
      <c r="L209" s="8">
        <f t="shared" si="34"/>
        <v>4725560.0000000009</v>
      </c>
      <c r="M209" s="6"/>
    </row>
    <row r="210" spans="1:13" x14ac:dyDescent="0.25">
      <c r="A210" s="6">
        <v>201</v>
      </c>
      <c r="B210" s="17" t="s">
        <v>225</v>
      </c>
      <c r="C210" s="6" t="s">
        <v>23</v>
      </c>
      <c r="D210" s="17" t="s">
        <v>16</v>
      </c>
      <c r="E210" s="2">
        <v>1009.75</v>
      </c>
      <c r="F210" s="8">
        <v>40000</v>
      </c>
      <c r="G210" s="8">
        <f t="shared" ref="G210" si="49">F210*E210</f>
        <v>40390000</v>
      </c>
      <c r="H210" s="8">
        <f t="shared" ref="H210:H211" si="50">G210*0.3</f>
        <v>12117000</v>
      </c>
      <c r="I210" s="8">
        <f t="shared" si="48"/>
        <v>24234000</v>
      </c>
      <c r="J210" s="8">
        <f t="shared" si="43"/>
        <v>673166.66666666663</v>
      </c>
      <c r="K210" s="8">
        <f t="shared" si="44"/>
        <v>2019500</v>
      </c>
      <c r="L210" s="8">
        <f t="shared" ref="L210:L211" si="51">G210*0.1</f>
        <v>4039000</v>
      </c>
      <c r="M210" s="6"/>
    </row>
    <row r="211" spans="1:13" x14ac:dyDescent="0.25">
      <c r="A211" s="97" t="s">
        <v>0</v>
      </c>
      <c r="B211" s="98"/>
      <c r="C211" s="98"/>
      <c r="D211" s="99"/>
      <c r="E211" s="13">
        <f>SUM(E199:E210)</f>
        <v>12553.73</v>
      </c>
      <c r="F211" s="24"/>
      <c r="G211" s="20">
        <f>SUM(G199:G210)</f>
        <v>502149200</v>
      </c>
      <c r="H211" s="20">
        <f t="shared" si="50"/>
        <v>150644760</v>
      </c>
      <c r="I211" s="22">
        <f>G211*0.6</f>
        <v>301289520</v>
      </c>
      <c r="J211" s="40">
        <f t="shared" si="43"/>
        <v>8369153.333333333</v>
      </c>
      <c r="K211" s="40">
        <f t="shared" si="44"/>
        <v>25107460</v>
      </c>
      <c r="L211" s="20">
        <f t="shared" si="51"/>
        <v>50214920</v>
      </c>
      <c r="M211" s="20"/>
    </row>
    <row r="212" spans="1:13" x14ac:dyDescent="0.25">
      <c r="A212" s="6">
        <v>202</v>
      </c>
      <c r="B212" s="17" t="s">
        <v>95</v>
      </c>
      <c r="C212" s="6" t="s">
        <v>24</v>
      </c>
      <c r="D212" s="17" t="s">
        <v>241</v>
      </c>
      <c r="E212" s="2">
        <v>1610.79</v>
      </c>
      <c r="F212" s="8">
        <v>30000</v>
      </c>
      <c r="G212" s="8">
        <f t="shared" si="32"/>
        <v>48323700</v>
      </c>
      <c r="H212" s="8">
        <f t="shared" si="33"/>
        <v>14497110</v>
      </c>
      <c r="I212" s="8">
        <f>G212-H212-L212</f>
        <v>28994220</v>
      </c>
      <c r="J212" s="8">
        <f t="shared" si="43"/>
        <v>805395</v>
      </c>
      <c r="K212" s="8">
        <f t="shared" si="44"/>
        <v>2416185</v>
      </c>
      <c r="L212" s="8">
        <f t="shared" si="34"/>
        <v>4832370</v>
      </c>
      <c r="M212" s="6"/>
    </row>
    <row r="213" spans="1:13" x14ac:dyDescent="0.25">
      <c r="A213" s="6">
        <v>203</v>
      </c>
      <c r="B213" s="17" t="s">
        <v>226</v>
      </c>
      <c r="C213" s="6" t="s">
        <v>24</v>
      </c>
      <c r="D213" s="17" t="s">
        <v>240</v>
      </c>
      <c r="E213" s="2">
        <v>1067.76</v>
      </c>
      <c r="F213" s="8">
        <v>30000</v>
      </c>
      <c r="G213" s="8">
        <f t="shared" si="32"/>
        <v>32032800</v>
      </c>
      <c r="H213" s="8">
        <f t="shared" si="33"/>
        <v>9609840</v>
      </c>
      <c r="I213" s="8">
        <f t="shared" ref="I213:I219" si="52">G213-H213-L213</f>
        <v>19219680</v>
      </c>
      <c r="J213" s="8">
        <f t="shared" si="43"/>
        <v>533880</v>
      </c>
      <c r="K213" s="8">
        <f t="shared" si="44"/>
        <v>1601640</v>
      </c>
      <c r="L213" s="8">
        <f t="shared" si="34"/>
        <v>3203280</v>
      </c>
      <c r="M213" s="6"/>
    </row>
    <row r="214" spans="1:13" x14ac:dyDescent="0.25">
      <c r="A214" s="6">
        <v>204</v>
      </c>
      <c r="B214" s="17" t="s">
        <v>227</v>
      </c>
      <c r="C214" s="6" t="s">
        <v>24</v>
      </c>
      <c r="D214" s="17" t="s">
        <v>240</v>
      </c>
      <c r="E214" s="2">
        <v>957.23</v>
      </c>
      <c r="F214" s="8">
        <v>30000</v>
      </c>
      <c r="G214" s="8">
        <f t="shared" si="32"/>
        <v>28716900</v>
      </c>
      <c r="H214" s="8">
        <f t="shared" si="33"/>
        <v>8615070</v>
      </c>
      <c r="I214" s="8">
        <f t="shared" si="52"/>
        <v>17230140</v>
      </c>
      <c r="J214" s="8">
        <f t="shared" si="43"/>
        <v>478615</v>
      </c>
      <c r="K214" s="8">
        <f t="shared" si="44"/>
        <v>1435845</v>
      </c>
      <c r="L214" s="8">
        <f t="shared" si="34"/>
        <v>2871690</v>
      </c>
      <c r="M214" s="6"/>
    </row>
    <row r="215" spans="1:13" x14ac:dyDescent="0.25">
      <c r="A215" s="6">
        <v>205</v>
      </c>
      <c r="B215" s="17" t="s">
        <v>228</v>
      </c>
      <c r="C215" s="6" t="s">
        <v>24</v>
      </c>
      <c r="D215" s="17" t="s">
        <v>241</v>
      </c>
      <c r="E215" s="2">
        <v>2144.4699999999998</v>
      </c>
      <c r="F215" s="8">
        <v>30000</v>
      </c>
      <c r="G215" s="8">
        <f t="shared" si="32"/>
        <v>64334099.999999993</v>
      </c>
      <c r="H215" s="8">
        <f t="shared" si="33"/>
        <v>19300229.999999996</v>
      </c>
      <c r="I215" s="8">
        <f t="shared" si="52"/>
        <v>38600460</v>
      </c>
      <c r="J215" s="8">
        <f t="shared" si="43"/>
        <v>1072235</v>
      </c>
      <c r="K215" s="8">
        <f t="shared" si="44"/>
        <v>3216705</v>
      </c>
      <c r="L215" s="8">
        <f t="shared" si="34"/>
        <v>6433410</v>
      </c>
      <c r="M215" s="6"/>
    </row>
    <row r="216" spans="1:13" x14ac:dyDescent="0.25">
      <c r="A216" s="6">
        <v>206</v>
      </c>
      <c r="B216" s="17" t="s">
        <v>229</v>
      </c>
      <c r="C216" s="6" t="s">
        <v>24</v>
      </c>
      <c r="D216" s="17" t="s">
        <v>241</v>
      </c>
      <c r="E216" s="2">
        <v>2096.65</v>
      </c>
      <c r="F216" s="8">
        <v>30000</v>
      </c>
      <c r="G216" s="8">
        <f t="shared" si="32"/>
        <v>62899500</v>
      </c>
      <c r="H216" s="8">
        <f t="shared" si="33"/>
        <v>18869850</v>
      </c>
      <c r="I216" s="8">
        <f t="shared" si="52"/>
        <v>37739700</v>
      </c>
      <c r="J216" s="8">
        <f t="shared" si="43"/>
        <v>1048325</v>
      </c>
      <c r="K216" s="8">
        <f t="shared" si="44"/>
        <v>3144975</v>
      </c>
      <c r="L216" s="8">
        <f t="shared" si="34"/>
        <v>6289950</v>
      </c>
      <c r="M216" s="6"/>
    </row>
    <row r="217" spans="1:13" x14ac:dyDescent="0.25">
      <c r="A217" s="6">
        <v>207</v>
      </c>
      <c r="B217" s="17" t="s">
        <v>230</v>
      </c>
      <c r="C217" s="6" t="s">
        <v>24</v>
      </c>
      <c r="D217" s="17" t="s">
        <v>241</v>
      </c>
      <c r="E217" s="2">
        <v>1389.8</v>
      </c>
      <c r="F217" s="8">
        <v>30000</v>
      </c>
      <c r="G217" s="8">
        <f t="shared" si="32"/>
        <v>41694000</v>
      </c>
      <c r="H217" s="8">
        <f t="shared" ref="H217:H230" si="53">G217*0.3</f>
        <v>12508200</v>
      </c>
      <c r="I217" s="8">
        <f t="shared" si="52"/>
        <v>25016400</v>
      </c>
      <c r="J217" s="8">
        <f t="shared" si="43"/>
        <v>694900</v>
      </c>
      <c r="K217" s="8">
        <f t="shared" si="44"/>
        <v>2084700</v>
      </c>
      <c r="L217" s="8">
        <f t="shared" ref="L217:L230" si="54">G217*0.1</f>
        <v>4169400</v>
      </c>
      <c r="M217" s="6"/>
    </row>
    <row r="218" spans="1:13" x14ac:dyDescent="0.25">
      <c r="A218" s="6">
        <v>208</v>
      </c>
      <c r="B218" s="17" t="s">
        <v>231</v>
      </c>
      <c r="C218" s="6" t="s">
        <v>24</v>
      </c>
      <c r="D218" s="17" t="s">
        <v>240</v>
      </c>
      <c r="E218" s="2">
        <v>1097.1099999999999</v>
      </c>
      <c r="F218" s="8">
        <v>30000</v>
      </c>
      <c r="G218" s="8">
        <f t="shared" si="32"/>
        <v>32913299.999999996</v>
      </c>
      <c r="H218" s="8">
        <f t="shared" si="53"/>
        <v>9873989.9999999981</v>
      </c>
      <c r="I218" s="8">
        <f t="shared" si="52"/>
        <v>19747980</v>
      </c>
      <c r="J218" s="8">
        <f t="shared" si="43"/>
        <v>548555</v>
      </c>
      <c r="K218" s="8">
        <f t="shared" si="44"/>
        <v>1645665</v>
      </c>
      <c r="L218" s="8">
        <f t="shared" si="54"/>
        <v>3291330</v>
      </c>
      <c r="M218" s="6"/>
    </row>
    <row r="219" spans="1:13" x14ac:dyDescent="0.25">
      <c r="A219" s="6">
        <v>209</v>
      </c>
      <c r="B219" s="17" t="s">
        <v>232</v>
      </c>
      <c r="C219" s="6" t="s">
        <v>24</v>
      </c>
      <c r="D219" s="17" t="s">
        <v>240</v>
      </c>
      <c r="E219" s="2">
        <v>1023.74</v>
      </c>
      <c r="F219" s="8">
        <v>30000</v>
      </c>
      <c r="G219" s="8">
        <f t="shared" si="32"/>
        <v>30712200</v>
      </c>
      <c r="H219" s="8">
        <f t="shared" si="53"/>
        <v>9213660</v>
      </c>
      <c r="I219" s="8">
        <f t="shared" si="52"/>
        <v>18427320</v>
      </c>
      <c r="J219" s="8">
        <f t="shared" si="43"/>
        <v>511870</v>
      </c>
      <c r="K219" s="8">
        <f t="shared" si="44"/>
        <v>1535610</v>
      </c>
      <c r="L219" s="8">
        <f t="shared" si="54"/>
        <v>3071220</v>
      </c>
      <c r="M219" s="6"/>
    </row>
    <row r="220" spans="1:13" x14ac:dyDescent="0.25">
      <c r="A220" s="6">
        <v>210</v>
      </c>
      <c r="B220" s="17" t="s">
        <v>239</v>
      </c>
      <c r="C220" s="6" t="s">
        <v>24</v>
      </c>
      <c r="D220" s="17" t="s">
        <v>268</v>
      </c>
      <c r="E220" s="2">
        <v>575.01</v>
      </c>
      <c r="F220" s="8">
        <v>30000</v>
      </c>
      <c r="G220" s="8">
        <f t="shared" ref="G220" si="55">F220*E220</f>
        <v>17250300</v>
      </c>
      <c r="H220" s="8">
        <f t="shared" ref="H220" si="56">G220*0.3</f>
        <v>5175090</v>
      </c>
      <c r="I220" s="8">
        <f t="shared" ref="I220" si="57">G220-H220-L220</f>
        <v>10350180</v>
      </c>
      <c r="J220" s="8">
        <f t="shared" ref="J220" si="58">I220/36</f>
        <v>287505</v>
      </c>
      <c r="K220" s="8">
        <f t="shared" ref="K220" si="59">J220*3</f>
        <v>862515</v>
      </c>
      <c r="L220" s="8">
        <f t="shared" ref="L220" si="60">G220*0.1</f>
        <v>1725030</v>
      </c>
      <c r="M220" s="6"/>
    </row>
    <row r="221" spans="1:13" x14ac:dyDescent="0.25">
      <c r="A221" s="97" t="s">
        <v>0</v>
      </c>
      <c r="B221" s="98"/>
      <c r="C221" s="98"/>
      <c r="D221" s="99"/>
      <c r="E221" s="13">
        <f>SUM(E212:E220)</f>
        <v>11962.56</v>
      </c>
      <c r="F221" s="21"/>
      <c r="G221" s="20">
        <f>SUM(G212:G220)</f>
        <v>358876800</v>
      </c>
      <c r="H221" s="20">
        <f>G221*0.3</f>
        <v>107663040</v>
      </c>
      <c r="I221" s="22">
        <f>G221*0.6</f>
        <v>215326080</v>
      </c>
      <c r="J221" s="40">
        <f>I221/36</f>
        <v>5981280</v>
      </c>
      <c r="K221" s="40">
        <f>J221*3</f>
        <v>17943840</v>
      </c>
      <c r="L221" s="20">
        <f>G221*0.1</f>
        <v>35887680</v>
      </c>
      <c r="M221" s="20"/>
    </row>
    <row r="222" spans="1:13" x14ac:dyDescent="0.25">
      <c r="A222" s="6">
        <v>211</v>
      </c>
      <c r="B222" s="17" t="s">
        <v>96</v>
      </c>
      <c r="C222" s="6" t="s">
        <v>25</v>
      </c>
      <c r="D222" s="17" t="s">
        <v>241</v>
      </c>
      <c r="E222" s="2">
        <v>1610.79</v>
      </c>
      <c r="F222" s="8">
        <v>30000</v>
      </c>
      <c r="G222" s="8">
        <f t="shared" si="32"/>
        <v>48323700</v>
      </c>
      <c r="H222" s="8">
        <f t="shared" si="53"/>
        <v>14497110</v>
      </c>
      <c r="I222" s="8">
        <f>G222-H222-L222</f>
        <v>28994220</v>
      </c>
      <c r="J222" s="8">
        <f t="shared" si="43"/>
        <v>805395</v>
      </c>
      <c r="K222" s="8">
        <f t="shared" si="44"/>
        <v>2416185</v>
      </c>
      <c r="L222" s="8">
        <f t="shared" si="54"/>
        <v>4832370</v>
      </c>
      <c r="M222" s="6"/>
    </row>
    <row r="223" spans="1:13" x14ac:dyDescent="0.25">
      <c r="A223" s="6">
        <v>212</v>
      </c>
      <c r="B223" s="17" t="s">
        <v>233</v>
      </c>
      <c r="C223" s="6" t="s">
        <v>25</v>
      </c>
      <c r="D223" s="17" t="s">
        <v>240</v>
      </c>
      <c r="E223" s="2">
        <v>1067.76</v>
      </c>
      <c r="F223" s="8">
        <v>30000</v>
      </c>
      <c r="G223" s="8">
        <f t="shared" si="32"/>
        <v>32032800</v>
      </c>
      <c r="H223" s="8">
        <f t="shared" si="53"/>
        <v>9609840</v>
      </c>
      <c r="I223" s="8">
        <f t="shared" ref="I223:I230" si="61">G223-H223-L223</f>
        <v>19219680</v>
      </c>
      <c r="J223" s="8">
        <f t="shared" si="43"/>
        <v>533880</v>
      </c>
      <c r="K223" s="8">
        <f t="shared" si="44"/>
        <v>1601640</v>
      </c>
      <c r="L223" s="8">
        <f t="shared" si="54"/>
        <v>3203280</v>
      </c>
      <c r="M223" s="6"/>
    </row>
    <row r="224" spans="1:13" x14ac:dyDescent="0.25">
      <c r="A224" s="6">
        <v>213</v>
      </c>
      <c r="B224" s="17" t="s">
        <v>234</v>
      </c>
      <c r="C224" s="6" t="s">
        <v>25</v>
      </c>
      <c r="D224" s="17" t="s">
        <v>240</v>
      </c>
      <c r="E224" s="2">
        <v>957.23</v>
      </c>
      <c r="F224" s="8">
        <v>30000</v>
      </c>
      <c r="G224" s="8">
        <f t="shared" si="32"/>
        <v>28716900</v>
      </c>
      <c r="H224" s="8">
        <f t="shared" si="53"/>
        <v>8615070</v>
      </c>
      <c r="I224" s="8">
        <f t="shared" si="61"/>
        <v>17230140</v>
      </c>
      <c r="J224" s="8">
        <f t="shared" si="43"/>
        <v>478615</v>
      </c>
      <c r="K224" s="8">
        <f t="shared" si="44"/>
        <v>1435845</v>
      </c>
      <c r="L224" s="8">
        <f t="shared" si="54"/>
        <v>2871690</v>
      </c>
      <c r="M224" s="6"/>
    </row>
    <row r="225" spans="1:15" x14ac:dyDescent="0.25">
      <c r="A225" s="6">
        <v>214</v>
      </c>
      <c r="B225" s="17" t="s">
        <v>235</v>
      </c>
      <c r="C225" s="6" t="s">
        <v>25</v>
      </c>
      <c r="D225" s="17" t="s">
        <v>241</v>
      </c>
      <c r="E225" s="2">
        <v>2144.4699999999998</v>
      </c>
      <c r="F225" s="8">
        <v>30000</v>
      </c>
      <c r="G225" s="8">
        <f t="shared" si="32"/>
        <v>64334099.999999993</v>
      </c>
      <c r="H225" s="8">
        <f t="shared" si="53"/>
        <v>19300229.999999996</v>
      </c>
      <c r="I225" s="8">
        <f t="shared" si="61"/>
        <v>38600460</v>
      </c>
      <c r="J225" s="8">
        <f t="shared" si="43"/>
        <v>1072235</v>
      </c>
      <c r="K225" s="8">
        <f t="shared" si="44"/>
        <v>3216705</v>
      </c>
      <c r="L225" s="8">
        <f t="shared" si="54"/>
        <v>6433410</v>
      </c>
      <c r="M225" s="6"/>
    </row>
    <row r="226" spans="1:15" x14ac:dyDescent="0.25">
      <c r="A226" s="6">
        <v>215</v>
      </c>
      <c r="B226" s="17" t="s">
        <v>236</v>
      </c>
      <c r="C226" s="6" t="s">
        <v>25</v>
      </c>
      <c r="D226" s="17" t="s">
        <v>241</v>
      </c>
      <c r="E226" s="2">
        <v>2096.65</v>
      </c>
      <c r="F226" s="8">
        <v>30000</v>
      </c>
      <c r="G226" s="8">
        <f t="shared" ref="G226:G230" si="62">F226*E226</f>
        <v>62899500</v>
      </c>
      <c r="H226" s="8">
        <f t="shared" si="53"/>
        <v>18869850</v>
      </c>
      <c r="I226" s="8">
        <f t="shared" si="61"/>
        <v>37739700</v>
      </c>
      <c r="J226" s="8">
        <f t="shared" si="43"/>
        <v>1048325</v>
      </c>
      <c r="K226" s="8">
        <f t="shared" si="44"/>
        <v>3144975</v>
      </c>
      <c r="L226" s="8">
        <f t="shared" si="54"/>
        <v>6289950</v>
      </c>
      <c r="M226" s="6"/>
    </row>
    <row r="227" spans="1:15" x14ac:dyDescent="0.25">
      <c r="A227" s="6">
        <v>216</v>
      </c>
      <c r="B227" s="17" t="s">
        <v>237</v>
      </c>
      <c r="C227" s="6" t="s">
        <v>25</v>
      </c>
      <c r="D227" s="17" t="s">
        <v>241</v>
      </c>
      <c r="E227" s="2">
        <v>1389.8</v>
      </c>
      <c r="F227" s="8">
        <v>30000</v>
      </c>
      <c r="G227" s="8">
        <f t="shared" si="62"/>
        <v>41694000</v>
      </c>
      <c r="H227" s="8">
        <f t="shared" si="53"/>
        <v>12508200</v>
      </c>
      <c r="I227" s="8">
        <f t="shared" si="61"/>
        <v>25016400</v>
      </c>
      <c r="J227" s="8">
        <f t="shared" si="43"/>
        <v>694900</v>
      </c>
      <c r="K227" s="8">
        <f t="shared" si="44"/>
        <v>2084700</v>
      </c>
      <c r="L227" s="8">
        <f t="shared" si="54"/>
        <v>4169400</v>
      </c>
      <c r="M227" s="6"/>
    </row>
    <row r="228" spans="1:15" x14ac:dyDescent="0.25">
      <c r="A228" s="6">
        <v>217</v>
      </c>
      <c r="B228" s="17" t="s">
        <v>238</v>
      </c>
      <c r="C228" s="6" t="s">
        <v>25</v>
      </c>
      <c r="D228" s="17" t="s">
        <v>240</v>
      </c>
      <c r="E228" s="2">
        <v>1097.1099999999999</v>
      </c>
      <c r="F228" s="8">
        <v>30000</v>
      </c>
      <c r="G228" s="8">
        <f t="shared" si="62"/>
        <v>32913299.999999996</v>
      </c>
      <c r="H228" s="8">
        <f t="shared" si="53"/>
        <v>9873989.9999999981</v>
      </c>
      <c r="I228" s="8">
        <f t="shared" si="61"/>
        <v>19747980</v>
      </c>
      <c r="J228" s="8">
        <f t="shared" si="43"/>
        <v>548555</v>
      </c>
      <c r="K228" s="8">
        <f t="shared" si="44"/>
        <v>1645665</v>
      </c>
      <c r="L228" s="8">
        <f t="shared" si="54"/>
        <v>3291330</v>
      </c>
      <c r="M228" s="6"/>
    </row>
    <row r="229" spans="1:15" x14ac:dyDescent="0.25">
      <c r="A229" s="6">
        <v>218</v>
      </c>
      <c r="B229" s="17" t="s">
        <v>239</v>
      </c>
      <c r="C229" s="6" t="s">
        <v>25</v>
      </c>
      <c r="D229" s="17" t="s">
        <v>240</v>
      </c>
      <c r="E229" s="2">
        <v>1023.74</v>
      </c>
      <c r="F229" s="8">
        <v>30000</v>
      </c>
      <c r="G229" s="8">
        <f t="shared" si="62"/>
        <v>30712200</v>
      </c>
      <c r="H229" s="8">
        <f t="shared" si="53"/>
        <v>9213660</v>
      </c>
      <c r="I229" s="8">
        <f t="shared" si="61"/>
        <v>18427320</v>
      </c>
      <c r="J229" s="8">
        <f t="shared" si="43"/>
        <v>511870</v>
      </c>
      <c r="K229" s="8">
        <f t="shared" si="44"/>
        <v>1535610</v>
      </c>
      <c r="L229" s="8">
        <f t="shared" si="54"/>
        <v>3071220</v>
      </c>
      <c r="M229" s="6"/>
    </row>
    <row r="230" spans="1:15" x14ac:dyDescent="0.25">
      <c r="A230" s="6">
        <v>219</v>
      </c>
      <c r="B230" s="17" t="s">
        <v>239</v>
      </c>
      <c r="C230" s="6" t="s">
        <v>269</v>
      </c>
      <c r="D230" s="17" t="s">
        <v>268</v>
      </c>
      <c r="E230" s="2">
        <v>575.01</v>
      </c>
      <c r="F230" s="8">
        <v>30000</v>
      </c>
      <c r="G230" s="8">
        <f t="shared" si="62"/>
        <v>17250300</v>
      </c>
      <c r="H230" s="8">
        <f t="shared" si="53"/>
        <v>5175090</v>
      </c>
      <c r="I230" s="8">
        <f t="shared" si="61"/>
        <v>10350180</v>
      </c>
      <c r="J230" s="8">
        <f t="shared" si="43"/>
        <v>287505</v>
      </c>
      <c r="K230" s="8">
        <f t="shared" si="44"/>
        <v>862515</v>
      </c>
      <c r="L230" s="8">
        <f t="shared" si="54"/>
        <v>1725030</v>
      </c>
      <c r="M230" s="6"/>
    </row>
    <row r="231" spans="1:15" ht="15.75" thickBot="1" x14ac:dyDescent="0.3">
      <c r="A231" s="100" t="s">
        <v>0</v>
      </c>
      <c r="B231" s="100"/>
      <c r="C231" s="100"/>
      <c r="D231" s="100"/>
      <c r="E231" s="41">
        <f>SUM(E222:E230)</f>
        <v>11962.56</v>
      </c>
      <c r="F231" s="42"/>
      <c r="G231" s="42">
        <f>SUM(G222:G230)</f>
        <v>358876800</v>
      </c>
      <c r="H231" s="42">
        <f t="shared" ref="H231" si="63">G231*0.3</f>
        <v>107663040</v>
      </c>
      <c r="I231" s="22">
        <f>G231*0.6</f>
        <v>215326080</v>
      </c>
      <c r="J231" s="43">
        <f t="shared" si="43"/>
        <v>5981280</v>
      </c>
      <c r="K231" s="43">
        <f t="shared" si="44"/>
        <v>17943840</v>
      </c>
      <c r="L231" s="42">
        <f t="shared" ref="L231" si="64">G231*0.1</f>
        <v>35887680</v>
      </c>
      <c r="M231" s="42"/>
      <c r="O231" s="53"/>
    </row>
    <row r="232" spans="1:15" ht="29.25" customHeight="1" thickBot="1" x14ac:dyDescent="0.3">
      <c r="A232" s="94" t="s">
        <v>242</v>
      </c>
      <c r="B232" s="95"/>
      <c r="C232" s="95"/>
      <c r="D232" s="95"/>
      <c r="E232" s="44">
        <f>E231+E221+E211+E198+E185+E172+E144+E105+E66+E31</f>
        <v>120976.52000000002</v>
      </c>
      <c r="F232" s="44">
        <f t="shared" ref="F232:L232" si="65">F231+F221+F211+F198+F185+F172+F144+F105+F66+F31</f>
        <v>0</v>
      </c>
      <c r="G232" s="45">
        <f>G231+G221+G211+G198+G185+G172+G144+G105+G66+G31</f>
        <v>8738634350</v>
      </c>
      <c r="H232" s="45">
        <f>H231+H221+H211+H198+H185+H172+H144+H105+H66+H31</f>
        <v>2621590305</v>
      </c>
      <c r="I232" s="45">
        <f t="shared" si="65"/>
        <v>5243180610</v>
      </c>
      <c r="J232" s="45">
        <f t="shared" si="65"/>
        <v>145643905.83333334</v>
      </c>
      <c r="K232" s="45">
        <f t="shared" si="65"/>
        <v>436931717.5</v>
      </c>
      <c r="L232" s="45">
        <f t="shared" si="65"/>
        <v>873863435</v>
      </c>
      <c r="M232" s="46"/>
      <c r="O232" s="53"/>
    </row>
  </sheetData>
  <autoFilter ref="A2:M231" xr:uid="{00000000-0009-0000-0000-000001000000}"/>
  <mergeCells count="12">
    <mergeCell ref="A232:D232"/>
    <mergeCell ref="A1:M1"/>
    <mergeCell ref="A31:D31"/>
    <mergeCell ref="A66:D66"/>
    <mergeCell ref="A105:D105"/>
    <mergeCell ref="A144:D144"/>
    <mergeCell ref="A172:D172"/>
    <mergeCell ref="A185:D185"/>
    <mergeCell ref="A231:D231"/>
    <mergeCell ref="A198:D198"/>
    <mergeCell ref="A211:D211"/>
    <mergeCell ref="A221:D221"/>
  </mergeCells>
  <printOptions horizontalCentered="1"/>
  <pageMargins left="0.2" right="0.2" top="0.5" bottom="0.5" header="0.3" footer="0.3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zoomScaleNormal="100" workbookViewId="0">
      <pane ySplit="2" topLeftCell="A3" activePane="bottomLeft" state="frozen"/>
      <selection activeCell="E115" sqref="E115"/>
      <selection pane="bottomLeft" activeCell="J3" sqref="J3"/>
    </sheetView>
  </sheetViews>
  <sheetFormatPr defaultRowHeight="15" x14ac:dyDescent="0.25"/>
  <cols>
    <col min="1" max="1" width="4.7109375" customWidth="1"/>
    <col min="2" max="2" width="6.5703125" style="19" customWidth="1"/>
    <col min="3" max="3" width="12.42578125" bestFit="1" customWidth="1"/>
    <col min="4" max="4" width="10.7109375" style="19" customWidth="1"/>
    <col min="5" max="5" width="9" customWidth="1"/>
    <col min="6" max="6" width="10.85546875" style="1" bestFit="1" customWidth="1"/>
    <col min="7" max="7" width="14" style="1" customWidth="1"/>
    <col min="8" max="8" width="12.28515625" style="1" customWidth="1"/>
    <col min="9" max="9" width="14.28515625" style="1" customWidth="1"/>
    <col min="10" max="10" width="13.42578125" style="1" customWidth="1"/>
    <col min="11" max="11" width="14.28515625" style="1" customWidth="1"/>
    <col min="12" max="12" width="12.28515625" style="1" customWidth="1"/>
    <col min="13" max="13" width="8.7109375" bestFit="1" customWidth="1"/>
    <col min="17" max="17" width="15" customWidth="1"/>
  </cols>
  <sheetData>
    <row r="1" spans="1:13" ht="31.5" x14ac:dyDescent="0.25">
      <c r="A1" s="96" t="s">
        <v>266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5">
      <c r="A2" s="3" t="s">
        <v>1</v>
      </c>
      <c r="B2" s="3" t="s">
        <v>10</v>
      </c>
      <c r="C2" s="3" t="s">
        <v>9</v>
      </c>
      <c r="D2" s="3" t="s">
        <v>3</v>
      </c>
      <c r="E2" s="3" t="s">
        <v>6</v>
      </c>
      <c r="F2" s="4" t="s">
        <v>7</v>
      </c>
      <c r="G2" s="4" t="s">
        <v>8</v>
      </c>
      <c r="H2" s="5" t="s">
        <v>5</v>
      </c>
      <c r="I2" s="5" t="s">
        <v>14</v>
      </c>
      <c r="J2" s="5" t="s">
        <v>257</v>
      </c>
      <c r="K2" s="5" t="s">
        <v>258</v>
      </c>
      <c r="L2" s="5" t="s">
        <v>15</v>
      </c>
      <c r="M2" s="6" t="s">
        <v>2</v>
      </c>
    </row>
    <row r="3" spans="1:13" x14ac:dyDescent="0.25">
      <c r="A3" s="6">
        <v>1</v>
      </c>
      <c r="B3" s="17" t="s">
        <v>27</v>
      </c>
      <c r="C3" s="17" t="s">
        <v>26</v>
      </c>
      <c r="D3" s="17" t="s">
        <v>12</v>
      </c>
      <c r="E3" s="2">
        <v>407</v>
      </c>
      <c r="F3" s="8">
        <v>95000</v>
      </c>
      <c r="G3" s="8">
        <f>F3*E3</f>
        <v>38665000</v>
      </c>
      <c r="H3" s="8">
        <f>G3*0.3</f>
        <v>11599500</v>
      </c>
      <c r="I3" s="8">
        <f>G3-H3-L3</f>
        <v>23199000</v>
      </c>
      <c r="J3" s="39">
        <f>I3/36</f>
        <v>644416.66666666663</v>
      </c>
      <c r="K3" s="39">
        <f>J3*3</f>
        <v>1933250</v>
      </c>
      <c r="L3" s="8">
        <f>G3*0.1</f>
        <v>3866500</v>
      </c>
      <c r="M3" s="6"/>
    </row>
    <row r="4" spans="1:13" x14ac:dyDescent="0.25">
      <c r="A4" s="6">
        <v>2</v>
      </c>
      <c r="B4" s="17" t="s">
        <v>28</v>
      </c>
      <c r="C4" s="17" t="s">
        <v>26</v>
      </c>
      <c r="D4" s="17" t="s">
        <v>12</v>
      </c>
      <c r="E4" s="12">
        <v>287.62</v>
      </c>
      <c r="F4" s="8">
        <v>95000</v>
      </c>
      <c r="G4" s="8">
        <f t="shared" ref="G4:G30" si="0">F4*E4</f>
        <v>27323900</v>
      </c>
      <c r="H4" s="8">
        <f t="shared" ref="H4:H30" si="1">G4*0.3</f>
        <v>8197170</v>
      </c>
      <c r="I4" s="8">
        <f t="shared" ref="I4:I30" si="2">G4-H4-L4</f>
        <v>16394340</v>
      </c>
      <c r="J4" s="39">
        <f t="shared" ref="J4:J23" si="3">I4/36</f>
        <v>455398.33333333331</v>
      </c>
      <c r="K4" s="39">
        <f t="shared" ref="K4:K23" si="4">J4*3</f>
        <v>1366195</v>
      </c>
      <c r="L4" s="8">
        <f t="shared" ref="L4:L30" si="5">G4*0.1</f>
        <v>2732390</v>
      </c>
      <c r="M4" s="6"/>
    </row>
    <row r="5" spans="1:13" x14ac:dyDescent="0.25">
      <c r="A5" s="6">
        <v>3</v>
      </c>
      <c r="B5" s="17" t="s">
        <v>29</v>
      </c>
      <c r="C5" s="17" t="s">
        <v>26</v>
      </c>
      <c r="D5" s="17" t="s">
        <v>12</v>
      </c>
      <c r="E5" s="12">
        <v>265.68</v>
      </c>
      <c r="F5" s="8">
        <v>95000</v>
      </c>
      <c r="G5" s="8">
        <f t="shared" si="0"/>
        <v>25239600</v>
      </c>
      <c r="H5" s="8">
        <f t="shared" si="1"/>
        <v>7571880</v>
      </c>
      <c r="I5" s="8">
        <f t="shared" si="2"/>
        <v>15143760</v>
      </c>
      <c r="J5" s="39">
        <f t="shared" si="3"/>
        <v>420660</v>
      </c>
      <c r="K5" s="39">
        <f t="shared" si="4"/>
        <v>1261980</v>
      </c>
      <c r="L5" s="8">
        <f t="shared" si="5"/>
        <v>2523960</v>
      </c>
      <c r="M5" s="6"/>
    </row>
    <row r="6" spans="1:13" x14ac:dyDescent="0.25">
      <c r="A6" s="6">
        <v>4</v>
      </c>
      <c r="B6" s="17" t="s">
        <v>30</v>
      </c>
      <c r="C6" s="17" t="s">
        <v>26</v>
      </c>
      <c r="D6" s="17" t="s">
        <v>12</v>
      </c>
      <c r="E6" s="12">
        <v>263.25</v>
      </c>
      <c r="F6" s="8">
        <v>95000</v>
      </c>
      <c r="G6" s="8">
        <f t="shared" si="0"/>
        <v>25008750</v>
      </c>
      <c r="H6" s="8">
        <f t="shared" si="1"/>
        <v>7502625</v>
      </c>
      <c r="I6" s="8">
        <f t="shared" si="2"/>
        <v>15005250</v>
      </c>
      <c r="J6" s="39">
        <f t="shared" si="3"/>
        <v>416812.5</v>
      </c>
      <c r="K6" s="39">
        <f t="shared" si="4"/>
        <v>1250437.5</v>
      </c>
      <c r="L6" s="8">
        <f t="shared" si="5"/>
        <v>2500875</v>
      </c>
      <c r="M6" s="6"/>
    </row>
    <row r="7" spans="1:13" x14ac:dyDescent="0.25">
      <c r="A7" s="6">
        <v>5</v>
      </c>
      <c r="B7" s="17" t="s">
        <v>31</v>
      </c>
      <c r="C7" s="17" t="s">
        <v>26</v>
      </c>
      <c r="D7" s="17" t="s">
        <v>12</v>
      </c>
      <c r="E7" s="12">
        <v>268.12</v>
      </c>
      <c r="F7" s="8">
        <v>95000</v>
      </c>
      <c r="G7" s="8">
        <f t="shared" si="0"/>
        <v>25471400</v>
      </c>
      <c r="H7" s="8">
        <f t="shared" si="1"/>
        <v>7641420</v>
      </c>
      <c r="I7" s="8">
        <f t="shared" si="2"/>
        <v>15282840</v>
      </c>
      <c r="J7" s="39">
        <f t="shared" si="3"/>
        <v>424523.33333333331</v>
      </c>
      <c r="K7" s="39">
        <f t="shared" si="4"/>
        <v>1273570</v>
      </c>
      <c r="L7" s="8">
        <f t="shared" si="5"/>
        <v>2547140</v>
      </c>
      <c r="M7" s="6"/>
    </row>
    <row r="8" spans="1:13" x14ac:dyDescent="0.25">
      <c r="A8" s="6">
        <v>6</v>
      </c>
      <c r="B8" s="17" t="s">
        <v>32</v>
      </c>
      <c r="C8" s="17" t="s">
        <v>26</v>
      </c>
      <c r="D8" s="17" t="s">
        <v>12</v>
      </c>
      <c r="E8" s="12">
        <v>450.35</v>
      </c>
      <c r="F8" s="8">
        <v>95000</v>
      </c>
      <c r="G8" s="8">
        <f t="shared" si="0"/>
        <v>42783250</v>
      </c>
      <c r="H8" s="8">
        <f t="shared" si="1"/>
        <v>12834975</v>
      </c>
      <c r="I8" s="8">
        <f t="shared" si="2"/>
        <v>25669950</v>
      </c>
      <c r="J8" s="39">
        <f t="shared" si="3"/>
        <v>713054.16666666663</v>
      </c>
      <c r="K8" s="39">
        <f t="shared" si="4"/>
        <v>2139162.5</v>
      </c>
      <c r="L8" s="8">
        <f t="shared" si="5"/>
        <v>4278325</v>
      </c>
      <c r="M8" s="6"/>
    </row>
    <row r="9" spans="1:13" x14ac:dyDescent="0.25">
      <c r="A9" s="6">
        <v>7</v>
      </c>
      <c r="B9" s="17" t="s">
        <v>33</v>
      </c>
      <c r="C9" s="17" t="s">
        <v>26</v>
      </c>
      <c r="D9" s="17" t="s">
        <v>12</v>
      </c>
      <c r="E9" s="12">
        <v>321.75</v>
      </c>
      <c r="F9" s="8">
        <v>95000</v>
      </c>
      <c r="G9" s="8">
        <f t="shared" si="0"/>
        <v>30566250</v>
      </c>
      <c r="H9" s="8">
        <f t="shared" si="1"/>
        <v>9169875</v>
      </c>
      <c r="I9" s="8">
        <f t="shared" si="2"/>
        <v>18339750</v>
      </c>
      <c r="J9" s="39">
        <f t="shared" si="3"/>
        <v>509437.5</v>
      </c>
      <c r="K9" s="39">
        <f t="shared" si="4"/>
        <v>1528312.5</v>
      </c>
      <c r="L9" s="8">
        <f t="shared" si="5"/>
        <v>3056625</v>
      </c>
      <c r="M9" s="6"/>
    </row>
    <row r="10" spans="1:13" x14ac:dyDescent="0.25">
      <c r="A10" s="6">
        <v>8</v>
      </c>
      <c r="B10" s="17" t="s">
        <v>34</v>
      </c>
      <c r="C10" s="17" t="s">
        <v>26</v>
      </c>
      <c r="D10" s="17" t="s">
        <v>12</v>
      </c>
      <c r="E10" s="7">
        <v>190.46</v>
      </c>
      <c r="F10" s="8">
        <v>95000</v>
      </c>
      <c r="G10" s="8">
        <f t="shared" si="0"/>
        <v>18093700</v>
      </c>
      <c r="H10" s="8">
        <f t="shared" si="1"/>
        <v>5428110</v>
      </c>
      <c r="I10" s="8">
        <f t="shared" si="2"/>
        <v>10856220</v>
      </c>
      <c r="J10" s="39">
        <f t="shared" si="3"/>
        <v>301561.66666666669</v>
      </c>
      <c r="K10" s="39">
        <f t="shared" si="4"/>
        <v>904685</v>
      </c>
      <c r="L10" s="8">
        <f t="shared" si="5"/>
        <v>1809370</v>
      </c>
      <c r="M10" s="6"/>
    </row>
    <row r="11" spans="1:13" x14ac:dyDescent="0.25">
      <c r="A11" s="6">
        <v>9</v>
      </c>
      <c r="B11" s="17" t="s">
        <v>35</v>
      </c>
      <c r="C11" s="17" t="s">
        <v>26</v>
      </c>
      <c r="D11" s="17" t="s">
        <v>12</v>
      </c>
      <c r="E11" s="7">
        <v>175.56</v>
      </c>
      <c r="F11" s="8">
        <v>95000</v>
      </c>
      <c r="G11" s="8">
        <f t="shared" si="0"/>
        <v>16678200</v>
      </c>
      <c r="H11" s="8">
        <f t="shared" si="1"/>
        <v>5003460</v>
      </c>
      <c r="I11" s="8">
        <f t="shared" si="2"/>
        <v>10006920</v>
      </c>
      <c r="J11" s="39">
        <f t="shared" si="3"/>
        <v>277970</v>
      </c>
      <c r="K11" s="39">
        <f t="shared" si="4"/>
        <v>833910</v>
      </c>
      <c r="L11" s="8">
        <f t="shared" si="5"/>
        <v>1667820</v>
      </c>
      <c r="M11" s="6"/>
    </row>
    <row r="12" spans="1:13" x14ac:dyDescent="0.25">
      <c r="A12" s="6">
        <v>10</v>
      </c>
      <c r="B12" s="17" t="s">
        <v>36</v>
      </c>
      <c r="C12" s="17" t="s">
        <v>26</v>
      </c>
      <c r="D12" s="17" t="s">
        <v>12</v>
      </c>
      <c r="E12" s="7">
        <v>226.9</v>
      </c>
      <c r="F12" s="8">
        <v>95000</v>
      </c>
      <c r="G12" s="8">
        <f t="shared" si="0"/>
        <v>21555500</v>
      </c>
      <c r="H12" s="8">
        <f t="shared" si="1"/>
        <v>6466650</v>
      </c>
      <c r="I12" s="8">
        <f t="shared" si="2"/>
        <v>12933300</v>
      </c>
      <c r="J12" s="39">
        <f t="shared" si="3"/>
        <v>359258.33333333331</v>
      </c>
      <c r="K12" s="39">
        <f t="shared" si="4"/>
        <v>1077775</v>
      </c>
      <c r="L12" s="8">
        <f t="shared" si="5"/>
        <v>2155550</v>
      </c>
      <c r="M12" s="6"/>
    </row>
    <row r="13" spans="1:13" x14ac:dyDescent="0.25">
      <c r="A13" s="6">
        <v>11</v>
      </c>
      <c r="B13" s="17" t="s">
        <v>37</v>
      </c>
      <c r="C13" s="17" t="s">
        <v>26</v>
      </c>
      <c r="D13" s="17" t="s">
        <v>12</v>
      </c>
      <c r="E13" s="7">
        <v>226.9</v>
      </c>
      <c r="F13" s="8">
        <v>95000</v>
      </c>
      <c r="G13" s="8">
        <f t="shared" si="0"/>
        <v>21555500</v>
      </c>
      <c r="H13" s="8">
        <f t="shared" si="1"/>
        <v>6466650</v>
      </c>
      <c r="I13" s="8">
        <f t="shared" si="2"/>
        <v>12933300</v>
      </c>
      <c r="J13" s="39">
        <f t="shared" si="3"/>
        <v>359258.33333333331</v>
      </c>
      <c r="K13" s="39">
        <f t="shared" si="4"/>
        <v>1077775</v>
      </c>
      <c r="L13" s="8">
        <f t="shared" si="5"/>
        <v>2155550</v>
      </c>
      <c r="M13" s="6"/>
    </row>
    <row r="14" spans="1:13" x14ac:dyDescent="0.25">
      <c r="A14" s="6">
        <v>12</v>
      </c>
      <c r="B14" s="17" t="s">
        <v>38</v>
      </c>
      <c r="C14" s="17" t="s">
        <v>26</v>
      </c>
      <c r="D14" s="17" t="s">
        <v>12</v>
      </c>
      <c r="E14" s="7">
        <v>175.56</v>
      </c>
      <c r="F14" s="8">
        <v>95000</v>
      </c>
      <c r="G14" s="8">
        <f t="shared" si="0"/>
        <v>16678200</v>
      </c>
      <c r="H14" s="8">
        <f t="shared" si="1"/>
        <v>5003460</v>
      </c>
      <c r="I14" s="8">
        <f t="shared" si="2"/>
        <v>10006920</v>
      </c>
      <c r="J14" s="39">
        <f t="shared" si="3"/>
        <v>277970</v>
      </c>
      <c r="K14" s="39">
        <f t="shared" si="4"/>
        <v>833910</v>
      </c>
      <c r="L14" s="8">
        <f t="shared" si="5"/>
        <v>1667820</v>
      </c>
      <c r="M14" s="6"/>
    </row>
    <row r="15" spans="1:13" x14ac:dyDescent="0.25">
      <c r="A15" s="6">
        <v>13</v>
      </c>
      <c r="B15" s="17" t="s">
        <v>39</v>
      </c>
      <c r="C15" s="17" t="s">
        <v>26</v>
      </c>
      <c r="D15" s="17" t="s">
        <v>12</v>
      </c>
      <c r="E15" s="7">
        <v>190.46</v>
      </c>
      <c r="F15" s="8">
        <v>95000</v>
      </c>
      <c r="G15" s="8">
        <f t="shared" si="0"/>
        <v>18093700</v>
      </c>
      <c r="H15" s="8">
        <f t="shared" si="1"/>
        <v>5428110</v>
      </c>
      <c r="I15" s="8">
        <f t="shared" si="2"/>
        <v>10856220</v>
      </c>
      <c r="J15" s="39">
        <f t="shared" si="3"/>
        <v>301561.66666666669</v>
      </c>
      <c r="K15" s="39">
        <f t="shared" si="4"/>
        <v>904685</v>
      </c>
      <c r="L15" s="8">
        <f t="shared" si="5"/>
        <v>1809370</v>
      </c>
      <c r="M15" s="6"/>
    </row>
    <row r="16" spans="1:13" x14ac:dyDescent="0.25">
      <c r="A16" s="6">
        <v>14</v>
      </c>
      <c r="B16" s="17" t="s">
        <v>40</v>
      </c>
      <c r="C16" s="17" t="s">
        <v>26</v>
      </c>
      <c r="D16" s="17" t="s">
        <v>12</v>
      </c>
      <c r="E16" s="7">
        <v>333.7</v>
      </c>
      <c r="F16" s="8">
        <v>95000</v>
      </c>
      <c r="G16" s="8">
        <f t="shared" si="0"/>
        <v>31701500</v>
      </c>
      <c r="H16" s="8">
        <f t="shared" si="1"/>
        <v>9510450</v>
      </c>
      <c r="I16" s="8">
        <f t="shared" si="2"/>
        <v>19020900</v>
      </c>
      <c r="J16" s="39">
        <f>I16/12</f>
        <v>1585075</v>
      </c>
      <c r="K16" s="39">
        <f>J16*3</f>
        <v>4755225</v>
      </c>
      <c r="L16" s="8">
        <f t="shared" si="5"/>
        <v>3170150</v>
      </c>
      <c r="M16" s="6"/>
    </row>
    <row r="17" spans="1:13" x14ac:dyDescent="0.25">
      <c r="A17" s="6">
        <v>15</v>
      </c>
      <c r="B17" s="17" t="s">
        <v>41</v>
      </c>
      <c r="C17" s="17" t="s">
        <v>26</v>
      </c>
      <c r="D17" s="17" t="s">
        <v>12</v>
      </c>
      <c r="E17" s="7">
        <v>324.77</v>
      </c>
      <c r="F17" s="8">
        <v>95000</v>
      </c>
      <c r="G17" s="8">
        <f t="shared" si="0"/>
        <v>30853150</v>
      </c>
      <c r="H17" s="8">
        <f t="shared" si="1"/>
        <v>9255945</v>
      </c>
      <c r="I17" s="8">
        <f t="shared" si="2"/>
        <v>18511890</v>
      </c>
      <c r="J17" s="39">
        <f t="shared" si="3"/>
        <v>514219.16666666669</v>
      </c>
      <c r="K17" s="39">
        <f t="shared" si="4"/>
        <v>1542657.5</v>
      </c>
      <c r="L17" s="8">
        <f t="shared" si="5"/>
        <v>3085315</v>
      </c>
      <c r="M17" s="6"/>
    </row>
    <row r="18" spans="1:13" x14ac:dyDescent="0.25">
      <c r="A18" s="6">
        <v>16</v>
      </c>
      <c r="B18" s="17" t="s">
        <v>42</v>
      </c>
      <c r="C18" s="17" t="s">
        <v>26</v>
      </c>
      <c r="D18" s="17" t="s">
        <v>12</v>
      </c>
      <c r="E18" s="7">
        <v>830.76</v>
      </c>
      <c r="F18" s="8">
        <v>95000</v>
      </c>
      <c r="G18" s="8">
        <f t="shared" si="0"/>
        <v>78922200</v>
      </c>
      <c r="H18" s="8">
        <f t="shared" si="1"/>
        <v>23676660</v>
      </c>
      <c r="I18" s="8">
        <f t="shared" si="2"/>
        <v>47353320</v>
      </c>
      <c r="J18" s="39">
        <f t="shared" si="3"/>
        <v>1315370</v>
      </c>
      <c r="K18" s="39">
        <f t="shared" si="4"/>
        <v>3946110</v>
      </c>
      <c r="L18" s="8">
        <f t="shared" si="5"/>
        <v>7892220</v>
      </c>
      <c r="M18" s="6"/>
    </row>
    <row r="19" spans="1:13" x14ac:dyDescent="0.25">
      <c r="A19" s="6">
        <v>17</v>
      </c>
      <c r="B19" s="17" t="s">
        <v>43</v>
      </c>
      <c r="C19" s="17" t="s">
        <v>26</v>
      </c>
      <c r="D19" s="17" t="s">
        <v>12</v>
      </c>
      <c r="E19" s="7">
        <v>477</v>
      </c>
      <c r="F19" s="8">
        <v>95000</v>
      </c>
      <c r="G19" s="8">
        <f t="shared" si="0"/>
        <v>45315000</v>
      </c>
      <c r="H19" s="8">
        <f t="shared" si="1"/>
        <v>13594500</v>
      </c>
      <c r="I19" s="8">
        <f t="shared" si="2"/>
        <v>27189000</v>
      </c>
      <c r="J19" s="39">
        <f t="shared" si="3"/>
        <v>755250</v>
      </c>
      <c r="K19" s="39">
        <f t="shared" si="4"/>
        <v>2265750</v>
      </c>
      <c r="L19" s="8">
        <f t="shared" si="5"/>
        <v>4531500</v>
      </c>
      <c r="M19" s="6"/>
    </row>
    <row r="20" spans="1:13" x14ac:dyDescent="0.25">
      <c r="A20" s="6">
        <v>18</v>
      </c>
      <c r="B20" s="17" t="s">
        <v>44</v>
      </c>
      <c r="C20" s="17" t="s">
        <v>26</v>
      </c>
      <c r="D20" s="17" t="s">
        <v>12</v>
      </c>
      <c r="E20" s="7">
        <v>349.46</v>
      </c>
      <c r="F20" s="8">
        <v>95000</v>
      </c>
      <c r="G20" s="8">
        <f t="shared" si="0"/>
        <v>33198699.999999996</v>
      </c>
      <c r="H20" s="8">
        <f t="shared" si="1"/>
        <v>9959609.9999999981</v>
      </c>
      <c r="I20" s="8">
        <f t="shared" si="2"/>
        <v>19919220</v>
      </c>
      <c r="J20" s="39">
        <f t="shared" si="3"/>
        <v>553311.66666666663</v>
      </c>
      <c r="K20" s="39">
        <f t="shared" si="4"/>
        <v>1659935</v>
      </c>
      <c r="L20" s="8">
        <f t="shared" si="5"/>
        <v>3319870</v>
      </c>
      <c r="M20" s="6"/>
    </row>
    <row r="21" spans="1:13" x14ac:dyDescent="0.25">
      <c r="A21" s="6">
        <v>19</v>
      </c>
      <c r="B21" s="17" t="s">
        <v>45</v>
      </c>
      <c r="C21" s="17" t="s">
        <v>26</v>
      </c>
      <c r="D21" s="17" t="s">
        <v>12</v>
      </c>
      <c r="E21" s="7">
        <v>349.46</v>
      </c>
      <c r="F21" s="8">
        <v>95000</v>
      </c>
      <c r="G21" s="8">
        <f t="shared" si="0"/>
        <v>33198699.999999996</v>
      </c>
      <c r="H21" s="8">
        <f t="shared" si="1"/>
        <v>9959609.9999999981</v>
      </c>
      <c r="I21" s="8">
        <f t="shared" si="2"/>
        <v>19919220</v>
      </c>
      <c r="J21" s="39">
        <f t="shared" si="3"/>
        <v>553311.66666666663</v>
      </c>
      <c r="K21" s="39">
        <f t="shared" si="4"/>
        <v>1659935</v>
      </c>
      <c r="L21" s="8">
        <f t="shared" si="5"/>
        <v>3319870</v>
      </c>
      <c r="M21" s="6"/>
    </row>
    <row r="22" spans="1:13" x14ac:dyDescent="0.25">
      <c r="A22" s="6">
        <v>20</v>
      </c>
      <c r="B22" s="17" t="s">
        <v>46</v>
      </c>
      <c r="C22" s="17" t="s">
        <v>26</v>
      </c>
      <c r="D22" s="17" t="s">
        <v>12</v>
      </c>
      <c r="E22" s="7">
        <v>549.42999999999995</v>
      </c>
      <c r="F22" s="8">
        <v>95000</v>
      </c>
      <c r="G22" s="8">
        <f t="shared" si="0"/>
        <v>52195849.999999993</v>
      </c>
      <c r="H22" s="8">
        <f t="shared" si="1"/>
        <v>15658754.999999996</v>
      </c>
      <c r="I22" s="8">
        <f t="shared" si="2"/>
        <v>31317510</v>
      </c>
      <c r="J22" s="39">
        <f t="shared" si="3"/>
        <v>869930.83333333337</v>
      </c>
      <c r="K22" s="39">
        <f t="shared" si="4"/>
        <v>2609792.5</v>
      </c>
      <c r="L22" s="8">
        <f t="shared" si="5"/>
        <v>5219585</v>
      </c>
      <c r="M22" s="6"/>
    </row>
    <row r="23" spans="1:13" x14ac:dyDescent="0.25">
      <c r="A23" s="6">
        <v>21</v>
      </c>
      <c r="B23" s="17" t="s">
        <v>47</v>
      </c>
      <c r="C23" s="17" t="s">
        <v>26</v>
      </c>
      <c r="D23" s="17" t="s">
        <v>12</v>
      </c>
      <c r="E23" s="7">
        <v>534.67999999999995</v>
      </c>
      <c r="F23" s="8">
        <v>95000</v>
      </c>
      <c r="G23" s="8">
        <f t="shared" si="0"/>
        <v>50794599.999999993</v>
      </c>
      <c r="H23" s="8">
        <f t="shared" si="1"/>
        <v>15238379.999999996</v>
      </c>
      <c r="I23" s="8">
        <f t="shared" si="2"/>
        <v>30476760</v>
      </c>
      <c r="J23" s="39">
        <f t="shared" si="3"/>
        <v>846576.66666666663</v>
      </c>
      <c r="K23" s="39">
        <f t="shared" si="4"/>
        <v>2539730</v>
      </c>
      <c r="L23" s="8">
        <f t="shared" si="5"/>
        <v>5079460</v>
      </c>
      <c r="M23" s="6"/>
    </row>
    <row r="24" spans="1:13" x14ac:dyDescent="0.25">
      <c r="A24" s="6">
        <v>22</v>
      </c>
      <c r="B24" s="17" t="s">
        <v>48</v>
      </c>
      <c r="C24" s="17" t="s">
        <v>26</v>
      </c>
      <c r="D24" s="17" t="s">
        <v>12</v>
      </c>
      <c r="E24" s="7">
        <v>494.12</v>
      </c>
      <c r="F24" s="8">
        <v>95000</v>
      </c>
      <c r="G24" s="8">
        <f t="shared" si="0"/>
        <v>46941400</v>
      </c>
      <c r="H24" s="8">
        <f t="shared" si="1"/>
        <v>14082420</v>
      </c>
      <c r="I24" s="8">
        <f t="shared" si="2"/>
        <v>28164840</v>
      </c>
      <c r="J24" s="39">
        <f>I24/36</f>
        <v>782356.66666666663</v>
      </c>
      <c r="K24" s="39">
        <f>J24*3</f>
        <v>2347070</v>
      </c>
      <c r="L24" s="8">
        <f t="shared" si="5"/>
        <v>4694140</v>
      </c>
      <c r="M24" s="6"/>
    </row>
    <row r="25" spans="1:13" x14ac:dyDescent="0.25">
      <c r="A25" s="6">
        <v>23</v>
      </c>
      <c r="B25" s="17" t="s">
        <v>49</v>
      </c>
      <c r="C25" s="17" t="s">
        <v>26</v>
      </c>
      <c r="D25" s="17" t="s">
        <v>12</v>
      </c>
      <c r="E25" s="7">
        <v>405.62</v>
      </c>
      <c r="F25" s="8">
        <v>95000</v>
      </c>
      <c r="G25" s="8">
        <f t="shared" si="0"/>
        <v>38533900</v>
      </c>
      <c r="H25" s="8">
        <f t="shared" si="1"/>
        <v>11560170</v>
      </c>
      <c r="I25" s="8">
        <f t="shared" si="2"/>
        <v>23120340</v>
      </c>
      <c r="J25" s="39">
        <f t="shared" ref="J25:J30" si="6">I25/36</f>
        <v>642231.66666666663</v>
      </c>
      <c r="K25" s="39">
        <f t="shared" ref="K25:K30" si="7">J25*3</f>
        <v>1926695</v>
      </c>
      <c r="L25" s="8">
        <f t="shared" si="5"/>
        <v>3853390</v>
      </c>
      <c r="M25" s="6"/>
    </row>
    <row r="26" spans="1:13" x14ac:dyDescent="0.25">
      <c r="A26" s="6">
        <v>24</v>
      </c>
      <c r="B26" s="17" t="s">
        <v>50</v>
      </c>
      <c r="C26" s="17" t="s">
        <v>26</v>
      </c>
      <c r="D26" s="17" t="s">
        <v>12</v>
      </c>
      <c r="E26" s="7">
        <v>585</v>
      </c>
      <c r="F26" s="8">
        <v>95000</v>
      </c>
      <c r="G26" s="8">
        <f t="shared" si="0"/>
        <v>55575000</v>
      </c>
      <c r="H26" s="8">
        <f t="shared" si="1"/>
        <v>16672500</v>
      </c>
      <c r="I26" s="8">
        <f t="shared" si="2"/>
        <v>33345000</v>
      </c>
      <c r="J26" s="39">
        <f t="shared" si="6"/>
        <v>926250</v>
      </c>
      <c r="K26" s="39">
        <f t="shared" si="7"/>
        <v>2778750</v>
      </c>
      <c r="L26" s="8">
        <f t="shared" si="5"/>
        <v>5557500</v>
      </c>
      <c r="M26" s="6"/>
    </row>
    <row r="27" spans="1:13" x14ac:dyDescent="0.25">
      <c r="A27" s="6">
        <v>25</v>
      </c>
      <c r="B27" s="17" t="s">
        <v>51</v>
      </c>
      <c r="C27" s="17" t="s">
        <v>26</v>
      </c>
      <c r="D27" s="17" t="s">
        <v>12</v>
      </c>
      <c r="E27" s="7">
        <v>786.62</v>
      </c>
      <c r="F27" s="8">
        <v>95000</v>
      </c>
      <c r="G27" s="8">
        <f t="shared" si="0"/>
        <v>74728900</v>
      </c>
      <c r="H27" s="8">
        <f t="shared" si="1"/>
        <v>22418670</v>
      </c>
      <c r="I27" s="8">
        <f t="shared" si="2"/>
        <v>44837340</v>
      </c>
      <c r="J27" s="39">
        <f t="shared" si="6"/>
        <v>1245481.6666666667</v>
      </c>
      <c r="K27" s="39">
        <f t="shared" si="7"/>
        <v>3736445</v>
      </c>
      <c r="L27" s="8">
        <f t="shared" si="5"/>
        <v>7472890</v>
      </c>
      <c r="M27" s="6"/>
    </row>
    <row r="28" spans="1:13" x14ac:dyDescent="0.25">
      <c r="A28" s="6">
        <v>26</v>
      </c>
      <c r="B28" s="17" t="s">
        <v>52</v>
      </c>
      <c r="C28" s="17" t="s">
        <v>26</v>
      </c>
      <c r="D28" s="17" t="s">
        <v>12</v>
      </c>
      <c r="E28" s="7">
        <v>528.75</v>
      </c>
      <c r="F28" s="8">
        <v>95000</v>
      </c>
      <c r="G28" s="8">
        <f t="shared" si="0"/>
        <v>50231250</v>
      </c>
      <c r="H28" s="8">
        <f t="shared" si="1"/>
        <v>15069375</v>
      </c>
      <c r="I28" s="8">
        <f t="shared" si="2"/>
        <v>30138750</v>
      </c>
      <c r="J28" s="39">
        <f t="shared" si="6"/>
        <v>837187.5</v>
      </c>
      <c r="K28" s="39">
        <f t="shared" si="7"/>
        <v>2511562.5</v>
      </c>
      <c r="L28" s="8">
        <f t="shared" si="5"/>
        <v>5023125</v>
      </c>
      <c r="M28" s="16"/>
    </row>
    <row r="29" spans="1:13" x14ac:dyDescent="0.25">
      <c r="A29" s="6">
        <v>27</v>
      </c>
      <c r="B29" s="17" t="s">
        <v>53</v>
      </c>
      <c r="C29" s="17" t="s">
        <v>26</v>
      </c>
      <c r="D29" s="17" t="s">
        <v>12</v>
      </c>
      <c r="E29" s="7">
        <v>532.41999999999996</v>
      </c>
      <c r="F29" s="8">
        <v>95000</v>
      </c>
      <c r="G29" s="8">
        <f t="shared" si="0"/>
        <v>50579899.999999993</v>
      </c>
      <c r="H29" s="8">
        <f t="shared" si="1"/>
        <v>15173969.999999996</v>
      </c>
      <c r="I29" s="8">
        <f t="shared" si="2"/>
        <v>30347940</v>
      </c>
      <c r="J29" s="39">
        <f t="shared" si="6"/>
        <v>842998.33333333337</v>
      </c>
      <c r="K29" s="39">
        <f t="shared" si="7"/>
        <v>2528995</v>
      </c>
      <c r="L29" s="8">
        <f t="shared" si="5"/>
        <v>5057990</v>
      </c>
      <c r="M29" s="16"/>
    </row>
    <row r="30" spans="1:13" x14ac:dyDescent="0.25">
      <c r="A30" s="6">
        <v>28</v>
      </c>
      <c r="B30" s="17" t="s">
        <v>54</v>
      </c>
      <c r="C30" s="17" t="s">
        <v>26</v>
      </c>
      <c r="D30" s="17" t="s">
        <v>12</v>
      </c>
      <c r="E30" s="7">
        <v>540.12</v>
      </c>
      <c r="F30" s="8">
        <v>95000</v>
      </c>
      <c r="G30" s="8">
        <f t="shared" si="0"/>
        <v>51311400</v>
      </c>
      <c r="H30" s="8">
        <f t="shared" si="1"/>
        <v>15393420</v>
      </c>
      <c r="I30" s="8">
        <f t="shared" si="2"/>
        <v>30786840</v>
      </c>
      <c r="J30" s="39">
        <f t="shared" si="6"/>
        <v>855190</v>
      </c>
      <c r="K30" s="39">
        <f t="shared" si="7"/>
        <v>2565570</v>
      </c>
      <c r="L30" s="8">
        <f t="shared" si="5"/>
        <v>5131140</v>
      </c>
      <c r="M30" s="16"/>
    </row>
    <row r="31" spans="1:13" x14ac:dyDescent="0.25">
      <c r="A31" s="97" t="s">
        <v>0</v>
      </c>
      <c r="B31" s="98"/>
      <c r="C31" s="98"/>
      <c r="D31" s="99"/>
      <c r="E31" s="9">
        <f>SUM(E3:E30)</f>
        <v>11071.520000000002</v>
      </c>
      <c r="F31" s="24"/>
      <c r="G31" s="22">
        <f t="shared" ref="G31:L31" si="8">SUM(G3:G30)</f>
        <v>1051794400</v>
      </c>
      <c r="H31" s="22">
        <f t="shared" si="8"/>
        <v>315538320</v>
      </c>
      <c r="I31" s="22">
        <f t="shared" si="8"/>
        <v>631076640</v>
      </c>
      <c r="J31" s="40">
        <f t="shared" si="8"/>
        <v>18586623.333333332</v>
      </c>
      <c r="K31" s="40">
        <f t="shared" si="8"/>
        <v>55759870</v>
      </c>
      <c r="L31" s="22">
        <f t="shared" si="8"/>
        <v>105179440</v>
      </c>
      <c r="M31" s="25"/>
    </row>
  </sheetData>
  <autoFilter ref="A2:M31" xr:uid="{00000000-0009-0000-0000-000002000000}"/>
  <mergeCells count="2">
    <mergeCell ref="A1:M1"/>
    <mergeCell ref="A31:D31"/>
  </mergeCells>
  <printOptions horizontalCentered="1"/>
  <pageMargins left="0.2" right="0.2" top="0.5" bottom="0.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zoomScaleNormal="100" workbookViewId="0">
      <pane ySplit="2" topLeftCell="A26" activePane="bottomLeft" state="frozen"/>
      <selection activeCell="E115" sqref="E115"/>
      <selection pane="bottomLeft" activeCell="L37" activeCellId="3" sqref="H37 I37 L37 L37"/>
    </sheetView>
  </sheetViews>
  <sheetFormatPr defaultRowHeight="15" x14ac:dyDescent="0.25"/>
  <cols>
    <col min="1" max="1" width="5.85546875" customWidth="1"/>
    <col min="2" max="2" width="7.5703125" style="19" customWidth="1"/>
    <col min="3" max="3" width="8" customWidth="1"/>
    <col min="4" max="4" width="9.28515625" style="19" customWidth="1"/>
    <col min="5" max="5" width="9.28515625" customWidth="1"/>
    <col min="6" max="6" width="10.85546875" style="1" bestFit="1" customWidth="1"/>
    <col min="7" max="7" width="14.42578125" style="1" customWidth="1"/>
    <col min="8" max="8" width="13.42578125" style="1" customWidth="1"/>
    <col min="9" max="9" width="14.42578125" style="1" customWidth="1"/>
    <col min="10" max="10" width="12.42578125" style="1" customWidth="1"/>
    <col min="11" max="11" width="14.28515625" style="1" customWidth="1"/>
    <col min="12" max="12" width="13.28515625" style="1" customWidth="1"/>
    <col min="13" max="13" width="8.7109375" bestFit="1" customWidth="1"/>
    <col min="17" max="17" width="15" customWidth="1"/>
  </cols>
  <sheetData>
    <row r="1" spans="1:13" ht="31.5" x14ac:dyDescent="0.25">
      <c r="A1" s="96" t="s">
        <v>265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5">
      <c r="A2" s="3" t="s">
        <v>1</v>
      </c>
      <c r="B2" s="3" t="s">
        <v>10</v>
      </c>
      <c r="C2" s="3" t="s">
        <v>9</v>
      </c>
      <c r="D2" s="3" t="s">
        <v>3</v>
      </c>
      <c r="E2" s="3" t="s">
        <v>6</v>
      </c>
      <c r="F2" s="4" t="s">
        <v>7</v>
      </c>
      <c r="G2" s="4" t="s">
        <v>8</v>
      </c>
      <c r="H2" s="5" t="s">
        <v>5</v>
      </c>
      <c r="I2" s="5" t="s">
        <v>14</v>
      </c>
      <c r="J2" s="5" t="s">
        <v>257</v>
      </c>
      <c r="K2" s="5" t="s">
        <v>258</v>
      </c>
      <c r="L2" s="5" t="s">
        <v>15</v>
      </c>
      <c r="M2" s="6" t="s">
        <v>2</v>
      </c>
    </row>
    <row r="3" spans="1:13" x14ac:dyDescent="0.25">
      <c r="A3" s="6">
        <v>1</v>
      </c>
      <c r="B3" s="17" t="s">
        <v>55</v>
      </c>
      <c r="C3" s="6" t="s">
        <v>11</v>
      </c>
      <c r="D3" s="17" t="s">
        <v>12</v>
      </c>
      <c r="E3" s="7">
        <v>796.79</v>
      </c>
      <c r="F3" s="8">
        <v>125000</v>
      </c>
      <c r="G3" s="8">
        <f t="shared" ref="G3:G36" si="0">F3*E3</f>
        <v>99598750</v>
      </c>
      <c r="H3" s="8">
        <f t="shared" ref="H3:H36" si="1">G3*0.3</f>
        <v>29879625</v>
      </c>
      <c r="I3" s="8">
        <f>G3-H3-L3</f>
        <v>59759250</v>
      </c>
      <c r="J3" s="8">
        <f>I3/36</f>
        <v>1659979.1666666667</v>
      </c>
      <c r="K3" s="8">
        <f>J3*3</f>
        <v>4979937.5</v>
      </c>
      <c r="L3" s="8">
        <f t="shared" ref="L3:L37" si="2">G3*0.1</f>
        <v>9959875</v>
      </c>
      <c r="M3" s="6"/>
    </row>
    <row r="4" spans="1:13" x14ac:dyDescent="0.25">
      <c r="A4" s="6">
        <v>2</v>
      </c>
      <c r="B4" s="17" t="s">
        <v>56</v>
      </c>
      <c r="C4" s="6" t="s">
        <v>11</v>
      </c>
      <c r="D4" s="17" t="s">
        <v>12</v>
      </c>
      <c r="E4" s="7">
        <v>528.75</v>
      </c>
      <c r="F4" s="8">
        <v>125000</v>
      </c>
      <c r="G4" s="8">
        <f t="shared" si="0"/>
        <v>66093750</v>
      </c>
      <c r="H4" s="8">
        <f t="shared" si="1"/>
        <v>19828125</v>
      </c>
      <c r="I4" s="8">
        <f t="shared" ref="I4:I36" si="3">G4-H4-L4</f>
        <v>39656250</v>
      </c>
      <c r="J4" s="8">
        <f t="shared" ref="J4:J37" si="4">I4/36</f>
        <v>1101562.5</v>
      </c>
      <c r="K4" s="8">
        <f t="shared" ref="K4:K37" si="5">J4*3</f>
        <v>3304687.5</v>
      </c>
      <c r="L4" s="8">
        <f t="shared" si="2"/>
        <v>6609375</v>
      </c>
      <c r="M4" s="6"/>
    </row>
    <row r="5" spans="1:13" x14ac:dyDescent="0.25">
      <c r="A5" s="6">
        <v>3</v>
      </c>
      <c r="B5" s="17" t="s">
        <v>57</v>
      </c>
      <c r="C5" s="6" t="s">
        <v>11</v>
      </c>
      <c r="D5" s="17" t="s">
        <v>12</v>
      </c>
      <c r="E5" s="7">
        <v>532.41999999999996</v>
      </c>
      <c r="F5" s="8">
        <v>125000</v>
      </c>
      <c r="G5" s="8">
        <f t="shared" si="0"/>
        <v>66552499.999999993</v>
      </c>
      <c r="H5" s="8">
        <f t="shared" si="1"/>
        <v>19965749.999999996</v>
      </c>
      <c r="I5" s="8">
        <f t="shared" si="3"/>
        <v>39931500</v>
      </c>
      <c r="J5" s="8">
        <f t="shared" si="4"/>
        <v>1109208.3333333333</v>
      </c>
      <c r="K5" s="8">
        <f t="shared" si="5"/>
        <v>3327625</v>
      </c>
      <c r="L5" s="8">
        <f t="shared" si="2"/>
        <v>6655250</v>
      </c>
      <c r="M5" s="6"/>
    </row>
    <row r="6" spans="1:13" x14ac:dyDescent="0.25">
      <c r="A6" s="6">
        <v>4</v>
      </c>
      <c r="B6" s="17" t="s">
        <v>58</v>
      </c>
      <c r="C6" s="6" t="s">
        <v>11</v>
      </c>
      <c r="D6" s="17" t="s">
        <v>12</v>
      </c>
      <c r="E6" s="7">
        <v>540.12</v>
      </c>
      <c r="F6" s="8">
        <v>125000</v>
      </c>
      <c r="G6" s="8">
        <f t="shared" si="0"/>
        <v>67515000</v>
      </c>
      <c r="H6" s="8">
        <f t="shared" si="1"/>
        <v>20254500</v>
      </c>
      <c r="I6" s="8">
        <f t="shared" si="3"/>
        <v>40509000</v>
      </c>
      <c r="J6" s="8">
        <f t="shared" si="4"/>
        <v>1125250</v>
      </c>
      <c r="K6" s="8">
        <f t="shared" si="5"/>
        <v>3375750</v>
      </c>
      <c r="L6" s="8">
        <f t="shared" si="2"/>
        <v>6751500</v>
      </c>
      <c r="M6" s="6"/>
    </row>
    <row r="7" spans="1:13" x14ac:dyDescent="0.25">
      <c r="A7" s="6">
        <v>5</v>
      </c>
      <c r="B7" s="17" t="s">
        <v>59</v>
      </c>
      <c r="C7" s="6" t="s">
        <v>11</v>
      </c>
      <c r="D7" s="17" t="s">
        <v>12</v>
      </c>
      <c r="E7" s="7">
        <v>321.75</v>
      </c>
      <c r="F7" s="8">
        <v>125000</v>
      </c>
      <c r="G7" s="8">
        <f t="shared" si="0"/>
        <v>40218750</v>
      </c>
      <c r="H7" s="8">
        <f t="shared" si="1"/>
        <v>12065625</v>
      </c>
      <c r="I7" s="8">
        <f t="shared" si="3"/>
        <v>24131250</v>
      </c>
      <c r="J7" s="8">
        <f t="shared" si="4"/>
        <v>670312.5</v>
      </c>
      <c r="K7" s="8">
        <f t="shared" si="5"/>
        <v>2010937.5</v>
      </c>
      <c r="L7" s="8">
        <f t="shared" si="2"/>
        <v>4021875</v>
      </c>
      <c r="M7" s="6"/>
    </row>
    <row r="8" spans="1:13" x14ac:dyDescent="0.25">
      <c r="A8" s="6">
        <v>6</v>
      </c>
      <c r="B8" s="17" t="s">
        <v>60</v>
      </c>
      <c r="C8" s="6" t="s">
        <v>11</v>
      </c>
      <c r="D8" s="17" t="s">
        <v>12</v>
      </c>
      <c r="E8" s="7">
        <v>450.35</v>
      </c>
      <c r="F8" s="8">
        <v>125000</v>
      </c>
      <c r="G8" s="8">
        <f t="shared" si="0"/>
        <v>56293750</v>
      </c>
      <c r="H8" s="8">
        <f t="shared" si="1"/>
        <v>16888125</v>
      </c>
      <c r="I8" s="8">
        <f t="shared" si="3"/>
        <v>33776250</v>
      </c>
      <c r="J8" s="8">
        <f t="shared" si="4"/>
        <v>938229.16666666663</v>
      </c>
      <c r="K8" s="8">
        <f t="shared" si="5"/>
        <v>2814687.5</v>
      </c>
      <c r="L8" s="8">
        <f t="shared" si="2"/>
        <v>5629375</v>
      </c>
      <c r="M8" s="6"/>
    </row>
    <row r="9" spans="1:13" x14ac:dyDescent="0.25">
      <c r="A9" s="6">
        <v>7</v>
      </c>
      <c r="B9" s="17" t="s">
        <v>61</v>
      </c>
      <c r="C9" s="6" t="s">
        <v>11</v>
      </c>
      <c r="D9" s="17" t="s">
        <v>12</v>
      </c>
      <c r="E9" s="7">
        <v>268.12</v>
      </c>
      <c r="F9" s="8">
        <v>125000</v>
      </c>
      <c r="G9" s="8">
        <f t="shared" si="0"/>
        <v>33515000</v>
      </c>
      <c r="H9" s="8">
        <f t="shared" si="1"/>
        <v>10054500</v>
      </c>
      <c r="I9" s="8">
        <f t="shared" si="3"/>
        <v>20109000</v>
      </c>
      <c r="J9" s="8">
        <f t="shared" si="4"/>
        <v>558583.33333333337</v>
      </c>
      <c r="K9" s="8">
        <f t="shared" si="5"/>
        <v>1675750</v>
      </c>
      <c r="L9" s="8">
        <f t="shared" si="2"/>
        <v>3351500</v>
      </c>
      <c r="M9" s="6"/>
    </row>
    <row r="10" spans="1:13" x14ac:dyDescent="0.25">
      <c r="A10" s="6">
        <v>8</v>
      </c>
      <c r="B10" s="17" t="s">
        <v>62</v>
      </c>
      <c r="C10" s="6" t="s">
        <v>11</v>
      </c>
      <c r="D10" s="17" t="s">
        <v>12</v>
      </c>
      <c r="E10" s="7">
        <v>263.25</v>
      </c>
      <c r="F10" s="8">
        <v>125000</v>
      </c>
      <c r="G10" s="8">
        <f t="shared" si="0"/>
        <v>32906250</v>
      </c>
      <c r="H10" s="8">
        <f t="shared" si="1"/>
        <v>9871875</v>
      </c>
      <c r="I10" s="8">
        <f t="shared" si="3"/>
        <v>19743750</v>
      </c>
      <c r="J10" s="8">
        <f t="shared" si="4"/>
        <v>548437.5</v>
      </c>
      <c r="K10" s="8">
        <f t="shared" si="5"/>
        <v>1645312.5</v>
      </c>
      <c r="L10" s="8">
        <f t="shared" si="2"/>
        <v>3290625</v>
      </c>
      <c r="M10" s="6"/>
    </row>
    <row r="11" spans="1:13" x14ac:dyDescent="0.25">
      <c r="A11" s="6">
        <v>9</v>
      </c>
      <c r="B11" s="17" t="s">
        <v>63</v>
      </c>
      <c r="C11" s="6" t="s">
        <v>11</v>
      </c>
      <c r="D11" s="17" t="s">
        <v>12</v>
      </c>
      <c r="E11" s="7">
        <v>265.68</v>
      </c>
      <c r="F11" s="8">
        <v>125000</v>
      </c>
      <c r="G11" s="8">
        <f t="shared" si="0"/>
        <v>33210000</v>
      </c>
      <c r="H11" s="8">
        <f t="shared" si="1"/>
        <v>9963000</v>
      </c>
      <c r="I11" s="8">
        <f t="shared" si="3"/>
        <v>19926000</v>
      </c>
      <c r="J11" s="8">
        <f t="shared" si="4"/>
        <v>553500</v>
      </c>
      <c r="K11" s="8">
        <f t="shared" si="5"/>
        <v>1660500</v>
      </c>
      <c r="L11" s="8">
        <f t="shared" si="2"/>
        <v>3321000</v>
      </c>
      <c r="M11" s="6"/>
    </row>
    <row r="12" spans="1:13" x14ac:dyDescent="0.25">
      <c r="A12" s="6">
        <v>10</v>
      </c>
      <c r="B12" s="17" t="s">
        <v>64</v>
      </c>
      <c r="C12" s="6" t="s">
        <v>11</v>
      </c>
      <c r="D12" s="17" t="s">
        <v>12</v>
      </c>
      <c r="E12" s="7">
        <v>287.62</v>
      </c>
      <c r="F12" s="8">
        <v>125000</v>
      </c>
      <c r="G12" s="8">
        <f t="shared" si="0"/>
        <v>35952500</v>
      </c>
      <c r="H12" s="8">
        <f t="shared" si="1"/>
        <v>10785750</v>
      </c>
      <c r="I12" s="8">
        <f t="shared" si="3"/>
        <v>21571500</v>
      </c>
      <c r="J12" s="8">
        <f t="shared" si="4"/>
        <v>599208.33333333337</v>
      </c>
      <c r="K12" s="8">
        <f t="shared" si="5"/>
        <v>1797625</v>
      </c>
      <c r="L12" s="8">
        <f t="shared" si="2"/>
        <v>3595250</v>
      </c>
      <c r="M12" s="6"/>
    </row>
    <row r="13" spans="1:13" x14ac:dyDescent="0.25">
      <c r="A13" s="6">
        <v>11</v>
      </c>
      <c r="B13" s="17" t="s">
        <v>65</v>
      </c>
      <c r="C13" s="6" t="s">
        <v>11</v>
      </c>
      <c r="D13" s="17" t="s">
        <v>12</v>
      </c>
      <c r="E13" s="7">
        <v>407</v>
      </c>
      <c r="F13" s="8">
        <v>125000</v>
      </c>
      <c r="G13" s="8">
        <f t="shared" si="0"/>
        <v>50875000</v>
      </c>
      <c r="H13" s="8">
        <f t="shared" si="1"/>
        <v>15262500</v>
      </c>
      <c r="I13" s="8">
        <f t="shared" si="3"/>
        <v>30525000</v>
      </c>
      <c r="J13" s="8">
        <f t="shared" si="4"/>
        <v>847916.66666666663</v>
      </c>
      <c r="K13" s="8">
        <f t="shared" si="5"/>
        <v>2543750</v>
      </c>
      <c r="L13" s="8">
        <f t="shared" si="2"/>
        <v>5087500</v>
      </c>
      <c r="M13" s="6"/>
    </row>
    <row r="14" spans="1:13" x14ac:dyDescent="0.25">
      <c r="A14" s="6">
        <v>12</v>
      </c>
      <c r="B14" s="17" t="s">
        <v>66</v>
      </c>
      <c r="C14" s="6" t="s">
        <v>11</v>
      </c>
      <c r="D14" s="17" t="s">
        <v>12</v>
      </c>
      <c r="E14" s="7">
        <v>226.9</v>
      </c>
      <c r="F14" s="8">
        <v>125000</v>
      </c>
      <c r="G14" s="8">
        <f t="shared" si="0"/>
        <v>28362500</v>
      </c>
      <c r="H14" s="8">
        <f t="shared" si="1"/>
        <v>8508750</v>
      </c>
      <c r="I14" s="8">
        <f t="shared" si="3"/>
        <v>17017500</v>
      </c>
      <c r="J14" s="8">
        <f t="shared" si="4"/>
        <v>472708.33333333331</v>
      </c>
      <c r="K14" s="8">
        <f t="shared" si="5"/>
        <v>1418125</v>
      </c>
      <c r="L14" s="8">
        <f t="shared" si="2"/>
        <v>2836250</v>
      </c>
      <c r="M14" s="6"/>
    </row>
    <row r="15" spans="1:13" x14ac:dyDescent="0.25">
      <c r="A15" s="6">
        <v>13</v>
      </c>
      <c r="B15" s="17" t="s">
        <v>67</v>
      </c>
      <c r="C15" s="6" t="s">
        <v>11</v>
      </c>
      <c r="D15" s="17" t="s">
        <v>12</v>
      </c>
      <c r="E15" s="7">
        <v>175.56</v>
      </c>
      <c r="F15" s="8">
        <v>125000</v>
      </c>
      <c r="G15" s="8">
        <f t="shared" si="0"/>
        <v>21945000</v>
      </c>
      <c r="H15" s="8">
        <f t="shared" si="1"/>
        <v>6583500</v>
      </c>
      <c r="I15" s="8">
        <f t="shared" si="3"/>
        <v>13167000</v>
      </c>
      <c r="J15" s="8">
        <f t="shared" si="4"/>
        <v>365750</v>
      </c>
      <c r="K15" s="8">
        <f t="shared" si="5"/>
        <v>1097250</v>
      </c>
      <c r="L15" s="8">
        <f t="shared" si="2"/>
        <v>2194500</v>
      </c>
      <c r="M15" s="6"/>
    </row>
    <row r="16" spans="1:13" x14ac:dyDescent="0.25">
      <c r="A16" s="6">
        <v>14</v>
      </c>
      <c r="B16" s="17" t="s">
        <v>68</v>
      </c>
      <c r="C16" s="6" t="s">
        <v>11</v>
      </c>
      <c r="D16" s="17" t="s">
        <v>12</v>
      </c>
      <c r="E16" s="7">
        <v>190.46</v>
      </c>
      <c r="F16" s="8">
        <v>125000</v>
      </c>
      <c r="G16" s="8">
        <f t="shared" si="0"/>
        <v>23807500</v>
      </c>
      <c r="H16" s="8">
        <f t="shared" si="1"/>
        <v>7142250</v>
      </c>
      <c r="I16" s="8">
        <f t="shared" si="3"/>
        <v>14284500</v>
      </c>
      <c r="J16" s="8">
        <f t="shared" si="4"/>
        <v>396791.66666666669</v>
      </c>
      <c r="K16" s="8">
        <f t="shared" si="5"/>
        <v>1190375</v>
      </c>
      <c r="L16" s="8">
        <f t="shared" si="2"/>
        <v>2380750</v>
      </c>
      <c r="M16" s="6"/>
    </row>
    <row r="17" spans="1:13" x14ac:dyDescent="0.25">
      <c r="A17" s="6">
        <v>15</v>
      </c>
      <c r="B17" s="17" t="s">
        <v>69</v>
      </c>
      <c r="C17" s="6" t="s">
        <v>11</v>
      </c>
      <c r="D17" s="17" t="s">
        <v>12</v>
      </c>
      <c r="E17" s="7">
        <v>190.46</v>
      </c>
      <c r="F17" s="8">
        <v>125000</v>
      </c>
      <c r="G17" s="8">
        <f t="shared" si="0"/>
        <v>23807500</v>
      </c>
      <c r="H17" s="8">
        <f t="shared" si="1"/>
        <v>7142250</v>
      </c>
      <c r="I17" s="8">
        <f t="shared" si="3"/>
        <v>14284500</v>
      </c>
      <c r="J17" s="8">
        <f t="shared" si="4"/>
        <v>396791.66666666669</v>
      </c>
      <c r="K17" s="8">
        <f t="shared" si="5"/>
        <v>1190375</v>
      </c>
      <c r="L17" s="8">
        <f t="shared" si="2"/>
        <v>2380750</v>
      </c>
      <c r="M17" s="6"/>
    </row>
    <row r="18" spans="1:13" x14ac:dyDescent="0.25">
      <c r="A18" s="6">
        <v>16</v>
      </c>
      <c r="B18" s="17" t="s">
        <v>70</v>
      </c>
      <c r="C18" s="6" t="s">
        <v>11</v>
      </c>
      <c r="D18" s="17" t="s">
        <v>12</v>
      </c>
      <c r="E18" s="7">
        <v>175.56</v>
      </c>
      <c r="F18" s="8">
        <v>125000</v>
      </c>
      <c r="G18" s="8">
        <f t="shared" si="0"/>
        <v>21945000</v>
      </c>
      <c r="H18" s="8">
        <f t="shared" si="1"/>
        <v>6583500</v>
      </c>
      <c r="I18" s="8">
        <f t="shared" si="3"/>
        <v>13167000</v>
      </c>
      <c r="J18" s="8">
        <f t="shared" si="4"/>
        <v>365750</v>
      </c>
      <c r="K18" s="8">
        <f t="shared" si="5"/>
        <v>1097250</v>
      </c>
      <c r="L18" s="8">
        <f t="shared" si="2"/>
        <v>2194500</v>
      </c>
      <c r="M18" s="6"/>
    </row>
    <row r="19" spans="1:13" x14ac:dyDescent="0.25">
      <c r="A19" s="6">
        <v>17</v>
      </c>
      <c r="B19" s="17" t="s">
        <v>71</v>
      </c>
      <c r="C19" s="6" t="s">
        <v>11</v>
      </c>
      <c r="D19" s="17" t="s">
        <v>12</v>
      </c>
      <c r="E19" s="7">
        <v>226.9</v>
      </c>
      <c r="F19" s="8">
        <v>125000</v>
      </c>
      <c r="G19" s="8">
        <f t="shared" si="0"/>
        <v>28362500</v>
      </c>
      <c r="H19" s="8">
        <f t="shared" si="1"/>
        <v>8508750</v>
      </c>
      <c r="I19" s="8">
        <f t="shared" si="3"/>
        <v>17017500</v>
      </c>
      <c r="J19" s="8">
        <f t="shared" si="4"/>
        <v>472708.33333333331</v>
      </c>
      <c r="K19" s="8">
        <f t="shared" si="5"/>
        <v>1418125</v>
      </c>
      <c r="L19" s="8">
        <f t="shared" si="2"/>
        <v>2836250</v>
      </c>
      <c r="M19" s="6"/>
    </row>
    <row r="20" spans="1:13" x14ac:dyDescent="0.25">
      <c r="A20" s="6">
        <v>18</v>
      </c>
      <c r="B20" s="17" t="s">
        <v>72</v>
      </c>
      <c r="C20" s="6" t="s">
        <v>11</v>
      </c>
      <c r="D20" s="17" t="s">
        <v>12</v>
      </c>
      <c r="E20" s="7">
        <v>333.7</v>
      </c>
      <c r="F20" s="8">
        <v>125000</v>
      </c>
      <c r="G20" s="8">
        <f t="shared" si="0"/>
        <v>41712500</v>
      </c>
      <c r="H20" s="8">
        <f t="shared" si="1"/>
        <v>12513750</v>
      </c>
      <c r="I20" s="8">
        <f t="shared" si="3"/>
        <v>25027500</v>
      </c>
      <c r="J20" s="8">
        <f t="shared" si="4"/>
        <v>695208.33333333337</v>
      </c>
      <c r="K20" s="8">
        <f t="shared" si="5"/>
        <v>2085625</v>
      </c>
      <c r="L20" s="8">
        <f t="shared" si="2"/>
        <v>4171250</v>
      </c>
      <c r="M20" s="6"/>
    </row>
    <row r="21" spans="1:13" x14ac:dyDescent="0.25">
      <c r="A21" s="6">
        <v>19</v>
      </c>
      <c r="B21" s="17" t="s">
        <v>73</v>
      </c>
      <c r="C21" s="6" t="s">
        <v>11</v>
      </c>
      <c r="D21" s="17" t="s">
        <v>12</v>
      </c>
      <c r="E21" s="7">
        <v>324.77</v>
      </c>
      <c r="F21" s="8">
        <v>125000</v>
      </c>
      <c r="G21" s="8">
        <f t="shared" si="0"/>
        <v>40596250</v>
      </c>
      <c r="H21" s="8">
        <f t="shared" si="1"/>
        <v>12178875</v>
      </c>
      <c r="I21" s="8">
        <f t="shared" si="3"/>
        <v>24357750</v>
      </c>
      <c r="J21" s="8">
        <f t="shared" si="4"/>
        <v>676604.16666666663</v>
      </c>
      <c r="K21" s="8">
        <f t="shared" si="5"/>
        <v>2029812.5</v>
      </c>
      <c r="L21" s="8">
        <f t="shared" si="2"/>
        <v>4059625</v>
      </c>
      <c r="M21" s="6"/>
    </row>
    <row r="22" spans="1:13" x14ac:dyDescent="0.25">
      <c r="A22" s="6">
        <v>20</v>
      </c>
      <c r="B22" s="17" t="s">
        <v>74</v>
      </c>
      <c r="C22" s="6" t="s">
        <v>11</v>
      </c>
      <c r="D22" s="17" t="s">
        <v>12</v>
      </c>
      <c r="E22" s="7">
        <v>566.5</v>
      </c>
      <c r="F22" s="8">
        <v>125000</v>
      </c>
      <c r="G22" s="8">
        <f t="shared" si="0"/>
        <v>70812500</v>
      </c>
      <c r="H22" s="8">
        <f t="shared" si="1"/>
        <v>21243750</v>
      </c>
      <c r="I22" s="8">
        <f t="shared" si="3"/>
        <v>42487500</v>
      </c>
      <c r="J22" s="8">
        <f t="shared" si="4"/>
        <v>1180208.3333333333</v>
      </c>
      <c r="K22" s="8">
        <f t="shared" si="5"/>
        <v>3540625</v>
      </c>
      <c r="L22" s="8">
        <f t="shared" si="2"/>
        <v>7081250</v>
      </c>
      <c r="M22" s="6"/>
    </row>
    <row r="23" spans="1:13" x14ac:dyDescent="0.25">
      <c r="A23" s="6">
        <v>21</v>
      </c>
      <c r="B23" s="17" t="s">
        <v>75</v>
      </c>
      <c r="C23" s="6" t="s">
        <v>11</v>
      </c>
      <c r="D23" s="17" t="s">
        <v>12</v>
      </c>
      <c r="E23" s="7">
        <v>344.5</v>
      </c>
      <c r="F23" s="8">
        <v>125000</v>
      </c>
      <c r="G23" s="8">
        <f t="shared" si="0"/>
        <v>43062500</v>
      </c>
      <c r="H23" s="8">
        <f t="shared" si="1"/>
        <v>12918750</v>
      </c>
      <c r="I23" s="8">
        <f t="shared" si="3"/>
        <v>25837500</v>
      </c>
      <c r="J23" s="8">
        <f t="shared" si="4"/>
        <v>717708.33333333337</v>
      </c>
      <c r="K23" s="8">
        <f t="shared" si="5"/>
        <v>2153125</v>
      </c>
      <c r="L23" s="8">
        <f t="shared" si="2"/>
        <v>4306250</v>
      </c>
      <c r="M23" s="6"/>
    </row>
    <row r="24" spans="1:13" x14ac:dyDescent="0.25">
      <c r="A24" s="6">
        <v>22</v>
      </c>
      <c r="B24" s="17" t="s">
        <v>76</v>
      </c>
      <c r="C24" s="6" t="s">
        <v>11</v>
      </c>
      <c r="D24" s="17" t="s">
        <v>12</v>
      </c>
      <c r="E24" s="7">
        <v>410.75</v>
      </c>
      <c r="F24" s="8">
        <v>125000</v>
      </c>
      <c r="G24" s="8">
        <f t="shared" si="0"/>
        <v>51343750</v>
      </c>
      <c r="H24" s="8">
        <f t="shared" si="1"/>
        <v>15403125</v>
      </c>
      <c r="I24" s="8">
        <f t="shared" si="3"/>
        <v>30806250</v>
      </c>
      <c r="J24" s="8">
        <f t="shared" si="4"/>
        <v>855729.16666666663</v>
      </c>
      <c r="K24" s="8">
        <f t="shared" si="5"/>
        <v>2567187.5</v>
      </c>
      <c r="L24" s="8">
        <f t="shared" si="2"/>
        <v>5134375</v>
      </c>
      <c r="M24" s="6"/>
    </row>
    <row r="25" spans="1:13" x14ac:dyDescent="0.25">
      <c r="A25" s="6">
        <v>23</v>
      </c>
      <c r="B25" s="17" t="s">
        <v>77</v>
      </c>
      <c r="C25" s="6" t="s">
        <v>11</v>
      </c>
      <c r="D25" s="17" t="s">
        <v>12</v>
      </c>
      <c r="E25" s="7">
        <v>357.75</v>
      </c>
      <c r="F25" s="8">
        <v>125000</v>
      </c>
      <c r="G25" s="8">
        <f t="shared" si="0"/>
        <v>44718750</v>
      </c>
      <c r="H25" s="8">
        <f t="shared" si="1"/>
        <v>13415625</v>
      </c>
      <c r="I25" s="8">
        <f t="shared" si="3"/>
        <v>26831250</v>
      </c>
      <c r="J25" s="8">
        <f t="shared" si="4"/>
        <v>745312.5</v>
      </c>
      <c r="K25" s="8">
        <f t="shared" si="5"/>
        <v>2235937.5</v>
      </c>
      <c r="L25" s="8">
        <f t="shared" si="2"/>
        <v>4471875</v>
      </c>
      <c r="M25" s="6"/>
    </row>
    <row r="26" spans="1:13" x14ac:dyDescent="0.25">
      <c r="A26" s="6">
        <v>24</v>
      </c>
      <c r="B26" s="17" t="s">
        <v>78</v>
      </c>
      <c r="C26" s="6" t="s">
        <v>11</v>
      </c>
      <c r="D26" s="17" t="s">
        <v>12</v>
      </c>
      <c r="E26" s="7">
        <v>374.31</v>
      </c>
      <c r="F26" s="8">
        <v>125000</v>
      </c>
      <c r="G26" s="8">
        <f t="shared" si="0"/>
        <v>46788750</v>
      </c>
      <c r="H26" s="8">
        <f t="shared" si="1"/>
        <v>14036625</v>
      </c>
      <c r="I26" s="8">
        <f t="shared" si="3"/>
        <v>28073250</v>
      </c>
      <c r="J26" s="8">
        <f t="shared" si="4"/>
        <v>779812.5</v>
      </c>
      <c r="K26" s="8">
        <f t="shared" si="5"/>
        <v>2339437.5</v>
      </c>
      <c r="L26" s="8">
        <f t="shared" si="2"/>
        <v>4678875</v>
      </c>
      <c r="M26" s="6"/>
    </row>
    <row r="27" spans="1:13" x14ac:dyDescent="0.25">
      <c r="A27" s="6">
        <v>25</v>
      </c>
      <c r="B27" s="17" t="s">
        <v>79</v>
      </c>
      <c r="C27" s="6" t="s">
        <v>11</v>
      </c>
      <c r="D27" s="17" t="s">
        <v>12</v>
      </c>
      <c r="E27" s="7">
        <v>326.64</v>
      </c>
      <c r="F27" s="8">
        <v>125000</v>
      </c>
      <c r="G27" s="8">
        <f t="shared" si="0"/>
        <v>40830000</v>
      </c>
      <c r="H27" s="8">
        <f t="shared" si="1"/>
        <v>12249000</v>
      </c>
      <c r="I27" s="8">
        <f t="shared" si="3"/>
        <v>24498000</v>
      </c>
      <c r="J27" s="8">
        <f t="shared" si="4"/>
        <v>680500</v>
      </c>
      <c r="K27" s="8">
        <f t="shared" si="5"/>
        <v>2041500</v>
      </c>
      <c r="L27" s="8">
        <f t="shared" si="2"/>
        <v>4083000</v>
      </c>
      <c r="M27" s="6"/>
    </row>
    <row r="28" spans="1:13" x14ac:dyDescent="0.25">
      <c r="A28" s="6">
        <v>26</v>
      </c>
      <c r="B28" s="17" t="s">
        <v>80</v>
      </c>
      <c r="C28" s="6" t="s">
        <v>11</v>
      </c>
      <c r="D28" s="17" t="s">
        <v>12</v>
      </c>
      <c r="E28" s="7">
        <v>217.87</v>
      </c>
      <c r="F28" s="8">
        <v>125000</v>
      </c>
      <c r="G28" s="8">
        <f t="shared" si="0"/>
        <v>27233750</v>
      </c>
      <c r="H28" s="8">
        <f t="shared" si="1"/>
        <v>8170125</v>
      </c>
      <c r="I28" s="8">
        <f t="shared" si="3"/>
        <v>16340250</v>
      </c>
      <c r="J28" s="8">
        <f t="shared" si="4"/>
        <v>453895.83333333331</v>
      </c>
      <c r="K28" s="8">
        <f t="shared" si="5"/>
        <v>1361687.5</v>
      </c>
      <c r="L28" s="8">
        <f t="shared" si="2"/>
        <v>2723375</v>
      </c>
      <c r="M28" s="6"/>
    </row>
    <row r="29" spans="1:13" x14ac:dyDescent="0.25">
      <c r="A29" s="6">
        <v>27</v>
      </c>
      <c r="B29" s="17" t="s">
        <v>81</v>
      </c>
      <c r="C29" s="6" t="s">
        <v>11</v>
      </c>
      <c r="D29" s="17" t="s">
        <v>12</v>
      </c>
      <c r="E29" s="7">
        <v>217.87</v>
      </c>
      <c r="F29" s="8">
        <v>125000</v>
      </c>
      <c r="G29" s="8">
        <f t="shared" si="0"/>
        <v>27233750</v>
      </c>
      <c r="H29" s="8">
        <f t="shared" si="1"/>
        <v>8170125</v>
      </c>
      <c r="I29" s="8">
        <f t="shared" si="3"/>
        <v>16340250</v>
      </c>
      <c r="J29" s="8">
        <f t="shared" si="4"/>
        <v>453895.83333333331</v>
      </c>
      <c r="K29" s="8">
        <f t="shared" si="5"/>
        <v>1361687.5</v>
      </c>
      <c r="L29" s="8">
        <f t="shared" si="2"/>
        <v>2723375</v>
      </c>
      <c r="M29" s="6"/>
    </row>
    <row r="30" spans="1:13" x14ac:dyDescent="0.25">
      <c r="A30" s="6">
        <v>28</v>
      </c>
      <c r="B30" s="17" t="s">
        <v>82</v>
      </c>
      <c r="C30" s="6" t="s">
        <v>11</v>
      </c>
      <c r="D30" s="17" t="s">
        <v>12</v>
      </c>
      <c r="E30" s="7">
        <v>217.87</v>
      </c>
      <c r="F30" s="8">
        <v>125000</v>
      </c>
      <c r="G30" s="8">
        <f t="shared" si="0"/>
        <v>27233750</v>
      </c>
      <c r="H30" s="8">
        <f t="shared" si="1"/>
        <v>8170125</v>
      </c>
      <c r="I30" s="8">
        <f t="shared" si="3"/>
        <v>16340250</v>
      </c>
      <c r="J30" s="8">
        <f t="shared" si="4"/>
        <v>453895.83333333331</v>
      </c>
      <c r="K30" s="8">
        <f t="shared" si="5"/>
        <v>1361687.5</v>
      </c>
      <c r="L30" s="8">
        <f t="shared" si="2"/>
        <v>2723375</v>
      </c>
      <c r="M30" s="6"/>
    </row>
    <row r="31" spans="1:13" x14ac:dyDescent="0.25">
      <c r="A31" s="6">
        <v>29</v>
      </c>
      <c r="B31" s="17" t="s">
        <v>83</v>
      </c>
      <c r="C31" s="6" t="s">
        <v>11</v>
      </c>
      <c r="D31" s="17" t="s">
        <v>12</v>
      </c>
      <c r="E31" s="7">
        <v>217.87</v>
      </c>
      <c r="F31" s="8">
        <v>125000</v>
      </c>
      <c r="G31" s="8">
        <f t="shared" si="0"/>
        <v>27233750</v>
      </c>
      <c r="H31" s="8">
        <f t="shared" si="1"/>
        <v>8170125</v>
      </c>
      <c r="I31" s="8">
        <f t="shared" si="3"/>
        <v>16340250</v>
      </c>
      <c r="J31" s="8">
        <f t="shared" si="4"/>
        <v>453895.83333333331</v>
      </c>
      <c r="K31" s="8">
        <f t="shared" si="5"/>
        <v>1361687.5</v>
      </c>
      <c r="L31" s="8">
        <f t="shared" si="2"/>
        <v>2723375</v>
      </c>
      <c r="M31" s="6"/>
    </row>
    <row r="32" spans="1:13" x14ac:dyDescent="0.25">
      <c r="A32" s="6">
        <v>30</v>
      </c>
      <c r="B32" s="17" t="s">
        <v>84</v>
      </c>
      <c r="C32" s="6" t="s">
        <v>11</v>
      </c>
      <c r="D32" s="17" t="s">
        <v>12</v>
      </c>
      <c r="E32" s="7">
        <v>257.37</v>
      </c>
      <c r="F32" s="8">
        <v>125000</v>
      </c>
      <c r="G32" s="8">
        <f t="shared" si="0"/>
        <v>32171250</v>
      </c>
      <c r="H32" s="8">
        <f t="shared" si="1"/>
        <v>9651375</v>
      </c>
      <c r="I32" s="8">
        <f t="shared" si="3"/>
        <v>19302750</v>
      </c>
      <c r="J32" s="8">
        <f t="shared" si="4"/>
        <v>536187.5</v>
      </c>
      <c r="K32" s="8">
        <f t="shared" si="5"/>
        <v>1608562.5</v>
      </c>
      <c r="L32" s="8">
        <f t="shared" si="2"/>
        <v>3217125</v>
      </c>
      <c r="M32" s="6"/>
    </row>
    <row r="33" spans="1:13" x14ac:dyDescent="0.25">
      <c r="A33" s="6">
        <v>31</v>
      </c>
      <c r="B33" s="17" t="s">
        <v>85</v>
      </c>
      <c r="C33" s="6" t="s">
        <v>11</v>
      </c>
      <c r="D33" s="17" t="s">
        <v>12</v>
      </c>
      <c r="E33" s="7">
        <v>437.68</v>
      </c>
      <c r="F33" s="8">
        <v>125000</v>
      </c>
      <c r="G33" s="8">
        <f t="shared" si="0"/>
        <v>54710000</v>
      </c>
      <c r="H33" s="8">
        <f t="shared" si="1"/>
        <v>16413000</v>
      </c>
      <c r="I33" s="8">
        <f t="shared" si="3"/>
        <v>32826000</v>
      </c>
      <c r="J33" s="8">
        <f t="shared" si="4"/>
        <v>911833.33333333337</v>
      </c>
      <c r="K33" s="8">
        <f t="shared" si="5"/>
        <v>2735500</v>
      </c>
      <c r="L33" s="8">
        <f t="shared" si="2"/>
        <v>5471000</v>
      </c>
      <c r="M33" s="6"/>
    </row>
    <row r="34" spans="1:13" x14ac:dyDescent="0.25">
      <c r="A34" s="6">
        <v>32</v>
      </c>
      <c r="B34" s="17" t="s">
        <v>86</v>
      </c>
      <c r="C34" s="6" t="s">
        <v>11</v>
      </c>
      <c r="D34" s="17" t="s">
        <v>12</v>
      </c>
      <c r="E34" s="7">
        <v>411.25</v>
      </c>
      <c r="F34" s="8">
        <v>125000</v>
      </c>
      <c r="G34" s="8">
        <f t="shared" si="0"/>
        <v>51406250</v>
      </c>
      <c r="H34" s="8">
        <f t="shared" si="1"/>
        <v>15421875</v>
      </c>
      <c r="I34" s="8">
        <f t="shared" si="3"/>
        <v>30843750</v>
      </c>
      <c r="J34" s="8">
        <f t="shared" si="4"/>
        <v>856770.83333333337</v>
      </c>
      <c r="K34" s="8">
        <f t="shared" si="5"/>
        <v>2570312.5</v>
      </c>
      <c r="L34" s="8">
        <f t="shared" si="2"/>
        <v>5140625</v>
      </c>
      <c r="M34" s="6"/>
    </row>
    <row r="35" spans="1:13" x14ac:dyDescent="0.25">
      <c r="A35" s="6">
        <v>33</v>
      </c>
      <c r="B35" s="17" t="s">
        <v>87</v>
      </c>
      <c r="C35" s="6" t="s">
        <v>11</v>
      </c>
      <c r="D35" s="17" t="s">
        <v>12</v>
      </c>
      <c r="E35" s="7">
        <v>417.12</v>
      </c>
      <c r="F35" s="8">
        <v>125000</v>
      </c>
      <c r="G35" s="8">
        <f t="shared" si="0"/>
        <v>52140000</v>
      </c>
      <c r="H35" s="8">
        <f t="shared" si="1"/>
        <v>15642000</v>
      </c>
      <c r="I35" s="8">
        <f t="shared" si="3"/>
        <v>31284000</v>
      </c>
      <c r="J35" s="8">
        <f t="shared" si="4"/>
        <v>869000</v>
      </c>
      <c r="K35" s="8">
        <f t="shared" si="5"/>
        <v>2607000</v>
      </c>
      <c r="L35" s="8">
        <f t="shared" si="2"/>
        <v>5214000</v>
      </c>
      <c r="M35" s="6"/>
    </row>
    <row r="36" spans="1:13" x14ac:dyDescent="0.25">
      <c r="A36" s="6">
        <v>34</v>
      </c>
      <c r="B36" s="17" t="s">
        <v>88</v>
      </c>
      <c r="C36" s="6" t="s">
        <v>11</v>
      </c>
      <c r="D36" s="17" t="s">
        <v>12</v>
      </c>
      <c r="E36" s="7">
        <v>658</v>
      </c>
      <c r="F36" s="8">
        <v>125000</v>
      </c>
      <c r="G36" s="8">
        <f t="shared" si="0"/>
        <v>82250000</v>
      </c>
      <c r="H36" s="8">
        <f t="shared" si="1"/>
        <v>24675000</v>
      </c>
      <c r="I36" s="8">
        <f t="shared" si="3"/>
        <v>49350000</v>
      </c>
      <c r="J36" s="8">
        <f t="shared" si="4"/>
        <v>1370833.3333333333</v>
      </c>
      <c r="K36" s="8">
        <f t="shared" si="5"/>
        <v>4112500</v>
      </c>
      <c r="L36" s="8">
        <f t="shared" si="2"/>
        <v>8225000</v>
      </c>
      <c r="M36" s="6"/>
    </row>
    <row r="37" spans="1:13" x14ac:dyDescent="0.25">
      <c r="A37" s="97" t="s">
        <v>0</v>
      </c>
      <c r="B37" s="98"/>
      <c r="C37" s="98"/>
      <c r="D37" s="99"/>
      <c r="E37" s="9">
        <f>SUM(E3:E36)</f>
        <v>11939.510000000004</v>
      </c>
      <c r="F37" s="21"/>
      <c r="G37" s="22">
        <f>SUM(G3:G36)</f>
        <v>1492438750</v>
      </c>
      <c r="H37" s="22">
        <f>G37*0.3</f>
        <v>447731625</v>
      </c>
      <c r="I37" s="22">
        <f>SUM(I3:I36)</f>
        <v>895463250</v>
      </c>
      <c r="J37" s="40">
        <f t="shared" si="4"/>
        <v>24873979.166666668</v>
      </c>
      <c r="K37" s="40">
        <f t="shared" si="5"/>
        <v>74621937.5</v>
      </c>
      <c r="L37" s="22">
        <f t="shared" si="2"/>
        <v>149243875</v>
      </c>
      <c r="M37" s="23"/>
    </row>
  </sheetData>
  <autoFilter ref="A2:M37" xr:uid="{00000000-0009-0000-0000-000003000000}"/>
  <mergeCells count="2">
    <mergeCell ref="A1:M1"/>
    <mergeCell ref="A37:D37"/>
  </mergeCells>
  <printOptions horizontalCentered="1"/>
  <pageMargins left="0.2" right="0.2" top="0.5" bottom="0.5" header="0.3" footer="0.3"/>
  <pageSetup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zoomScaleNormal="100" workbookViewId="0">
      <pane ySplit="2" topLeftCell="A31" activePane="bottomLeft" state="frozen"/>
      <selection activeCell="E115" sqref="E115"/>
      <selection pane="bottomLeft" activeCell="L41" activeCellId="2" sqref="H41 I41 L41"/>
    </sheetView>
  </sheetViews>
  <sheetFormatPr defaultRowHeight="15" x14ac:dyDescent="0.25"/>
  <cols>
    <col min="1" max="1" width="5.85546875" customWidth="1"/>
    <col min="2" max="2" width="7.7109375" style="19" customWidth="1"/>
    <col min="3" max="3" width="8.5703125" customWidth="1"/>
    <col min="4" max="4" width="10.42578125" style="19" customWidth="1"/>
    <col min="5" max="5" width="9.42578125" customWidth="1"/>
    <col min="6" max="6" width="10.5703125" style="1" customWidth="1"/>
    <col min="7" max="7" width="13.85546875" style="1" customWidth="1"/>
    <col min="8" max="8" width="12.28515625" style="1" customWidth="1"/>
    <col min="9" max="9" width="13.28515625" style="1" customWidth="1"/>
    <col min="10" max="10" width="13.85546875" style="1" customWidth="1"/>
    <col min="11" max="11" width="11.7109375" style="1" customWidth="1"/>
    <col min="12" max="12" width="12.42578125" style="1" customWidth="1"/>
    <col min="13" max="13" width="12" customWidth="1"/>
    <col min="17" max="17" width="15" customWidth="1"/>
  </cols>
  <sheetData>
    <row r="1" spans="1:13" ht="31.5" x14ac:dyDescent="0.25">
      <c r="A1" s="96" t="s">
        <v>264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5">
      <c r="A2" s="3" t="s">
        <v>1</v>
      </c>
      <c r="B2" s="3" t="s">
        <v>10</v>
      </c>
      <c r="C2" s="3" t="s">
        <v>9</v>
      </c>
      <c r="D2" s="3" t="s">
        <v>3</v>
      </c>
      <c r="E2" s="3" t="s">
        <v>6</v>
      </c>
      <c r="F2" s="4" t="s">
        <v>7</v>
      </c>
      <c r="G2" s="4" t="s">
        <v>8</v>
      </c>
      <c r="H2" s="5" t="s">
        <v>5</v>
      </c>
      <c r="I2" s="5" t="s">
        <v>14</v>
      </c>
      <c r="J2" s="5" t="s">
        <v>257</v>
      </c>
      <c r="K2" s="5" t="s">
        <v>258</v>
      </c>
      <c r="L2" s="5" t="s">
        <v>15</v>
      </c>
      <c r="M2" s="6" t="s">
        <v>2</v>
      </c>
    </row>
    <row r="3" spans="1:13" x14ac:dyDescent="0.25">
      <c r="A3" s="6">
        <v>1</v>
      </c>
      <c r="B3" s="17" t="s">
        <v>89</v>
      </c>
      <c r="C3" s="6" t="s">
        <v>13</v>
      </c>
      <c r="D3" s="17" t="s">
        <v>12</v>
      </c>
      <c r="E3" s="2">
        <v>407</v>
      </c>
      <c r="F3" s="8">
        <v>110000</v>
      </c>
      <c r="G3" s="8">
        <f t="shared" ref="G3:G12" si="0">F3*E3</f>
        <v>44770000</v>
      </c>
      <c r="H3" s="8">
        <f t="shared" ref="H3:H12" si="1">G3*0.3</f>
        <v>13431000</v>
      </c>
      <c r="I3" s="8">
        <f>G3-H3-L3</f>
        <v>26862000</v>
      </c>
      <c r="J3" s="8">
        <f>I3/36</f>
        <v>746166.66666666663</v>
      </c>
      <c r="K3" s="8">
        <f>J3*3</f>
        <v>2238500</v>
      </c>
      <c r="L3" s="8">
        <f t="shared" ref="L3:L12" si="2">G3*0.1</f>
        <v>4477000</v>
      </c>
      <c r="M3" s="6"/>
    </row>
    <row r="4" spans="1:13" x14ac:dyDescent="0.25">
      <c r="A4" s="6">
        <v>2</v>
      </c>
      <c r="B4" s="17" t="s">
        <v>99</v>
      </c>
      <c r="C4" s="6" t="s">
        <v>13</v>
      </c>
      <c r="D4" s="17" t="s">
        <v>12</v>
      </c>
      <c r="E4" s="12">
        <v>287.62</v>
      </c>
      <c r="F4" s="8">
        <v>110000</v>
      </c>
      <c r="G4" s="8">
        <f t="shared" si="0"/>
        <v>31638200</v>
      </c>
      <c r="H4" s="8">
        <f t="shared" si="1"/>
        <v>9491460</v>
      </c>
      <c r="I4" s="8">
        <f t="shared" ref="I4:I40" si="3">G4-H4-L4</f>
        <v>18982920</v>
      </c>
      <c r="J4" s="8">
        <f t="shared" ref="J4:J41" si="4">I4/36</f>
        <v>527303.33333333337</v>
      </c>
      <c r="K4" s="8">
        <f t="shared" ref="K4:K41" si="5">J4*3</f>
        <v>1581910</v>
      </c>
      <c r="L4" s="8">
        <f t="shared" si="2"/>
        <v>3163820</v>
      </c>
      <c r="M4" s="6"/>
    </row>
    <row r="5" spans="1:13" x14ac:dyDescent="0.25">
      <c r="A5" s="6">
        <v>3</v>
      </c>
      <c r="B5" s="17" t="s">
        <v>100</v>
      </c>
      <c r="C5" s="6" t="s">
        <v>13</v>
      </c>
      <c r="D5" s="17" t="s">
        <v>12</v>
      </c>
      <c r="E5" s="12">
        <v>265.68</v>
      </c>
      <c r="F5" s="8">
        <v>110000</v>
      </c>
      <c r="G5" s="8">
        <f t="shared" si="0"/>
        <v>29224800</v>
      </c>
      <c r="H5" s="8">
        <f t="shared" si="1"/>
        <v>8767440</v>
      </c>
      <c r="I5" s="8">
        <f t="shared" si="3"/>
        <v>17534880</v>
      </c>
      <c r="J5" s="8">
        <f t="shared" si="4"/>
        <v>487080</v>
      </c>
      <c r="K5" s="8">
        <f t="shared" si="5"/>
        <v>1461240</v>
      </c>
      <c r="L5" s="8">
        <f t="shared" si="2"/>
        <v>2922480</v>
      </c>
      <c r="M5" s="6"/>
    </row>
    <row r="6" spans="1:13" x14ac:dyDescent="0.25">
      <c r="A6" s="6">
        <v>4</v>
      </c>
      <c r="B6" s="17" t="s">
        <v>102</v>
      </c>
      <c r="C6" s="6" t="s">
        <v>13</v>
      </c>
      <c r="D6" s="17" t="s">
        <v>12</v>
      </c>
      <c r="E6" s="12">
        <v>263.25</v>
      </c>
      <c r="F6" s="8">
        <v>110000</v>
      </c>
      <c r="G6" s="8">
        <f t="shared" si="0"/>
        <v>28957500</v>
      </c>
      <c r="H6" s="8">
        <f t="shared" si="1"/>
        <v>8687250</v>
      </c>
      <c r="I6" s="8">
        <f t="shared" si="3"/>
        <v>17374500</v>
      </c>
      <c r="J6" s="8">
        <f t="shared" si="4"/>
        <v>482625</v>
      </c>
      <c r="K6" s="8">
        <f t="shared" si="5"/>
        <v>1447875</v>
      </c>
      <c r="L6" s="8">
        <f t="shared" si="2"/>
        <v>2895750</v>
      </c>
      <c r="M6" s="6"/>
    </row>
    <row r="7" spans="1:13" x14ac:dyDescent="0.25">
      <c r="A7" s="6">
        <v>5</v>
      </c>
      <c r="B7" s="17" t="s">
        <v>103</v>
      </c>
      <c r="C7" s="6" t="s">
        <v>13</v>
      </c>
      <c r="D7" s="17" t="s">
        <v>12</v>
      </c>
      <c r="E7" s="12">
        <v>268.12</v>
      </c>
      <c r="F7" s="8">
        <v>110000</v>
      </c>
      <c r="G7" s="8">
        <f t="shared" si="0"/>
        <v>29493200</v>
      </c>
      <c r="H7" s="8">
        <f t="shared" si="1"/>
        <v>8847960</v>
      </c>
      <c r="I7" s="8">
        <f t="shared" si="3"/>
        <v>17695920</v>
      </c>
      <c r="J7" s="8">
        <f t="shared" si="4"/>
        <v>491553.33333333331</v>
      </c>
      <c r="K7" s="8">
        <f t="shared" si="5"/>
        <v>1474660</v>
      </c>
      <c r="L7" s="8">
        <f t="shared" si="2"/>
        <v>2949320</v>
      </c>
      <c r="M7" s="6"/>
    </row>
    <row r="8" spans="1:13" x14ac:dyDescent="0.25">
      <c r="A8" s="6">
        <v>6</v>
      </c>
      <c r="B8" s="17" t="s">
        <v>104</v>
      </c>
      <c r="C8" s="6" t="s">
        <v>13</v>
      </c>
      <c r="D8" s="17" t="s">
        <v>12</v>
      </c>
      <c r="E8" s="12">
        <v>450.35</v>
      </c>
      <c r="F8" s="8">
        <v>110000</v>
      </c>
      <c r="G8" s="8">
        <f t="shared" si="0"/>
        <v>49538500</v>
      </c>
      <c r="H8" s="8">
        <f t="shared" si="1"/>
        <v>14861550</v>
      </c>
      <c r="I8" s="8">
        <f t="shared" si="3"/>
        <v>29723100</v>
      </c>
      <c r="J8" s="8">
        <f t="shared" si="4"/>
        <v>825641.66666666663</v>
      </c>
      <c r="K8" s="8">
        <f t="shared" si="5"/>
        <v>2476925</v>
      </c>
      <c r="L8" s="8">
        <f t="shared" si="2"/>
        <v>4953850</v>
      </c>
      <c r="M8" s="6"/>
    </row>
    <row r="9" spans="1:13" x14ac:dyDescent="0.25">
      <c r="A9" s="6">
        <v>7</v>
      </c>
      <c r="B9" s="17" t="s">
        <v>105</v>
      </c>
      <c r="C9" s="10" t="s">
        <v>13</v>
      </c>
      <c r="D9" s="18" t="s">
        <v>12</v>
      </c>
      <c r="E9" s="12">
        <v>321.75</v>
      </c>
      <c r="F9" s="8">
        <v>110000</v>
      </c>
      <c r="G9" s="8">
        <f t="shared" si="0"/>
        <v>35392500</v>
      </c>
      <c r="H9" s="8">
        <f t="shared" si="1"/>
        <v>10617750</v>
      </c>
      <c r="I9" s="8">
        <f t="shared" si="3"/>
        <v>21235500</v>
      </c>
      <c r="J9" s="8">
        <f t="shared" si="4"/>
        <v>589875</v>
      </c>
      <c r="K9" s="8">
        <f t="shared" si="5"/>
        <v>1769625</v>
      </c>
      <c r="L9" s="8">
        <f t="shared" si="2"/>
        <v>3539250</v>
      </c>
      <c r="M9" s="6"/>
    </row>
    <row r="10" spans="1:13" x14ac:dyDescent="0.25">
      <c r="A10" s="6">
        <v>8</v>
      </c>
      <c r="B10" s="17" t="s">
        <v>106</v>
      </c>
      <c r="C10" s="10" t="s">
        <v>13</v>
      </c>
      <c r="D10" s="18" t="s">
        <v>12</v>
      </c>
      <c r="E10" s="12">
        <v>540.12</v>
      </c>
      <c r="F10" s="8">
        <v>110000</v>
      </c>
      <c r="G10" s="8">
        <f t="shared" si="0"/>
        <v>59413200</v>
      </c>
      <c r="H10" s="8">
        <f t="shared" si="1"/>
        <v>17823960</v>
      </c>
      <c r="I10" s="8">
        <f t="shared" si="3"/>
        <v>35647920</v>
      </c>
      <c r="J10" s="8">
        <f t="shared" si="4"/>
        <v>990220</v>
      </c>
      <c r="K10" s="8">
        <f t="shared" si="5"/>
        <v>2970660</v>
      </c>
      <c r="L10" s="8">
        <f t="shared" si="2"/>
        <v>5941320</v>
      </c>
      <c r="M10" s="6"/>
    </row>
    <row r="11" spans="1:13" x14ac:dyDescent="0.25">
      <c r="A11" s="6">
        <v>9</v>
      </c>
      <c r="B11" s="17" t="s">
        <v>107</v>
      </c>
      <c r="C11" s="6" t="s">
        <v>13</v>
      </c>
      <c r="D11" s="17" t="s">
        <v>12</v>
      </c>
      <c r="E11" s="12">
        <v>532.41999999999996</v>
      </c>
      <c r="F11" s="8">
        <v>110000</v>
      </c>
      <c r="G11" s="8">
        <f t="shared" si="0"/>
        <v>58566199.999999993</v>
      </c>
      <c r="H11" s="8">
        <f t="shared" si="1"/>
        <v>17569859.999999996</v>
      </c>
      <c r="I11" s="8">
        <f t="shared" si="3"/>
        <v>35139720</v>
      </c>
      <c r="J11" s="8">
        <f t="shared" si="4"/>
        <v>976103.33333333337</v>
      </c>
      <c r="K11" s="8">
        <f t="shared" si="5"/>
        <v>2928310</v>
      </c>
      <c r="L11" s="8">
        <f t="shared" si="2"/>
        <v>5856620</v>
      </c>
      <c r="M11" s="6"/>
    </row>
    <row r="12" spans="1:13" x14ac:dyDescent="0.25">
      <c r="A12" s="6">
        <v>10</v>
      </c>
      <c r="B12" s="17" t="s">
        <v>108</v>
      </c>
      <c r="C12" s="6" t="s">
        <v>13</v>
      </c>
      <c r="D12" s="17" t="s">
        <v>12</v>
      </c>
      <c r="E12" s="12">
        <v>528.75</v>
      </c>
      <c r="F12" s="8">
        <v>110000</v>
      </c>
      <c r="G12" s="8">
        <f t="shared" si="0"/>
        <v>58162500</v>
      </c>
      <c r="H12" s="8">
        <f t="shared" si="1"/>
        <v>17448750</v>
      </c>
      <c r="I12" s="8">
        <f t="shared" si="3"/>
        <v>34897500</v>
      </c>
      <c r="J12" s="8">
        <f t="shared" si="4"/>
        <v>969375</v>
      </c>
      <c r="K12" s="8">
        <f t="shared" si="5"/>
        <v>2908125</v>
      </c>
      <c r="L12" s="8">
        <f t="shared" si="2"/>
        <v>5816250</v>
      </c>
      <c r="M12" s="6"/>
    </row>
    <row r="13" spans="1:13" x14ac:dyDescent="0.25">
      <c r="A13" s="6">
        <v>11</v>
      </c>
      <c r="B13" s="17" t="s">
        <v>109</v>
      </c>
      <c r="C13" s="6" t="s">
        <v>13</v>
      </c>
      <c r="D13" s="17" t="s">
        <v>12</v>
      </c>
      <c r="E13" s="12">
        <v>796.79</v>
      </c>
      <c r="F13" s="8">
        <v>110000</v>
      </c>
      <c r="G13" s="8">
        <f t="shared" ref="G13:G40" si="6">F13*E13</f>
        <v>87646900</v>
      </c>
      <c r="H13" s="8">
        <f t="shared" ref="H13:H40" si="7">G13*0.3</f>
        <v>26294070</v>
      </c>
      <c r="I13" s="8">
        <f t="shared" si="3"/>
        <v>52588140</v>
      </c>
      <c r="J13" s="8">
        <f t="shared" si="4"/>
        <v>1460781.6666666667</v>
      </c>
      <c r="K13" s="8">
        <f t="shared" si="5"/>
        <v>4382345</v>
      </c>
      <c r="L13" s="8">
        <f t="shared" ref="L13:L41" si="8">G13*0.1</f>
        <v>8764690</v>
      </c>
      <c r="M13" s="6"/>
    </row>
    <row r="14" spans="1:13" x14ac:dyDescent="0.25">
      <c r="A14" s="6">
        <v>12</v>
      </c>
      <c r="B14" s="17" t="s">
        <v>110</v>
      </c>
      <c r="C14" s="6" t="s">
        <v>13</v>
      </c>
      <c r="D14" s="17" t="s">
        <v>12</v>
      </c>
      <c r="E14" s="12">
        <v>658</v>
      </c>
      <c r="F14" s="8">
        <v>110000</v>
      </c>
      <c r="G14" s="8">
        <f t="shared" si="6"/>
        <v>72380000</v>
      </c>
      <c r="H14" s="8">
        <f t="shared" si="7"/>
        <v>21714000</v>
      </c>
      <c r="I14" s="8">
        <f t="shared" si="3"/>
        <v>43428000</v>
      </c>
      <c r="J14" s="8">
        <f t="shared" si="4"/>
        <v>1206333.3333333333</v>
      </c>
      <c r="K14" s="8">
        <f t="shared" si="5"/>
        <v>3619000</v>
      </c>
      <c r="L14" s="8">
        <f t="shared" si="8"/>
        <v>7238000</v>
      </c>
      <c r="M14" s="6"/>
    </row>
    <row r="15" spans="1:13" x14ac:dyDescent="0.25">
      <c r="A15" s="6">
        <v>13</v>
      </c>
      <c r="B15" s="17" t="s">
        <v>111</v>
      </c>
      <c r="C15" s="6" t="s">
        <v>13</v>
      </c>
      <c r="D15" s="17" t="s">
        <v>12</v>
      </c>
      <c r="E15" s="12">
        <v>417.12</v>
      </c>
      <c r="F15" s="8">
        <v>110000</v>
      </c>
      <c r="G15" s="8">
        <f t="shared" si="6"/>
        <v>45883200</v>
      </c>
      <c r="H15" s="8">
        <f t="shared" si="7"/>
        <v>13764960</v>
      </c>
      <c r="I15" s="8">
        <f t="shared" si="3"/>
        <v>27529920</v>
      </c>
      <c r="J15" s="8">
        <f t="shared" si="4"/>
        <v>764720</v>
      </c>
      <c r="K15" s="8">
        <f t="shared" si="5"/>
        <v>2294160</v>
      </c>
      <c r="L15" s="8">
        <f t="shared" si="8"/>
        <v>4588320</v>
      </c>
      <c r="M15" s="6"/>
    </row>
    <row r="16" spans="1:13" x14ac:dyDescent="0.25">
      <c r="A16" s="6">
        <v>14</v>
      </c>
      <c r="B16" s="17" t="s">
        <v>112</v>
      </c>
      <c r="C16" s="6" t="s">
        <v>13</v>
      </c>
      <c r="D16" s="17" t="s">
        <v>12</v>
      </c>
      <c r="E16" s="12">
        <v>411.25</v>
      </c>
      <c r="F16" s="8">
        <v>110000</v>
      </c>
      <c r="G16" s="8">
        <f t="shared" si="6"/>
        <v>45237500</v>
      </c>
      <c r="H16" s="8">
        <f t="shared" si="7"/>
        <v>13571250</v>
      </c>
      <c r="I16" s="8">
        <f t="shared" si="3"/>
        <v>27142500</v>
      </c>
      <c r="J16" s="8">
        <f t="shared" si="4"/>
        <v>753958.33333333337</v>
      </c>
      <c r="K16" s="8">
        <f t="shared" si="5"/>
        <v>2261875</v>
      </c>
      <c r="L16" s="8">
        <f t="shared" si="8"/>
        <v>4523750</v>
      </c>
      <c r="M16" s="6"/>
    </row>
    <row r="17" spans="1:13" x14ac:dyDescent="0.25">
      <c r="A17" s="6">
        <v>15</v>
      </c>
      <c r="B17" s="17" t="s">
        <v>113</v>
      </c>
      <c r="C17" s="6" t="s">
        <v>13</v>
      </c>
      <c r="D17" s="17" t="s">
        <v>12</v>
      </c>
      <c r="E17" s="12">
        <v>437.68</v>
      </c>
      <c r="F17" s="8">
        <v>110000</v>
      </c>
      <c r="G17" s="8">
        <f t="shared" si="6"/>
        <v>48144800</v>
      </c>
      <c r="H17" s="8">
        <f t="shared" si="7"/>
        <v>14443440</v>
      </c>
      <c r="I17" s="8">
        <f t="shared" si="3"/>
        <v>28886880</v>
      </c>
      <c r="J17" s="8">
        <f t="shared" si="4"/>
        <v>802413.33333333337</v>
      </c>
      <c r="K17" s="8">
        <f t="shared" si="5"/>
        <v>2407240</v>
      </c>
      <c r="L17" s="8">
        <f t="shared" si="8"/>
        <v>4814480</v>
      </c>
      <c r="M17" s="6"/>
    </row>
    <row r="18" spans="1:13" x14ac:dyDescent="0.25">
      <c r="A18" s="6">
        <v>16</v>
      </c>
      <c r="B18" s="17" t="s">
        <v>114</v>
      </c>
      <c r="C18" s="6" t="s">
        <v>13</v>
      </c>
      <c r="D18" s="17" t="s">
        <v>12</v>
      </c>
      <c r="E18" s="12">
        <v>552.1</v>
      </c>
      <c r="F18" s="8">
        <v>110000</v>
      </c>
      <c r="G18" s="8">
        <f t="shared" si="6"/>
        <v>60731000</v>
      </c>
      <c r="H18" s="8">
        <f t="shared" si="7"/>
        <v>18219300</v>
      </c>
      <c r="I18" s="8">
        <f t="shared" si="3"/>
        <v>36438600</v>
      </c>
      <c r="J18" s="8">
        <f t="shared" si="4"/>
        <v>1012183.3333333334</v>
      </c>
      <c r="K18" s="8">
        <f t="shared" si="5"/>
        <v>3036550</v>
      </c>
      <c r="L18" s="8">
        <f t="shared" si="8"/>
        <v>6073100</v>
      </c>
      <c r="M18" s="6"/>
    </row>
    <row r="19" spans="1:13" x14ac:dyDescent="0.25">
      <c r="A19" s="6">
        <v>17</v>
      </c>
      <c r="B19" s="17" t="s">
        <v>115</v>
      </c>
      <c r="C19" s="6" t="s">
        <v>13</v>
      </c>
      <c r="D19" s="17" t="s">
        <v>12</v>
      </c>
      <c r="E19" s="12">
        <v>228.37</v>
      </c>
      <c r="F19" s="8">
        <v>110000</v>
      </c>
      <c r="G19" s="8">
        <f t="shared" si="6"/>
        <v>25120700</v>
      </c>
      <c r="H19" s="8">
        <f t="shared" si="7"/>
        <v>7536210</v>
      </c>
      <c r="I19" s="8">
        <f t="shared" si="3"/>
        <v>15072420</v>
      </c>
      <c r="J19" s="8">
        <f t="shared" si="4"/>
        <v>418678.33333333331</v>
      </c>
      <c r="K19" s="8">
        <f t="shared" si="5"/>
        <v>1256035</v>
      </c>
      <c r="L19" s="8">
        <f t="shared" si="8"/>
        <v>2512070</v>
      </c>
      <c r="M19" s="6"/>
    </row>
    <row r="20" spans="1:13" x14ac:dyDescent="0.25">
      <c r="A20" s="6">
        <v>18</v>
      </c>
      <c r="B20" s="17" t="s">
        <v>116</v>
      </c>
      <c r="C20" s="6" t="s">
        <v>13</v>
      </c>
      <c r="D20" s="17" t="s">
        <v>12</v>
      </c>
      <c r="E20" s="12">
        <v>228.37</v>
      </c>
      <c r="F20" s="8">
        <v>110000</v>
      </c>
      <c r="G20" s="8">
        <f t="shared" si="6"/>
        <v>25120700</v>
      </c>
      <c r="H20" s="8">
        <f t="shared" si="7"/>
        <v>7536210</v>
      </c>
      <c r="I20" s="8">
        <f t="shared" si="3"/>
        <v>15072420</v>
      </c>
      <c r="J20" s="8">
        <f t="shared" si="4"/>
        <v>418678.33333333331</v>
      </c>
      <c r="K20" s="8">
        <f t="shared" si="5"/>
        <v>1256035</v>
      </c>
      <c r="L20" s="8">
        <f t="shared" si="8"/>
        <v>2512070</v>
      </c>
      <c r="M20" s="6"/>
    </row>
    <row r="21" spans="1:13" x14ac:dyDescent="0.25">
      <c r="A21" s="6">
        <v>19</v>
      </c>
      <c r="B21" s="17" t="s">
        <v>117</v>
      </c>
      <c r="C21" s="6" t="s">
        <v>13</v>
      </c>
      <c r="D21" s="17" t="s">
        <v>12</v>
      </c>
      <c r="E21" s="12">
        <v>228.37</v>
      </c>
      <c r="F21" s="8">
        <v>110000</v>
      </c>
      <c r="G21" s="8">
        <f t="shared" si="6"/>
        <v>25120700</v>
      </c>
      <c r="H21" s="8">
        <f t="shared" si="7"/>
        <v>7536210</v>
      </c>
      <c r="I21" s="8">
        <f t="shared" si="3"/>
        <v>15072420</v>
      </c>
      <c r="J21" s="8">
        <f t="shared" si="4"/>
        <v>418678.33333333331</v>
      </c>
      <c r="K21" s="8">
        <f t="shared" si="5"/>
        <v>1256035</v>
      </c>
      <c r="L21" s="8">
        <f t="shared" si="8"/>
        <v>2512070</v>
      </c>
      <c r="M21" s="6"/>
    </row>
    <row r="22" spans="1:13" x14ac:dyDescent="0.25">
      <c r="A22" s="6">
        <v>20</v>
      </c>
      <c r="B22" s="17" t="s">
        <v>118</v>
      </c>
      <c r="C22" s="6" t="s">
        <v>13</v>
      </c>
      <c r="D22" s="17" t="s">
        <v>12</v>
      </c>
      <c r="E22" s="12">
        <v>257.37</v>
      </c>
      <c r="F22" s="8">
        <v>110000</v>
      </c>
      <c r="G22" s="8">
        <f t="shared" si="6"/>
        <v>28310700</v>
      </c>
      <c r="H22" s="8">
        <f t="shared" si="7"/>
        <v>8493210</v>
      </c>
      <c r="I22" s="8">
        <f t="shared" si="3"/>
        <v>16986420</v>
      </c>
      <c r="J22" s="8">
        <f t="shared" si="4"/>
        <v>471845</v>
      </c>
      <c r="K22" s="8">
        <f t="shared" si="5"/>
        <v>1415535</v>
      </c>
      <c r="L22" s="8">
        <f t="shared" si="8"/>
        <v>2831070</v>
      </c>
      <c r="M22" s="6"/>
    </row>
    <row r="23" spans="1:13" x14ac:dyDescent="0.25">
      <c r="A23" s="6">
        <v>21</v>
      </c>
      <c r="B23" s="17" t="s">
        <v>119</v>
      </c>
      <c r="C23" s="6" t="s">
        <v>13</v>
      </c>
      <c r="D23" s="17" t="s">
        <v>12</v>
      </c>
      <c r="E23" s="12">
        <v>217.87</v>
      </c>
      <c r="F23" s="8">
        <v>110000</v>
      </c>
      <c r="G23" s="8">
        <f t="shared" si="6"/>
        <v>23965700</v>
      </c>
      <c r="H23" s="8">
        <f t="shared" si="7"/>
        <v>7189710</v>
      </c>
      <c r="I23" s="8">
        <f t="shared" si="3"/>
        <v>14379420</v>
      </c>
      <c r="J23" s="8">
        <f t="shared" si="4"/>
        <v>399428.33333333331</v>
      </c>
      <c r="K23" s="8">
        <f t="shared" si="5"/>
        <v>1198285</v>
      </c>
      <c r="L23" s="8">
        <f t="shared" si="8"/>
        <v>2396570</v>
      </c>
      <c r="M23" s="6"/>
    </row>
    <row r="24" spans="1:13" x14ac:dyDescent="0.25">
      <c r="A24" s="6">
        <v>22</v>
      </c>
      <c r="B24" s="17" t="s">
        <v>120</v>
      </c>
      <c r="C24" s="6" t="s">
        <v>13</v>
      </c>
      <c r="D24" s="17" t="s">
        <v>12</v>
      </c>
      <c r="E24" s="12">
        <v>217.87</v>
      </c>
      <c r="F24" s="8">
        <v>110000</v>
      </c>
      <c r="G24" s="8">
        <f t="shared" si="6"/>
        <v>23965700</v>
      </c>
      <c r="H24" s="8">
        <f t="shared" si="7"/>
        <v>7189710</v>
      </c>
      <c r="I24" s="8">
        <f t="shared" si="3"/>
        <v>14379420</v>
      </c>
      <c r="J24" s="8">
        <f t="shared" si="4"/>
        <v>399428.33333333331</v>
      </c>
      <c r="K24" s="8">
        <f t="shared" si="5"/>
        <v>1198285</v>
      </c>
      <c r="L24" s="8">
        <f t="shared" si="8"/>
        <v>2396570</v>
      </c>
      <c r="M24" s="6"/>
    </row>
    <row r="25" spans="1:13" x14ac:dyDescent="0.25">
      <c r="A25" s="6">
        <v>23</v>
      </c>
      <c r="B25" s="17" t="s">
        <v>121</v>
      </c>
      <c r="C25" s="6" t="s">
        <v>13</v>
      </c>
      <c r="D25" s="17" t="s">
        <v>12</v>
      </c>
      <c r="E25" s="12">
        <v>217.87</v>
      </c>
      <c r="F25" s="8">
        <v>110000</v>
      </c>
      <c r="G25" s="8">
        <f t="shared" si="6"/>
        <v>23965700</v>
      </c>
      <c r="H25" s="8">
        <f t="shared" si="7"/>
        <v>7189710</v>
      </c>
      <c r="I25" s="8">
        <f t="shared" si="3"/>
        <v>14379420</v>
      </c>
      <c r="J25" s="8">
        <f t="shared" si="4"/>
        <v>399428.33333333331</v>
      </c>
      <c r="K25" s="8">
        <f t="shared" si="5"/>
        <v>1198285</v>
      </c>
      <c r="L25" s="8">
        <f t="shared" si="8"/>
        <v>2396570</v>
      </c>
      <c r="M25" s="6"/>
    </row>
    <row r="26" spans="1:13" x14ac:dyDescent="0.25">
      <c r="A26" s="6">
        <v>24</v>
      </c>
      <c r="B26" s="17" t="s">
        <v>122</v>
      </c>
      <c r="C26" s="6" t="s">
        <v>13</v>
      </c>
      <c r="D26" s="17" t="s">
        <v>12</v>
      </c>
      <c r="E26" s="12">
        <v>217.87</v>
      </c>
      <c r="F26" s="8">
        <v>110000</v>
      </c>
      <c r="G26" s="8">
        <f t="shared" si="6"/>
        <v>23965700</v>
      </c>
      <c r="H26" s="8">
        <f t="shared" si="7"/>
        <v>7189710</v>
      </c>
      <c r="I26" s="8">
        <f t="shared" si="3"/>
        <v>14379420</v>
      </c>
      <c r="J26" s="8">
        <f t="shared" si="4"/>
        <v>399428.33333333331</v>
      </c>
      <c r="K26" s="8">
        <f t="shared" si="5"/>
        <v>1198285</v>
      </c>
      <c r="L26" s="8">
        <f t="shared" si="8"/>
        <v>2396570</v>
      </c>
      <c r="M26" s="6"/>
    </row>
    <row r="27" spans="1:13" x14ac:dyDescent="0.25">
      <c r="A27" s="6">
        <v>25</v>
      </c>
      <c r="B27" s="17" t="s">
        <v>123</v>
      </c>
      <c r="C27" s="6" t="s">
        <v>13</v>
      </c>
      <c r="D27" s="17" t="s">
        <v>12</v>
      </c>
      <c r="E27" s="12">
        <v>326.64</v>
      </c>
      <c r="F27" s="8">
        <v>110000</v>
      </c>
      <c r="G27" s="8">
        <f t="shared" si="6"/>
        <v>35930400</v>
      </c>
      <c r="H27" s="8">
        <f t="shared" si="7"/>
        <v>10779120</v>
      </c>
      <c r="I27" s="8">
        <f t="shared" si="3"/>
        <v>21558240</v>
      </c>
      <c r="J27" s="8">
        <f t="shared" si="4"/>
        <v>598840</v>
      </c>
      <c r="K27" s="8">
        <f t="shared" si="5"/>
        <v>1796520</v>
      </c>
      <c r="L27" s="8">
        <f t="shared" si="8"/>
        <v>3593040</v>
      </c>
      <c r="M27" s="6"/>
    </row>
    <row r="28" spans="1:13" x14ac:dyDescent="0.25">
      <c r="A28" s="6">
        <v>26</v>
      </c>
      <c r="B28" s="17" t="s">
        <v>124</v>
      </c>
      <c r="C28" s="6" t="s">
        <v>13</v>
      </c>
      <c r="D28" s="17" t="s">
        <v>12</v>
      </c>
      <c r="E28" s="2">
        <v>566.5</v>
      </c>
      <c r="F28" s="8">
        <v>110000</v>
      </c>
      <c r="G28" s="8">
        <f t="shared" si="6"/>
        <v>62315000</v>
      </c>
      <c r="H28" s="8">
        <f t="shared" si="7"/>
        <v>18694500</v>
      </c>
      <c r="I28" s="8">
        <f t="shared" si="3"/>
        <v>37389000</v>
      </c>
      <c r="J28" s="8">
        <f t="shared" si="4"/>
        <v>1038583.3333333334</v>
      </c>
      <c r="K28" s="8">
        <f t="shared" si="5"/>
        <v>3115750</v>
      </c>
      <c r="L28" s="8">
        <f t="shared" si="8"/>
        <v>6231500</v>
      </c>
      <c r="M28" s="6"/>
    </row>
    <row r="29" spans="1:13" x14ac:dyDescent="0.25">
      <c r="A29" s="6">
        <v>27</v>
      </c>
      <c r="B29" s="17" t="s">
        <v>125</v>
      </c>
      <c r="C29" s="6" t="s">
        <v>13</v>
      </c>
      <c r="D29" s="17" t="s">
        <v>12</v>
      </c>
      <c r="E29" s="2">
        <v>344.5</v>
      </c>
      <c r="F29" s="8">
        <v>110000</v>
      </c>
      <c r="G29" s="8">
        <f t="shared" si="6"/>
        <v>37895000</v>
      </c>
      <c r="H29" s="8">
        <f t="shared" si="7"/>
        <v>11368500</v>
      </c>
      <c r="I29" s="8">
        <f t="shared" si="3"/>
        <v>22737000</v>
      </c>
      <c r="J29" s="8">
        <f t="shared" si="4"/>
        <v>631583.33333333337</v>
      </c>
      <c r="K29" s="8">
        <f t="shared" si="5"/>
        <v>1894750</v>
      </c>
      <c r="L29" s="8">
        <f t="shared" si="8"/>
        <v>3789500</v>
      </c>
      <c r="M29" s="6"/>
    </row>
    <row r="30" spans="1:13" x14ac:dyDescent="0.25">
      <c r="A30" s="6">
        <v>28</v>
      </c>
      <c r="B30" s="17" t="s">
        <v>126</v>
      </c>
      <c r="C30" s="6" t="s">
        <v>13</v>
      </c>
      <c r="D30" s="17" t="s">
        <v>12</v>
      </c>
      <c r="E30" s="2">
        <v>410.75</v>
      </c>
      <c r="F30" s="8">
        <v>110000</v>
      </c>
      <c r="G30" s="8">
        <f t="shared" si="6"/>
        <v>45182500</v>
      </c>
      <c r="H30" s="8">
        <f t="shared" si="7"/>
        <v>13554750</v>
      </c>
      <c r="I30" s="8">
        <f t="shared" si="3"/>
        <v>27109500</v>
      </c>
      <c r="J30" s="8">
        <f t="shared" si="4"/>
        <v>753041.66666666663</v>
      </c>
      <c r="K30" s="8">
        <f t="shared" si="5"/>
        <v>2259125</v>
      </c>
      <c r="L30" s="8">
        <f t="shared" si="8"/>
        <v>4518250</v>
      </c>
      <c r="M30" s="6"/>
    </row>
    <row r="31" spans="1:13" x14ac:dyDescent="0.25">
      <c r="A31" s="6">
        <v>29</v>
      </c>
      <c r="B31" s="17" t="s">
        <v>127</v>
      </c>
      <c r="C31" s="6" t="s">
        <v>13</v>
      </c>
      <c r="D31" s="17" t="s">
        <v>12</v>
      </c>
      <c r="E31" s="2">
        <v>357.75</v>
      </c>
      <c r="F31" s="8">
        <v>110000</v>
      </c>
      <c r="G31" s="8">
        <f t="shared" si="6"/>
        <v>39352500</v>
      </c>
      <c r="H31" s="8">
        <f t="shared" si="7"/>
        <v>11805750</v>
      </c>
      <c r="I31" s="8">
        <f t="shared" si="3"/>
        <v>23611500</v>
      </c>
      <c r="J31" s="8">
        <f t="shared" si="4"/>
        <v>655875</v>
      </c>
      <c r="K31" s="8">
        <f t="shared" si="5"/>
        <v>1967625</v>
      </c>
      <c r="L31" s="8">
        <f t="shared" si="8"/>
        <v>3935250</v>
      </c>
      <c r="M31" s="6"/>
    </row>
    <row r="32" spans="1:13" x14ac:dyDescent="0.25">
      <c r="A32" s="6">
        <v>30</v>
      </c>
      <c r="B32" s="17" t="s">
        <v>128</v>
      </c>
      <c r="C32" s="6" t="s">
        <v>13</v>
      </c>
      <c r="D32" s="17" t="s">
        <v>12</v>
      </c>
      <c r="E32" s="2">
        <v>374.31</v>
      </c>
      <c r="F32" s="8">
        <v>110000</v>
      </c>
      <c r="G32" s="8">
        <f t="shared" si="6"/>
        <v>41174100</v>
      </c>
      <c r="H32" s="8">
        <f t="shared" si="7"/>
        <v>12352230</v>
      </c>
      <c r="I32" s="8">
        <f t="shared" si="3"/>
        <v>24704460</v>
      </c>
      <c r="J32" s="8">
        <f t="shared" si="4"/>
        <v>686235</v>
      </c>
      <c r="K32" s="8">
        <f t="shared" si="5"/>
        <v>2058705</v>
      </c>
      <c r="L32" s="8">
        <f t="shared" si="8"/>
        <v>4117410</v>
      </c>
      <c r="M32" s="6"/>
    </row>
    <row r="33" spans="1:13" x14ac:dyDescent="0.25">
      <c r="A33" s="6">
        <v>31</v>
      </c>
      <c r="B33" s="17" t="s">
        <v>129</v>
      </c>
      <c r="C33" s="6" t="s">
        <v>13</v>
      </c>
      <c r="D33" s="17" t="s">
        <v>12</v>
      </c>
      <c r="E33" s="2">
        <v>324.77</v>
      </c>
      <c r="F33" s="8">
        <v>110000</v>
      </c>
      <c r="G33" s="8">
        <f t="shared" si="6"/>
        <v>35724700</v>
      </c>
      <c r="H33" s="8">
        <f t="shared" si="7"/>
        <v>10717410</v>
      </c>
      <c r="I33" s="8">
        <f t="shared" si="3"/>
        <v>21434820</v>
      </c>
      <c r="J33" s="8">
        <f t="shared" si="4"/>
        <v>595411.66666666663</v>
      </c>
      <c r="K33" s="8">
        <f t="shared" si="5"/>
        <v>1786235</v>
      </c>
      <c r="L33" s="8">
        <f t="shared" si="8"/>
        <v>3572470</v>
      </c>
      <c r="M33" s="6"/>
    </row>
    <row r="34" spans="1:13" x14ac:dyDescent="0.25">
      <c r="A34" s="6">
        <v>32</v>
      </c>
      <c r="B34" s="17" t="s">
        <v>130</v>
      </c>
      <c r="C34" s="6" t="s">
        <v>13</v>
      </c>
      <c r="D34" s="17" t="s">
        <v>12</v>
      </c>
      <c r="E34" s="2">
        <v>333.7</v>
      </c>
      <c r="F34" s="8">
        <v>110000</v>
      </c>
      <c r="G34" s="8">
        <f t="shared" si="6"/>
        <v>36707000</v>
      </c>
      <c r="H34" s="8">
        <f t="shared" si="7"/>
        <v>11012100</v>
      </c>
      <c r="I34" s="8">
        <f t="shared" si="3"/>
        <v>22024200</v>
      </c>
      <c r="J34" s="8">
        <f t="shared" si="4"/>
        <v>611783.33333333337</v>
      </c>
      <c r="K34" s="8">
        <f t="shared" si="5"/>
        <v>1835350</v>
      </c>
      <c r="L34" s="8">
        <f t="shared" si="8"/>
        <v>3670700</v>
      </c>
      <c r="M34" s="6"/>
    </row>
    <row r="35" spans="1:13" x14ac:dyDescent="0.25">
      <c r="A35" s="6">
        <v>33</v>
      </c>
      <c r="B35" s="17" t="s">
        <v>131</v>
      </c>
      <c r="C35" s="6" t="s">
        <v>13</v>
      </c>
      <c r="D35" s="17" t="s">
        <v>12</v>
      </c>
      <c r="E35" s="2">
        <v>226.9</v>
      </c>
      <c r="F35" s="8">
        <v>110000</v>
      </c>
      <c r="G35" s="8">
        <f t="shared" si="6"/>
        <v>24959000</v>
      </c>
      <c r="H35" s="8">
        <f t="shared" si="7"/>
        <v>7487700</v>
      </c>
      <c r="I35" s="8">
        <f t="shared" si="3"/>
        <v>14975400</v>
      </c>
      <c r="J35" s="8">
        <f t="shared" si="4"/>
        <v>415983.33333333331</v>
      </c>
      <c r="K35" s="8">
        <f t="shared" si="5"/>
        <v>1247950</v>
      </c>
      <c r="L35" s="8">
        <f t="shared" si="8"/>
        <v>2495900</v>
      </c>
      <c r="M35" s="6"/>
    </row>
    <row r="36" spans="1:13" x14ac:dyDescent="0.25">
      <c r="A36" s="6">
        <v>34</v>
      </c>
      <c r="B36" s="17" t="s">
        <v>132</v>
      </c>
      <c r="C36" s="6" t="s">
        <v>13</v>
      </c>
      <c r="D36" s="17" t="s">
        <v>12</v>
      </c>
      <c r="E36" s="2">
        <v>175.56</v>
      </c>
      <c r="F36" s="8">
        <v>110000</v>
      </c>
      <c r="G36" s="8">
        <f t="shared" si="6"/>
        <v>19311600</v>
      </c>
      <c r="H36" s="8">
        <f t="shared" si="7"/>
        <v>5793480</v>
      </c>
      <c r="I36" s="8">
        <f t="shared" si="3"/>
        <v>11586960</v>
      </c>
      <c r="J36" s="8">
        <f t="shared" si="4"/>
        <v>321860</v>
      </c>
      <c r="K36" s="8">
        <f t="shared" si="5"/>
        <v>965580</v>
      </c>
      <c r="L36" s="8">
        <f t="shared" si="8"/>
        <v>1931160</v>
      </c>
      <c r="M36" s="6"/>
    </row>
    <row r="37" spans="1:13" x14ac:dyDescent="0.25">
      <c r="A37" s="6">
        <v>35</v>
      </c>
      <c r="B37" s="17" t="s">
        <v>133</v>
      </c>
      <c r="C37" s="6" t="s">
        <v>13</v>
      </c>
      <c r="D37" s="17" t="s">
        <v>12</v>
      </c>
      <c r="E37" s="2">
        <v>190.46</v>
      </c>
      <c r="F37" s="8">
        <v>110000</v>
      </c>
      <c r="G37" s="8">
        <f t="shared" si="6"/>
        <v>20950600</v>
      </c>
      <c r="H37" s="8">
        <f t="shared" si="7"/>
        <v>6285180</v>
      </c>
      <c r="I37" s="8">
        <f t="shared" si="3"/>
        <v>12570360</v>
      </c>
      <c r="J37" s="8">
        <f t="shared" si="4"/>
        <v>349176.66666666669</v>
      </c>
      <c r="K37" s="8">
        <f t="shared" si="5"/>
        <v>1047530</v>
      </c>
      <c r="L37" s="8">
        <f t="shared" si="8"/>
        <v>2095060</v>
      </c>
      <c r="M37" s="16"/>
    </row>
    <row r="38" spans="1:13" x14ac:dyDescent="0.25">
      <c r="A38" s="6">
        <v>36</v>
      </c>
      <c r="B38" s="17" t="s">
        <v>134</v>
      </c>
      <c r="C38" s="6" t="s">
        <v>13</v>
      </c>
      <c r="D38" s="17" t="s">
        <v>12</v>
      </c>
      <c r="E38" s="2">
        <v>190.46</v>
      </c>
      <c r="F38" s="8">
        <v>110000</v>
      </c>
      <c r="G38" s="8">
        <f t="shared" si="6"/>
        <v>20950600</v>
      </c>
      <c r="H38" s="8">
        <f t="shared" si="7"/>
        <v>6285180</v>
      </c>
      <c r="I38" s="8">
        <f t="shared" si="3"/>
        <v>12570360</v>
      </c>
      <c r="J38" s="8">
        <f t="shared" si="4"/>
        <v>349176.66666666669</v>
      </c>
      <c r="K38" s="8">
        <f t="shared" si="5"/>
        <v>1047530</v>
      </c>
      <c r="L38" s="8">
        <f t="shared" si="8"/>
        <v>2095060</v>
      </c>
      <c r="M38" s="16"/>
    </row>
    <row r="39" spans="1:13" x14ac:dyDescent="0.25">
      <c r="A39" s="6">
        <v>37</v>
      </c>
      <c r="B39" s="17" t="s">
        <v>135</v>
      </c>
      <c r="C39" s="6" t="s">
        <v>13</v>
      </c>
      <c r="D39" s="17" t="s">
        <v>12</v>
      </c>
      <c r="E39" s="2">
        <v>175.56</v>
      </c>
      <c r="F39" s="8">
        <v>110000</v>
      </c>
      <c r="G39" s="8">
        <f t="shared" si="6"/>
        <v>19311600</v>
      </c>
      <c r="H39" s="8">
        <f t="shared" si="7"/>
        <v>5793480</v>
      </c>
      <c r="I39" s="8">
        <f t="shared" si="3"/>
        <v>11586960</v>
      </c>
      <c r="J39" s="8">
        <f t="shared" si="4"/>
        <v>321860</v>
      </c>
      <c r="K39" s="8">
        <f t="shared" si="5"/>
        <v>965580</v>
      </c>
      <c r="L39" s="8">
        <f t="shared" si="8"/>
        <v>1931160</v>
      </c>
      <c r="M39" s="16"/>
    </row>
    <row r="40" spans="1:13" x14ac:dyDescent="0.25">
      <c r="A40" s="6">
        <v>38</v>
      </c>
      <c r="B40" s="17" t="s">
        <v>136</v>
      </c>
      <c r="C40" s="6" t="s">
        <v>13</v>
      </c>
      <c r="D40" s="17" t="s">
        <v>12</v>
      </c>
      <c r="E40" s="2">
        <v>226.9</v>
      </c>
      <c r="F40" s="8">
        <v>110000</v>
      </c>
      <c r="G40" s="8">
        <f t="shared" si="6"/>
        <v>24959000</v>
      </c>
      <c r="H40" s="8">
        <f t="shared" si="7"/>
        <v>7487700</v>
      </c>
      <c r="I40" s="8">
        <f t="shared" si="3"/>
        <v>14975400</v>
      </c>
      <c r="J40" s="8">
        <f t="shared" si="4"/>
        <v>415983.33333333331</v>
      </c>
      <c r="K40" s="8">
        <f t="shared" si="5"/>
        <v>1247950</v>
      </c>
      <c r="L40" s="8">
        <f t="shared" si="8"/>
        <v>2495900</v>
      </c>
      <c r="M40" s="16"/>
    </row>
    <row r="41" spans="1:13" x14ac:dyDescent="0.25">
      <c r="A41" s="97" t="s">
        <v>0</v>
      </c>
      <c r="B41" s="98"/>
      <c r="C41" s="98"/>
      <c r="D41" s="99"/>
      <c r="E41" s="9">
        <f>SUM(E3:E40)</f>
        <v>13176.72</v>
      </c>
      <c r="F41" s="21"/>
      <c r="G41" s="22">
        <f>SUM(G3:G40)</f>
        <v>1449439200</v>
      </c>
      <c r="H41" s="22">
        <f>G41*0.3</f>
        <v>434831760</v>
      </c>
      <c r="I41" s="22">
        <f>SUM(I3:I40)</f>
        <v>869663520</v>
      </c>
      <c r="J41" s="40">
        <f t="shared" si="4"/>
        <v>24157320</v>
      </c>
      <c r="K41" s="40">
        <f t="shared" si="5"/>
        <v>72471960</v>
      </c>
      <c r="L41" s="22">
        <f t="shared" si="8"/>
        <v>144943920</v>
      </c>
      <c r="M41" s="23"/>
    </row>
  </sheetData>
  <autoFilter ref="A2:M41" xr:uid="{00000000-0009-0000-0000-000004000000}"/>
  <mergeCells count="2">
    <mergeCell ref="A1:M1"/>
    <mergeCell ref="A41:D41"/>
  </mergeCells>
  <printOptions horizontalCentered="1"/>
  <pageMargins left="0.2" right="0.2" top="0.25" bottom="0.2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1"/>
  <sheetViews>
    <sheetView zoomScaleNormal="100" workbookViewId="0">
      <pane ySplit="2" topLeftCell="A30" activePane="bottomLeft" state="frozen"/>
      <selection activeCell="E115" sqref="E115"/>
      <selection pane="bottomLeft" activeCell="L41" activeCellId="2" sqref="H41 I41 L41"/>
    </sheetView>
  </sheetViews>
  <sheetFormatPr defaultRowHeight="15" x14ac:dyDescent="0.25"/>
  <cols>
    <col min="1" max="1" width="6.140625" customWidth="1"/>
    <col min="2" max="2" width="7.7109375" style="19" customWidth="1"/>
    <col min="3" max="3" width="8.7109375" customWidth="1"/>
    <col min="4" max="4" width="11.85546875" style="19" customWidth="1"/>
    <col min="5" max="5" width="10.7109375" customWidth="1"/>
    <col min="6" max="6" width="10.85546875" style="1" bestFit="1" customWidth="1"/>
    <col min="7" max="7" width="14" style="1" customWidth="1"/>
    <col min="8" max="8" width="12.85546875" style="1" customWidth="1"/>
    <col min="9" max="9" width="12.28515625" style="1" customWidth="1"/>
    <col min="10" max="10" width="16.140625" style="1" bestFit="1" customWidth="1"/>
    <col min="11" max="11" width="13.7109375" style="1" customWidth="1"/>
    <col min="12" max="12" width="12.85546875" style="1" customWidth="1"/>
    <col min="13" max="13" width="8.7109375" bestFit="1" customWidth="1"/>
    <col min="17" max="17" width="15" customWidth="1"/>
  </cols>
  <sheetData>
    <row r="1" spans="1:13" ht="31.5" x14ac:dyDescent="0.25">
      <c r="A1" s="96" t="s">
        <v>260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5">
      <c r="A2" s="3" t="s">
        <v>1</v>
      </c>
      <c r="B2" s="3" t="s">
        <v>10</v>
      </c>
      <c r="C2" s="3" t="s">
        <v>9</v>
      </c>
      <c r="D2" s="3" t="s">
        <v>3</v>
      </c>
      <c r="E2" s="3" t="s">
        <v>6</v>
      </c>
      <c r="F2" s="4" t="s">
        <v>7</v>
      </c>
      <c r="G2" s="4" t="s">
        <v>8</v>
      </c>
      <c r="H2" s="5" t="s">
        <v>5</v>
      </c>
      <c r="I2" s="5" t="s">
        <v>14</v>
      </c>
      <c r="J2" s="5" t="s">
        <v>257</v>
      </c>
      <c r="K2" s="5" t="s">
        <v>258</v>
      </c>
      <c r="L2" s="5" t="s">
        <v>15</v>
      </c>
      <c r="M2" s="6" t="s">
        <v>2</v>
      </c>
    </row>
    <row r="3" spans="1:13" x14ac:dyDescent="0.25">
      <c r="A3" s="6">
        <v>1</v>
      </c>
      <c r="B3" s="17" t="s">
        <v>90</v>
      </c>
      <c r="C3" s="6" t="s">
        <v>17</v>
      </c>
      <c r="D3" s="17" t="s">
        <v>12</v>
      </c>
      <c r="E3" s="2">
        <v>407</v>
      </c>
      <c r="F3" s="8">
        <v>100000</v>
      </c>
      <c r="G3" s="8">
        <f>F3*E3</f>
        <v>40700000</v>
      </c>
      <c r="H3" s="8">
        <f>G3*30/100</f>
        <v>12210000</v>
      </c>
      <c r="I3" s="8">
        <f>G3-H3-L3</f>
        <v>24420000</v>
      </c>
      <c r="J3" s="39">
        <f>I3/36</f>
        <v>678333.33333333337</v>
      </c>
      <c r="K3" s="8">
        <f>J3*3</f>
        <v>2035000</v>
      </c>
      <c r="L3" s="8">
        <f t="shared" ref="L3:L41" si="0">G3*0.1</f>
        <v>4070000</v>
      </c>
      <c r="M3" s="6"/>
    </row>
    <row r="4" spans="1:13" x14ac:dyDescent="0.25">
      <c r="A4" s="10">
        <v>2</v>
      </c>
      <c r="B4" s="17" t="s">
        <v>97</v>
      </c>
      <c r="C4" s="10" t="s">
        <v>17</v>
      </c>
      <c r="D4" s="18" t="s">
        <v>12</v>
      </c>
      <c r="E4" s="12">
        <v>287.62</v>
      </c>
      <c r="F4" s="8">
        <v>100000</v>
      </c>
      <c r="G4" s="11">
        <f t="shared" ref="G4:G40" si="1">F4*E4</f>
        <v>28762000</v>
      </c>
      <c r="H4" s="11">
        <f t="shared" ref="H4:H41" si="2">G4*0.3</f>
        <v>8628600</v>
      </c>
      <c r="I4" s="8">
        <f t="shared" ref="I4:I40" si="3">G4-H4-L4</f>
        <v>17257200</v>
      </c>
      <c r="J4" s="8">
        <f t="shared" ref="J4:J41" si="4">I4/36</f>
        <v>479366.66666666669</v>
      </c>
      <c r="K4" s="8">
        <f t="shared" ref="K4:K41" si="5">J4*3</f>
        <v>1438100</v>
      </c>
      <c r="L4" s="11">
        <f t="shared" si="0"/>
        <v>2876200</v>
      </c>
      <c r="M4" s="10"/>
    </row>
    <row r="5" spans="1:13" x14ac:dyDescent="0.25">
      <c r="A5" s="6">
        <v>3</v>
      </c>
      <c r="B5" s="17" t="s">
        <v>101</v>
      </c>
      <c r="C5" s="10" t="s">
        <v>17</v>
      </c>
      <c r="D5" s="18" t="s">
        <v>12</v>
      </c>
      <c r="E5" s="12">
        <v>265.68</v>
      </c>
      <c r="F5" s="8">
        <v>100000</v>
      </c>
      <c r="G5" s="11">
        <f t="shared" si="1"/>
        <v>26568000</v>
      </c>
      <c r="H5" s="11">
        <f t="shared" si="2"/>
        <v>7970400</v>
      </c>
      <c r="I5" s="8">
        <f t="shared" si="3"/>
        <v>15940800</v>
      </c>
      <c r="J5" s="8">
        <f t="shared" si="4"/>
        <v>442800</v>
      </c>
      <c r="K5" s="8">
        <f t="shared" si="5"/>
        <v>1328400</v>
      </c>
      <c r="L5" s="11">
        <f t="shared" si="0"/>
        <v>2656800</v>
      </c>
      <c r="M5" s="10"/>
    </row>
    <row r="6" spans="1:13" x14ac:dyDescent="0.25">
      <c r="A6" s="10">
        <v>4</v>
      </c>
      <c r="B6" s="17" t="s">
        <v>137</v>
      </c>
      <c r="C6" s="10" t="s">
        <v>17</v>
      </c>
      <c r="D6" s="18" t="s">
        <v>12</v>
      </c>
      <c r="E6" s="12">
        <v>263.25</v>
      </c>
      <c r="F6" s="8">
        <v>100000</v>
      </c>
      <c r="G6" s="11">
        <f t="shared" si="1"/>
        <v>26325000</v>
      </c>
      <c r="H6" s="11">
        <f t="shared" si="2"/>
        <v>7897500</v>
      </c>
      <c r="I6" s="8">
        <f t="shared" si="3"/>
        <v>15795000</v>
      </c>
      <c r="J6" s="8">
        <f t="shared" si="4"/>
        <v>438750</v>
      </c>
      <c r="K6" s="8">
        <f t="shared" si="5"/>
        <v>1316250</v>
      </c>
      <c r="L6" s="11">
        <f t="shared" si="0"/>
        <v>2632500</v>
      </c>
      <c r="M6" s="10"/>
    </row>
    <row r="7" spans="1:13" x14ac:dyDescent="0.25">
      <c r="A7" s="6">
        <v>5</v>
      </c>
      <c r="B7" s="17" t="s">
        <v>138</v>
      </c>
      <c r="C7" s="10" t="s">
        <v>17</v>
      </c>
      <c r="D7" s="18" t="s">
        <v>12</v>
      </c>
      <c r="E7" s="12">
        <v>268.12</v>
      </c>
      <c r="F7" s="8">
        <v>100000</v>
      </c>
      <c r="G7" s="11">
        <f t="shared" si="1"/>
        <v>26812000</v>
      </c>
      <c r="H7" s="11">
        <f t="shared" si="2"/>
        <v>8043600</v>
      </c>
      <c r="I7" s="8">
        <f t="shared" si="3"/>
        <v>16087200</v>
      </c>
      <c r="J7" s="8">
        <f t="shared" si="4"/>
        <v>446866.66666666669</v>
      </c>
      <c r="K7" s="8">
        <f t="shared" si="5"/>
        <v>1340600</v>
      </c>
      <c r="L7" s="11">
        <f t="shared" si="0"/>
        <v>2681200</v>
      </c>
      <c r="M7" s="10"/>
    </row>
    <row r="8" spans="1:13" x14ac:dyDescent="0.25">
      <c r="A8" s="10">
        <v>6</v>
      </c>
      <c r="B8" s="17" t="s">
        <v>139</v>
      </c>
      <c r="C8" s="10" t="s">
        <v>17</v>
      </c>
      <c r="D8" s="18" t="s">
        <v>12</v>
      </c>
      <c r="E8" s="12">
        <v>450.35</v>
      </c>
      <c r="F8" s="8">
        <v>100000</v>
      </c>
      <c r="G8" s="11">
        <f t="shared" si="1"/>
        <v>45035000</v>
      </c>
      <c r="H8" s="11">
        <f t="shared" si="2"/>
        <v>13510500</v>
      </c>
      <c r="I8" s="8">
        <f t="shared" si="3"/>
        <v>27021000</v>
      </c>
      <c r="J8" s="8">
        <f t="shared" si="4"/>
        <v>750583.33333333337</v>
      </c>
      <c r="K8" s="8">
        <f t="shared" si="5"/>
        <v>2251750</v>
      </c>
      <c r="L8" s="11">
        <f t="shared" si="0"/>
        <v>4503500</v>
      </c>
      <c r="M8" s="10"/>
    </row>
    <row r="9" spans="1:13" x14ac:dyDescent="0.25">
      <c r="A9" s="6">
        <v>7</v>
      </c>
      <c r="B9" s="17" t="s">
        <v>140</v>
      </c>
      <c r="C9" s="10" t="s">
        <v>17</v>
      </c>
      <c r="D9" s="18" t="s">
        <v>12</v>
      </c>
      <c r="E9" s="12">
        <v>321.75</v>
      </c>
      <c r="F9" s="8">
        <v>100000</v>
      </c>
      <c r="G9" s="11">
        <f t="shared" si="1"/>
        <v>32175000</v>
      </c>
      <c r="H9" s="11">
        <f t="shared" si="2"/>
        <v>9652500</v>
      </c>
      <c r="I9" s="8">
        <f t="shared" si="3"/>
        <v>19305000</v>
      </c>
      <c r="J9" s="8">
        <f t="shared" si="4"/>
        <v>536250</v>
      </c>
      <c r="K9" s="8">
        <f t="shared" si="5"/>
        <v>1608750</v>
      </c>
      <c r="L9" s="11">
        <f t="shared" si="0"/>
        <v>3217500</v>
      </c>
      <c r="M9" s="10"/>
    </row>
    <row r="10" spans="1:13" x14ac:dyDescent="0.25">
      <c r="A10" s="10">
        <v>8</v>
      </c>
      <c r="B10" s="17" t="s">
        <v>141</v>
      </c>
      <c r="C10" s="10" t="s">
        <v>17</v>
      </c>
      <c r="D10" s="18" t="s">
        <v>12</v>
      </c>
      <c r="E10" s="12">
        <v>540.12</v>
      </c>
      <c r="F10" s="8">
        <v>100000</v>
      </c>
      <c r="G10" s="11">
        <f t="shared" si="1"/>
        <v>54012000</v>
      </c>
      <c r="H10" s="11">
        <f t="shared" si="2"/>
        <v>16203600</v>
      </c>
      <c r="I10" s="8">
        <f t="shared" si="3"/>
        <v>32407200</v>
      </c>
      <c r="J10" s="8">
        <f t="shared" si="4"/>
        <v>900200</v>
      </c>
      <c r="K10" s="8">
        <f t="shared" si="5"/>
        <v>2700600</v>
      </c>
      <c r="L10" s="11">
        <f t="shared" si="0"/>
        <v>5401200</v>
      </c>
      <c r="M10" s="10"/>
    </row>
    <row r="11" spans="1:13" x14ac:dyDescent="0.25">
      <c r="A11" s="6">
        <v>9</v>
      </c>
      <c r="B11" s="17" t="s">
        <v>142</v>
      </c>
      <c r="C11" s="10" t="s">
        <v>17</v>
      </c>
      <c r="D11" s="18" t="s">
        <v>12</v>
      </c>
      <c r="E11" s="12">
        <v>532.41999999999996</v>
      </c>
      <c r="F11" s="8">
        <v>100000</v>
      </c>
      <c r="G11" s="11">
        <f t="shared" si="1"/>
        <v>53241999.999999993</v>
      </c>
      <c r="H11" s="11">
        <f t="shared" si="2"/>
        <v>15972599.999999996</v>
      </c>
      <c r="I11" s="8">
        <f t="shared" si="3"/>
        <v>31945200</v>
      </c>
      <c r="J11" s="8">
        <f t="shared" si="4"/>
        <v>887366.66666666663</v>
      </c>
      <c r="K11" s="8">
        <f t="shared" si="5"/>
        <v>2662100</v>
      </c>
      <c r="L11" s="11">
        <f t="shared" si="0"/>
        <v>5324200</v>
      </c>
      <c r="M11" s="10"/>
    </row>
    <row r="12" spans="1:13" x14ac:dyDescent="0.25">
      <c r="A12" s="10">
        <v>10</v>
      </c>
      <c r="B12" s="17" t="s">
        <v>143</v>
      </c>
      <c r="C12" s="10" t="s">
        <v>17</v>
      </c>
      <c r="D12" s="18" t="s">
        <v>12</v>
      </c>
      <c r="E12" s="12">
        <v>528.75</v>
      </c>
      <c r="F12" s="8">
        <v>100000</v>
      </c>
      <c r="G12" s="11">
        <f t="shared" si="1"/>
        <v>52875000</v>
      </c>
      <c r="H12" s="11">
        <f t="shared" si="2"/>
        <v>15862500</v>
      </c>
      <c r="I12" s="8">
        <f t="shared" si="3"/>
        <v>31725000</v>
      </c>
      <c r="J12" s="8">
        <f t="shared" si="4"/>
        <v>881250</v>
      </c>
      <c r="K12" s="8">
        <f t="shared" si="5"/>
        <v>2643750</v>
      </c>
      <c r="L12" s="11">
        <f t="shared" si="0"/>
        <v>5287500</v>
      </c>
      <c r="M12" s="10"/>
    </row>
    <row r="13" spans="1:13" x14ac:dyDescent="0.25">
      <c r="A13" s="6">
        <v>11</v>
      </c>
      <c r="B13" s="17" t="s">
        <v>144</v>
      </c>
      <c r="C13" s="10" t="s">
        <v>17</v>
      </c>
      <c r="D13" s="18" t="s">
        <v>12</v>
      </c>
      <c r="E13" s="12">
        <v>796.79</v>
      </c>
      <c r="F13" s="8">
        <v>100000</v>
      </c>
      <c r="G13" s="11">
        <f t="shared" si="1"/>
        <v>79679000</v>
      </c>
      <c r="H13" s="11">
        <f t="shared" si="2"/>
        <v>23903700</v>
      </c>
      <c r="I13" s="8">
        <f t="shared" si="3"/>
        <v>47807400</v>
      </c>
      <c r="J13" s="8">
        <f t="shared" si="4"/>
        <v>1327983.3333333333</v>
      </c>
      <c r="K13" s="8">
        <f t="shared" si="5"/>
        <v>3983950</v>
      </c>
      <c r="L13" s="11">
        <f t="shared" si="0"/>
        <v>7967900</v>
      </c>
      <c r="M13" s="10"/>
    </row>
    <row r="14" spans="1:13" x14ac:dyDescent="0.25">
      <c r="A14" s="10">
        <v>12</v>
      </c>
      <c r="B14" s="17" t="s">
        <v>145</v>
      </c>
      <c r="C14" s="10" t="s">
        <v>17</v>
      </c>
      <c r="D14" s="18" t="s">
        <v>12</v>
      </c>
      <c r="E14" s="12">
        <v>658</v>
      </c>
      <c r="F14" s="8">
        <v>100000</v>
      </c>
      <c r="G14" s="11">
        <f t="shared" si="1"/>
        <v>65800000</v>
      </c>
      <c r="H14" s="11">
        <f t="shared" si="2"/>
        <v>19740000</v>
      </c>
      <c r="I14" s="8">
        <f t="shared" si="3"/>
        <v>39480000</v>
      </c>
      <c r="J14" s="8">
        <f t="shared" si="4"/>
        <v>1096666.6666666667</v>
      </c>
      <c r="K14" s="8">
        <f t="shared" si="5"/>
        <v>3290000</v>
      </c>
      <c r="L14" s="11">
        <f t="shared" si="0"/>
        <v>6580000</v>
      </c>
      <c r="M14" s="10"/>
    </row>
    <row r="15" spans="1:13" x14ac:dyDescent="0.25">
      <c r="A15" s="6">
        <v>13</v>
      </c>
      <c r="B15" s="17" t="s">
        <v>146</v>
      </c>
      <c r="C15" s="10" t="s">
        <v>17</v>
      </c>
      <c r="D15" s="18" t="s">
        <v>12</v>
      </c>
      <c r="E15" s="12">
        <v>417.12</v>
      </c>
      <c r="F15" s="8">
        <v>100000</v>
      </c>
      <c r="G15" s="11">
        <f t="shared" si="1"/>
        <v>41712000</v>
      </c>
      <c r="H15" s="11">
        <f t="shared" si="2"/>
        <v>12513600</v>
      </c>
      <c r="I15" s="8">
        <f t="shared" si="3"/>
        <v>25027200</v>
      </c>
      <c r="J15" s="8">
        <f t="shared" si="4"/>
        <v>695200</v>
      </c>
      <c r="K15" s="8">
        <f t="shared" si="5"/>
        <v>2085600</v>
      </c>
      <c r="L15" s="11">
        <f t="shared" si="0"/>
        <v>4171200</v>
      </c>
      <c r="M15" s="10"/>
    </row>
    <row r="16" spans="1:13" x14ac:dyDescent="0.25">
      <c r="A16" s="10">
        <v>14</v>
      </c>
      <c r="B16" s="17" t="s">
        <v>147</v>
      </c>
      <c r="C16" s="10" t="s">
        <v>17</v>
      </c>
      <c r="D16" s="18" t="s">
        <v>12</v>
      </c>
      <c r="E16" s="12">
        <v>411.25</v>
      </c>
      <c r="F16" s="8">
        <v>100000</v>
      </c>
      <c r="G16" s="11">
        <f t="shared" si="1"/>
        <v>41125000</v>
      </c>
      <c r="H16" s="11">
        <f t="shared" si="2"/>
        <v>12337500</v>
      </c>
      <c r="I16" s="8">
        <f t="shared" si="3"/>
        <v>24675000</v>
      </c>
      <c r="J16" s="8">
        <f t="shared" si="4"/>
        <v>685416.66666666663</v>
      </c>
      <c r="K16" s="8">
        <f t="shared" si="5"/>
        <v>2056250</v>
      </c>
      <c r="L16" s="11">
        <f t="shared" si="0"/>
        <v>4112500</v>
      </c>
      <c r="M16" s="10"/>
    </row>
    <row r="17" spans="1:13" x14ac:dyDescent="0.25">
      <c r="A17" s="6">
        <v>15</v>
      </c>
      <c r="B17" s="17" t="s">
        <v>148</v>
      </c>
      <c r="C17" s="10" t="s">
        <v>17</v>
      </c>
      <c r="D17" s="18" t="s">
        <v>12</v>
      </c>
      <c r="E17" s="12">
        <v>437.68</v>
      </c>
      <c r="F17" s="8">
        <v>100000</v>
      </c>
      <c r="G17" s="11">
        <f t="shared" si="1"/>
        <v>43768000</v>
      </c>
      <c r="H17" s="11">
        <f t="shared" si="2"/>
        <v>13130400</v>
      </c>
      <c r="I17" s="8">
        <f t="shared" si="3"/>
        <v>26260800</v>
      </c>
      <c r="J17" s="8">
        <f t="shared" si="4"/>
        <v>729466.66666666663</v>
      </c>
      <c r="K17" s="8">
        <f t="shared" si="5"/>
        <v>2188400</v>
      </c>
      <c r="L17" s="11">
        <f t="shared" si="0"/>
        <v>4376800</v>
      </c>
      <c r="M17" s="10"/>
    </row>
    <row r="18" spans="1:13" x14ac:dyDescent="0.25">
      <c r="A18" s="10">
        <v>16</v>
      </c>
      <c r="B18" s="17" t="s">
        <v>149</v>
      </c>
      <c r="C18" s="10" t="s">
        <v>17</v>
      </c>
      <c r="D18" s="18" t="s">
        <v>12</v>
      </c>
      <c r="E18" s="12">
        <v>552.1</v>
      </c>
      <c r="F18" s="8">
        <v>100000</v>
      </c>
      <c r="G18" s="11">
        <f t="shared" si="1"/>
        <v>55210000</v>
      </c>
      <c r="H18" s="11">
        <f t="shared" si="2"/>
        <v>16563000</v>
      </c>
      <c r="I18" s="8">
        <f t="shared" si="3"/>
        <v>33126000</v>
      </c>
      <c r="J18" s="8">
        <f t="shared" si="4"/>
        <v>920166.66666666663</v>
      </c>
      <c r="K18" s="8">
        <f t="shared" si="5"/>
        <v>2760500</v>
      </c>
      <c r="L18" s="11">
        <f t="shared" si="0"/>
        <v>5521000</v>
      </c>
      <c r="M18" s="10"/>
    </row>
    <row r="19" spans="1:13" x14ac:dyDescent="0.25">
      <c r="A19" s="6">
        <v>17</v>
      </c>
      <c r="B19" s="17" t="s">
        <v>150</v>
      </c>
      <c r="C19" s="10" t="s">
        <v>17</v>
      </c>
      <c r="D19" s="18" t="s">
        <v>12</v>
      </c>
      <c r="E19" s="12">
        <v>228.37</v>
      </c>
      <c r="F19" s="8">
        <v>100000</v>
      </c>
      <c r="G19" s="11">
        <f t="shared" si="1"/>
        <v>22837000</v>
      </c>
      <c r="H19" s="11">
        <f t="shared" si="2"/>
        <v>6851100</v>
      </c>
      <c r="I19" s="8">
        <f t="shared" si="3"/>
        <v>13702200</v>
      </c>
      <c r="J19" s="8">
        <f t="shared" si="4"/>
        <v>380616.66666666669</v>
      </c>
      <c r="K19" s="8">
        <f t="shared" si="5"/>
        <v>1141850</v>
      </c>
      <c r="L19" s="11">
        <f t="shared" si="0"/>
        <v>2283700</v>
      </c>
      <c r="M19" s="10"/>
    </row>
    <row r="20" spans="1:13" x14ac:dyDescent="0.25">
      <c r="A20" s="10">
        <v>18</v>
      </c>
      <c r="B20" s="17" t="s">
        <v>151</v>
      </c>
      <c r="C20" s="10" t="s">
        <v>17</v>
      </c>
      <c r="D20" s="18" t="s">
        <v>12</v>
      </c>
      <c r="E20" s="12">
        <v>228.37</v>
      </c>
      <c r="F20" s="8">
        <v>100000</v>
      </c>
      <c r="G20" s="11">
        <f t="shared" si="1"/>
        <v>22837000</v>
      </c>
      <c r="H20" s="11">
        <f t="shared" si="2"/>
        <v>6851100</v>
      </c>
      <c r="I20" s="8">
        <f t="shared" si="3"/>
        <v>13702200</v>
      </c>
      <c r="J20" s="8">
        <f t="shared" si="4"/>
        <v>380616.66666666669</v>
      </c>
      <c r="K20" s="8">
        <f t="shared" si="5"/>
        <v>1141850</v>
      </c>
      <c r="L20" s="11">
        <f t="shared" si="0"/>
        <v>2283700</v>
      </c>
      <c r="M20" s="10"/>
    </row>
    <row r="21" spans="1:13" x14ac:dyDescent="0.25">
      <c r="A21" s="6">
        <v>19</v>
      </c>
      <c r="B21" s="17" t="s">
        <v>152</v>
      </c>
      <c r="C21" s="10" t="s">
        <v>17</v>
      </c>
      <c r="D21" s="18" t="s">
        <v>12</v>
      </c>
      <c r="E21" s="12">
        <v>228.37</v>
      </c>
      <c r="F21" s="8">
        <v>100000</v>
      </c>
      <c r="G21" s="11">
        <f t="shared" si="1"/>
        <v>22837000</v>
      </c>
      <c r="H21" s="11">
        <f t="shared" si="2"/>
        <v>6851100</v>
      </c>
      <c r="I21" s="8">
        <f t="shared" si="3"/>
        <v>13702200</v>
      </c>
      <c r="J21" s="8">
        <f t="shared" si="4"/>
        <v>380616.66666666669</v>
      </c>
      <c r="K21" s="8">
        <f t="shared" si="5"/>
        <v>1141850</v>
      </c>
      <c r="L21" s="11">
        <f t="shared" si="0"/>
        <v>2283700</v>
      </c>
      <c r="M21" s="10"/>
    </row>
    <row r="22" spans="1:13" x14ac:dyDescent="0.25">
      <c r="A22" s="10">
        <v>20</v>
      </c>
      <c r="B22" s="17" t="s">
        <v>153</v>
      </c>
      <c r="C22" s="10" t="s">
        <v>17</v>
      </c>
      <c r="D22" s="18" t="s">
        <v>12</v>
      </c>
      <c r="E22" s="12">
        <v>257.37</v>
      </c>
      <c r="F22" s="8">
        <v>100000</v>
      </c>
      <c r="G22" s="11">
        <f t="shared" si="1"/>
        <v>25737000</v>
      </c>
      <c r="H22" s="11">
        <f t="shared" si="2"/>
        <v>7721100</v>
      </c>
      <c r="I22" s="8">
        <f t="shared" si="3"/>
        <v>15442200</v>
      </c>
      <c r="J22" s="8">
        <f t="shared" si="4"/>
        <v>428950</v>
      </c>
      <c r="K22" s="8">
        <f t="shared" si="5"/>
        <v>1286850</v>
      </c>
      <c r="L22" s="11">
        <f t="shared" si="0"/>
        <v>2573700</v>
      </c>
      <c r="M22" s="10"/>
    </row>
    <row r="23" spans="1:13" x14ac:dyDescent="0.25">
      <c r="A23" s="6">
        <v>21</v>
      </c>
      <c r="B23" s="17" t="s">
        <v>154</v>
      </c>
      <c r="C23" s="10" t="s">
        <v>17</v>
      </c>
      <c r="D23" s="18" t="s">
        <v>12</v>
      </c>
      <c r="E23" s="12">
        <v>217.87</v>
      </c>
      <c r="F23" s="8">
        <v>100000</v>
      </c>
      <c r="G23" s="11">
        <f t="shared" si="1"/>
        <v>21787000</v>
      </c>
      <c r="H23" s="11">
        <f t="shared" si="2"/>
        <v>6536100</v>
      </c>
      <c r="I23" s="8">
        <f t="shared" si="3"/>
        <v>13072200</v>
      </c>
      <c r="J23" s="8">
        <f t="shared" si="4"/>
        <v>363116.66666666669</v>
      </c>
      <c r="K23" s="8">
        <f t="shared" si="5"/>
        <v>1089350</v>
      </c>
      <c r="L23" s="11">
        <f t="shared" si="0"/>
        <v>2178700</v>
      </c>
      <c r="M23" s="10"/>
    </row>
    <row r="24" spans="1:13" x14ac:dyDescent="0.25">
      <c r="A24" s="10">
        <v>22</v>
      </c>
      <c r="B24" s="17" t="s">
        <v>155</v>
      </c>
      <c r="C24" s="10" t="s">
        <v>17</v>
      </c>
      <c r="D24" s="18" t="s">
        <v>12</v>
      </c>
      <c r="E24" s="12">
        <v>217.87</v>
      </c>
      <c r="F24" s="8">
        <v>100000</v>
      </c>
      <c r="G24" s="11">
        <f t="shared" si="1"/>
        <v>21787000</v>
      </c>
      <c r="H24" s="11">
        <f t="shared" si="2"/>
        <v>6536100</v>
      </c>
      <c r="I24" s="8">
        <f t="shared" si="3"/>
        <v>13072200</v>
      </c>
      <c r="J24" s="8">
        <f t="shared" si="4"/>
        <v>363116.66666666669</v>
      </c>
      <c r="K24" s="8">
        <f t="shared" si="5"/>
        <v>1089350</v>
      </c>
      <c r="L24" s="11">
        <f t="shared" si="0"/>
        <v>2178700</v>
      </c>
      <c r="M24" s="10"/>
    </row>
    <row r="25" spans="1:13" x14ac:dyDescent="0.25">
      <c r="A25" s="6">
        <v>23</v>
      </c>
      <c r="B25" s="17" t="s">
        <v>156</v>
      </c>
      <c r="C25" s="10" t="s">
        <v>17</v>
      </c>
      <c r="D25" s="18" t="s">
        <v>12</v>
      </c>
      <c r="E25" s="12">
        <v>217.87</v>
      </c>
      <c r="F25" s="8">
        <v>100000</v>
      </c>
      <c r="G25" s="11">
        <f t="shared" si="1"/>
        <v>21787000</v>
      </c>
      <c r="H25" s="11">
        <f t="shared" si="2"/>
        <v>6536100</v>
      </c>
      <c r="I25" s="8">
        <f t="shared" si="3"/>
        <v>13072200</v>
      </c>
      <c r="J25" s="8">
        <f t="shared" si="4"/>
        <v>363116.66666666669</v>
      </c>
      <c r="K25" s="8">
        <f t="shared" si="5"/>
        <v>1089350</v>
      </c>
      <c r="L25" s="11">
        <f t="shared" si="0"/>
        <v>2178700</v>
      </c>
      <c r="M25" s="10"/>
    </row>
    <row r="26" spans="1:13" x14ac:dyDescent="0.25">
      <c r="A26" s="10">
        <v>24</v>
      </c>
      <c r="B26" s="17" t="s">
        <v>157</v>
      </c>
      <c r="C26" s="10" t="s">
        <v>17</v>
      </c>
      <c r="D26" s="18" t="s">
        <v>12</v>
      </c>
      <c r="E26" s="12">
        <v>217.87</v>
      </c>
      <c r="F26" s="8">
        <v>100000</v>
      </c>
      <c r="G26" s="11">
        <f t="shared" si="1"/>
        <v>21787000</v>
      </c>
      <c r="H26" s="11">
        <f t="shared" si="2"/>
        <v>6536100</v>
      </c>
      <c r="I26" s="8">
        <f t="shared" si="3"/>
        <v>13072200</v>
      </c>
      <c r="J26" s="8">
        <f t="shared" si="4"/>
        <v>363116.66666666669</v>
      </c>
      <c r="K26" s="8">
        <f t="shared" si="5"/>
        <v>1089350</v>
      </c>
      <c r="L26" s="11">
        <f t="shared" si="0"/>
        <v>2178700</v>
      </c>
      <c r="M26" s="10"/>
    </row>
    <row r="27" spans="1:13" x14ac:dyDescent="0.25">
      <c r="A27" s="6">
        <v>25</v>
      </c>
      <c r="B27" s="17" t="s">
        <v>158</v>
      </c>
      <c r="C27" s="10" t="s">
        <v>17</v>
      </c>
      <c r="D27" s="18" t="s">
        <v>12</v>
      </c>
      <c r="E27" s="12">
        <v>326.64</v>
      </c>
      <c r="F27" s="8">
        <v>100000</v>
      </c>
      <c r="G27" s="11">
        <f t="shared" si="1"/>
        <v>32664000</v>
      </c>
      <c r="H27" s="11">
        <f t="shared" si="2"/>
        <v>9799200</v>
      </c>
      <c r="I27" s="8">
        <f t="shared" si="3"/>
        <v>19598400</v>
      </c>
      <c r="J27" s="8">
        <f t="shared" si="4"/>
        <v>544400</v>
      </c>
      <c r="K27" s="8">
        <f t="shared" si="5"/>
        <v>1633200</v>
      </c>
      <c r="L27" s="11">
        <f t="shared" si="0"/>
        <v>3266400</v>
      </c>
      <c r="M27" s="10"/>
    </row>
    <row r="28" spans="1:13" x14ac:dyDescent="0.25">
      <c r="A28" s="10">
        <v>26</v>
      </c>
      <c r="B28" s="17" t="s">
        <v>159</v>
      </c>
      <c r="C28" s="6" t="s">
        <v>17</v>
      </c>
      <c r="D28" s="17" t="s">
        <v>12</v>
      </c>
      <c r="E28" s="2">
        <v>566.5</v>
      </c>
      <c r="F28" s="8">
        <v>100000</v>
      </c>
      <c r="G28" s="8">
        <f t="shared" si="1"/>
        <v>56650000</v>
      </c>
      <c r="H28" s="8">
        <f t="shared" si="2"/>
        <v>16995000</v>
      </c>
      <c r="I28" s="8">
        <f t="shared" si="3"/>
        <v>33990000</v>
      </c>
      <c r="J28" s="8">
        <f t="shared" si="4"/>
        <v>944166.66666666663</v>
      </c>
      <c r="K28" s="8">
        <f t="shared" si="5"/>
        <v>2832500</v>
      </c>
      <c r="L28" s="8">
        <f t="shared" si="0"/>
        <v>5665000</v>
      </c>
      <c r="M28" s="6"/>
    </row>
    <row r="29" spans="1:13" x14ac:dyDescent="0.25">
      <c r="A29" s="6">
        <v>27</v>
      </c>
      <c r="B29" s="17" t="s">
        <v>160</v>
      </c>
      <c r="C29" s="6" t="s">
        <v>17</v>
      </c>
      <c r="D29" s="17" t="s">
        <v>12</v>
      </c>
      <c r="E29" s="2">
        <v>344.5</v>
      </c>
      <c r="F29" s="8">
        <v>100000</v>
      </c>
      <c r="G29" s="8">
        <f t="shared" si="1"/>
        <v>34450000</v>
      </c>
      <c r="H29" s="8">
        <f t="shared" si="2"/>
        <v>10335000</v>
      </c>
      <c r="I29" s="8">
        <f t="shared" si="3"/>
        <v>20670000</v>
      </c>
      <c r="J29" s="8">
        <f t="shared" si="4"/>
        <v>574166.66666666663</v>
      </c>
      <c r="K29" s="8">
        <f t="shared" si="5"/>
        <v>1722500</v>
      </c>
      <c r="L29" s="8">
        <f t="shared" si="0"/>
        <v>3445000</v>
      </c>
      <c r="M29" s="6"/>
    </row>
    <row r="30" spans="1:13" x14ac:dyDescent="0.25">
      <c r="A30" s="10">
        <v>28</v>
      </c>
      <c r="B30" s="17" t="s">
        <v>161</v>
      </c>
      <c r="C30" s="6" t="s">
        <v>17</v>
      </c>
      <c r="D30" s="17" t="s">
        <v>12</v>
      </c>
      <c r="E30" s="2">
        <v>410.75</v>
      </c>
      <c r="F30" s="8">
        <v>100000</v>
      </c>
      <c r="G30" s="8">
        <f t="shared" si="1"/>
        <v>41075000</v>
      </c>
      <c r="H30" s="8">
        <f t="shared" si="2"/>
        <v>12322500</v>
      </c>
      <c r="I30" s="8">
        <f t="shared" si="3"/>
        <v>24645000</v>
      </c>
      <c r="J30" s="8">
        <f t="shared" si="4"/>
        <v>684583.33333333337</v>
      </c>
      <c r="K30" s="8">
        <f t="shared" si="5"/>
        <v>2053750</v>
      </c>
      <c r="L30" s="8">
        <f t="shared" si="0"/>
        <v>4107500</v>
      </c>
      <c r="M30" s="6"/>
    </row>
    <row r="31" spans="1:13" x14ac:dyDescent="0.25">
      <c r="A31" s="6">
        <v>29</v>
      </c>
      <c r="B31" s="17" t="s">
        <v>162</v>
      </c>
      <c r="C31" s="6" t="s">
        <v>17</v>
      </c>
      <c r="D31" s="17" t="s">
        <v>12</v>
      </c>
      <c r="E31" s="2">
        <v>357.75</v>
      </c>
      <c r="F31" s="8">
        <v>100000</v>
      </c>
      <c r="G31" s="8">
        <f t="shared" si="1"/>
        <v>35775000</v>
      </c>
      <c r="H31" s="8">
        <f t="shared" si="2"/>
        <v>10732500</v>
      </c>
      <c r="I31" s="8">
        <f t="shared" si="3"/>
        <v>21465000</v>
      </c>
      <c r="J31" s="8">
        <f t="shared" si="4"/>
        <v>596250</v>
      </c>
      <c r="K31" s="8">
        <f t="shared" si="5"/>
        <v>1788750</v>
      </c>
      <c r="L31" s="8">
        <f t="shared" si="0"/>
        <v>3577500</v>
      </c>
      <c r="M31" s="6"/>
    </row>
    <row r="32" spans="1:13" x14ac:dyDescent="0.25">
      <c r="A32" s="10">
        <v>30</v>
      </c>
      <c r="B32" s="17" t="s">
        <v>163</v>
      </c>
      <c r="C32" s="6" t="s">
        <v>17</v>
      </c>
      <c r="D32" s="17" t="s">
        <v>12</v>
      </c>
      <c r="E32" s="2">
        <v>374.31</v>
      </c>
      <c r="F32" s="8">
        <v>100000</v>
      </c>
      <c r="G32" s="8">
        <f t="shared" si="1"/>
        <v>37431000</v>
      </c>
      <c r="H32" s="8">
        <f t="shared" si="2"/>
        <v>11229300</v>
      </c>
      <c r="I32" s="8">
        <f t="shared" si="3"/>
        <v>22458600</v>
      </c>
      <c r="J32" s="8">
        <f t="shared" si="4"/>
        <v>623850</v>
      </c>
      <c r="K32" s="8">
        <f t="shared" si="5"/>
        <v>1871550</v>
      </c>
      <c r="L32" s="8">
        <f t="shared" si="0"/>
        <v>3743100</v>
      </c>
      <c r="M32" s="6"/>
    </row>
    <row r="33" spans="1:13" x14ac:dyDescent="0.25">
      <c r="A33" s="6">
        <v>31</v>
      </c>
      <c r="B33" s="17" t="s">
        <v>164</v>
      </c>
      <c r="C33" s="6" t="s">
        <v>17</v>
      </c>
      <c r="D33" s="17" t="s">
        <v>12</v>
      </c>
      <c r="E33" s="2">
        <v>324.77</v>
      </c>
      <c r="F33" s="8">
        <v>100000</v>
      </c>
      <c r="G33" s="8">
        <f t="shared" si="1"/>
        <v>32477000</v>
      </c>
      <c r="H33" s="8">
        <f t="shared" si="2"/>
        <v>9743100</v>
      </c>
      <c r="I33" s="8">
        <f t="shared" si="3"/>
        <v>19486200</v>
      </c>
      <c r="J33" s="8">
        <f t="shared" si="4"/>
        <v>541283.33333333337</v>
      </c>
      <c r="K33" s="8">
        <f t="shared" si="5"/>
        <v>1623850</v>
      </c>
      <c r="L33" s="8">
        <f t="shared" si="0"/>
        <v>3247700</v>
      </c>
      <c r="M33" s="6"/>
    </row>
    <row r="34" spans="1:13" x14ac:dyDescent="0.25">
      <c r="A34" s="10">
        <v>32</v>
      </c>
      <c r="B34" s="17" t="s">
        <v>165</v>
      </c>
      <c r="C34" s="6" t="s">
        <v>17</v>
      </c>
      <c r="D34" s="17" t="s">
        <v>12</v>
      </c>
      <c r="E34" s="2">
        <v>333.7</v>
      </c>
      <c r="F34" s="8">
        <v>100000</v>
      </c>
      <c r="G34" s="8">
        <f t="shared" si="1"/>
        <v>33370000</v>
      </c>
      <c r="H34" s="8">
        <f t="shared" si="2"/>
        <v>10011000</v>
      </c>
      <c r="I34" s="8">
        <f t="shared" si="3"/>
        <v>20022000</v>
      </c>
      <c r="J34" s="8">
        <f t="shared" si="4"/>
        <v>556166.66666666663</v>
      </c>
      <c r="K34" s="8">
        <f t="shared" si="5"/>
        <v>1668500</v>
      </c>
      <c r="L34" s="8">
        <f t="shared" si="0"/>
        <v>3337000</v>
      </c>
      <c r="M34" s="6"/>
    </row>
    <row r="35" spans="1:13" x14ac:dyDescent="0.25">
      <c r="A35" s="6">
        <v>33</v>
      </c>
      <c r="B35" s="17" t="s">
        <v>166</v>
      </c>
      <c r="C35" s="6" t="s">
        <v>17</v>
      </c>
      <c r="D35" s="17" t="s">
        <v>12</v>
      </c>
      <c r="E35" s="2">
        <v>226.9</v>
      </c>
      <c r="F35" s="8">
        <v>100000</v>
      </c>
      <c r="G35" s="8">
        <f t="shared" si="1"/>
        <v>22690000</v>
      </c>
      <c r="H35" s="8">
        <f t="shared" si="2"/>
        <v>6807000</v>
      </c>
      <c r="I35" s="8">
        <f t="shared" si="3"/>
        <v>13614000</v>
      </c>
      <c r="J35" s="8">
        <f t="shared" si="4"/>
        <v>378166.66666666669</v>
      </c>
      <c r="K35" s="8">
        <f t="shared" si="5"/>
        <v>1134500</v>
      </c>
      <c r="L35" s="8">
        <f t="shared" si="0"/>
        <v>2269000</v>
      </c>
      <c r="M35" s="6"/>
    </row>
    <row r="36" spans="1:13" x14ac:dyDescent="0.25">
      <c r="A36" s="10">
        <v>34</v>
      </c>
      <c r="B36" s="17" t="s">
        <v>167</v>
      </c>
      <c r="C36" s="6" t="s">
        <v>17</v>
      </c>
      <c r="D36" s="17" t="s">
        <v>12</v>
      </c>
      <c r="E36" s="2">
        <v>175.56</v>
      </c>
      <c r="F36" s="8">
        <v>100000</v>
      </c>
      <c r="G36" s="8">
        <f t="shared" si="1"/>
        <v>17556000</v>
      </c>
      <c r="H36" s="8">
        <f t="shared" si="2"/>
        <v>5266800</v>
      </c>
      <c r="I36" s="8">
        <f t="shared" si="3"/>
        <v>10533600</v>
      </c>
      <c r="J36" s="8">
        <f t="shared" si="4"/>
        <v>292600</v>
      </c>
      <c r="K36" s="8">
        <f t="shared" si="5"/>
        <v>877800</v>
      </c>
      <c r="L36" s="8">
        <f t="shared" si="0"/>
        <v>1755600</v>
      </c>
      <c r="M36" s="6"/>
    </row>
    <row r="37" spans="1:13" x14ac:dyDescent="0.25">
      <c r="A37" s="6">
        <v>35</v>
      </c>
      <c r="B37" s="17" t="s">
        <v>168</v>
      </c>
      <c r="C37" s="6" t="s">
        <v>17</v>
      </c>
      <c r="D37" s="17" t="s">
        <v>12</v>
      </c>
      <c r="E37" s="2">
        <v>190.46</v>
      </c>
      <c r="F37" s="8">
        <v>100000</v>
      </c>
      <c r="G37" s="8">
        <f t="shared" si="1"/>
        <v>19046000</v>
      </c>
      <c r="H37" s="8">
        <f t="shared" si="2"/>
        <v>5713800</v>
      </c>
      <c r="I37" s="8">
        <f t="shared" si="3"/>
        <v>11427600</v>
      </c>
      <c r="J37" s="8">
        <f t="shared" si="4"/>
        <v>317433.33333333331</v>
      </c>
      <c r="K37" s="8">
        <f t="shared" si="5"/>
        <v>952300</v>
      </c>
      <c r="L37" s="8">
        <f t="shared" si="0"/>
        <v>1904600</v>
      </c>
      <c r="M37" s="6"/>
    </row>
    <row r="38" spans="1:13" x14ac:dyDescent="0.25">
      <c r="A38" s="10">
        <v>36</v>
      </c>
      <c r="B38" s="17" t="s">
        <v>169</v>
      </c>
      <c r="C38" s="6" t="s">
        <v>17</v>
      </c>
      <c r="D38" s="17" t="s">
        <v>12</v>
      </c>
      <c r="E38" s="2">
        <v>190.46</v>
      </c>
      <c r="F38" s="8">
        <v>100000</v>
      </c>
      <c r="G38" s="8">
        <f t="shared" si="1"/>
        <v>19046000</v>
      </c>
      <c r="H38" s="8">
        <f t="shared" si="2"/>
        <v>5713800</v>
      </c>
      <c r="I38" s="8">
        <f t="shared" si="3"/>
        <v>11427600</v>
      </c>
      <c r="J38" s="8">
        <f t="shared" si="4"/>
        <v>317433.33333333331</v>
      </c>
      <c r="K38" s="8">
        <f t="shared" si="5"/>
        <v>952300</v>
      </c>
      <c r="L38" s="8">
        <f t="shared" si="0"/>
        <v>1904600</v>
      </c>
      <c r="M38" s="6"/>
    </row>
    <row r="39" spans="1:13" x14ac:dyDescent="0.25">
      <c r="A39" s="6">
        <v>37</v>
      </c>
      <c r="B39" s="17" t="s">
        <v>170</v>
      </c>
      <c r="C39" s="6" t="s">
        <v>17</v>
      </c>
      <c r="D39" s="17" t="s">
        <v>12</v>
      </c>
      <c r="E39" s="2">
        <v>175.56</v>
      </c>
      <c r="F39" s="8">
        <v>100000</v>
      </c>
      <c r="G39" s="8">
        <f t="shared" si="1"/>
        <v>17556000</v>
      </c>
      <c r="H39" s="8">
        <f t="shared" si="2"/>
        <v>5266800</v>
      </c>
      <c r="I39" s="8">
        <f t="shared" si="3"/>
        <v>10533600</v>
      </c>
      <c r="J39" s="8">
        <f t="shared" si="4"/>
        <v>292600</v>
      </c>
      <c r="K39" s="8">
        <f t="shared" si="5"/>
        <v>877800</v>
      </c>
      <c r="L39" s="8">
        <f t="shared" si="0"/>
        <v>1755600</v>
      </c>
      <c r="M39" s="6"/>
    </row>
    <row r="40" spans="1:13" x14ac:dyDescent="0.25">
      <c r="A40" s="10">
        <v>38</v>
      </c>
      <c r="B40" s="17" t="s">
        <v>171</v>
      </c>
      <c r="C40" s="6" t="s">
        <v>17</v>
      </c>
      <c r="D40" s="17" t="s">
        <v>12</v>
      </c>
      <c r="E40" s="2">
        <v>226.9</v>
      </c>
      <c r="F40" s="8">
        <v>100000</v>
      </c>
      <c r="G40" s="8">
        <f t="shared" si="1"/>
        <v>22690000</v>
      </c>
      <c r="H40" s="8">
        <f t="shared" si="2"/>
        <v>6807000</v>
      </c>
      <c r="I40" s="8">
        <f t="shared" si="3"/>
        <v>13614000</v>
      </c>
      <c r="J40" s="8">
        <f t="shared" si="4"/>
        <v>378166.66666666669</v>
      </c>
      <c r="K40" s="8">
        <f t="shared" si="5"/>
        <v>1134500</v>
      </c>
      <c r="L40" s="8">
        <f t="shared" si="0"/>
        <v>2269000</v>
      </c>
      <c r="M40" s="6"/>
    </row>
    <row r="41" spans="1:13" x14ac:dyDescent="0.25">
      <c r="A41" s="97" t="s">
        <v>0</v>
      </c>
      <c r="B41" s="98"/>
      <c r="C41" s="98"/>
      <c r="D41" s="99"/>
      <c r="E41" s="13">
        <f>SUM(E3:E40)</f>
        <v>13176.72</v>
      </c>
      <c r="F41" s="24"/>
      <c r="G41" s="22">
        <f>SUM(G3:G40)</f>
        <v>1317672000</v>
      </c>
      <c r="H41" s="22">
        <f t="shared" si="2"/>
        <v>395301600</v>
      </c>
      <c r="I41" s="22">
        <f>SUM(I3:I40)</f>
        <v>790603200</v>
      </c>
      <c r="J41" s="22">
        <f t="shared" si="4"/>
        <v>21961200</v>
      </c>
      <c r="K41" s="22">
        <f t="shared" si="5"/>
        <v>65883600</v>
      </c>
      <c r="L41" s="22">
        <f t="shared" si="0"/>
        <v>131767200</v>
      </c>
      <c r="M41" s="25"/>
    </row>
  </sheetData>
  <autoFilter ref="A2:M41" xr:uid="{00000000-0009-0000-0000-000005000000}"/>
  <mergeCells count="2">
    <mergeCell ref="A41:D41"/>
    <mergeCell ref="A1:M1"/>
  </mergeCells>
  <printOptions horizontalCentered="1"/>
  <pageMargins left="0.2" right="0.2" top="0.25" bottom="0.25" header="0.3" footer="0.3"/>
  <pageSetup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0"/>
  <sheetViews>
    <sheetView zoomScaleNormal="100" workbookViewId="0">
      <pane ySplit="2" topLeftCell="A15" activePane="bottomLeft" state="frozen"/>
      <selection activeCell="E115" sqref="E115"/>
      <selection pane="bottomLeft" activeCell="L33" sqref="L33"/>
    </sheetView>
  </sheetViews>
  <sheetFormatPr defaultRowHeight="15" x14ac:dyDescent="0.25"/>
  <cols>
    <col min="1" max="1" width="5.42578125" customWidth="1"/>
    <col min="2" max="2" width="7" style="19" customWidth="1"/>
    <col min="3" max="3" width="8.85546875" customWidth="1"/>
    <col min="4" max="4" width="15.7109375" style="19" customWidth="1"/>
    <col min="5" max="5" width="11.7109375" customWidth="1"/>
    <col min="6" max="6" width="9.140625" style="1" customWidth="1"/>
    <col min="7" max="7" width="14.5703125" style="1" customWidth="1"/>
    <col min="8" max="8" width="12.5703125" style="1" customWidth="1"/>
    <col min="9" max="9" width="13.28515625" style="1" customWidth="1"/>
    <col min="10" max="10" width="14.42578125" style="1" customWidth="1"/>
    <col min="11" max="11" width="16.42578125" style="1" customWidth="1"/>
    <col min="12" max="12" width="12.28515625" style="1" customWidth="1"/>
    <col min="13" max="13" width="8.5703125" customWidth="1"/>
    <col min="17" max="17" width="15" customWidth="1"/>
  </cols>
  <sheetData>
    <row r="1" spans="1:13" ht="31.5" x14ac:dyDescent="0.25">
      <c r="A1" s="96" t="s">
        <v>261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5">
      <c r="A2" s="3" t="s">
        <v>1</v>
      </c>
      <c r="B2" s="3" t="s">
        <v>10</v>
      </c>
      <c r="C2" s="3" t="s">
        <v>9</v>
      </c>
      <c r="D2" s="3" t="s">
        <v>3</v>
      </c>
      <c r="E2" s="3" t="s">
        <v>6</v>
      </c>
      <c r="F2" s="4" t="s">
        <v>7</v>
      </c>
      <c r="G2" s="4" t="s">
        <v>8</v>
      </c>
      <c r="H2" s="5" t="s">
        <v>5</v>
      </c>
      <c r="I2" s="5" t="s">
        <v>14</v>
      </c>
      <c r="J2" s="5" t="s">
        <v>257</v>
      </c>
      <c r="K2" s="5" t="s">
        <v>258</v>
      </c>
      <c r="L2" s="5" t="s">
        <v>15</v>
      </c>
      <c r="M2" s="6" t="s">
        <v>2</v>
      </c>
    </row>
    <row r="3" spans="1:13" x14ac:dyDescent="0.25">
      <c r="A3" s="6">
        <v>1</v>
      </c>
      <c r="B3" s="17" t="s">
        <v>91</v>
      </c>
      <c r="C3" s="6" t="s">
        <v>18</v>
      </c>
      <c r="D3" s="17" t="s">
        <v>21</v>
      </c>
      <c r="E3" s="2">
        <v>194.21</v>
      </c>
      <c r="F3" s="8">
        <v>120000</v>
      </c>
      <c r="G3" s="8">
        <f t="shared" ref="G3:G7" si="0">F3*E3</f>
        <v>23305200</v>
      </c>
      <c r="H3" s="8">
        <f t="shared" ref="H3:H7" si="1">G3*0.3</f>
        <v>6991560</v>
      </c>
      <c r="I3" s="8">
        <f>G3-H3-L3</f>
        <v>13983120</v>
      </c>
      <c r="J3" s="8">
        <f>I3/36</f>
        <v>388420</v>
      </c>
      <c r="K3" s="8">
        <f>J3*3</f>
        <v>1165260</v>
      </c>
      <c r="L3" s="8">
        <f t="shared" ref="L3:L7" si="2">G3*0.1</f>
        <v>2330520</v>
      </c>
      <c r="M3" s="6"/>
    </row>
    <row r="4" spans="1:13" x14ac:dyDescent="0.25">
      <c r="A4" s="6">
        <v>2</v>
      </c>
      <c r="B4" s="17" t="s">
        <v>172</v>
      </c>
      <c r="C4" s="6" t="s">
        <v>18</v>
      </c>
      <c r="D4" s="17" t="s">
        <v>21</v>
      </c>
      <c r="E4" s="2">
        <v>460.68</v>
      </c>
      <c r="F4" s="8">
        <v>120000</v>
      </c>
      <c r="G4" s="8">
        <f t="shared" si="0"/>
        <v>55281600</v>
      </c>
      <c r="H4" s="8">
        <f t="shared" si="1"/>
        <v>16584480</v>
      </c>
      <c r="I4" s="8">
        <f t="shared" ref="I4:I29" si="3">G4-H4-L4</f>
        <v>33168960</v>
      </c>
      <c r="J4" s="8">
        <f t="shared" ref="J4:J30" si="4">I4/36</f>
        <v>921360</v>
      </c>
      <c r="K4" s="8">
        <f t="shared" ref="K4:K30" si="5">J4*3</f>
        <v>2764080</v>
      </c>
      <c r="L4" s="8">
        <f t="shared" si="2"/>
        <v>5528160</v>
      </c>
      <c r="M4" s="6"/>
    </row>
    <row r="5" spans="1:13" x14ac:dyDescent="0.25">
      <c r="A5" s="6">
        <v>3</v>
      </c>
      <c r="B5" s="17" t="s">
        <v>98</v>
      </c>
      <c r="C5" s="6" t="s">
        <v>18</v>
      </c>
      <c r="D5" s="17" t="s">
        <v>21</v>
      </c>
      <c r="E5" s="2">
        <v>429.18</v>
      </c>
      <c r="F5" s="8">
        <v>120000</v>
      </c>
      <c r="G5" s="8">
        <f t="shared" si="0"/>
        <v>51501600</v>
      </c>
      <c r="H5" s="8">
        <f t="shared" si="1"/>
        <v>15450480</v>
      </c>
      <c r="I5" s="8">
        <f t="shared" si="3"/>
        <v>30900960</v>
      </c>
      <c r="J5" s="8">
        <f t="shared" si="4"/>
        <v>858360</v>
      </c>
      <c r="K5" s="8">
        <f t="shared" si="5"/>
        <v>2575080</v>
      </c>
      <c r="L5" s="8">
        <f t="shared" si="2"/>
        <v>5150160</v>
      </c>
      <c r="M5" s="6"/>
    </row>
    <row r="6" spans="1:13" x14ac:dyDescent="0.25">
      <c r="A6" s="6">
        <v>4</v>
      </c>
      <c r="B6" s="17" t="s">
        <v>173</v>
      </c>
      <c r="C6" s="6" t="s">
        <v>18</v>
      </c>
      <c r="D6" s="17" t="s">
        <v>21</v>
      </c>
      <c r="E6" s="2">
        <v>433.12</v>
      </c>
      <c r="F6" s="8">
        <v>120000</v>
      </c>
      <c r="G6" s="8">
        <f t="shared" si="0"/>
        <v>51974400</v>
      </c>
      <c r="H6" s="8">
        <f t="shared" si="1"/>
        <v>15592320</v>
      </c>
      <c r="I6" s="8">
        <f t="shared" si="3"/>
        <v>31184640</v>
      </c>
      <c r="J6" s="8">
        <f t="shared" si="4"/>
        <v>866240</v>
      </c>
      <c r="K6" s="8">
        <f t="shared" si="5"/>
        <v>2598720</v>
      </c>
      <c r="L6" s="8">
        <f t="shared" si="2"/>
        <v>5197440</v>
      </c>
      <c r="M6" s="6"/>
    </row>
    <row r="7" spans="1:13" x14ac:dyDescent="0.25">
      <c r="A7" s="6">
        <v>5</v>
      </c>
      <c r="B7" s="17" t="s">
        <v>174</v>
      </c>
      <c r="C7" s="6" t="s">
        <v>18</v>
      </c>
      <c r="D7" s="17" t="s">
        <v>21</v>
      </c>
      <c r="E7" s="2">
        <v>455.81</v>
      </c>
      <c r="F7" s="8">
        <v>120000</v>
      </c>
      <c r="G7" s="8">
        <f t="shared" si="0"/>
        <v>54697200</v>
      </c>
      <c r="H7" s="8">
        <f t="shared" si="1"/>
        <v>16409160</v>
      </c>
      <c r="I7" s="8">
        <f t="shared" si="3"/>
        <v>32818320</v>
      </c>
      <c r="J7" s="8">
        <f t="shared" si="4"/>
        <v>911620</v>
      </c>
      <c r="K7" s="8">
        <f t="shared" si="5"/>
        <v>2734860</v>
      </c>
      <c r="L7" s="8">
        <f t="shared" si="2"/>
        <v>5469720</v>
      </c>
      <c r="M7" s="6"/>
    </row>
    <row r="8" spans="1:13" x14ac:dyDescent="0.25">
      <c r="A8" s="6">
        <v>6</v>
      </c>
      <c r="B8" s="17" t="s">
        <v>175</v>
      </c>
      <c r="C8" s="6" t="s">
        <v>18</v>
      </c>
      <c r="D8" s="17" t="s">
        <v>21</v>
      </c>
      <c r="E8" s="2">
        <v>321.75</v>
      </c>
      <c r="F8" s="8">
        <v>120000</v>
      </c>
      <c r="G8" s="8">
        <f t="shared" ref="G8:G25" si="6">F8*E8</f>
        <v>38610000</v>
      </c>
      <c r="H8" s="8">
        <f t="shared" ref="H8:H25" si="7">G8*0.3</f>
        <v>11583000</v>
      </c>
      <c r="I8" s="8">
        <f t="shared" si="3"/>
        <v>23166000</v>
      </c>
      <c r="J8" s="8">
        <f t="shared" si="4"/>
        <v>643500</v>
      </c>
      <c r="K8" s="8">
        <f t="shared" si="5"/>
        <v>1930500</v>
      </c>
      <c r="L8" s="8">
        <f t="shared" ref="L8:L25" si="8">G8*0.1</f>
        <v>3861000</v>
      </c>
      <c r="M8" s="6"/>
    </row>
    <row r="9" spans="1:13" x14ac:dyDescent="0.25">
      <c r="A9" s="6">
        <v>7</v>
      </c>
      <c r="B9" s="17" t="s">
        <v>176</v>
      </c>
      <c r="C9" s="6" t="s">
        <v>18</v>
      </c>
      <c r="D9" s="17" t="s">
        <v>21</v>
      </c>
      <c r="E9" s="2">
        <v>540.12</v>
      </c>
      <c r="F9" s="8">
        <v>120000</v>
      </c>
      <c r="G9" s="8">
        <f t="shared" si="6"/>
        <v>64814400</v>
      </c>
      <c r="H9" s="8">
        <f t="shared" si="7"/>
        <v>19444320</v>
      </c>
      <c r="I9" s="8">
        <f t="shared" si="3"/>
        <v>38888640</v>
      </c>
      <c r="J9" s="8">
        <f t="shared" si="4"/>
        <v>1080240</v>
      </c>
      <c r="K9" s="8">
        <f t="shared" si="5"/>
        <v>3240720</v>
      </c>
      <c r="L9" s="8">
        <f t="shared" si="8"/>
        <v>6481440</v>
      </c>
      <c r="M9" s="6"/>
    </row>
    <row r="10" spans="1:13" x14ac:dyDescent="0.25">
      <c r="A10" s="6">
        <v>8</v>
      </c>
      <c r="B10" s="17" t="s">
        <v>177</v>
      </c>
      <c r="C10" s="6" t="s">
        <v>18</v>
      </c>
      <c r="D10" s="17" t="s">
        <v>21</v>
      </c>
      <c r="E10" s="2">
        <v>532.41999999999996</v>
      </c>
      <c r="F10" s="8">
        <v>120000</v>
      </c>
      <c r="G10" s="8">
        <f t="shared" si="6"/>
        <v>63890399.999999993</v>
      </c>
      <c r="H10" s="8">
        <f t="shared" si="7"/>
        <v>19167119.999999996</v>
      </c>
      <c r="I10" s="8">
        <f t="shared" si="3"/>
        <v>38334240</v>
      </c>
      <c r="J10" s="8">
        <f t="shared" si="4"/>
        <v>1064840</v>
      </c>
      <c r="K10" s="8">
        <f t="shared" si="5"/>
        <v>3194520</v>
      </c>
      <c r="L10" s="8">
        <f t="shared" si="8"/>
        <v>6389040</v>
      </c>
      <c r="M10" s="6"/>
    </row>
    <row r="11" spans="1:13" x14ac:dyDescent="0.25">
      <c r="A11" s="6">
        <v>9</v>
      </c>
      <c r="B11" s="17" t="s">
        <v>178</v>
      </c>
      <c r="C11" s="6" t="s">
        <v>18</v>
      </c>
      <c r="D11" s="17" t="s">
        <v>21</v>
      </c>
      <c r="E11" s="2">
        <v>899.6</v>
      </c>
      <c r="F11" s="8">
        <v>120000</v>
      </c>
      <c r="G11" s="8">
        <f t="shared" si="6"/>
        <v>107952000</v>
      </c>
      <c r="H11" s="8">
        <f t="shared" si="7"/>
        <v>32385600</v>
      </c>
      <c r="I11" s="8">
        <f t="shared" si="3"/>
        <v>64771200</v>
      </c>
      <c r="J11" s="8">
        <f t="shared" si="4"/>
        <v>1799200</v>
      </c>
      <c r="K11" s="8">
        <f t="shared" si="5"/>
        <v>5397600</v>
      </c>
      <c r="L11" s="8">
        <f t="shared" si="8"/>
        <v>10795200</v>
      </c>
      <c r="M11" s="6"/>
    </row>
    <row r="12" spans="1:13" x14ac:dyDescent="0.25">
      <c r="A12" s="6">
        <v>10</v>
      </c>
      <c r="B12" s="17" t="s">
        <v>179</v>
      </c>
      <c r="C12" s="6" t="s">
        <v>18</v>
      </c>
      <c r="D12" s="17" t="s">
        <v>21</v>
      </c>
      <c r="E12" s="2">
        <v>676.81</v>
      </c>
      <c r="F12" s="8">
        <v>120000</v>
      </c>
      <c r="G12" s="8">
        <f t="shared" si="6"/>
        <v>81217200</v>
      </c>
      <c r="H12" s="8">
        <f t="shared" si="7"/>
        <v>24365160</v>
      </c>
      <c r="I12" s="8">
        <f t="shared" si="3"/>
        <v>48730320</v>
      </c>
      <c r="J12" s="8">
        <f t="shared" si="4"/>
        <v>1353620</v>
      </c>
      <c r="K12" s="8">
        <f t="shared" si="5"/>
        <v>4060860</v>
      </c>
      <c r="L12" s="8">
        <f t="shared" si="8"/>
        <v>8121720</v>
      </c>
      <c r="M12" s="6"/>
    </row>
    <row r="13" spans="1:13" x14ac:dyDescent="0.25">
      <c r="A13" s="6">
        <v>11</v>
      </c>
      <c r="B13" s="17" t="s">
        <v>180</v>
      </c>
      <c r="C13" s="6" t="s">
        <v>18</v>
      </c>
      <c r="D13" s="17" t="s">
        <v>21</v>
      </c>
      <c r="E13" s="2">
        <v>505.75</v>
      </c>
      <c r="F13" s="8">
        <v>120000</v>
      </c>
      <c r="G13" s="8">
        <f t="shared" si="6"/>
        <v>60690000</v>
      </c>
      <c r="H13" s="8">
        <f t="shared" si="7"/>
        <v>18207000</v>
      </c>
      <c r="I13" s="8">
        <f t="shared" si="3"/>
        <v>36414000</v>
      </c>
      <c r="J13" s="8">
        <f t="shared" si="4"/>
        <v>1011500</v>
      </c>
      <c r="K13" s="8">
        <f t="shared" si="5"/>
        <v>3034500</v>
      </c>
      <c r="L13" s="8">
        <f t="shared" si="8"/>
        <v>6069000</v>
      </c>
      <c r="M13" s="6"/>
    </row>
    <row r="14" spans="1:13" x14ac:dyDescent="0.25">
      <c r="A14" s="6">
        <v>12</v>
      </c>
      <c r="B14" s="17" t="s">
        <v>181</v>
      </c>
      <c r="C14" s="6" t="s">
        <v>18</v>
      </c>
      <c r="D14" s="17" t="s">
        <v>21</v>
      </c>
      <c r="E14" s="2">
        <v>513.17999999999995</v>
      </c>
      <c r="F14" s="8">
        <v>120000</v>
      </c>
      <c r="G14" s="8">
        <f t="shared" si="6"/>
        <v>61581599.999999993</v>
      </c>
      <c r="H14" s="8">
        <f t="shared" si="7"/>
        <v>18474479.999999996</v>
      </c>
      <c r="I14" s="8">
        <f t="shared" si="3"/>
        <v>36948960</v>
      </c>
      <c r="J14" s="8">
        <f t="shared" si="4"/>
        <v>1026360</v>
      </c>
      <c r="K14" s="8">
        <f t="shared" si="5"/>
        <v>3079080</v>
      </c>
      <c r="L14" s="8">
        <f t="shared" si="8"/>
        <v>6158160</v>
      </c>
      <c r="M14" s="6"/>
    </row>
    <row r="15" spans="1:13" x14ac:dyDescent="0.25">
      <c r="A15" s="6">
        <v>13</v>
      </c>
      <c r="B15" s="17" t="s">
        <v>182</v>
      </c>
      <c r="C15" s="6" t="s">
        <v>18</v>
      </c>
      <c r="D15" s="17" t="s">
        <v>21</v>
      </c>
      <c r="E15" s="2">
        <v>628.46</v>
      </c>
      <c r="F15" s="8">
        <v>120000</v>
      </c>
      <c r="G15" s="8">
        <f t="shared" si="6"/>
        <v>75415200</v>
      </c>
      <c r="H15" s="8">
        <f t="shared" si="7"/>
        <v>22624560</v>
      </c>
      <c r="I15" s="8">
        <f t="shared" si="3"/>
        <v>45249120</v>
      </c>
      <c r="J15" s="8">
        <f t="shared" si="4"/>
        <v>1256920</v>
      </c>
      <c r="K15" s="8">
        <f t="shared" si="5"/>
        <v>3770760</v>
      </c>
      <c r="L15" s="8">
        <f t="shared" si="8"/>
        <v>7541520</v>
      </c>
      <c r="M15" s="6"/>
    </row>
    <row r="16" spans="1:13" x14ac:dyDescent="0.25">
      <c r="A16" s="6">
        <v>14</v>
      </c>
      <c r="B16" s="17" t="s">
        <v>183</v>
      </c>
      <c r="C16" s="6" t="s">
        <v>18</v>
      </c>
      <c r="D16" s="17" t="s">
        <v>21</v>
      </c>
      <c r="E16" s="2">
        <v>524.34</v>
      </c>
      <c r="F16" s="8">
        <v>120000</v>
      </c>
      <c r="G16" s="8">
        <f t="shared" si="6"/>
        <v>62920800.000000007</v>
      </c>
      <c r="H16" s="8">
        <f t="shared" si="7"/>
        <v>18876240</v>
      </c>
      <c r="I16" s="8">
        <f t="shared" si="3"/>
        <v>37752480.000000007</v>
      </c>
      <c r="J16" s="8">
        <f t="shared" si="4"/>
        <v>1048680.0000000002</v>
      </c>
      <c r="K16" s="8">
        <f t="shared" si="5"/>
        <v>3146040.0000000009</v>
      </c>
      <c r="L16" s="8">
        <f t="shared" si="8"/>
        <v>6292080.0000000009</v>
      </c>
      <c r="M16" s="6"/>
    </row>
    <row r="17" spans="1:13" x14ac:dyDescent="0.25">
      <c r="A17" s="6">
        <v>15</v>
      </c>
      <c r="B17" s="17" t="s">
        <v>184</v>
      </c>
      <c r="C17" s="6" t="s">
        <v>18</v>
      </c>
      <c r="D17" s="17" t="s">
        <v>21</v>
      </c>
      <c r="E17" s="2">
        <v>498.31</v>
      </c>
      <c r="F17" s="8">
        <v>120000</v>
      </c>
      <c r="G17" s="8">
        <f t="shared" si="6"/>
        <v>59797200</v>
      </c>
      <c r="H17" s="8">
        <f t="shared" si="7"/>
        <v>17939160</v>
      </c>
      <c r="I17" s="8">
        <f t="shared" si="3"/>
        <v>35878320</v>
      </c>
      <c r="J17" s="8">
        <f t="shared" si="4"/>
        <v>996620</v>
      </c>
      <c r="K17" s="8">
        <f t="shared" si="5"/>
        <v>2989860</v>
      </c>
      <c r="L17" s="8">
        <f t="shared" si="8"/>
        <v>5979720</v>
      </c>
      <c r="M17" s="6"/>
    </row>
    <row r="18" spans="1:13" x14ac:dyDescent="0.25">
      <c r="A18" s="6">
        <v>16</v>
      </c>
      <c r="B18" s="17" t="s">
        <v>185</v>
      </c>
      <c r="C18" s="6" t="s">
        <v>18</v>
      </c>
      <c r="D18" s="17" t="s">
        <v>21</v>
      </c>
      <c r="E18" s="2">
        <v>383.03</v>
      </c>
      <c r="F18" s="8">
        <v>120000</v>
      </c>
      <c r="G18" s="8">
        <f t="shared" si="6"/>
        <v>45963600</v>
      </c>
      <c r="H18" s="8">
        <f t="shared" si="7"/>
        <v>13789080</v>
      </c>
      <c r="I18" s="8">
        <f t="shared" si="3"/>
        <v>27578160</v>
      </c>
      <c r="J18" s="8">
        <f t="shared" si="4"/>
        <v>766060</v>
      </c>
      <c r="K18" s="8">
        <f t="shared" si="5"/>
        <v>2298180</v>
      </c>
      <c r="L18" s="8">
        <f t="shared" si="8"/>
        <v>4596360</v>
      </c>
      <c r="M18" s="6"/>
    </row>
    <row r="19" spans="1:13" x14ac:dyDescent="0.25">
      <c r="A19" s="6">
        <v>17</v>
      </c>
      <c r="B19" s="17" t="s">
        <v>186</v>
      </c>
      <c r="C19" s="6" t="s">
        <v>18</v>
      </c>
      <c r="D19" s="17" t="s">
        <v>21</v>
      </c>
      <c r="E19" s="2">
        <v>654.5</v>
      </c>
      <c r="F19" s="8">
        <v>120000</v>
      </c>
      <c r="G19" s="8">
        <f t="shared" si="6"/>
        <v>78540000</v>
      </c>
      <c r="H19" s="8">
        <f t="shared" si="7"/>
        <v>23562000</v>
      </c>
      <c r="I19" s="8">
        <f t="shared" si="3"/>
        <v>47124000</v>
      </c>
      <c r="J19" s="8">
        <f t="shared" si="4"/>
        <v>1309000</v>
      </c>
      <c r="K19" s="8">
        <f t="shared" si="5"/>
        <v>3927000</v>
      </c>
      <c r="L19" s="8">
        <f t="shared" si="8"/>
        <v>7854000</v>
      </c>
      <c r="M19" s="6"/>
    </row>
    <row r="20" spans="1:13" x14ac:dyDescent="0.25">
      <c r="A20" s="6">
        <v>18</v>
      </c>
      <c r="B20" s="17" t="s">
        <v>187</v>
      </c>
      <c r="C20" s="6" t="s">
        <v>18</v>
      </c>
      <c r="D20" s="17" t="s">
        <v>21</v>
      </c>
      <c r="E20" s="2">
        <v>324.77</v>
      </c>
      <c r="F20" s="8">
        <v>120000</v>
      </c>
      <c r="G20" s="8">
        <f t="shared" si="6"/>
        <v>38972400</v>
      </c>
      <c r="H20" s="8">
        <f t="shared" si="7"/>
        <v>11691720</v>
      </c>
      <c r="I20" s="8">
        <f t="shared" si="3"/>
        <v>23383440</v>
      </c>
      <c r="J20" s="8">
        <f t="shared" si="4"/>
        <v>649540</v>
      </c>
      <c r="K20" s="8">
        <f t="shared" si="5"/>
        <v>1948620</v>
      </c>
      <c r="L20" s="8">
        <f t="shared" si="8"/>
        <v>3897240</v>
      </c>
      <c r="M20" s="6"/>
    </row>
    <row r="21" spans="1:13" x14ac:dyDescent="0.25">
      <c r="A21" s="6">
        <v>19</v>
      </c>
      <c r="B21" s="17" t="s">
        <v>188</v>
      </c>
      <c r="C21" s="6" t="s">
        <v>18</v>
      </c>
      <c r="D21" s="17" t="s">
        <v>21</v>
      </c>
      <c r="E21" s="2">
        <v>333.7</v>
      </c>
      <c r="F21" s="8">
        <v>120000</v>
      </c>
      <c r="G21" s="8">
        <f t="shared" si="6"/>
        <v>40044000</v>
      </c>
      <c r="H21" s="8">
        <f t="shared" si="7"/>
        <v>12013200</v>
      </c>
      <c r="I21" s="8">
        <f t="shared" si="3"/>
        <v>24026400</v>
      </c>
      <c r="J21" s="8">
        <f t="shared" si="4"/>
        <v>667400</v>
      </c>
      <c r="K21" s="8">
        <f t="shared" si="5"/>
        <v>2002200</v>
      </c>
      <c r="L21" s="8">
        <f t="shared" si="8"/>
        <v>4004400</v>
      </c>
      <c r="M21" s="6"/>
    </row>
    <row r="22" spans="1:13" x14ac:dyDescent="0.25">
      <c r="A22" s="6">
        <v>20</v>
      </c>
      <c r="B22" s="17" t="s">
        <v>189</v>
      </c>
      <c r="C22" s="6" t="s">
        <v>18</v>
      </c>
      <c r="D22" s="17" t="s">
        <v>22</v>
      </c>
      <c r="E22" s="2">
        <v>88</v>
      </c>
      <c r="F22" s="8">
        <v>120000</v>
      </c>
      <c r="G22" s="8">
        <f t="shared" si="6"/>
        <v>10560000</v>
      </c>
      <c r="H22" s="8">
        <f t="shared" si="7"/>
        <v>3168000</v>
      </c>
      <c r="I22" s="8">
        <f t="shared" si="3"/>
        <v>6336000</v>
      </c>
      <c r="J22" s="8">
        <f t="shared" si="4"/>
        <v>176000</v>
      </c>
      <c r="K22" s="8">
        <f t="shared" si="5"/>
        <v>528000</v>
      </c>
      <c r="L22" s="8">
        <f t="shared" si="8"/>
        <v>1056000</v>
      </c>
      <c r="M22" s="6"/>
    </row>
    <row r="23" spans="1:13" x14ac:dyDescent="0.25">
      <c r="A23" s="6">
        <v>21</v>
      </c>
      <c r="B23" s="17" t="s">
        <v>190</v>
      </c>
      <c r="C23" s="6" t="s">
        <v>18</v>
      </c>
      <c r="D23" s="17" t="s">
        <v>22</v>
      </c>
      <c r="E23" s="2">
        <v>88</v>
      </c>
      <c r="F23" s="8">
        <v>120000</v>
      </c>
      <c r="G23" s="8">
        <f t="shared" si="6"/>
        <v>10560000</v>
      </c>
      <c r="H23" s="8">
        <f t="shared" si="7"/>
        <v>3168000</v>
      </c>
      <c r="I23" s="8">
        <f t="shared" si="3"/>
        <v>6336000</v>
      </c>
      <c r="J23" s="8">
        <f t="shared" si="4"/>
        <v>176000</v>
      </c>
      <c r="K23" s="8">
        <f t="shared" si="5"/>
        <v>528000</v>
      </c>
      <c r="L23" s="8">
        <f t="shared" si="8"/>
        <v>1056000</v>
      </c>
      <c r="M23" s="6"/>
    </row>
    <row r="24" spans="1:13" x14ac:dyDescent="0.25">
      <c r="A24" s="6">
        <v>22</v>
      </c>
      <c r="B24" s="17" t="s">
        <v>191</v>
      </c>
      <c r="C24" s="6" t="s">
        <v>18</v>
      </c>
      <c r="D24" s="17" t="s">
        <v>22</v>
      </c>
      <c r="E24" s="2">
        <v>88</v>
      </c>
      <c r="F24" s="8">
        <v>120000</v>
      </c>
      <c r="G24" s="8">
        <f t="shared" si="6"/>
        <v>10560000</v>
      </c>
      <c r="H24" s="8">
        <f t="shared" si="7"/>
        <v>3168000</v>
      </c>
      <c r="I24" s="8">
        <f t="shared" si="3"/>
        <v>6336000</v>
      </c>
      <c r="J24" s="8">
        <f t="shared" si="4"/>
        <v>176000</v>
      </c>
      <c r="K24" s="8">
        <f t="shared" si="5"/>
        <v>528000</v>
      </c>
      <c r="L24" s="8">
        <f t="shared" si="8"/>
        <v>1056000</v>
      </c>
      <c r="M24" s="6"/>
    </row>
    <row r="25" spans="1:13" x14ac:dyDescent="0.25">
      <c r="A25" s="6">
        <v>23</v>
      </c>
      <c r="B25" s="17" t="s">
        <v>192</v>
      </c>
      <c r="C25" s="6" t="s">
        <v>18</v>
      </c>
      <c r="D25" s="17" t="s">
        <v>22</v>
      </c>
      <c r="E25" s="2">
        <v>94</v>
      </c>
      <c r="F25" s="8">
        <v>120000</v>
      </c>
      <c r="G25" s="8">
        <f t="shared" si="6"/>
        <v>11280000</v>
      </c>
      <c r="H25" s="8">
        <f t="shared" si="7"/>
        <v>3384000</v>
      </c>
      <c r="I25" s="8">
        <f t="shared" si="3"/>
        <v>6768000</v>
      </c>
      <c r="J25" s="8">
        <f t="shared" si="4"/>
        <v>188000</v>
      </c>
      <c r="K25" s="8">
        <f t="shared" si="5"/>
        <v>564000</v>
      </c>
      <c r="L25" s="8">
        <f t="shared" si="8"/>
        <v>1128000</v>
      </c>
      <c r="M25" s="6"/>
    </row>
    <row r="26" spans="1:13" x14ac:dyDescent="0.25">
      <c r="A26" s="6">
        <v>24</v>
      </c>
      <c r="B26" s="17" t="s">
        <v>189</v>
      </c>
      <c r="C26" s="6" t="s">
        <v>18</v>
      </c>
      <c r="D26" s="17" t="s">
        <v>22</v>
      </c>
      <c r="E26" s="2">
        <v>88</v>
      </c>
      <c r="F26" s="8">
        <v>120000</v>
      </c>
      <c r="G26" s="8">
        <f t="shared" ref="G26:G29" si="9">F26*E26</f>
        <v>10560000</v>
      </c>
      <c r="H26" s="8">
        <f t="shared" ref="H26:H30" si="10">G26*0.3</f>
        <v>3168000</v>
      </c>
      <c r="I26" s="8">
        <f t="shared" si="3"/>
        <v>6336000</v>
      </c>
      <c r="J26" s="8">
        <f t="shared" si="4"/>
        <v>176000</v>
      </c>
      <c r="K26" s="8">
        <f t="shared" si="5"/>
        <v>528000</v>
      </c>
      <c r="L26" s="8">
        <f t="shared" ref="L26:L30" si="11">G26*0.1</f>
        <v>1056000</v>
      </c>
      <c r="M26" s="16"/>
    </row>
    <row r="27" spans="1:13" x14ac:dyDescent="0.25">
      <c r="A27" s="6">
        <v>25</v>
      </c>
      <c r="B27" s="17" t="s">
        <v>190</v>
      </c>
      <c r="C27" s="6" t="s">
        <v>18</v>
      </c>
      <c r="D27" s="17" t="s">
        <v>22</v>
      </c>
      <c r="E27" s="2">
        <v>88</v>
      </c>
      <c r="F27" s="8">
        <v>120000</v>
      </c>
      <c r="G27" s="8">
        <f t="shared" si="9"/>
        <v>10560000</v>
      </c>
      <c r="H27" s="8">
        <f t="shared" si="10"/>
        <v>3168000</v>
      </c>
      <c r="I27" s="8">
        <f t="shared" si="3"/>
        <v>6336000</v>
      </c>
      <c r="J27" s="8">
        <f t="shared" si="4"/>
        <v>176000</v>
      </c>
      <c r="K27" s="8">
        <f t="shared" si="5"/>
        <v>528000</v>
      </c>
      <c r="L27" s="8">
        <f t="shared" si="11"/>
        <v>1056000</v>
      </c>
      <c r="M27" s="16"/>
    </row>
    <row r="28" spans="1:13" x14ac:dyDescent="0.25">
      <c r="A28" s="6">
        <v>26</v>
      </c>
      <c r="B28" s="17" t="s">
        <v>191</v>
      </c>
      <c r="C28" s="6" t="s">
        <v>18</v>
      </c>
      <c r="D28" s="17" t="s">
        <v>22</v>
      </c>
      <c r="E28" s="2">
        <v>88</v>
      </c>
      <c r="F28" s="8">
        <v>120000</v>
      </c>
      <c r="G28" s="8">
        <f t="shared" si="9"/>
        <v>10560000</v>
      </c>
      <c r="H28" s="8">
        <f t="shared" si="10"/>
        <v>3168000</v>
      </c>
      <c r="I28" s="8">
        <f t="shared" si="3"/>
        <v>6336000</v>
      </c>
      <c r="J28" s="8">
        <f t="shared" si="4"/>
        <v>176000</v>
      </c>
      <c r="K28" s="8">
        <f t="shared" si="5"/>
        <v>528000</v>
      </c>
      <c r="L28" s="8">
        <f t="shared" si="11"/>
        <v>1056000</v>
      </c>
      <c r="M28" s="16"/>
    </row>
    <row r="29" spans="1:13" x14ac:dyDescent="0.25">
      <c r="A29" s="6">
        <v>27</v>
      </c>
      <c r="B29" s="17" t="s">
        <v>192</v>
      </c>
      <c r="C29" s="6" t="s">
        <v>18</v>
      </c>
      <c r="D29" s="17" t="s">
        <v>22</v>
      </c>
      <c r="E29" s="2">
        <v>94</v>
      </c>
      <c r="F29" s="8">
        <v>120000</v>
      </c>
      <c r="G29" s="8">
        <f t="shared" si="9"/>
        <v>11280000</v>
      </c>
      <c r="H29" s="8">
        <f t="shared" si="10"/>
        <v>3384000</v>
      </c>
      <c r="I29" s="8">
        <f t="shared" si="3"/>
        <v>6768000</v>
      </c>
      <c r="J29" s="8">
        <f t="shared" si="4"/>
        <v>188000</v>
      </c>
      <c r="K29" s="8">
        <f t="shared" si="5"/>
        <v>564000</v>
      </c>
      <c r="L29" s="8">
        <f t="shared" si="11"/>
        <v>1128000</v>
      </c>
      <c r="M29" s="16"/>
    </row>
    <row r="30" spans="1:13" x14ac:dyDescent="0.25">
      <c r="A30" s="97" t="s">
        <v>0</v>
      </c>
      <c r="B30" s="98"/>
      <c r="C30" s="98"/>
      <c r="D30" s="99"/>
      <c r="E30" s="13">
        <f>SUM(E3:E29)</f>
        <v>10025.740000000002</v>
      </c>
      <c r="F30" s="24"/>
      <c r="G30" s="20">
        <f>SUM(G3:G29)</f>
        <v>1203088800</v>
      </c>
      <c r="H30" s="20">
        <f t="shared" si="10"/>
        <v>360926640</v>
      </c>
      <c r="I30" s="20">
        <f>SUM(I3:I29)</f>
        <v>721853280</v>
      </c>
      <c r="J30" s="20">
        <f t="shared" si="4"/>
        <v>20051480</v>
      </c>
      <c r="K30" s="20">
        <f t="shared" si="5"/>
        <v>60154440</v>
      </c>
      <c r="L30" s="20">
        <f t="shared" si="11"/>
        <v>120308880</v>
      </c>
      <c r="M30" s="25"/>
    </row>
  </sheetData>
  <autoFilter ref="A2:M30" xr:uid="{00000000-0009-0000-0000-000006000000}"/>
  <mergeCells count="2">
    <mergeCell ref="A30:D30"/>
    <mergeCell ref="A1:M1"/>
  </mergeCells>
  <printOptions horizontalCentered="1"/>
  <pageMargins left="0.2" right="0.2" top="0.5" bottom="0.5" header="0.3" footer="0.3"/>
  <pageSetup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1"/>
  <sheetViews>
    <sheetView zoomScaleNormal="100" workbookViewId="0">
      <pane ySplit="2" topLeftCell="A29" activePane="bottomLeft" state="frozen"/>
      <selection activeCell="E115" sqref="E115"/>
      <selection pane="bottomLeft" activeCell="N32" sqref="N32"/>
    </sheetView>
  </sheetViews>
  <sheetFormatPr defaultRowHeight="15" x14ac:dyDescent="0.25"/>
  <cols>
    <col min="1" max="1" width="4.42578125" customWidth="1"/>
    <col min="2" max="2" width="7.42578125" style="19" customWidth="1"/>
    <col min="3" max="3" width="9.42578125" customWidth="1"/>
    <col min="4" max="4" width="11.42578125" style="19" customWidth="1"/>
    <col min="5" max="5" width="11.28515625" customWidth="1"/>
    <col min="6" max="6" width="8.28515625" style="1" customWidth="1"/>
    <col min="7" max="7" width="12.42578125" style="1" customWidth="1"/>
    <col min="8" max="8" width="12.7109375" style="1" customWidth="1"/>
    <col min="9" max="9" width="14.42578125" style="1" customWidth="1"/>
    <col min="10" max="10" width="12.85546875" style="1" customWidth="1"/>
    <col min="11" max="11" width="12.28515625" style="1" customWidth="1"/>
    <col min="12" max="12" width="14.5703125" style="1" customWidth="1"/>
    <col min="13" max="13" width="10.28515625" customWidth="1"/>
    <col min="17" max="17" width="15" customWidth="1"/>
  </cols>
  <sheetData>
    <row r="1" spans="1:13" ht="31.5" x14ac:dyDescent="0.25">
      <c r="A1" s="96" t="s">
        <v>262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5">
      <c r="A2" s="3" t="s">
        <v>1</v>
      </c>
      <c r="B2" s="3" t="s">
        <v>10</v>
      </c>
      <c r="C2" s="3" t="s">
        <v>9</v>
      </c>
      <c r="D2" s="3" t="s">
        <v>3</v>
      </c>
      <c r="E2" s="3" t="s">
        <v>6</v>
      </c>
      <c r="F2" s="4" t="s">
        <v>7</v>
      </c>
      <c r="G2" s="4" t="s">
        <v>8</v>
      </c>
      <c r="H2" s="5" t="s">
        <v>5</v>
      </c>
      <c r="I2" s="5" t="s">
        <v>14</v>
      </c>
      <c r="J2" s="5" t="s">
        <v>257</v>
      </c>
      <c r="K2" s="5" t="s">
        <v>258</v>
      </c>
      <c r="L2" s="5" t="s">
        <v>15</v>
      </c>
      <c r="M2" s="6" t="s">
        <v>2</v>
      </c>
    </row>
    <row r="3" spans="1:13" x14ac:dyDescent="0.25">
      <c r="A3" s="6">
        <v>1</v>
      </c>
      <c r="B3" s="17" t="s">
        <v>92</v>
      </c>
      <c r="C3" s="6" t="s">
        <v>19</v>
      </c>
      <c r="D3" s="17" t="s">
        <v>16</v>
      </c>
      <c r="E3" s="2">
        <v>407</v>
      </c>
      <c r="F3" s="8">
        <v>40000</v>
      </c>
      <c r="G3" s="8">
        <f t="shared" ref="G3:G40" si="0">F3*E3</f>
        <v>16280000</v>
      </c>
      <c r="H3" s="8">
        <f t="shared" ref="H3:H40" si="1">G3*0.3</f>
        <v>4884000</v>
      </c>
      <c r="I3" s="8">
        <f>G3-H3-L3</f>
        <v>9768000</v>
      </c>
      <c r="J3" s="8">
        <f>I3/36</f>
        <v>271333.33333333331</v>
      </c>
      <c r="K3" s="8">
        <f>J3*3</f>
        <v>814000</v>
      </c>
      <c r="L3" s="8">
        <f t="shared" ref="L3:L40" si="2">G3*0.1</f>
        <v>1628000</v>
      </c>
      <c r="M3" s="6"/>
    </row>
    <row r="4" spans="1:13" x14ac:dyDescent="0.25">
      <c r="A4" s="6">
        <v>2</v>
      </c>
      <c r="B4" s="17" t="s">
        <v>193</v>
      </c>
      <c r="C4" s="6" t="s">
        <v>19</v>
      </c>
      <c r="D4" s="17" t="s">
        <v>16</v>
      </c>
      <c r="E4" s="2">
        <v>1127.9000000000001</v>
      </c>
      <c r="F4" s="8">
        <v>40000</v>
      </c>
      <c r="G4" s="8">
        <f t="shared" si="0"/>
        <v>45116000</v>
      </c>
      <c r="H4" s="8">
        <f t="shared" si="1"/>
        <v>13534800</v>
      </c>
      <c r="I4" s="8">
        <f t="shared" ref="I4:I14" si="3">G4-H4-L4</f>
        <v>27069600</v>
      </c>
      <c r="J4" s="8">
        <f t="shared" ref="J4:J15" si="4">I4/36</f>
        <v>751933.33333333337</v>
      </c>
      <c r="K4" s="8">
        <f t="shared" ref="K4:K15" si="5">J4*3</f>
        <v>2255800</v>
      </c>
      <c r="L4" s="8">
        <f t="shared" si="2"/>
        <v>4511600</v>
      </c>
      <c r="M4" s="6"/>
    </row>
    <row r="5" spans="1:13" x14ac:dyDescent="0.25">
      <c r="A5" s="6">
        <v>3</v>
      </c>
      <c r="B5" s="17" t="s">
        <v>194</v>
      </c>
      <c r="C5" s="6" t="s">
        <v>19</v>
      </c>
      <c r="D5" s="17" t="s">
        <v>16</v>
      </c>
      <c r="E5" s="2">
        <v>1046.75</v>
      </c>
      <c r="F5" s="8">
        <v>40000</v>
      </c>
      <c r="G5" s="8">
        <f t="shared" si="0"/>
        <v>41870000</v>
      </c>
      <c r="H5" s="8">
        <f t="shared" si="1"/>
        <v>12561000</v>
      </c>
      <c r="I5" s="8">
        <f t="shared" si="3"/>
        <v>25122000</v>
      </c>
      <c r="J5" s="8">
        <f t="shared" si="4"/>
        <v>697833.33333333337</v>
      </c>
      <c r="K5" s="8">
        <f t="shared" si="5"/>
        <v>2093500</v>
      </c>
      <c r="L5" s="8">
        <f t="shared" si="2"/>
        <v>4187000</v>
      </c>
      <c r="M5" s="6"/>
    </row>
    <row r="6" spans="1:13" x14ac:dyDescent="0.25">
      <c r="A6" s="6">
        <v>4</v>
      </c>
      <c r="B6" s="17" t="s">
        <v>195</v>
      </c>
      <c r="C6" s="6" t="s">
        <v>19</v>
      </c>
      <c r="D6" s="17" t="s">
        <v>16</v>
      </c>
      <c r="E6" s="2">
        <v>929.15</v>
      </c>
      <c r="F6" s="8">
        <v>40000</v>
      </c>
      <c r="G6" s="8">
        <f t="shared" si="0"/>
        <v>37166000</v>
      </c>
      <c r="H6" s="8">
        <f t="shared" si="1"/>
        <v>11149800</v>
      </c>
      <c r="I6" s="8">
        <f t="shared" si="3"/>
        <v>22299600</v>
      </c>
      <c r="J6" s="8">
        <f t="shared" si="4"/>
        <v>619433.33333333337</v>
      </c>
      <c r="K6" s="8">
        <f t="shared" si="5"/>
        <v>1858300</v>
      </c>
      <c r="L6" s="8">
        <f t="shared" si="2"/>
        <v>3716600</v>
      </c>
      <c r="M6" s="6"/>
    </row>
    <row r="7" spans="1:13" x14ac:dyDescent="0.25">
      <c r="A7" s="6">
        <v>5</v>
      </c>
      <c r="B7" s="17" t="s">
        <v>196</v>
      </c>
      <c r="C7" s="6" t="s">
        <v>19</v>
      </c>
      <c r="D7" s="17" t="s">
        <v>16</v>
      </c>
      <c r="E7" s="2">
        <v>1160.68</v>
      </c>
      <c r="F7" s="8">
        <v>40000</v>
      </c>
      <c r="G7" s="8">
        <f t="shared" si="0"/>
        <v>46427200</v>
      </c>
      <c r="H7" s="8">
        <f t="shared" si="1"/>
        <v>13928160</v>
      </c>
      <c r="I7" s="8">
        <f t="shared" si="3"/>
        <v>27856320</v>
      </c>
      <c r="J7" s="8">
        <f t="shared" si="4"/>
        <v>773786.66666666663</v>
      </c>
      <c r="K7" s="8">
        <f t="shared" si="5"/>
        <v>2321360</v>
      </c>
      <c r="L7" s="8">
        <f t="shared" si="2"/>
        <v>4642720</v>
      </c>
      <c r="M7" s="6"/>
    </row>
    <row r="8" spans="1:13" x14ac:dyDescent="0.25">
      <c r="A8" s="6">
        <v>6</v>
      </c>
      <c r="B8" s="17" t="s">
        <v>197</v>
      </c>
      <c r="C8" s="6" t="s">
        <v>19</v>
      </c>
      <c r="D8" s="17" t="s">
        <v>16</v>
      </c>
      <c r="E8" s="2">
        <v>1450.85</v>
      </c>
      <c r="F8" s="8">
        <v>40000</v>
      </c>
      <c r="G8" s="8">
        <f t="shared" si="0"/>
        <v>58034000</v>
      </c>
      <c r="H8" s="8">
        <f t="shared" si="1"/>
        <v>17410200</v>
      </c>
      <c r="I8" s="8">
        <f t="shared" si="3"/>
        <v>34820400</v>
      </c>
      <c r="J8" s="8">
        <f t="shared" si="4"/>
        <v>967233.33333333337</v>
      </c>
      <c r="K8" s="8">
        <f t="shared" si="5"/>
        <v>2901700</v>
      </c>
      <c r="L8" s="8">
        <f t="shared" si="2"/>
        <v>5803400</v>
      </c>
      <c r="M8" s="6"/>
    </row>
    <row r="9" spans="1:13" x14ac:dyDescent="0.25">
      <c r="A9" s="6">
        <v>7</v>
      </c>
      <c r="B9" s="17" t="s">
        <v>198</v>
      </c>
      <c r="C9" s="6" t="s">
        <v>19</v>
      </c>
      <c r="D9" s="17" t="s">
        <v>16</v>
      </c>
      <c r="E9" s="2">
        <v>1448.9</v>
      </c>
      <c r="F9" s="8">
        <v>40000</v>
      </c>
      <c r="G9" s="8">
        <f t="shared" si="0"/>
        <v>57956000</v>
      </c>
      <c r="H9" s="8">
        <f t="shared" si="1"/>
        <v>17386800</v>
      </c>
      <c r="I9" s="8">
        <f t="shared" si="3"/>
        <v>34773600</v>
      </c>
      <c r="J9" s="8">
        <f t="shared" si="4"/>
        <v>965933.33333333337</v>
      </c>
      <c r="K9" s="8">
        <f t="shared" si="5"/>
        <v>2897800</v>
      </c>
      <c r="L9" s="8">
        <f t="shared" si="2"/>
        <v>5795600</v>
      </c>
      <c r="M9" s="6"/>
    </row>
    <row r="10" spans="1:13" x14ac:dyDescent="0.25">
      <c r="A10" s="6">
        <v>8</v>
      </c>
      <c r="B10" s="17" t="s">
        <v>199</v>
      </c>
      <c r="C10" s="6" t="s">
        <v>19</v>
      </c>
      <c r="D10" s="17" t="s">
        <v>16</v>
      </c>
      <c r="E10" s="2">
        <v>903.34</v>
      </c>
      <c r="F10" s="8">
        <v>40000</v>
      </c>
      <c r="G10" s="8">
        <f t="shared" si="0"/>
        <v>36133600</v>
      </c>
      <c r="H10" s="8">
        <f t="shared" si="1"/>
        <v>10840080</v>
      </c>
      <c r="I10" s="8">
        <f t="shared" si="3"/>
        <v>21680160</v>
      </c>
      <c r="J10" s="8">
        <f t="shared" si="4"/>
        <v>602226.66666666663</v>
      </c>
      <c r="K10" s="8">
        <f t="shared" si="5"/>
        <v>1806680</v>
      </c>
      <c r="L10" s="8">
        <f t="shared" si="2"/>
        <v>3613360</v>
      </c>
      <c r="M10" s="6"/>
    </row>
    <row r="11" spans="1:13" x14ac:dyDescent="0.25">
      <c r="A11" s="6">
        <v>9</v>
      </c>
      <c r="B11" s="17" t="s">
        <v>200</v>
      </c>
      <c r="C11" s="6" t="s">
        <v>19</v>
      </c>
      <c r="D11" s="17" t="s">
        <v>16</v>
      </c>
      <c r="E11" s="2">
        <v>1083.1500000000001</v>
      </c>
      <c r="F11" s="8">
        <v>40000</v>
      </c>
      <c r="G11" s="8">
        <f t="shared" si="0"/>
        <v>43326000</v>
      </c>
      <c r="H11" s="8">
        <f t="shared" si="1"/>
        <v>12997800</v>
      </c>
      <c r="I11" s="8">
        <f t="shared" si="3"/>
        <v>25995600</v>
      </c>
      <c r="J11" s="8">
        <f t="shared" si="4"/>
        <v>722100</v>
      </c>
      <c r="K11" s="8">
        <f t="shared" si="5"/>
        <v>2166300</v>
      </c>
      <c r="L11" s="8">
        <f t="shared" si="2"/>
        <v>4332600</v>
      </c>
      <c r="M11" s="6"/>
    </row>
    <row r="12" spans="1:13" x14ac:dyDescent="0.25">
      <c r="A12" s="6">
        <v>10</v>
      </c>
      <c r="B12" s="17" t="s">
        <v>201</v>
      </c>
      <c r="C12" s="6" t="s">
        <v>19</v>
      </c>
      <c r="D12" s="17" t="s">
        <v>16</v>
      </c>
      <c r="E12" s="2">
        <v>804.87</v>
      </c>
      <c r="F12" s="8">
        <v>40000</v>
      </c>
      <c r="G12" s="8">
        <f t="shared" si="0"/>
        <v>32194800</v>
      </c>
      <c r="H12" s="8">
        <f t="shared" si="1"/>
        <v>9658440</v>
      </c>
      <c r="I12" s="8">
        <f t="shared" si="3"/>
        <v>19316880</v>
      </c>
      <c r="J12" s="8">
        <f t="shared" si="4"/>
        <v>536580</v>
      </c>
      <c r="K12" s="8">
        <f t="shared" si="5"/>
        <v>1609740</v>
      </c>
      <c r="L12" s="8">
        <f t="shared" si="2"/>
        <v>3219480</v>
      </c>
      <c r="M12" s="6"/>
    </row>
    <row r="13" spans="1:13" x14ac:dyDescent="0.25">
      <c r="A13" s="6">
        <v>11</v>
      </c>
      <c r="B13" s="17" t="s">
        <v>202</v>
      </c>
      <c r="C13" s="6" t="s">
        <v>19</v>
      </c>
      <c r="D13" s="17" t="s">
        <v>16</v>
      </c>
      <c r="E13" s="2">
        <v>1181.3900000000001</v>
      </c>
      <c r="F13" s="8">
        <v>40000</v>
      </c>
      <c r="G13" s="8">
        <f t="shared" si="0"/>
        <v>47255600.000000007</v>
      </c>
      <c r="H13" s="8">
        <f t="shared" si="1"/>
        <v>14176680.000000002</v>
      </c>
      <c r="I13" s="8">
        <f t="shared" si="3"/>
        <v>28353360.000000007</v>
      </c>
      <c r="J13" s="8">
        <f t="shared" si="4"/>
        <v>787593.33333333349</v>
      </c>
      <c r="K13" s="8">
        <f t="shared" si="5"/>
        <v>2362780.0000000005</v>
      </c>
      <c r="L13" s="8">
        <f t="shared" si="2"/>
        <v>4725560.0000000009</v>
      </c>
      <c r="M13" s="6"/>
    </row>
    <row r="14" spans="1:13" x14ac:dyDescent="0.25">
      <c r="A14" s="6">
        <v>12</v>
      </c>
      <c r="B14" s="17" t="s">
        <v>203</v>
      </c>
      <c r="C14" s="6" t="s">
        <v>19</v>
      </c>
      <c r="D14" s="17" t="s">
        <v>16</v>
      </c>
      <c r="E14" s="2">
        <v>1009.75</v>
      </c>
      <c r="F14" s="8">
        <v>40000</v>
      </c>
      <c r="G14" s="8">
        <f t="shared" si="0"/>
        <v>40390000</v>
      </c>
      <c r="H14" s="8">
        <f t="shared" si="1"/>
        <v>12117000</v>
      </c>
      <c r="I14" s="8">
        <f t="shared" si="3"/>
        <v>24234000</v>
      </c>
      <c r="J14" s="8">
        <f t="shared" si="4"/>
        <v>673166.66666666663</v>
      </c>
      <c r="K14" s="8">
        <f t="shared" si="5"/>
        <v>2019500</v>
      </c>
      <c r="L14" s="8">
        <f t="shared" si="2"/>
        <v>4039000</v>
      </c>
      <c r="M14" s="6"/>
    </row>
    <row r="15" spans="1:13" x14ac:dyDescent="0.25">
      <c r="A15" s="97" t="s">
        <v>0</v>
      </c>
      <c r="B15" s="98"/>
      <c r="C15" s="98"/>
      <c r="D15" s="99"/>
      <c r="E15" s="14">
        <f>SUM(E3:E14)</f>
        <v>12553.73</v>
      </c>
      <c r="F15" s="24"/>
      <c r="G15" s="22">
        <f>SUM(G3:G14)</f>
        <v>502149200</v>
      </c>
      <c r="H15" s="22">
        <f t="shared" si="1"/>
        <v>150644760</v>
      </c>
      <c r="I15" s="22">
        <f>SUM(I3:I14)</f>
        <v>301289520</v>
      </c>
      <c r="J15" s="22">
        <f t="shared" si="4"/>
        <v>8369153.333333333</v>
      </c>
      <c r="K15" s="22">
        <f t="shared" si="5"/>
        <v>25107460</v>
      </c>
      <c r="L15" s="22">
        <f t="shared" si="2"/>
        <v>50214920</v>
      </c>
      <c r="M15" s="25"/>
    </row>
    <row r="16" spans="1:13" x14ac:dyDescent="0.25">
      <c r="A16" s="6">
        <v>1</v>
      </c>
      <c r="B16" s="17" t="s">
        <v>93</v>
      </c>
      <c r="C16" s="6" t="s">
        <v>20</v>
      </c>
      <c r="D16" s="17" t="s">
        <v>16</v>
      </c>
      <c r="E16" s="2">
        <v>407</v>
      </c>
      <c r="F16" s="8">
        <v>40000</v>
      </c>
      <c r="G16" s="8">
        <f t="shared" si="0"/>
        <v>16280000</v>
      </c>
      <c r="H16" s="8">
        <f t="shared" si="1"/>
        <v>4884000</v>
      </c>
      <c r="I16" s="8">
        <f>G16-H16-L16</f>
        <v>9768000</v>
      </c>
      <c r="J16" s="8">
        <f>I16/36</f>
        <v>271333.33333333331</v>
      </c>
      <c r="K16" s="8">
        <f>J16*3</f>
        <v>814000</v>
      </c>
      <c r="L16" s="8">
        <f t="shared" si="2"/>
        <v>1628000</v>
      </c>
      <c r="M16" s="6"/>
    </row>
    <row r="17" spans="1:13" x14ac:dyDescent="0.25">
      <c r="A17" s="6">
        <v>2</v>
      </c>
      <c r="B17" s="17" t="s">
        <v>204</v>
      </c>
      <c r="C17" s="6" t="s">
        <v>20</v>
      </c>
      <c r="D17" s="17" t="s">
        <v>16</v>
      </c>
      <c r="E17" s="2">
        <v>1127.9000000000001</v>
      </c>
      <c r="F17" s="8">
        <v>40000</v>
      </c>
      <c r="G17" s="8">
        <f t="shared" si="0"/>
        <v>45116000</v>
      </c>
      <c r="H17" s="8">
        <f t="shared" si="1"/>
        <v>13534800</v>
      </c>
      <c r="I17" s="8">
        <f t="shared" ref="I17:I27" si="6">G17-H17-L17</f>
        <v>27069600</v>
      </c>
      <c r="J17" s="8">
        <f t="shared" ref="J17:J28" si="7">I17/36</f>
        <v>751933.33333333337</v>
      </c>
      <c r="K17" s="8">
        <f t="shared" ref="K17:K28" si="8">J17*3</f>
        <v>2255800</v>
      </c>
      <c r="L17" s="8">
        <f t="shared" si="2"/>
        <v>4511600</v>
      </c>
      <c r="M17" s="6"/>
    </row>
    <row r="18" spans="1:13" x14ac:dyDescent="0.25">
      <c r="A18" s="6">
        <v>3</v>
      </c>
      <c r="B18" s="17" t="s">
        <v>205</v>
      </c>
      <c r="C18" s="6" t="s">
        <v>20</v>
      </c>
      <c r="D18" s="17" t="s">
        <v>16</v>
      </c>
      <c r="E18" s="2">
        <v>1046.75</v>
      </c>
      <c r="F18" s="8">
        <v>40000</v>
      </c>
      <c r="G18" s="8">
        <f t="shared" si="0"/>
        <v>41870000</v>
      </c>
      <c r="H18" s="8">
        <f t="shared" si="1"/>
        <v>12561000</v>
      </c>
      <c r="I18" s="8">
        <f t="shared" si="6"/>
        <v>25122000</v>
      </c>
      <c r="J18" s="8">
        <f t="shared" si="7"/>
        <v>697833.33333333337</v>
      </c>
      <c r="K18" s="8">
        <f t="shared" si="8"/>
        <v>2093500</v>
      </c>
      <c r="L18" s="8">
        <f t="shared" si="2"/>
        <v>4187000</v>
      </c>
      <c r="M18" s="6"/>
    </row>
    <row r="19" spans="1:13" x14ac:dyDescent="0.25">
      <c r="A19" s="6">
        <v>4</v>
      </c>
      <c r="B19" s="17" t="s">
        <v>206</v>
      </c>
      <c r="C19" s="6" t="s">
        <v>20</v>
      </c>
      <c r="D19" s="17" t="s">
        <v>16</v>
      </c>
      <c r="E19" s="2">
        <v>929.15</v>
      </c>
      <c r="F19" s="8">
        <v>40000</v>
      </c>
      <c r="G19" s="8">
        <f t="shared" si="0"/>
        <v>37166000</v>
      </c>
      <c r="H19" s="8">
        <f t="shared" si="1"/>
        <v>11149800</v>
      </c>
      <c r="I19" s="8">
        <f t="shared" si="6"/>
        <v>22299600</v>
      </c>
      <c r="J19" s="8">
        <f t="shared" si="7"/>
        <v>619433.33333333337</v>
      </c>
      <c r="K19" s="8">
        <f t="shared" si="8"/>
        <v>1858300</v>
      </c>
      <c r="L19" s="8">
        <f t="shared" si="2"/>
        <v>3716600</v>
      </c>
      <c r="M19" s="6"/>
    </row>
    <row r="20" spans="1:13" x14ac:dyDescent="0.25">
      <c r="A20" s="6">
        <v>5</v>
      </c>
      <c r="B20" s="17" t="s">
        <v>207</v>
      </c>
      <c r="C20" s="6" t="s">
        <v>20</v>
      </c>
      <c r="D20" s="17" t="s">
        <v>16</v>
      </c>
      <c r="E20" s="2">
        <v>1160.68</v>
      </c>
      <c r="F20" s="8">
        <v>40000</v>
      </c>
      <c r="G20" s="8">
        <f t="shared" si="0"/>
        <v>46427200</v>
      </c>
      <c r="H20" s="8">
        <f t="shared" si="1"/>
        <v>13928160</v>
      </c>
      <c r="I20" s="8">
        <f t="shared" si="6"/>
        <v>27856320</v>
      </c>
      <c r="J20" s="8">
        <f t="shared" si="7"/>
        <v>773786.66666666663</v>
      </c>
      <c r="K20" s="8">
        <f t="shared" si="8"/>
        <v>2321360</v>
      </c>
      <c r="L20" s="8">
        <f t="shared" si="2"/>
        <v>4642720</v>
      </c>
      <c r="M20" s="6"/>
    </row>
    <row r="21" spans="1:13" x14ac:dyDescent="0.25">
      <c r="A21" s="6">
        <v>6</v>
      </c>
      <c r="B21" s="17" t="s">
        <v>208</v>
      </c>
      <c r="C21" s="6" t="s">
        <v>20</v>
      </c>
      <c r="D21" s="17" t="s">
        <v>16</v>
      </c>
      <c r="E21" s="2">
        <v>1450.85</v>
      </c>
      <c r="F21" s="8">
        <v>40000</v>
      </c>
      <c r="G21" s="8">
        <f t="shared" si="0"/>
        <v>58034000</v>
      </c>
      <c r="H21" s="8">
        <f t="shared" si="1"/>
        <v>17410200</v>
      </c>
      <c r="I21" s="8">
        <f t="shared" si="6"/>
        <v>34820400</v>
      </c>
      <c r="J21" s="8">
        <f t="shared" si="7"/>
        <v>967233.33333333337</v>
      </c>
      <c r="K21" s="8">
        <f t="shared" si="8"/>
        <v>2901700</v>
      </c>
      <c r="L21" s="8">
        <f t="shared" si="2"/>
        <v>5803400</v>
      </c>
      <c r="M21" s="6"/>
    </row>
    <row r="22" spans="1:13" x14ac:dyDescent="0.25">
      <c r="A22" s="6">
        <v>7</v>
      </c>
      <c r="B22" s="17" t="s">
        <v>209</v>
      </c>
      <c r="C22" s="6" t="s">
        <v>20</v>
      </c>
      <c r="D22" s="17" t="s">
        <v>16</v>
      </c>
      <c r="E22" s="2">
        <v>1448.9</v>
      </c>
      <c r="F22" s="8">
        <v>40000</v>
      </c>
      <c r="G22" s="8">
        <f t="shared" si="0"/>
        <v>57956000</v>
      </c>
      <c r="H22" s="8">
        <f t="shared" si="1"/>
        <v>17386800</v>
      </c>
      <c r="I22" s="8">
        <f t="shared" si="6"/>
        <v>34773600</v>
      </c>
      <c r="J22" s="8">
        <f t="shared" si="7"/>
        <v>965933.33333333337</v>
      </c>
      <c r="K22" s="8">
        <f t="shared" si="8"/>
        <v>2897800</v>
      </c>
      <c r="L22" s="8">
        <f t="shared" si="2"/>
        <v>5795600</v>
      </c>
      <c r="M22" s="6"/>
    </row>
    <row r="23" spans="1:13" x14ac:dyDescent="0.25">
      <c r="A23" s="6">
        <v>8</v>
      </c>
      <c r="B23" s="17" t="s">
        <v>210</v>
      </c>
      <c r="C23" s="6" t="s">
        <v>20</v>
      </c>
      <c r="D23" s="17" t="s">
        <v>16</v>
      </c>
      <c r="E23" s="2">
        <v>903.34</v>
      </c>
      <c r="F23" s="8">
        <v>40000</v>
      </c>
      <c r="G23" s="8">
        <f t="shared" si="0"/>
        <v>36133600</v>
      </c>
      <c r="H23" s="8">
        <f t="shared" si="1"/>
        <v>10840080</v>
      </c>
      <c r="I23" s="8">
        <f t="shared" si="6"/>
        <v>21680160</v>
      </c>
      <c r="J23" s="8">
        <f t="shared" si="7"/>
        <v>602226.66666666663</v>
      </c>
      <c r="K23" s="8">
        <f t="shared" si="8"/>
        <v>1806680</v>
      </c>
      <c r="L23" s="8">
        <f t="shared" si="2"/>
        <v>3613360</v>
      </c>
      <c r="M23" s="6"/>
    </row>
    <row r="24" spans="1:13" x14ac:dyDescent="0.25">
      <c r="A24" s="6">
        <v>9</v>
      </c>
      <c r="B24" s="17" t="s">
        <v>211</v>
      </c>
      <c r="C24" s="6" t="s">
        <v>20</v>
      </c>
      <c r="D24" s="17" t="s">
        <v>16</v>
      </c>
      <c r="E24" s="2">
        <v>1083.1500000000001</v>
      </c>
      <c r="F24" s="8">
        <v>40000</v>
      </c>
      <c r="G24" s="8">
        <f t="shared" si="0"/>
        <v>43326000</v>
      </c>
      <c r="H24" s="8">
        <f t="shared" si="1"/>
        <v>12997800</v>
      </c>
      <c r="I24" s="8">
        <f t="shared" si="6"/>
        <v>25995600</v>
      </c>
      <c r="J24" s="8">
        <f t="shared" si="7"/>
        <v>722100</v>
      </c>
      <c r="K24" s="8">
        <f t="shared" si="8"/>
        <v>2166300</v>
      </c>
      <c r="L24" s="8">
        <f t="shared" si="2"/>
        <v>4332600</v>
      </c>
      <c r="M24" s="6"/>
    </row>
    <row r="25" spans="1:13" x14ac:dyDescent="0.25">
      <c r="A25" s="6">
        <v>10</v>
      </c>
      <c r="B25" s="17" t="s">
        <v>212</v>
      </c>
      <c r="C25" s="6" t="s">
        <v>20</v>
      </c>
      <c r="D25" s="17" t="s">
        <v>16</v>
      </c>
      <c r="E25" s="2">
        <v>804.87</v>
      </c>
      <c r="F25" s="8">
        <v>40000</v>
      </c>
      <c r="G25" s="8">
        <f t="shared" si="0"/>
        <v>32194800</v>
      </c>
      <c r="H25" s="8">
        <f t="shared" si="1"/>
        <v>9658440</v>
      </c>
      <c r="I25" s="8">
        <f t="shared" si="6"/>
        <v>19316880</v>
      </c>
      <c r="J25" s="8">
        <f t="shared" si="7"/>
        <v>536580</v>
      </c>
      <c r="K25" s="8">
        <f t="shared" si="8"/>
        <v>1609740</v>
      </c>
      <c r="L25" s="8">
        <f t="shared" si="2"/>
        <v>3219480</v>
      </c>
      <c r="M25" s="6"/>
    </row>
    <row r="26" spans="1:13" x14ac:dyDescent="0.25">
      <c r="A26" s="6">
        <v>11</v>
      </c>
      <c r="B26" s="17" t="s">
        <v>213</v>
      </c>
      <c r="C26" s="6" t="s">
        <v>20</v>
      </c>
      <c r="D26" s="17" t="s">
        <v>16</v>
      </c>
      <c r="E26" s="2">
        <v>1181.3900000000001</v>
      </c>
      <c r="F26" s="8">
        <v>40000</v>
      </c>
      <c r="G26" s="8">
        <f t="shared" si="0"/>
        <v>47255600.000000007</v>
      </c>
      <c r="H26" s="8">
        <f t="shared" si="1"/>
        <v>14176680.000000002</v>
      </c>
      <c r="I26" s="8">
        <f t="shared" si="6"/>
        <v>28353360.000000007</v>
      </c>
      <c r="J26" s="8">
        <f t="shared" si="7"/>
        <v>787593.33333333349</v>
      </c>
      <c r="K26" s="8">
        <f t="shared" si="8"/>
        <v>2362780.0000000005</v>
      </c>
      <c r="L26" s="8">
        <f t="shared" si="2"/>
        <v>4725560.0000000009</v>
      </c>
      <c r="M26" s="6"/>
    </row>
    <row r="27" spans="1:13" x14ac:dyDescent="0.25">
      <c r="A27" s="6">
        <v>12</v>
      </c>
      <c r="B27" s="17" t="s">
        <v>214</v>
      </c>
      <c r="C27" s="6" t="s">
        <v>23</v>
      </c>
      <c r="D27" s="17" t="s">
        <v>16</v>
      </c>
      <c r="E27" s="2">
        <v>1009.75</v>
      </c>
      <c r="F27" s="8">
        <v>40000</v>
      </c>
      <c r="G27" s="8">
        <f t="shared" ref="G27" si="9">F27*E27</f>
        <v>40390000</v>
      </c>
      <c r="H27" s="8">
        <f t="shared" ref="H27:H28" si="10">G27*0.3</f>
        <v>12117000</v>
      </c>
      <c r="I27" s="8">
        <f t="shared" si="6"/>
        <v>24234000</v>
      </c>
      <c r="J27" s="8">
        <f t="shared" si="7"/>
        <v>673166.66666666663</v>
      </c>
      <c r="K27" s="8">
        <f t="shared" si="8"/>
        <v>2019500</v>
      </c>
      <c r="L27" s="8">
        <f t="shared" ref="L27:L28" si="11">G27*0.1</f>
        <v>4039000</v>
      </c>
      <c r="M27" s="16"/>
    </row>
    <row r="28" spans="1:13" x14ac:dyDescent="0.25">
      <c r="A28" s="97" t="s">
        <v>0</v>
      </c>
      <c r="B28" s="98"/>
      <c r="C28" s="98"/>
      <c r="D28" s="99"/>
      <c r="E28" s="15">
        <f>SUM(E16:E27)</f>
        <v>12553.73</v>
      </c>
      <c r="F28" s="24"/>
      <c r="G28" s="22">
        <f>SUM(G16:G27)</f>
        <v>502149200</v>
      </c>
      <c r="H28" s="22">
        <f t="shared" si="10"/>
        <v>150644760</v>
      </c>
      <c r="I28" s="22">
        <f>SUM(I16:I27)</f>
        <v>301289520</v>
      </c>
      <c r="J28" s="22">
        <f t="shared" si="7"/>
        <v>8369153.333333333</v>
      </c>
      <c r="K28" s="22">
        <f t="shared" si="8"/>
        <v>25107460</v>
      </c>
      <c r="L28" s="22">
        <f t="shared" si="11"/>
        <v>50214920</v>
      </c>
      <c r="M28" s="25"/>
    </row>
    <row r="29" spans="1:13" x14ac:dyDescent="0.25">
      <c r="A29" s="6">
        <v>1</v>
      </c>
      <c r="B29" s="17" t="s">
        <v>94</v>
      </c>
      <c r="C29" s="6" t="s">
        <v>23</v>
      </c>
      <c r="D29" s="17" t="s">
        <v>16</v>
      </c>
      <c r="E29" s="2">
        <v>407</v>
      </c>
      <c r="F29" s="8">
        <v>40000</v>
      </c>
      <c r="G29" s="8">
        <f t="shared" si="0"/>
        <v>16280000</v>
      </c>
      <c r="H29" s="8">
        <f t="shared" si="1"/>
        <v>4884000</v>
      </c>
      <c r="I29" s="8">
        <f>G29-H29-L29</f>
        <v>9768000</v>
      </c>
      <c r="J29" s="8">
        <f>I29/36</f>
        <v>271333.33333333331</v>
      </c>
      <c r="K29" s="8">
        <f>J29*3</f>
        <v>814000</v>
      </c>
      <c r="L29" s="8">
        <f t="shared" si="2"/>
        <v>1628000</v>
      </c>
      <c r="M29" s="6"/>
    </row>
    <row r="30" spans="1:13" x14ac:dyDescent="0.25">
      <c r="A30" s="6">
        <v>2</v>
      </c>
      <c r="B30" s="17" t="s">
        <v>215</v>
      </c>
      <c r="C30" s="6" t="s">
        <v>23</v>
      </c>
      <c r="D30" s="17" t="s">
        <v>16</v>
      </c>
      <c r="E30" s="2">
        <v>1127.9000000000001</v>
      </c>
      <c r="F30" s="8">
        <v>40000</v>
      </c>
      <c r="G30" s="8">
        <f t="shared" si="0"/>
        <v>45116000</v>
      </c>
      <c r="H30" s="8">
        <f t="shared" si="1"/>
        <v>13534800</v>
      </c>
      <c r="I30" s="8">
        <f t="shared" ref="I30:I40" si="12">G30-H30-L30</f>
        <v>27069600</v>
      </c>
      <c r="J30" s="8">
        <f t="shared" ref="J30:J40" si="13">I30/36</f>
        <v>751933.33333333337</v>
      </c>
      <c r="K30" s="8">
        <f t="shared" ref="K30:K40" si="14">J30*3</f>
        <v>2255800</v>
      </c>
      <c r="L30" s="8">
        <f t="shared" si="2"/>
        <v>4511600</v>
      </c>
      <c r="M30" s="6"/>
    </row>
    <row r="31" spans="1:13" x14ac:dyDescent="0.25">
      <c r="A31" s="6">
        <v>3</v>
      </c>
      <c r="B31" s="17" t="s">
        <v>216</v>
      </c>
      <c r="C31" s="6" t="s">
        <v>23</v>
      </c>
      <c r="D31" s="17" t="s">
        <v>16</v>
      </c>
      <c r="E31" s="2">
        <v>1046.75</v>
      </c>
      <c r="F31" s="8">
        <v>40000</v>
      </c>
      <c r="G31" s="8">
        <f t="shared" si="0"/>
        <v>41870000</v>
      </c>
      <c r="H31" s="8">
        <f t="shared" si="1"/>
        <v>12561000</v>
      </c>
      <c r="I31" s="8">
        <f t="shared" si="12"/>
        <v>25122000</v>
      </c>
      <c r="J31" s="8">
        <f t="shared" si="13"/>
        <v>697833.33333333337</v>
      </c>
      <c r="K31" s="8">
        <f t="shared" si="14"/>
        <v>2093500</v>
      </c>
      <c r="L31" s="8">
        <f t="shared" si="2"/>
        <v>4187000</v>
      </c>
      <c r="M31" s="6"/>
    </row>
    <row r="32" spans="1:13" x14ac:dyDescent="0.25">
      <c r="A32" s="6">
        <v>4</v>
      </c>
      <c r="B32" s="17" t="s">
        <v>217</v>
      </c>
      <c r="C32" s="6" t="s">
        <v>23</v>
      </c>
      <c r="D32" s="17" t="s">
        <v>16</v>
      </c>
      <c r="E32" s="2">
        <v>929.15</v>
      </c>
      <c r="F32" s="8">
        <v>40000</v>
      </c>
      <c r="G32" s="8">
        <f t="shared" si="0"/>
        <v>37166000</v>
      </c>
      <c r="H32" s="8">
        <f t="shared" si="1"/>
        <v>11149800</v>
      </c>
      <c r="I32" s="8">
        <f t="shared" si="12"/>
        <v>22299600</v>
      </c>
      <c r="J32" s="8">
        <f t="shared" si="13"/>
        <v>619433.33333333337</v>
      </c>
      <c r="K32" s="8">
        <f t="shared" si="14"/>
        <v>1858300</v>
      </c>
      <c r="L32" s="8">
        <f t="shared" si="2"/>
        <v>3716600</v>
      </c>
      <c r="M32" s="6"/>
    </row>
    <row r="33" spans="1:13" x14ac:dyDescent="0.25">
      <c r="A33" s="6">
        <v>5</v>
      </c>
      <c r="B33" s="17" t="s">
        <v>218</v>
      </c>
      <c r="C33" s="6" t="s">
        <v>23</v>
      </c>
      <c r="D33" s="17" t="s">
        <v>16</v>
      </c>
      <c r="E33" s="2">
        <v>1160.68</v>
      </c>
      <c r="F33" s="8">
        <v>40000</v>
      </c>
      <c r="G33" s="8">
        <f t="shared" si="0"/>
        <v>46427200</v>
      </c>
      <c r="H33" s="8">
        <f t="shared" si="1"/>
        <v>13928160</v>
      </c>
      <c r="I33" s="8">
        <f t="shared" si="12"/>
        <v>27856320</v>
      </c>
      <c r="J33" s="8">
        <f t="shared" si="13"/>
        <v>773786.66666666663</v>
      </c>
      <c r="K33" s="8">
        <f t="shared" si="14"/>
        <v>2321360</v>
      </c>
      <c r="L33" s="8">
        <f t="shared" si="2"/>
        <v>4642720</v>
      </c>
      <c r="M33" s="6"/>
    </row>
    <row r="34" spans="1:13" x14ac:dyDescent="0.25">
      <c r="A34" s="6">
        <v>6</v>
      </c>
      <c r="B34" s="17" t="s">
        <v>219</v>
      </c>
      <c r="C34" s="6" t="s">
        <v>23</v>
      </c>
      <c r="D34" s="17" t="s">
        <v>16</v>
      </c>
      <c r="E34" s="2">
        <v>1450.85</v>
      </c>
      <c r="F34" s="8">
        <v>40000</v>
      </c>
      <c r="G34" s="8">
        <f t="shared" si="0"/>
        <v>58034000</v>
      </c>
      <c r="H34" s="8">
        <f t="shared" si="1"/>
        <v>17410200</v>
      </c>
      <c r="I34" s="8">
        <f t="shared" si="12"/>
        <v>34820400</v>
      </c>
      <c r="J34" s="8">
        <f t="shared" si="13"/>
        <v>967233.33333333337</v>
      </c>
      <c r="K34" s="8">
        <f t="shared" si="14"/>
        <v>2901700</v>
      </c>
      <c r="L34" s="8">
        <f t="shared" si="2"/>
        <v>5803400</v>
      </c>
      <c r="M34" s="6"/>
    </row>
    <row r="35" spans="1:13" x14ac:dyDescent="0.25">
      <c r="A35" s="6">
        <v>7</v>
      </c>
      <c r="B35" s="17" t="s">
        <v>220</v>
      </c>
      <c r="C35" s="6" t="s">
        <v>23</v>
      </c>
      <c r="D35" s="17" t="s">
        <v>16</v>
      </c>
      <c r="E35" s="2">
        <v>1448.9</v>
      </c>
      <c r="F35" s="8">
        <v>40000</v>
      </c>
      <c r="G35" s="8">
        <f t="shared" si="0"/>
        <v>57956000</v>
      </c>
      <c r="H35" s="8">
        <f t="shared" si="1"/>
        <v>17386800</v>
      </c>
      <c r="I35" s="8">
        <f t="shared" si="12"/>
        <v>34773600</v>
      </c>
      <c r="J35" s="8">
        <f t="shared" si="13"/>
        <v>965933.33333333337</v>
      </c>
      <c r="K35" s="8">
        <f t="shared" si="14"/>
        <v>2897800</v>
      </c>
      <c r="L35" s="8">
        <f t="shared" si="2"/>
        <v>5795600</v>
      </c>
      <c r="M35" s="6"/>
    </row>
    <row r="36" spans="1:13" x14ac:dyDescent="0.25">
      <c r="A36" s="6">
        <v>8</v>
      </c>
      <c r="B36" s="17" t="s">
        <v>221</v>
      </c>
      <c r="C36" s="6" t="s">
        <v>23</v>
      </c>
      <c r="D36" s="17" t="s">
        <v>16</v>
      </c>
      <c r="E36" s="2">
        <v>903.34</v>
      </c>
      <c r="F36" s="8">
        <v>40000</v>
      </c>
      <c r="G36" s="8">
        <f t="shared" si="0"/>
        <v>36133600</v>
      </c>
      <c r="H36" s="8">
        <f t="shared" si="1"/>
        <v>10840080</v>
      </c>
      <c r="I36" s="8">
        <f t="shared" si="12"/>
        <v>21680160</v>
      </c>
      <c r="J36" s="8">
        <f t="shared" si="13"/>
        <v>602226.66666666663</v>
      </c>
      <c r="K36" s="8">
        <f t="shared" si="14"/>
        <v>1806680</v>
      </c>
      <c r="L36" s="8">
        <f t="shared" si="2"/>
        <v>3613360</v>
      </c>
      <c r="M36" s="6"/>
    </row>
    <row r="37" spans="1:13" x14ac:dyDescent="0.25">
      <c r="A37" s="6">
        <v>9</v>
      </c>
      <c r="B37" s="17" t="s">
        <v>222</v>
      </c>
      <c r="C37" s="6" t="s">
        <v>23</v>
      </c>
      <c r="D37" s="17" t="s">
        <v>16</v>
      </c>
      <c r="E37" s="2">
        <v>1083.1500000000001</v>
      </c>
      <c r="F37" s="8">
        <v>40000</v>
      </c>
      <c r="G37" s="8">
        <f t="shared" si="0"/>
        <v>43326000</v>
      </c>
      <c r="H37" s="8">
        <f t="shared" si="1"/>
        <v>12997800</v>
      </c>
      <c r="I37" s="8">
        <f t="shared" si="12"/>
        <v>25995600</v>
      </c>
      <c r="J37" s="8">
        <f t="shared" si="13"/>
        <v>722100</v>
      </c>
      <c r="K37" s="8">
        <f t="shared" si="14"/>
        <v>2166300</v>
      </c>
      <c r="L37" s="8">
        <f t="shared" si="2"/>
        <v>4332600</v>
      </c>
      <c r="M37" s="6"/>
    </row>
    <row r="38" spans="1:13" x14ac:dyDescent="0.25">
      <c r="A38" s="6">
        <v>10</v>
      </c>
      <c r="B38" s="17" t="s">
        <v>223</v>
      </c>
      <c r="C38" s="6" t="s">
        <v>23</v>
      </c>
      <c r="D38" s="17" t="s">
        <v>16</v>
      </c>
      <c r="E38" s="2">
        <v>804.87</v>
      </c>
      <c r="F38" s="8">
        <v>40000</v>
      </c>
      <c r="G38" s="8">
        <f t="shared" si="0"/>
        <v>32194800</v>
      </c>
      <c r="H38" s="8">
        <f t="shared" si="1"/>
        <v>9658440</v>
      </c>
      <c r="I38" s="8">
        <f t="shared" si="12"/>
        <v>19316880</v>
      </c>
      <c r="J38" s="8">
        <f t="shared" si="13"/>
        <v>536580</v>
      </c>
      <c r="K38" s="8">
        <f t="shared" si="14"/>
        <v>1609740</v>
      </c>
      <c r="L38" s="8">
        <f t="shared" si="2"/>
        <v>3219480</v>
      </c>
      <c r="M38" s="6"/>
    </row>
    <row r="39" spans="1:13" x14ac:dyDescent="0.25">
      <c r="A39" s="6">
        <v>11</v>
      </c>
      <c r="B39" s="17" t="s">
        <v>224</v>
      </c>
      <c r="C39" s="6" t="s">
        <v>23</v>
      </c>
      <c r="D39" s="17" t="s">
        <v>16</v>
      </c>
      <c r="E39" s="2">
        <v>1181.3900000000001</v>
      </c>
      <c r="F39" s="8">
        <v>40000</v>
      </c>
      <c r="G39" s="8">
        <f t="shared" si="0"/>
        <v>47255600.000000007</v>
      </c>
      <c r="H39" s="8">
        <f t="shared" si="1"/>
        <v>14176680.000000002</v>
      </c>
      <c r="I39" s="8">
        <f t="shared" si="12"/>
        <v>28353360.000000007</v>
      </c>
      <c r="J39" s="8">
        <f t="shared" si="13"/>
        <v>787593.33333333349</v>
      </c>
      <c r="K39" s="8">
        <f t="shared" si="14"/>
        <v>2362780.0000000005</v>
      </c>
      <c r="L39" s="8">
        <f t="shared" si="2"/>
        <v>4725560.0000000009</v>
      </c>
      <c r="M39" s="6"/>
    </row>
    <row r="40" spans="1:13" x14ac:dyDescent="0.25">
      <c r="A40" s="6">
        <v>12</v>
      </c>
      <c r="B40" s="17" t="s">
        <v>225</v>
      </c>
      <c r="C40" s="6" t="s">
        <v>23</v>
      </c>
      <c r="D40" s="17" t="s">
        <v>16</v>
      </c>
      <c r="E40" s="2">
        <v>1009.75</v>
      </c>
      <c r="F40" s="8">
        <v>40000</v>
      </c>
      <c r="G40" s="8">
        <f t="shared" si="0"/>
        <v>40390000</v>
      </c>
      <c r="H40" s="8">
        <f t="shared" si="1"/>
        <v>12117000</v>
      </c>
      <c r="I40" s="8">
        <f t="shared" si="12"/>
        <v>24234000</v>
      </c>
      <c r="J40" s="8">
        <f t="shared" si="13"/>
        <v>673166.66666666663</v>
      </c>
      <c r="K40" s="8">
        <f t="shared" si="14"/>
        <v>2019500</v>
      </c>
      <c r="L40" s="8">
        <f t="shared" si="2"/>
        <v>4039000</v>
      </c>
      <c r="M40" s="6"/>
    </row>
    <row r="41" spans="1:13" x14ac:dyDescent="0.25">
      <c r="A41" s="97" t="s">
        <v>0</v>
      </c>
      <c r="B41" s="98"/>
      <c r="C41" s="98"/>
      <c r="D41" s="99"/>
      <c r="E41" s="13">
        <f>SUM(E29:E40)</f>
        <v>12553.73</v>
      </c>
      <c r="F41" s="24"/>
      <c r="G41" s="20">
        <f>SUM(G29:G40)</f>
        <v>502149200</v>
      </c>
      <c r="H41" s="20">
        <f t="shared" ref="H41:L41" si="15">SUM(H29:H40)</f>
        <v>150644760</v>
      </c>
      <c r="I41" s="20">
        <f t="shared" si="15"/>
        <v>301289520</v>
      </c>
      <c r="J41" s="20">
        <f t="shared" si="15"/>
        <v>8369153.3333333349</v>
      </c>
      <c r="K41" s="20">
        <f t="shared" si="15"/>
        <v>25107460</v>
      </c>
      <c r="L41" s="20">
        <f t="shared" si="15"/>
        <v>50214920</v>
      </c>
      <c r="M41" s="25"/>
    </row>
  </sheetData>
  <autoFilter ref="A2:M41" xr:uid="{00000000-0009-0000-0000-000007000000}"/>
  <mergeCells count="4">
    <mergeCell ref="A1:M1"/>
    <mergeCell ref="A41:D41"/>
    <mergeCell ref="A28:D28"/>
    <mergeCell ref="A15:D15"/>
  </mergeCells>
  <printOptions horizontalCentered="1"/>
  <pageMargins left="0.45" right="0.45" top="0.25" bottom="0.25" header="0.3" footer="0.3"/>
  <pageSetup scale="9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"/>
  <sheetViews>
    <sheetView zoomScaleNormal="100" workbookViewId="0">
      <pane ySplit="2" topLeftCell="A3" activePane="bottomLeft" state="frozen"/>
      <selection activeCell="E115" sqref="E115"/>
      <selection pane="bottomLeft" activeCell="H14" sqref="H14"/>
    </sheetView>
  </sheetViews>
  <sheetFormatPr defaultRowHeight="15" x14ac:dyDescent="0.25"/>
  <cols>
    <col min="1" max="1" width="5" customWidth="1"/>
    <col min="2" max="2" width="7" style="19" customWidth="1"/>
    <col min="3" max="3" width="8.85546875" customWidth="1"/>
    <col min="4" max="4" width="17.28515625" style="19" bestFit="1" customWidth="1"/>
    <col min="5" max="5" width="10.28515625" customWidth="1"/>
    <col min="6" max="6" width="8.85546875" style="1" customWidth="1"/>
    <col min="7" max="7" width="13.5703125" style="1" customWidth="1"/>
    <col min="8" max="8" width="12.42578125" style="1" customWidth="1"/>
    <col min="9" max="10" width="14.7109375" style="1" customWidth="1"/>
    <col min="11" max="11" width="15.42578125" style="1" customWidth="1"/>
    <col min="12" max="12" width="11.42578125" style="1" customWidth="1"/>
    <col min="13" max="13" width="8.7109375" bestFit="1" customWidth="1"/>
    <col min="15" max="15" width="12.5703125" bestFit="1" customWidth="1"/>
    <col min="17" max="17" width="15" customWidth="1"/>
  </cols>
  <sheetData>
    <row r="1" spans="1:13" ht="31.5" x14ac:dyDescent="0.25">
      <c r="A1" s="96" t="s">
        <v>263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5">
      <c r="A2" s="6">
        <v>1</v>
      </c>
      <c r="B2" s="17" t="s">
        <v>95</v>
      </c>
      <c r="C2" s="6" t="s">
        <v>24</v>
      </c>
      <c r="D2" s="17" t="s">
        <v>241</v>
      </c>
      <c r="E2" s="2">
        <v>1610.79</v>
      </c>
      <c r="F2" s="8">
        <v>30000</v>
      </c>
      <c r="G2" s="8">
        <f t="shared" ref="G2:G20" si="0">F2*E2</f>
        <v>48323700</v>
      </c>
      <c r="H2" s="8">
        <f t="shared" ref="H2:H21" si="1">G2*0.3</f>
        <v>14497110</v>
      </c>
      <c r="I2" s="8">
        <f>G2-H2-L2</f>
        <v>28994220</v>
      </c>
      <c r="J2" s="8">
        <f t="shared" ref="J2:J21" si="2">I2/36</f>
        <v>805395</v>
      </c>
      <c r="K2" s="8">
        <f t="shared" ref="K2:K21" si="3">J2*3</f>
        <v>2416185</v>
      </c>
      <c r="L2" s="8">
        <f t="shared" ref="L2:L21" si="4">G2*0.1</f>
        <v>4832370</v>
      </c>
      <c r="M2" s="6"/>
    </row>
    <row r="3" spans="1:13" x14ac:dyDescent="0.25">
      <c r="A3" s="6">
        <v>2</v>
      </c>
      <c r="B3" s="17" t="s">
        <v>226</v>
      </c>
      <c r="C3" s="6" t="s">
        <v>24</v>
      </c>
      <c r="D3" s="17" t="s">
        <v>240</v>
      </c>
      <c r="E3" s="2">
        <v>1067.76</v>
      </c>
      <c r="F3" s="8">
        <v>30000</v>
      </c>
      <c r="G3" s="8">
        <f t="shared" si="0"/>
        <v>32032800</v>
      </c>
      <c r="H3" s="8">
        <f t="shared" si="1"/>
        <v>9609840</v>
      </c>
      <c r="I3" s="8">
        <f t="shared" ref="I3:I10" si="5">G3-H3-L3</f>
        <v>19219680</v>
      </c>
      <c r="J3" s="8">
        <f t="shared" si="2"/>
        <v>533880</v>
      </c>
      <c r="K3" s="8">
        <f t="shared" si="3"/>
        <v>1601640</v>
      </c>
      <c r="L3" s="8">
        <f t="shared" si="4"/>
        <v>3203280</v>
      </c>
      <c r="M3" s="6"/>
    </row>
    <row r="4" spans="1:13" x14ac:dyDescent="0.25">
      <c r="A4" s="6">
        <v>3</v>
      </c>
      <c r="B4" s="17" t="s">
        <v>227</v>
      </c>
      <c r="C4" s="6" t="s">
        <v>24</v>
      </c>
      <c r="D4" s="17" t="s">
        <v>240</v>
      </c>
      <c r="E4" s="2">
        <v>957.23</v>
      </c>
      <c r="F4" s="8">
        <v>30000</v>
      </c>
      <c r="G4" s="8">
        <f t="shared" si="0"/>
        <v>28716900</v>
      </c>
      <c r="H4" s="8">
        <f t="shared" si="1"/>
        <v>8615070</v>
      </c>
      <c r="I4" s="8">
        <f t="shared" si="5"/>
        <v>17230140</v>
      </c>
      <c r="J4" s="8">
        <f t="shared" si="2"/>
        <v>478615</v>
      </c>
      <c r="K4" s="8">
        <f t="shared" si="3"/>
        <v>1435845</v>
      </c>
      <c r="L4" s="8">
        <f t="shared" si="4"/>
        <v>2871690</v>
      </c>
      <c r="M4" s="6"/>
    </row>
    <row r="5" spans="1:13" x14ac:dyDescent="0.25">
      <c r="A5" s="6">
        <v>4</v>
      </c>
      <c r="B5" s="17" t="s">
        <v>228</v>
      </c>
      <c r="C5" s="6" t="s">
        <v>24</v>
      </c>
      <c r="D5" s="17" t="s">
        <v>241</v>
      </c>
      <c r="E5" s="2">
        <v>2144.4699999999998</v>
      </c>
      <c r="F5" s="8">
        <v>30000</v>
      </c>
      <c r="G5" s="8">
        <f t="shared" si="0"/>
        <v>64334099.999999993</v>
      </c>
      <c r="H5" s="8">
        <f t="shared" si="1"/>
        <v>19300229.999999996</v>
      </c>
      <c r="I5" s="8">
        <f t="shared" si="5"/>
        <v>38600460</v>
      </c>
      <c r="J5" s="8">
        <f t="shared" si="2"/>
        <v>1072235</v>
      </c>
      <c r="K5" s="8">
        <f t="shared" si="3"/>
        <v>3216705</v>
      </c>
      <c r="L5" s="8">
        <f t="shared" si="4"/>
        <v>6433410</v>
      </c>
      <c r="M5" s="6"/>
    </row>
    <row r="6" spans="1:13" x14ac:dyDescent="0.25">
      <c r="A6" s="6">
        <v>5</v>
      </c>
      <c r="B6" s="17" t="s">
        <v>229</v>
      </c>
      <c r="C6" s="6" t="s">
        <v>24</v>
      </c>
      <c r="D6" s="17" t="s">
        <v>241</v>
      </c>
      <c r="E6" s="2">
        <v>2096.65</v>
      </c>
      <c r="F6" s="8">
        <v>30000</v>
      </c>
      <c r="G6" s="8">
        <f t="shared" si="0"/>
        <v>62899500</v>
      </c>
      <c r="H6" s="8">
        <f t="shared" si="1"/>
        <v>18869850</v>
      </c>
      <c r="I6" s="8">
        <f t="shared" si="5"/>
        <v>37739700</v>
      </c>
      <c r="J6" s="8">
        <f t="shared" si="2"/>
        <v>1048325</v>
      </c>
      <c r="K6" s="8">
        <f t="shared" si="3"/>
        <v>3144975</v>
      </c>
      <c r="L6" s="8">
        <f t="shared" si="4"/>
        <v>6289950</v>
      </c>
      <c r="M6" s="6"/>
    </row>
    <row r="7" spans="1:13" x14ac:dyDescent="0.25">
      <c r="A7" s="6">
        <v>6</v>
      </c>
      <c r="B7" s="17" t="s">
        <v>230</v>
      </c>
      <c r="C7" s="6" t="s">
        <v>24</v>
      </c>
      <c r="D7" s="17" t="s">
        <v>241</v>
      </c>
      <c r="E7" s="2">
        <v>1389.8</v>
      </c>
      <c r="F7" s="8">
        <v>30000</v>
      </c>
      <c r="G7" s="8">
        <f t="shared" si="0"/>
        <v>41694000</v>
      </c>
      <c r="H7" s="8">
        <f t="shared" si="1"/>
        <v>12508200</v>
      </c>
      <c r="I7" s="8">
        <f t="shared" si="5"/>
        <v>25016400</v>
      </c>
      <c r="J7" s="8">
        <f t="shared" si="2"/>
        <v>694900</v>
      </c>
      <c r="K7" s="8">
        <f t="shared" si="3"/>
        <v>2084700</v>
      </c>
      <c r="L7" s="8">
        <f t="shared" si="4"/>
        <v>4169400</v>
      </c>
      <c r="M7" s="6"/>
    </row>
    <row r="8" spans="1:13" x14ac:dyDescent="0.25">
      <c r="A8" s="6">
        <v>7</v>
      </c>
      <c r="B8" s="17" t="s">
        <v>231</v>
      </c>
      <c r="C8" s="6" t="s">
        <v>24</v>
      </c>
      <c r="D8" s="17" t="s">
        <v>240</v>
      </c>
      <c r="E8" s="2">
        <v>1097.1099999999999</v>
      </c>
      <c r="F8" s="8">
        <v>30000</v>
      </c>
      <c r="G8" s="8">
        <f t="shared" si="0"/>
        <v>32913299.999999996</v>
      </c>
      <c r="H8" s="8">
        <f t="shared" si="1"/>
        <v>9873989.9999999981</v>
      </c>
      <c r="I8" s="8">
        <f t="shared" si="5"/>
        <v>19747980</v>
      </c>
      <c r="J8" s="8">
        <f t="shared" si="2"/>
        <v>548555</v>
      </c>
      <c r="K8" s="8">
        <f t="shared" si="3"/>
        <v>1645665</v>
      </c>
      <c r="L8" s="8">
        <f t="shared" si="4"/>
        <v>3291330</v>
      </c>
      <c r="M8" s="6"/>
    </row>
    <row r="9" spans="1:13" x14ac:dyDescent="0.25">
      <c r="A9" s="6">
        <v>8</v>
      </c>
      <c r="B9" s="17" t="s">
        <v>232</v>
      </c>
      <c r="C9" s="6" t="s">
        <v>24</v>
      </c>
      <c r="D9" s="17" t="s">
        <v>240</v>
      </c>
      <c r="E9" s="2">
        <v>1023.74</v>
      </c>
      <c r="F9" s="8">
        <v>30000</v>
      </c>
      <c r="G9" s="8">
        <f t="shared" si="0"/>
        <v>30712200</v>
      </c>
      <c r="H9" s="8">
        <f t="shared" si="1"/>
        <v>9213660</v>
      </c>
      <c r="I9" s="8">
        <f t="shared" si="5"/>
        <v>18427320</v>
      </c>
      <c r="J9" s="8">
        <f t="shared" si="2"/>
        <v>511870</v>
      </c>
      <c r="K9" s="8">
        <f t="shared" si="3"/>
        <v>1535610</v>
      </c>
      <c r="L9" s="8">
        <f t="shared" si="4"/>
        <v>3071220</v>
      </c>
      <c r="M9" s="6"/>
    </row>
    <row r="10" spans="1:13" x14ac:dyDescent="0.25">
      <c r="A10" s="6">
        <v>9</v>
      </c>
      <c r="B10" s="17" t="s">
        <v>270</v>
      </c>
      <c r="C10" s="6" t="s">
        <v>24</v>
      </c>
      <c r="D10" s="17" t="s">
        <v>268</v>
      </c>
      <c r="E10" s="2">
        <v>575.01</v>
      </c>
      <c r="F10" s="8">
        <v>30000</v>
      </c>
      <c r="G10" s="8">
        <f t="shared" si="0"/>
        <v>17250300</v>
      </c>
      <c r="H10" s="8">
        <f t="shared" si="1"/>
        <v>5175090</v>
      </c>
      <c r="I10" s="8">
        <f t="shared" si="5"/>
        <v>10350180</v>
      </c>
      <c r="J10" s="8">
        <f t="shared" si="2"/>
        <v>287505</v>
      </c>
      <c r="K10" s="8">
        <f t="shared" si="3"/>
        <v>862515</v>
      </c>
      <c r="L10" s="8">
        <f t="shared" si="4"/>
        <v>1725030</v>
      </c>
      <c r="M10" s="6"/>
    </row>
    <row r="11" spans="1:13" x14ac:dyDescent="0.25">
      <c r="A11" s="97" t="s">
        <v>0</v>
      </c>
      <c r="B11" s="98"/>
      <c r="C11" s="98"/>
      <c r="D11" s="99"/>
      <c r="E11" s="13">
        <f>SUM(E2:E10)</f>
        <v>11962.56</v>
      </c>
      <c r="F11" s="21"/>
      <c r="G11" s="20">
        <f>SUM(G2:G10)</f>
        <v>358876800</v>
      </c>
      <c r="H11" s="20">
        <f>G11*0.3</f>
        <v>107663040</v>
      </c>
      <c r="I11" s="22">
        <f>G11*0.6</f>
        <v>215326080</v>
      </c>
      <c r="J11" s="40">
        <f>I11/36</f>
        <v>5981280</v>
      </c>
      <c r="K11" s="40">
        <f>J11*3</f>
        <v>17943840</v>
      </c>
      <c r="L11" s="20">
        <f>G11*0.1</f>
        <v>35887680</v>
      </c>
      <c r="M11" s="20"/>
    </row>
    <row r="12" spans="1:13" x14ac:dyDescent="0.25">
      <c r="A12" s="6">
        <v>1</v>
      </c>
      <c r="B12" s="17" t="s">
        <v>96</v>
      </c>
      <c r="C12" s="6" t="s">
        <v>25</v>
      </c>
      <c r="D12" s="17" t="s">
        <v>241</v>
      </c>
      <c r="E12" s="2">
        <v>1610.79</v>
      </c>
      <c r="F12" s="8">
        <v>30000</v>
      </c>
      <c r="G12" s="8">
        <f t="shared" si="0"/>
        <v>48323700</v>
      </c>
      <c r="H12" s="8">
        <f t="shared" si="1"/>
        <v>14497110</v>
      </c>
      <c r="I12" s="8">
        <f>G12-H12-L12</f>
        <v>28994220</v>
      </c>
      <c r="J12" s="8">
        <f t="shared" si="2"/>
        <v>805395</v>
      </c>
      <c r="K12" s="8">
        <f t="shared" si="3"/>
        <v>2416185</v>
      </c>
      <c r="L12" s="8">
        <f t="shared" si="4"/>
        <v>4832370</v>
      </c>
      <c r="M12" s="6"/>
    </row>
    <row r="13" spans="1:13" x14ac:dyDescent="0.25">
      <c r="A13" s="6">
        <v>2</v>
      </c>
      <c r="B13" s="17" t="s">
        <v>233</v>
      </c>
      <c r="C13" s="6" t="s">
        <v>25</v>
      </c>
      <c r="D13" s="17" t="s">
        <v>240</v>
      </c>
      <c r="E13" s="2">
        <v>1067.76</v>
      </c>
      <c r="F13" s="8">
        <v>30000</v>
      </c>
      <c r="G13" s="8">
        <f t="shared" si="0"/>
        <v>32032800</v>
      </c>
      <c r="H13" s="8">
        <f t="shared" si="1"/>
        <v>9609840</v>
      </c>
      <c r="I13" s="8">
        <f t="shared" ref="I13:I20" si="6">G13-H13-L13</f>
        <v>19219680</v>
      </c>
      <c r="J13" s="8">
        <f t="shared" si="2"/>
        <v>533880</v>
      </c>
      <c r="K13" s="8">
        <f t="shared" si="3"/>
        <v>1601640</v>
      </c>
      <c r="L13" s="8">
        <f t="shared" si="4"/>
        <v>3203280</v>
      </c>
      <c r="M13" s="6"/>
    </row>
    <row r="14" spans="1:13" x14ac:dyDescent="0.25">
      <c r="A14" s="6">
        <v>3</v>
      </c>
      <c r="B14" s="17" t="s">
        <v>234</v>
      </c>
      <c r="C14" s="6" t="s">
        <v>25</v>
      </c>
      <c r="D14" s="17" t="s">
        <v>240</v>
      </c>
      <c r="E14" s="2">
        <v>957.23</v>
      </c>
      <c r="F14" s="8">
        <v>30000</v>
      </c>
      <c r="G14" s="8">
        <f t="shared" si="0"/>
        <v>28716900</v>
      </c>
      <c r="H14" s="8">
        <f t="shared" si="1"/>
        <v>8615070</v>
      </c>
      <c r="I14" s="8">
        <f t="shared" si="6"/>
        <v>17230140</v>
      </c>
      <c r="J14" s="8">
        <f t="shared" si="2"/>
        <v>478615</v>
      </c>
      <c r="K14" s="8">
        <f t="shared" si="3"/>
        <v>1435845</v>
      </c>
      <c r="L14" s="8">
        <f t="shared" si="4"/>
        <v>2871690</v>
      </c>
      <c r="M14" s="6"/>
    </row>
    <row r="15" spans="1:13" x14ac:dyDescent="0.25">
      <c r="A15" s="6">
        <v>4</v>
      </c>
      <c r="B15" s="17" t="s">
        <v>235</v>
      </c>
      <c r="C15" s="6" t="s">
        <v>25</v>
      </c>
      <c r="D15" s="17" t="s">
        <v>241</v>
      </c>
      <c r="E15" s="2">
        <v>2144.4699999999998</v>
      </c>
      <c r="F15" s="8">
        <v>30000</v>
      </c>
      <c r="G15" s="8">
        <f t="shared" si="0"/>
        <v>64334099.999999993</v>
      </c>
      <c r="H15" s="8">
        <f t="shared" si="1"/>
        <v>19300229.999999996</v>
      </c>
      <c r="I15" s="8">
        <f t="shared" si="6"/>
        <v>38600460</v>
      </c>
      <c r="J15" s="8">
        <f t="shared" si="2"/>
        <v>1072235</v>
      </c>
      <c r="K15" s="8">
        <f t="shared" si="3"/>
        <v>3216705</v>
      </c>
      <c r="L15" s="8">
        <f t="shared" si="4"/>
        <v>6433410</v>
      </c>
      <c r="M15" s="6"/>
    </row>
    <row r="16" spans="1:13" x14ac:dyDescent="0.25">
      <c r="A16" s="6">
        <v>5</v>
      </c>
      <c r="B16" s="17" t="s">
        <v>236</v>
      </c>
      <c r="C16" s="6" t="s">
        <v>25</v>
      </c>
      <c r="D16" s="17" t="s">
        <v>241</v>
      </c>
      <c r="E16" s="2">
        <v>2096.65</v>
      </c>
      <c r="F16" s="8">
        <v>30000</v>
      </c>
      <c r="G16" s="8">
        <f t="shared" si="0"/>
        <v>62899500</v>
      </c>
      <c r="H16" s="8">
        <f t="shared" si="1"/>
        <v>18869850</v>
      </c>
      <c r="I16" s="8">
        <f t="shared" si="6"/>
        <v>37739700</v>
      </c>
      <c r="J16" s="8">
        <f t="shared" si="2"/>
        <v>1048325</v>
      </c>
      <c r="K16" s="8">
        <f t="shared" si="3"/>
        <v>3144975</v>
      </c>
      <c r="L16" s="8">
        <f t="shared" si="4"/>
        <v>6289950</v>
      </c>
      <c r="M16" s="6"/>
    </row>
    <row r="17" spans="1:15" x14ac:dyDescent="0.25">
      <c r="A17" s="6">
        <v>6</v>
      </c>
      <c r="B17" s="17" t="s">
        <v>237</v>
      </c>
      <c r="C17" s="6" t="s">
        <v>25</v>
      </c>
      <c r="D17" s="17" t="s">
        <v>241</v>
      </c>
      <c r="E17" s="2">
        <v>1389.8</v>
      </c>
      <c r="F17" s="8">
        <v>30000</v>
      </c>
      <c r="G17" s="8">
        <f t="shared" si="0"/>
        <v>41694000</v>
      </c>
      <c r="H17" s="8">
        <f t="shared" si="1"/>
        <v>12508200</v>
      </c>
      <c r="I17" s="8">
        <f t="shared" si="6"/>
        <v>25016400</v>
      </c>
      <c r="J17" s="8">
        <f t="shared" si="2"/>
        <v>694900</v>
      </c>
      <c r="K17" s="8">
        <f t="shared" si="3"/>
        <v>2084700</v>
      </c>
      <c r="L17" s="8">
        <f t="shared" si="4"/>
        <v>4169400</v>
      </c>
      <c r="M17" s="6"/>
    </row>
    <row r="18" spans="1:15" x14ac:dyDescent="0.25">
      <c r="A18" s="6">
        <v>7</v>
      </c>
      <c r="B18" s="17" t="s">
        <v>238</v>
      </c>
      <c r="C18" s="6" t="s">
        <v>25</v>
      </c>
      <c r="D18" s="17" t="s">
        <v>240</v>
      </c>
      <c r="E18" s="2">
        <v>1097.1099999999999</v>
      </c>
      <c r="F18" s="8">
        <v>30000</v>
      </c>
      <c r="G18" s="8">
        <f t="shared" si="0"/>
        <v>32913299.999999996</v>
      </c>
      <c r="H18" s="8">
        <f t="shared" si="1"/>
        <v>9873989.9999999981</v>
      </c>
      <c r="I18" s="8">
        <f t="shared" si="6"/>
        <v>19747980</v>
      </c>
      <c r="J18" s="8">
        <f t="shared" si="2"/>
        <v>548555</v>
      </c>
      <c r="K18" s="8">
        <f t="shared" si="3"/>
        <v>1645665</v>
      </c>
      <c r="L18" s="8">
        <f t="shared" si="4"/>
        <v>3291330</v>
      </c>
      <c r="M18" s="6"/>
    </row>
    <row r="19" spans="1:15" x14ac:dyDescent="0.25">
      <c r="A19" s="6">
        <v>8</v>
      </c>
      <c r="B19" s="17" t="s">
        <v>239</v>
      </c>
      <c r="C19" s="6" t="s">
        <v>25</v>
      </c>
      <c r="D19" s="17" t="s">
        <v>240</v>
      </c>
      <c r="E19" s="2">
        <v>1023.74</v>
      </c>
      <c r="F19" s="8">
        <v>30000</v>
      </c>
      <c r="G19" s="8">
        <f t="shared" si="0"/>
        <v>30712200</v>
      </c>
      <c r="H19" s="8">
        <f t="shared" si="1"/>
        <v>9213660</v>
      </c>
      <c r="I19" s="8">
        <f t="shared" si="6"/>
        <v>18427320</v>
      </c>
      <c r="J19" s="8">
        <f t="shared" si="2"/>
        <v>511870</v>
      </c>
      <c r="K19" s="8">
        <f t="shared" si="3"/>
        <v>1535610</v>
      </c>
      <c r="L19" s="8">
        <f t="shared" si="4"/>
        <v>3071220</v>
      </c>
      <c r="M19" s="6"/>
    </row>
    <row r="20" spans="1:15" x14ac:dyDescent="0.25">
      <c r="A20" s="6">
        <v>9</v>
      </c>
      <c r="B20" s="17" t="s">
        <v>271</v>
      </c>
      <c r="C20" s="6" t="s">
        <v>269</v>
      </c>
      <c r="D20" s="17" t="s">
        <v>268</v>
      </c>
      <c r="E20" s="2">
        <v>575.01</v>
      </c>
      <c r="F20" s="8">
        <v>30000</v>
      </c>
      <c r="G20" s="8">
        <f t="shared" si="0"/>
        <v>17250300</v>
      </c>
      <c r="H20" s="8">
        <f t="shared" si="1"/>
        <v>5175090</v>
      </c>
      <c r="I20" s="8">
        <f t="shared" si="6"/>
        <v>10350180</v>
      </c>
      <c r="J20" s="8">
        <f t="shared" si="2"/>
        <v>287505</v>
      </c>
      <c r="K20" s="8">
        <f t="shared" si="3"/>
        <v>862515</v>
      </c>
      <c r="L20" s="8">
        <f t="shared" si="4"/>
        <v>1725030</v>
      </c>
      <c r="M20" s="6"/>
    </row>
    <row r="21" spans="1:15" ht="15.75" x14ac:dyDescent="0.3">
      <c r="A21" s="100" t="s">
        <v>0</v>
      </c>
      <c r="B21" s="100"/>
      <c r="C21" s="100"/>
      <c r="D21" s="100"/>
      <c r="E21" s="41">
        <f>SUM(E12:E20)</f>
        <v>11962.56</v>
      </c>
      <c r="F21" s="42"/>
      <c r="G21" s="42">
        <f>SUM(G12:G20)</f>
        <v>358876800</v>
      </c>
      <c r="H21" s="42">
        <f t="shared" si="1"/>
        <v>107663040</v>
      </c>
      <c r="I21" s="22">
        <f>G21*0.6</f>
        <v>215326080</v>
      </c>
      <c r="J21" s="43">
        <f t="shared" si="2"/>
        <v>5981280</v>
      </c>
      <c r="K21" s="43">
        <f t="shared" si="3"/>
        <v>17943840</v>
      </c>
      <c r="L21" s="42">
        <f t="shared" si="4"/>
        <v>35887680</v>
      </c>
      <c r="M21" s="42"/>
      <c r="O21" s="53"/>
    </row>
  </sheetData>
  <autoFilter ref="A2:M20" xr:uid="{00000000-0009-0000-0000-000008000000}"/>
  <mergeCells count="3">
    <mergeCell ref="A11:D11"/>
    <mergeCell ref="A1:M1"/>
    <mergeCell ref="A21:D21"/>
  </mergeCells>
  <printOptions horizontalCentered="1"/>
  <pageMargins left="0.2" right="0.2" top="0.5" bottom="0.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Unit 15% MJ</vt:lpstr>
      <vt:lpstr>Sultan Tower Master</vt:lpstr>
      <vt:lpstr>Sultan Tower 1st Basement</vt:lpstr>
      <vt:lpstr>Sultan Tower Ground</vt:lpstr>
      <vt:lpstr>Sultan Tower 1st Floor</vt:lpstr>
      <vt:lpstr>Sultan Tower 2nd Floor</vt:lpstr>
      <vt:lpstr>Sultan Tower 3rd Floor</vt:lpstr>
      <vt:lpstr>Sultan Tower Master 4th 5th 6th</vt:lpstr>
      <vt:lpstr>Sultan Tower Master 7th 8th</vt:lpstr>
      <vt:lpstr>Sultan Tower Master (w)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marketing</dc:creator>
  <cp:lastModifiedBy>saad</cp:lastModifiedBy>
  <cp:lastPrinted>2024-02-20T07:06:48Z</cp:lastPrinted>
  <dcterms:created xsi:type="dcterms:W3CDTF">2023-12-13T10:32:31Z</dcterms:created>
  <dcterms:modified xsi:type="dcterms:W3CDTF">2024-03-05T14:10:58Z</dcterms:modified>
</cp:coreProperties>
</file>