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firstSheet="5" activeTab="7"/>
  </bookViews>
  <sheets>
    <sheet name="main" sheetId="9" r:id="rId1"/>
    <sheet name="ibl-tue" sheetId="1" r:id="rId2"/>
    <sheet name="vikor-tue-sat" sheetId="5" r:id="rId3"/>
    <sheet name="pnet-wed,sat" sheetId="3" r:id="rId4"/>
    <sheet name="nt-wed,sat" sheetId="2" r:id="rId5"/>
    <sheet name="udl-wed,sat" sheetId="4" r:id="rId6"/>
    <sheet name="sanofi-sat" sheetId="6" r:id="rId7"/>
    <sheet name="daily" sheetId="10" r:id="rId8"/>
    <sheet name="1-cosmatics" sheetId="15" r:id="rId9"/>
    <sheet name="2-harbal" sheetId="13" r:id="rId10"/>
    <sheet name="3-surgical" sheetId="14" r:id="rId11"/>
    <sheet name="pasha2" sheetId="7" r:id="rId12"/>
    <sheet name="homeo" sheetId="8" r:id="rId13"/>
    <sheet name="Sheet1" sheetId="16" r:id="rId14"/>
  </sheets>
  <definedNames>
    <definedName name="_xlnm._FilterDatabase" localSheetId="9" hidden="1">'2-harbal'!$B$1:$B$72</definedName>
    <definedName name="_xlnm._FilterDatabase" localSheetId="1" hidden="1">'ibl-tue'!$B$1:$B$125</definedName>
    <definedName name="_xlnm._FilterDatabase" localSheetId="4" hidden="1">'nt-wed,sat'!$A$1:$J$107</definedName>
    <definedName name="_xlnm._FilterDatabase" localSheetId="3" hidden="1">'pnet-wed,sat'!$D$1:$D$236</definedName>
    <definedName name="_xlnm._FilterDatabase" localSheetId="6" hidden="1">'sanofi-sat'!$D$1:$D$58</definedName>
    <definedName name="_xlnm._FilterDatabase" localSheetId="5" hidden="1">'udl-wed,sat'!$B$1:$B$60</definedName>
    <definedName name="_xlnm._FilterDatabase" localSheetId="2" hidden="1">'vikor-tue-sat'!$C$1:$C$110</definedName>
  </definedNames>
  <calcPr calcId="144525"/>
</workbook>
</file>

<file path=xl/calcChain.xml><?xml version="1.0" encoding="utf-8"?>
<calcChain xmlns="http://schemas.openxmlformats.org/spreadsheetml/2006/main">
  <c r="D1" i="10" l="1"/>
  <c r="F8" i="10"/>
  <c r="D40" i="5" l="1"/>
  <c r="C40" i="5"/>
  <c r="H40" i="5" s="1"/>
  <c r="D39" i="5"/>
  <c r="C39" i="5"/>
  <c r="H39" i="5" s="1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2" i="15"/>
  <c r="F3" i="15"/>
  <c r="F4" i="15"/>
  <c r="F5" i="15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3" i="13"/>
  <c r="D4" i="13"/>
  <c r="D5" i="13"/>
  <c r="D6" i="13"/>
  <c r="D7" i="13"/>
  <c r="E19" i="15"/>
  <c r="E20" i="15"/>
  <c r="E21" i="15"/>
  <c r="E3" i="15"/>
  <c r="F4" i="13"/>
  <c r="F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" i="13"/>
  <c r="F8" i="13"/>
  <c r="F9" i="13"/>
  <c r="F10" i="13"/>
  <c r="F11" i="13"/>
  <c r="F12" i="13"/>
  <c r="F5" i="13"/>
  <c r="F6" i="13"/>
  <c r="F3" i="13"/>
  <c r="A103" i="14"/>
  <c r="F103" i="14" s="1"/>
  <c r="A102" i="14"/>
  <c r="D102" i="14" s="1"/>
  <c r="A101" i="14"/>
  <c r="F101" i="14" s="1"/>
  <c r="A100" i="14"/>
  <c r="F100" i="14" s="1"/>
  <c r="F99" i="14"/>
  <c r="A99" i="14"/>
  <c r="D99" i="14" s="1"/>
  <c r="F98" i="14"/>
  <c r="D98" i="14"/>
  <c r="A98" i="14"/>
  <c r="A97" i="14"/>
  <c r="F97" i="14" s="1"/>
  <c r="A96" i="14"/>
  <c r="F96" i="14" s="1"/>
  <c r="F95" i="14"/>
  <c r="A95" i="14"/>
  <c r="D95" i="14" s="1"/>
  <c r="F94" i="14"/>
  <c r="D94" i="14"/>
  <c r="A94" i="14"/>
  <c r="A93" i="14"/>
  <c r="F93" i="14" s="1"/>
  <c r="A92" i="14"/>
  <c r="F92" i="14" s="1"/>
  <c r="F91" i="14"/>
  <c r="A91" i="14"/>
  <c r="D91" i="14" s="1"/>
  <c r="F90" i="14"/>
  <c r="D90" i="14"/>
  <c r="A90" i="14"/>
  <c r="A89" i="14"/>
  <c r="F89" i="14" s="1"/>
  <c r="A88" i="14"/>
  <c r="F88" i="14" s="1"/>
  <c r="F87" i="14"/>
  <c r="A87" i="14"/>
  <c r="D87" i="14" s="1"/>
  <c r="F86" i="14"/>
  <c r="D86" i="14"/>
  <c r="A86" i="14"/>
  <c r="A85" i="14"/>
  <c r="F85" i="14" s="1"/>
  <c r="A84" i="14"/>
  <c r="F84" i="14" s="1"/>
  <c r="F83" i="14"/>
  <c r="A83" i="14"/>
  <c r="D83" i="14" s="1"/>
  <c r="F82" i="14"/>
  <c r="D82" i="14"/>
  <c r="A82" i="14"/>
  <c r="D81" i="14"/>
  <c r="F80" i="14"/>
  <c r="D80" i="14"/>
  <c r="A80" i="14"/>
  <c r="A79" i="14"/>
  <c r="F79" i="14" s="1"/>
  <c r="A78" i="14"/>
  <c r="F78" i="14" s="1"/>
  <c r="F77" i="14"/>
  <c r="A77" i="14"/>
  <c r="D77" i="14" s="1"/>
  <c r="F76" i="14"/>
  <c r="D76" i="14"/>
  <c r="A76" i="14"/>
  <c r="A75" i="14"/>
  <c r="F75" i="14" s="1"/>
  <c r="A74" i="14"/>
  <c r="F74" i="14" s="1"/>
  <c r="F73" i="14"/>
  <c r="A73" i="14"/>
  <c r="D73" i="14" s="1"/>
  <c r="F72" i="14"/>
  <c r="D72" i="14"/>
  <c r="A72" i="14"/>
  <c r="A71" i="14"/>
  <c r="F71" i="14" s="1"/>
  <c r="A70" i="14"/>
  <c r="F70" i="14" s="1"/>
  <c r="F69" i="14"/>
  <c r="A69" i="14"/>
  <c r="D69" i="14" s="1"/>
  <c r="F68" i="14"/>
  <c r="D68" i="14"/>
  <c r="A68" i="14"/>
  <c r="A67" i="14"/>
  <c r="F67" i="14" s="1"/>
  <c r="A66" i="14"/>
  <c r="F66" i="14" s="1"/>
  <c r="F65" i="14"/>
  <c r="A65" i="14"/>
  <c r="D65" i="14" s="1"/>
  <c r="F64" i="14"/>
  <c r="D64" i="14"/>
  <c r="A64" i="14"/>
  <c r="A63" i="14"/>
  <c r="F63" i="14" s="1"/>
  <c r="A62" i="14"/>
  <c r="F62" i="14" s="1"/>
  <c r="F61" i="14"/>
  <c r="A61" i="14"/>
  <c r="D61" i="14" s="1"/>
  <c r="F60" i="14"/>
  <c r="D60" i="14"/>
  <c r="A60" i="14"/>
  <c r="A59" i="14"/>
  <c r="F59" i="14" s="1"/>
  <c r="A58" i="14"/>
  <c r="F58" i="14" s="1"/>
  <c r="F57" i="14"/>
  <c r="A57" i="14"/>
  <c r="D57" i="14" s="1"/>
  <c r="F56" i="14"/>
  <c r="D56" i="14"/>
  <c r="A56" i="14"/>
  <c r="A55" i="14"/>
  <c r="F55" i="14" s="1"/>
  <c r="A54" i="14"/>
  <c r="F54" i="14" s="1"/>
  <c r="F53" i="14"/>
  <c r="A53" i="14"/>
  <c r="D53" i="14" s="1"/>
  <c r="F52" i="14"/>
  <c r="D52" i="14"/>
  <c r="A52" i="14"/>
  <c r="A51" i="14"/>
  <c r="F51" i="14" s="1"/>
  <c r="A50" i="14"/>
  <c r="F50" i="14" s="1"/>
  <c r="F49" i="14"/>
  <c r="A49" i="14"/>
  <c r="D49" i="14" s="1"/>
  <c r="F48" i="14"/>
  <c r="D48" i="14"/>
  <c r="A48" i="14"/>
  <c r="A47" i="14"/>
  <c r="F47" i="14" s="1"/>
  <c r="A46" i="14"/>
  <c r="F46" i="14" s="1"/>
  <c r="F45" i="14"/>
  <c r="A45" i="14"/>
  <c r="D45" i="14" s="1"/>
  <c r="D44" i="14"/>
  <c r="F43" i="14"/>
  <c r="A43" i="14"/>
  <c r="D43" i="14" s="1"/>
  <c r="F42" i="14"/>
  <c r="D42" i="14"/>
  <c r="A42" i="14"/>
  <c r="A41" i="14"/>
  <c r="F41" i="14" s="1"/>
  <c r="A40" i="14"/>
  <c r="F40" i="14" s="1"/>
  <c r="F39" i="14"/>
  <c r="A39" i="14"/>
  <c r="D39" i="14" s="1"/>
  <c r="F38" i="14"/>
  <c r="D38" i="14"/>
  <c r="A38" i="14"/>
  <c r="A37" i="14"/>
  <c r="F37" i="14" s="1"/>
  <c r="A36" i="14"/>
  <c r="F36" i="14" s="1"/>
  <c r="F35" i="14"/>
  <c r="A35" i="14"/>
  <c r="D35" i="14" s="1"/>
  <c r="F34" i="14"/>
  <c r="D34" i="14"/>
  <c r="A34" i="14"/>
  <c r="A33" i="14"/>
  <c r="F33" i="14" s="1"/>
  <c r="A32" i="14"/>
  <c r="F32" i="14" s="1"/>
  <c r="F31" i="14"/>
  <c r="A31" i="14"/>
  <c r="D31" i="14" s="1"/>
  <c r="F30" i="14"/>
  <c r="D30" i="14"/>
  <c r="A30" i="14"/>
  <c r="A29" i="14"/>
  <c r="F29" i="14" s="1"/>
  <c r="A28" i="14"/>
  <c r="F28" i="14" s="1"/>
  <c r="F27" i="14"/>
  <c r="A27" i="14"/>
  <c r="D27" i="14" s="1"/>
  <c r="F26" i="14"/>
  <c r="D26" i="14"/>
  <c r="A26" i="14"/>
  <c r="A25" i="14"/>
  <c r="F25" i="14" s="1"/>
  <c r="A24" i="14"/>
  <c r="F24" i="14" s="1"/>
  <c r="F23" i="14"/>
  <c r="A23" i="14"/>
  <c r="D23" i="14" s="1"/>
  <c r="F22" i="14"/>
  <c r="D22" i="14"/>
  <c r="A22" i="14"/>
  <c r="A21" i="14"/>
  <c r="F21" i="14" s="1"/>
  <c r="A20" i="14"/>
  <c r="F20" i="14" s="1"/>
  <c r="F19" i="14"/>
  <c r="A19" i="14"/>
  <c r="D19" i="14" s="1"/>
  <c r="F18" i="14"/>
  <c r="D18" i="14"/>
  <c r="A18" i="14"/>
  <c r="A17" i="14"/>
  <c r="F17" i="14" s="1"/>
  <c r="A16" i="14"/>
  <c r="F16" i="14" s="1"/>
  <c r="F15" i="14"/>
  <c r="A15" i="14"/>
  <c r="D15" i="14" s="1"/>
  <c r="F14" i="14"/>
  <c r="D14" i="14"/>
  <c r="A14" i="14"/>
  <c r="A13" i="14"/>
  <c r="D13" i="14" s="1"/>
  <c r="A12" i="14"/>
  <c r="F12" i="14" s="1"/>
  <c r="F11" i="14"/>
  <c r="A11" i="14"/>
  <c r="D11" i="14" s="1"/>
  <c r="F10" i="14"/>
  <c r="D10" i="14"/>
  <c r="A10" i="14"/>
  <c r="A9" i="14"/>
  <c r="F9" i="14" s="1"/>
  <c r="A8" i="14"/>
  <c r="F8" i="14" s="1"/>
  <c r="F7" i="14"/>
  <c r="A7" i="14"/>
  <c r="D7" i="14" s="1"/>
  <c r="F6" i="14"/>
  <c r="D6" i="14"/>
  <c r="A6" i="14"/>
  <c r="A5" i="14"/>
  <c r="D5" i="14" s="1"/>
  <c r="A4" i="14"/>
  <c r="F4" i="14" s="1"/>
  <c r="F3" i="14"/>
  <c r="A3" i="14"/>
  <c r="D3" i="14" s="1"/>
  <c r="F2" i="14"/>
  <c r="D2" i="14"/>
  <c r="A2" i="14"/>
  <c r="A72" i="13"/>
  <c r="G72" i="13" s="1"/>
  <c r="A71" i="13"/>
  <c r="G71" i="13" s="1"/>
  <c r="A70" i="13"/>
  <c r="G70" i="13" s="1"/>
  <c r="A69" i="13"/>
  <c r="G69" i="13" s="1"/>
  <c r="A68" i="13"/>
  <c r="G68" i="13" s="1"/>
  <c r="A67" i="13"/>
  <c r="G67" i="13" s="1"/>
  <c r="A66" i="13"/>
  <c r="G66" i="13" s="1"/>
  <c r="A65" i="13"/>
  <c r="G65" i="13" s="1"/>
  <c r="A64" i="13"/>
  <c r="G64" i="13" s="1"/>
  <c r="A62" i="13"/>
  <c r="G62" i="13" s="1"/>
  <c r="A60" i="13"/>
  <c r="G60" i="13" s="1"/>
  <c r="A59" i="13"/>
  <c r="G59" i="13" s="1"/>
  <c r="A58" i="13"/>
  <c r="G58" i="13" s="1"/>
  <c r="A57" i="13"/>
  <c r="G57" i="13" s="1"/>
  <c r="A56" i="13"/>
  <c r="G56" i="13" s="1"/>
  <c r="A55" i="13"/>
  <c r="G55" i="13" s="1"/>
  <c r="A54" i="13"/>
  <c r="G54" i="13" s="1"/>
  <c r="A53" i="13"/>
  <c r="G53" i="13" s="1"/>
  <c r="A52" i="13"/>
  <c r="G52" i="13" s="1"/>
  <c r="A51" i="13"/>
  <c r="G51" i="13" s="1"/>
  <c r="A50" i="13"/>
  <c r="G50" i="13" s="1"/>
  <c r="A49" i="13"/>
  <c r="G49" i="13" s="1"/>
  <c r="A48" i="13"/>
  <c r="G48" i="13" s="1"/>
  <c r="A47" i="13"/>
  <c r="G47" i="13" s="1"/>
  <c r="A45" i="13"/>
  <c r="G45" i="13" s="1"/>
  <c r="A44" i="13"/>
  <c r="G44" i="13" s="1"/>
  <c r="A43" i="13"/>
  <c r="G43" i="13" s="1"/>
  <c r="A42" i="13"/>
  <c r="G42" i="13" s="1"/>
  <c r="A41" i="13"/>
  <c r="G41" i="13" s="1"/>
  <c r="A40" i="13"/>
  <c r="G40" i="13" s="1"/>
  <c r="A39" i="13"/>
  <c r="G39" i="13" s="1"/>
  <c r="A38" i="13"/>
  <c r="G38" i="13" s="1"/>
  <c r="A37" i="13"/>
  <c r="G37" i="13" s="1"/>
  <c r="A36" i="13"/>
  <c r="G36" i="13" s="1"/>
  <c r="A35" i="13"/>
  <c r="G35" i="13" s="1"/>
  <c r="A34" i="13"/>
  <c r="G34" i="13" s="1"/>
  <c r="A33" i="13"/>
  <c r="A32" i="13"/>
  <c r="G32" i="13" s="1"/>
  <c r="A31" i="13"/>
  <c r="G31" i="13" s="1"/>
  <c r="A30" i="13"/>
  <c r="G30" i="13" s="1"/>
  <c r="A29" i="13"/>
  <c r="G29" i="13" s="1"/>
  <c r="A28" i="13"/>
  <c r="G28" i="13" s="1"/>
  <c r="A26" i="13"/>
  <c r="G26" i="13" s="1"/>
  <c r="A25" i="13"/>
  <c r="G25" i="13" s="1"/>
  <c r="A24" i="13"/>
  <c r="G24" i="13" s="1"/>
  <c r="A22" i="13"/>
  <c r="A21" i="13"/>
  <c r="G21" i="13" s="1"/>
  <c r="A20" i="13"/>
  <c r="G20" i="13" s="1"/>
  <c r="A19" i="13"/>
  <c r="G19" i="13" s="1"/>
  <c r="A18" i="13"/>
  <c r="G18" i="13" s="1"/>
  <c r="A17" i="13"/>
  <c r="G17" i="13" s="1"/>
  <c r="A16" i="13"/>
  <c r="G16" i="13" s="1"/>
  <c r="A15" i="13"/>
  <c r="G15" i="13" s="1"/>
  <c r="A14" i="13"/>
  <c r="G14" i="13" s="1"/>
  <c r="A13" i="13"/>
  <c r="G13" i="13" s="1"/>
  <c r="A12" i="13"/>
  <c r="G12" i="13" s="1"/>
  <c r="A11" i="13"/>
  <c r="G11" i="13" s="1"/>
  <c r="A10" i="13"/>
  <c r="G10" i="13" s="1"/>
  <c r="A9" i="13"/>
  <c r="G9" i="13" s="1"/>
  <c r="A8" i="13"/>
  <c r="G8" i="13" s="1"/>
  <c r="A6" i="13"/>
  <c r="G6" i="13" s="1"/>
  <c r="A5" i="13"/>
  <c r="G5" i="13" s="1"/>
  <c r="A4" i="13"/>
  <c r="G4" i="13" s="1"/>
  <c r="A3" i="13"/>
  <c r="G3" i="13" s="1"/>
  <c r="A2" i="13"/>
  <c r="G2" i="13" s="1"/>
  <c r="A39" i="15"/>
  <c r="G39" i="15" s="1"/>
  <c r="A38" i="15"/>
  <c r="E38" i="15" s="1"/>
  <c r="A37" i="15"/>
  <c r="E37" i="15" s="1"/>
  <c r="A36" i="15"/>
  <c r="G36" i="15" s="1"/>
  <c r="A35" i="15"/>
  <c r="G35" i="15" s="1"/>
  <c r="A34" i="15"/>
  <c r="E34" i="15" s="1"/>
  <c r="A33" i="15"/>
  <c r="E33" i="15" s="1"/>
  <c r="A32" i="15"/>
  <c r="G32" i="15" s="1"/>
  <c r="A31" i="15"/>
  <c r="G31" i="15" s="1"/>
  <c r="A30" i="15"/>
  <c r="E30" i="15" s="1"/>
  <c r="A29" i="15"/>
  <c r="E29" i="15" s="1"/>
  <c r="A28" i="15"/>
  <c r="G28" i="15" s="1"/>
  <c r="A27" i="15"/>
  <c r="G27" i="15" s="1"/>
  <c r="A26" i="15"/>
  <c r="E26" i="15" s="1"/>
  <c r="A25" i="15"/>
  <c r="E25" i="15" s="1"/>
  <c r="A24" i="15"/>
  <c r="E24" i="15" s="1"/>
  <c r="A23" i="15"/>
  <c r="E23" i="15" s="1"/>
  <c r="A22" i="15"/>
  <c r="G22" i="15" s="1"/>
  <c r="A18" i="15"/>
  <c r="E18" i="15" s="1"/>
  <c r="A17" i="15"/>
  <c r="E17" i="15" s="1"/>
  <c r="A16" i="15"/>
  <c r="E16" i="15" s="1"/>
  <c r="A15" i="15"/>
  <c r="G15" i="15" s="1"/>
  <c r="A14" i="15"/>
  <c r="E14" i="15" s="1"/>
  <c r="A13" i="15"/>
  <c r="G13" i="15" s="1"/>
  <c r="A12" i="15"/>
  <c r="G12" i="15" s="1"/>
  <c r="A11" i="15"/>
  <c r="E11" i="15" s="1"/>
  <c r="A10" i="15"/>
  <c r="E10" i="15" s="1"/>
  <c r="A9" i="15"/>
  <c r="E9" i="15" s="1"/>
  <c r="A8" i="15"/>
  <c r="G8" i="15" s="1"/>
  <c r="A7" i="15"/>
  <c r="E7" i="15" s="1"/>
  <c r="A6" i="15"/>
  <c r="E6" i="15" s="1"/>
  <c r="A5" i="15"/>
  <c r="G5" i="15" s="1"/>
  <c r="A4" i="15"/>
  <c r="G4" i="15" s="1"/>
  <c r="G2" i="15"/>
  <c r="F39" i="5" l="1"/>
  <c r="F40" i="5"/>
  <c r="D2" i="13"/>
  <c r="E5" i="15"/>
  <c r="G17" i="15"/>
  <c r="E22" i="15"/>
  <c r="G29" i="15"/>
  <c r="E32" i="15"/>
  <c r="G9" i="15"/>
  <c r="G16" i="15"/>
  <c r="G22" i="13"/>
  <c r="G33" i="15"/>
  <c r="E36" i="15"/>
  <c r="G10" i="15"/>
  <c r="E13" i="15"/>
  <c r="G6" i="15"/>
  <c r="G25" i="15"/>
  <c r="E28" i="15"/>
  <c r="G37" i="15"/>
  <c r="D9" i="14"/>
  <c r="D17" i="14"/>
  <c r="D21" i="14"/>
  <c r="D25" i="14"/>
  <c r="D29" i="14"/>
  <c r="D33" i="14"/>
  <c r="D37" i="14"/>
  <c r="D41" i="14"/>
  <c r="D47" i="14"/>
  <c r="D51" i="14"/>
  <c r="D55" i="14"/>
  <c r="D59" i="14"/>
  <c r="D63" i="14"/>
  <c r="D67" i="14"/>
  <c r="D71" i="14"/>
  <c r="D75" i="14"/>
  <c r="D79" i="14"/>
  <c r="D85" i="14"/>
  <c r="D89" i="14"/>
  <c r="D93" i="14"/>
  <c r="D97" i="14"/>
  <c r="D101" i="14"/>
  <c r="F102" i="14"/>
  <c r="D4" i="14"/>
  <c r="F5" i="14"/>
  <c r="D8" i="14"/>
  <c r="D12" i="14"/>
  <c r="F13" i="14"/>
  <c r="D16" i="14"/>
  <c r="D20" i="14"/>
  <c r="D24" i="14"/>
  <c r="D28" i="14"/>
  <c r="D32" i="14"/>
  <c r="D36" i="14"/>
  <c r="D40" i="14"/>
  <c r="D46" i="14"/>
  <c r="D50" i="14"/>
  <c r="D54" i="14"/>
  <c r="D58" i="14"/>
  <c r="D62" i="14"/>
  <c r="D66" i="14"/>
  <c r="D70" i="14"/>
  <c r="D74" i="14"/>
  <c r="D78" i="14"/>
  <c r="D84" i="14"/>
  <c r="D88" i="14"/>
  <c r="D92" i="14"/>
  <c r="D96" i="14"/>
  <c r="D100" i="14"/>
  <c r="D103" i="14"/>
  <c r="E4" i="15"/>
  <c r="E2" i="15"/>
  <c r="G7" i="15"/>
  <c r="G11" i="15"/>
  <c r="G18" i="15"/>
  <c r="G26" i="15"/>
  <c r="G30" i="15"/>
  <c r="G34" i="15"/>
  <c r="G38" i="15"/>
  <c r="E8" i="15"/>
  <c r="E27" i="15"/>
  <c r="E31" i="15"/>
  <c r="E35" i="15"/>
  <c r="E39" i="15"/>
  <c r="E12" i="15"/>
  <c r="E15" i="15"/>
  <c r="C30" i="10" l="1"/>
  <c r="D57" i="6" l="1"/>
  <c r="D146" i="3"/>
  <c r="G146" i="3" s="1"/>
  <c r="E146" i="3"/>
  <c r="C50" i="5"/>
  <c r="D50" i="5"/>
  <c r="I146" i="3" l="1"/>
  <c r="B133" i="2"/>
  <c r="D110" i="3" l="1"/>
  <c r="E62" i="4" l="1"/>
  <c r="B52" i="4"/>
  <c r="E52" i="4" s="1"/>
  <c r="C52" i="4"/>
  <c r="B56" i="4"/>
  <c r="B57" i="4"/>
  <c r="G62" i="4" l="1"/>
  <c r="D97" i="3" l="1"/>
  <c r="G97" i="3" s="1"/>
  <c r="E97" i="3"/>
  <c r="B5" i="4"/>
  <c r="I97" i="3" l="1"/>
  <c r="E6" i="4"/>
  <c r="C17" i="5" l="1"/>
  <c r="E34" i="3" l="1"/>
  <c r="D34" i="3"/>
  <c r="G34" i="3" s="1"/>
  <c r="D35" i="3"/>
  <c r="G35" i="3" s="1"/>
  <c r="D36" i="3"/>
  <c r="D45" i="6" l="1"/>
  <c r="B51" i="2" l="1"/>
  <c r="E51" i="2" s="1"/>
  <c r="C51" i="2"/>
  <c r="G51" i="2" l="1"/>
  <c r="G76" i="4"/>
  <c r="B64" i="1"/>
  <c r="G64" i="1" s="1"/>
  <c r="C64" i="1"/>
  <c r="B50" i="1"/>
  <c r="G50" i="1" s="1"/>
  <c r="C50" i="1"/>
  <c r="B34" i="2"/>
  <c r="G34" i="2" s="1"/>
  <c r="E64" i="1" l="1"/>
  <c r="E50" i="1"/>
  <c r="E34" i="2"/>
  <c r="C32" i="5" l="1"/>
  <c r="F32" i="5" s="1"/>
  <c r="D32" i="5"/>
  <c r="D26" i="6"/>
  <c r="I26" i="6" s="1"/>
  <c r="B23" i="2"/>
  <c r="D102" i="3"/>
  <c r="G102" i="3" s="1"/>
  <c r="E102" i="3"/>
  <c r="D234" i="3"/>
  <c r="G234" i="3" s="1"/>
  <c r="D156" i="3"/>
  <c r="G156" i="3" s="1"/>
  <c r="E156" i="3"/>
  <c r="D33" i="6"/>
  <c r="I33" i="6" s="1"/>
  <c r="E33" i="6"/>
  <c r="E26" i="6"/>
  <c r="I156" i="3" l="1"/>
  <c r="G26" i="6"/>
  <c r="I102" i="3"/>
  <c r="I234" i="3"/>
  <c r="G33" i="6"/>
  <c r="F17" i="5" l="1"/>
  <c r="H17" i="5"/>
  <c r="E57" i="6"/>
  <c r="B20" i="2" l="1"/>
  <c r="E20" i="2" s="1"/>
  <c r="H110" i="5"/>
  <c r="G20" i="2" l="1"/>
  <c r="D58" i="5" l="1"/>
  <c r="C58" i="5"/>
  <c r="F58" i="5" s="1"/>
  <c r="D104" i="3"/>
  <c r="G104" i="3" s="1"/>
  <c r="H58" i="5" l="1"/>
  <c r="I104" i="3"/>
  <c r="B59" i="2" l="1"/>
  <c r="E59" i="2" s="1"/>
  <c r="C59" i="2"/>
  <c r="G59" i="2" l="1"/>
  <c r="C27" i="1" l="1"/>
  <c r="C46" i="5"/>
  <c r="F46" i="5" s="1"/>
  <c r="D46" i="5"/>
  <c r="C47" i="5"/>
  <c r="F47" i="5" s="1"/>
  <c r="D47" i="5"/>
  <c r="D113" i="3"/>
  <c r="G113" i="3" s="1"/>
  <c r="E113" i="3"/>
  <c r="H46" i="5" l="1"/>
  <c r="H47" i="5"/>
  <c r="I113" i="3"/>
  <c r="C66" i="5" l="1"/>
  <c r="F66" i="5" s="1"/>
  <c r="D66" i="5"/>
  <c r="H66" i="5" l="1"/>
  <c r="D4" i="6" l="1"/>
  <c r="G4" i="6" s="1"/>
  <c r="I4" i="6" l="1"/>
  <c r="B20" i="4" l="1"/>
  <c r="E20" i="4" s="1"/>
  <c r="G20" i="4" l="1"/>
  <c r="B19" i="1" l="1"/>
  <c r="G19" i="1" s="1"/>
  <c r="E19" i="1" l="1"/>
  <c r="C27" i="5" l="1"/>
  <c r="F27" i="5" s="1"/>
  <c r="C59" i="4"/>
  <c r="B59" i="4"/>
  <c r="E59" i="4" s="1"/>
  <c r="H27" i="5" l="1"/>
  <c r="B73" i="2" l="1"/>
  <c r="E73" i="2" s="1"/>
  <c r="C73" i="2"/>
  <c r="G73" i="2" l="1"/>
  <c r="B87" i="1"/>
  <c r="G87" i="1" s="1"/>
  <c r="B134" i="2"/>
  <c r="E134" i="2" s="1"/>
  <c r="D35" i="6"/>
  <c r="G110" i="3"/>
  <c r="I110" i="3"/>
  <c r="E110" i="3"/>
  <c r="B103" i="2"/>
  <c r="B104" i="2"/>
  <c r="B105" i="2"/>
  <c r="G105" i="2" s="1"/>
  <c r="B106" i="2"/>
  <c r="G106" i="2" s="1"/>
  <c r="B107" i="2"/>
  <c r="G107" i="2" s="1"/>
  <c r="B33" i="2"/>
  <c r="E33" i="2" s="1"/>
  <c r="D27" i="3"/>
  <c r="B77" i="2"/>
  <c r="G77" i="2" s="1"/>
  <c r="C77" i="2"/>
  <c r="E87" i="1" l="1"/>
  <c r="G33" i="2"/>
  <c r="G134" i="2"/>
  <c r="E77" i="2"/>
  <c r="D71" i="5"/>
  <c r="C71" i="5"/>
  <c r="C70" i="5"/>
  <c r="F70" i="5" s="1"/>
  <c r="C72" i="5"/>
  <c r="F72" i="5" s="1"/>
  <c r="C48" i="5"/>
  <c r="D48" i="5"/>
  <c r="C61" i="5"/>
  <c r="C42" i="5"/>
  <c r="C16" i="5"/>
  <c r="C18" i="5"/>
  <c r="C19" i="5"/>
  <c r="C10" i="5"/>
  <c r="D70" i="5"/>
  <c r="D72" i="5"/>
  <c r="A5" i="3"/>
  <c r="A2" i="1"/>
  <c r="E104" i="3"/>
  <c r="B13" i="4" l="1"/>
  <c r="B29" i="2"/>
  <c r="G29" i="2" s="1"/>
  <c r="B92" i="1"/>
  <c r="G92" i="1" s="1"/>
  <c r="B93" i="1"/>
  <c r="B70" i="1"/>
  <c r="B39" i="4"/>
  <c r="B40" i="4"/>
  <c r="B41" i="4"/>
  <c r="C39" i="4"/>
  <c r="C40" i="4"/>
  <c r="D95" i="3"/>
  <c r="I95" i="3" s="1"/>
  <c r="D143" i="3"/>
  <c r="G143" i="3" s="1"/>
  <c r="D21" i="3"/>
  <c r="G21" i="3" s="1"/>
  <c r="D124" i="3"/>
  <c r="I124" i="3" s="1"/>
  <c r="E124" i="3"/>
  <c r="E117" i="3"/>
  <c r="E118" i="3"/>
  <c r="D93" i="3"/>
  <c r="I93" i="3" s="1"/>
  <c r="E40" i="4" l="1"/>
  <c r="G40" i="4"/>
  <c r="G124" i="3"/>
  <c r="G93" i="3"/>
  <c r="F77" i="9"/>
  <c r="B27" i="4"/>
  <c r="E27" i="4" s="1"/>
  <c r="B28" i="4"/>
  <c r="E28" i="4" s="1"/>
  <c r="B29" i="4"/>
  <c r="B30" i="4"/>
  <c r="C27" i="4"/>
  <c r="C28" i="4"/>
  <c r="D119" i="3"/>
  <c r="G119" i="3" s="1"/>
  <c r="D120" i="3"/>
  <c r="D56" i="3"/>
  <c r="E119" i="3"/>
  <c r="B57" i="1"/>
  <c r="B56" i="1"/>
  <c r="E56" i="1" s="1"/>
  <c r="B58" i="1"/>
  <c r="B59" i="1"/>
  <c r="C56" i="1"/>
  <c r="B67" i="1"/>
  <c r="B68" i="1"/>
  <c r="E68" i="1" s="1"/>
  <c r="B69" i="1"/>
  <c r="B71" i="1"/>
  <c r="C68" i="1"/>
  <c r="B28" i="2"/>
  <c r="E29" i="2"/>
  <c r="B30" i="2"/>
  <c r="D142" i="3"/>
  <c r="E142" i="3"/>
  <c r="G142" i="3" l="1"/>
  <c r="I142" i="3"/>
  <c r="G30" i="6"/>
  <c r="E30" i="6"/>
  <c r="D7" i="6" l="1"/>
  <c r="E23" i="2" l="1"/>
  <c r="G23" i="2"/>
  <c r="B26" i="1"/>
  <c r="G26" i="1" s="1"/>
  <c r="B28" i="1"/>
  <c r="B29" i="1"/>
  <c r="B9" i="1"/>
  <c r="B41" i="1" l="1"/>
  <c r="B42" i="1"/>
  <c r="B43" i="1"/>
  <c r="B44" i="1"/>
  <c r="B45" i="1"/>
  <c r="B46" i="1"/>
  <c r="B47" i="1"/>
  <c r="C44" i="1"/>
  <c r="C43" i="1"/>
  <c r="C23" i="5"/>
  <c r="C24" i="5"/>
  <c r="C25" i="5"/>
  <c r="C26" i="5"/>
  <c r="C78" i="5"/>
  <c r="C28" i="5"/>
  <c r="F28" i="5" s="1"/>
  <c r="C29" i="5"/>
  <c r="E44" i="1" l="1"/>
  <c r="G44" i="1"/>
  <c r="E43" i="1"/>
  <c r="G43" i="1"/>
  <c r="B78" i="2"/>
  <c r="B79" i="2"/>
  <c r="B80" i="2"/>
  <c r="E80" i="2" s="1"/>
  <c r="C79" i="2"/>
  <c r="B13" i="2"/>
  <c r="B14" i="2"/>
  <c r="B15" i="2"/>
  <c r="B16" i="2"/>
  <c r="B17" i="2"/>
  <c r="B18" i="2"/>
  <c r="B19" i="2"/>
  <c r="B21" i="2"/>
  <c r="B22" i="2"/>
  <c r="B24" i="2"/>
  <c r="B25" i="2"/>
  <c r="B26" i="2"/>
  <c r="B27" i="2"/>
  <c r="B31" i="2"/>
  <c r="B35" i="2"/>
  <c r="G35" i="2" s="1"/>
  <c r="B36" i="2"/>
  <c r="B37" i="2"/>
  <c r="B38" i="2"/>
  <c r="B39" i="2"/>
  <c r="B40" i="2"/>
  <c r="G40" i="2" s="1"/>
  <c r="B41" i="2"/>
  <c r="G41" i="2" s="1"/>
  <c r="B42" i="2"/>
  <c r="B18" i="1"/>
  <c r="G18" i="1" s="1"/>
  <c r="B17" i="1"/>
  <c r="G17" i="1" s="1"/>
  <c r="D176" i="3"/>
  <c r="D177" i="3"/>
  <c r="D178" i="3"/>
  <c r="I178" i="3" s="1"/>
  <c r="D179" i="3"/>
  <c r="D141" i="3"/>
  <c r="I141" i="3" s="1"/>
  <c r="E141" i="3"/>
  <c r="G35" i="6"/>
  <c r="G36" i="6"/>
  <c r="G167" i="3"/>
  <c r="E167" i="3"/>
  <c r="E165" i="3"/>
  <c r="D160" i="3"/>
  <c r="G160" i="3" s="1"/>
  <c r="D162" i="3"/>
  <c r="D163" i="3"/>
  <c r="D164" i="3"/>
  <c r="D166" i="3"/>
  <c r="D165" i="3"/>
  <c r="G165" i="3" s="1"/>
  <c r="D168" i="3"/>
  <c r="D169" i="3"/>
  <c r="D145" i="3"/>
  <c r="D148" i="3"/>
  <c r="G148" i="3" s="1"/>
  <c r="D149" i="3"/>
  <c r="D150" i="3"/>
  <c r="D151" i="3"/>
  <c r="D152" i="3"/>
  <c r="D153" i="3"/>
  <c r="G153" i="3" s="1"/>
  <c r="D154" i="3"/>
  <c r="D155" i="3"/>
  <c r="D157" i="3"/>
  <c r="D158" i="3"/>
  <c r="D159" i="3"/>
  <c r="D161" i="3"/>
  <c r="G161" i="3" s="1"/>
  <c r="E160" i="3"/>
  <c r="E161" i="3"/>
  <c r="E153" i="3"/>
  <c r="E155" i="3"/>
  <c r="E148" i="3"/>
  <c r="E143" i="3"/>
  <c r="D88" i="3"/>
  <c r="G88" i="3" s="1"/>
  <c r="E88" i="3"/>
  <c r="D77" i="3"/>
  <c r="G77" i="3" s="1"/>
  <c r="D76" i="3"/>
  <c r="G76" i="3" s="1"/>
  <c r="E77" i="3"/>
  <c r="D39" i="3"/>
  <c r="I39" i="3" s="1"/>
  <c r="E39" i="3"/>
  <c r="D137" i="3"/>
  <c r="D138" i="3"/>
  <c r="D90" i="3"/>
  <c r="D80" i="3"/>
  <c r="D83" i="3"/>
  <c r="D24" i="3"/>
  <c r="I24" i="3" s="1"/>
  <c r="D25" i="3"/>
  <c r="E8" i="3"/>
  <c r="E5" i="3"/>
  <c r="E6" i="3"/>
  <c r="B33" i="1"/>
  <c r="E33" i="1" s="1"/>
  <c r="C33" i="1"/>
  <c r="B86" i="1"/>
  <c r="C56" i="4"/>
  <c r="E56" i="4"/>
  <c r="G56" i="4"/>
  <c r="B14" i="4"/>
  <c r="B16" i="4"/>
  <c r="B17" i="4"/>
  <c r="B18" i="4"/>
  <c r="B19" i="4"/>
  <c r="B3" i="4"/>
  <c r="B4" i="4"/>
  <c r="B7" i="4"/>
  <c r="B8" i="4"/>
  <c r="B9" i="4"/>
  <c r="B10" i="4"/>
  <c r="B11" i="4"/>
  <c r="B12" i="4"/>
  <c r="E13" i="4"/>
  <c r="B15" i="4"/>
  <c r="B37" i="4"/>
  <c r="B21" i="4"/>
  <c r="B22" i="4"/>
  <c r="B23" i="4"/>
  <c r="B24" i="4"/>
  <c r="B25" i="4"/>
  <c r="B26" i="4"/>
  <c r="B31" i="4"/>
  <c r="B32" i="4"/>
  <c r="B33" i="4"/>
  <c r="G33" i="4" s="1"/>
  <c r="B34" i="4"/>
  <c r="B35" i="4"/>
  <c r="G35" i="4" s="1"/>
  <c r="B36" i="4"/>
  <c r="B38" i="4"/>
  <c r="B42" i="4"/>
  <c r="B43" i="4"/>
  <c r="B44" i="4"/>
  <c r="B45" i="4"/>
  <c r="B46" i="4"/>
  <c r="G46" i="4" s="1"/>
  <c r="B48" i="4"/>
  <c r="G48" i="4" s="1"/>
  <c r="B49" i="4"/>
  <c r="G49" i="4" s="1"/>
  <c r="B50" i="4"/>
  <c r="G50" i="4" s="1"/>
  <c r="B51" i="4"/>
  <c r="B53" i="4"/>
  <c r="B54" i="4"/>
  <c r="B55" i="4"/>
  <c r="B58" i="4"/>
  <c r="G58" i="4" s="1"/>
  <c r="B98" i="2"/>
  <c r="G98" i="2" s="1"/>
  <c r="E79" i="2" l="1"/>
  <c r="G79" i="2"/>
  <c r="I155" i="3"/>
  <c r="G155" i="3"/>
  <c r="G86" i="1"/>
  <c r="E86" i="1"/>
  <c r="E17" i="1"/>
  <c r="E78" i="2"/>
  <c r="G78" i="2"/>
  <c r="E18" i="1"/>
  <c r="I76" i="3"/>
  <c r="I77" i="3"/>
  <c r="I161" i="3"/>
  <c r="G141" i="3"/>
  <c r="G178" i="3"/>
  <c r="G39" i="3"/>
  <c r="G24" i="3"/>
  <c r="G13" i="4"/>
  <c r="E98" i="2"/>
  <c r="I80" i="3" l="1"/>
  <c r="I90" i="3"/>
  <c r="I138" i="3"/>
  <c r="I137" i="3"/>
  <c r="G138" i="3"/>
  <c r="G80" i="3"/>
  <c r="C78" i="2"/>
  <c r="C80" i="2"/>
  <c r="E138" i="3"/>
  <c r="H42" i="5"/>
  <c r="H43" i="5"/>
  <c r="G2" i="4"/>
  <c r="G3" i="4"/>
  <c r="G4" i="4"/>
  <c r="G5" i="4"/>
  <c r="G7" i="4"/>
  <c r="G8" i="4"/>
  <c r="G9" i="4"/>
  <c r="G10" i="4"/>
  <c r="G11" i="4"/>
  <c r="G12" i="4"/>
  <c r="G14" i="4"/>
  <c r="G16" i="4"/>
  <c r="G17" i="4"/>
  <c r="G18" i="4"/>
  <c r="G19" i="4"/>
  <c r="G15" i="4"/>
  <c r="G37" i="4"/>
  <c r="G21" i="4"/>
  <c r="G22" i="4"/>
  <c r="G23" i="4"/>
  <c r="G24" i="4"/>
  <c r="G25" i="4"/>
  <c r="G26" i="4"/>
  <c r="G29" i="4"/>
  <c r="G30" i="4"/>
  <c r="G31" i="4"/>
  <c r="G32" i="4"/>
  <c r="G34" i="4"/>
  <c r="G36" i="4"/>
  <c r="G38" i="4"/>
  <c r="G41" i="4"/>
  <c r="G42" i="4"/>
  <c r="G43" i="4"/>
  <c r="G44" i="4"/>
  <c r="G45" i="4"/>
  <c r="G47" i="4"/>
  <c r="G51" i="4"/>
  <c r="G53" i="4"/>
  <c r="G54" i="4"/>
  <c r="G55" i="4"/>
  <c r="G57" i="4"/>
  <c r="G81" i="1"/>
  <c r="I35" i="6"/>
  <c r="I36" i="6"/>
  <c r="I49" i="6"/>
  <c r="E80" i="3"/>
  <c r="C69" i="5"/>
  <c r="H69" i="5" s="1"/>
  <c r="D69" i="5"/>
  <c r="D43" i="5"/>
  <c r="D42" i="5"/>
  <c r="B5" i="2"/>
  <c r="G5" i="2" s="1"/>
  <c r="B6" i="2"/>
  <c r="G6" i="2" s="1"/>
  <c r="G13" i="2"/>
  <c r="G14" i="2"/>
  <c r="G15" i="2"/>
  <c r="G16" i="2"/>
  <c r="G17" i="2"/>
  <c r="G18" i="2"/>
  <c r="G19" i="2"/>
  <c r="G21" i="2"/>
  <c r="G22" i="2"/>
  <c r="G103" i="2"/>
  <c r="G26" i="2"/>
  <c r="G104" i="2"/>
  <c r="B94" i="2"/>
  <c r="G94" i="2" s="1"/>
  <c r="G28" i="2"/>
  <c r="G36" i="2"/>
  <c r="G37" i="2"/>
  <c r="B95" i="2"/>
  <c r="G95" i="2" s="1"/>
  <c r="B96" i="2"/>
  <c r="G96" i="2" s="1"/>
  <c r="G38" i="2"/>
  <c r="G39" i="2"/>
  <c r="G42" i="2"/>
  <c r="B43" i="2"/>
  <c r="G43" i="2" s="1"/>
  <c r="B97" i="2"/>
  <c r="G97" i="2" s="1"/>
  <c r="B44" i="2"/>
  <c r="G44" i="2" s="1"/>
  <c r="B45" i="2"/>
  <c r="G45" i="2" s="1"/>
  <c r="B46" i="2"/>
  <c r="G46" i="2" s="1"/>
  <c r="B47" i="2"/>
  <c r="G47" i="2" s="1"/>
  <c r="G27" i="2"/>
  <c r="B48" i="2"/>
  <c r="G48" i="2" s="1"/>
  <c r="B49" i="2"/>
  <c r="G49" i="2" s="1"/>
  <c r="B50" i="2"/>
  <c r="G50" i="2" s="1"/>
  <c r="B52" i="2"/>
  <c r="G52" i="2" s="1"/>
  <c r="B53" i="2"/>
  <c r="G53" i="2" s="1"/>
  <c r="B54" i="2"/>
  <c r="G54" i="2" s="1"/>
  <c r="B55" i="2"/>
  <c r="G55" i="2" s="1"/>
  <c r="B56" i="2"/>
  <c r="G56" i="2" s="1"/>
  <c r="B57" i="2"/>
  <c r="G57" i="2" s="1"/>
  <c r="B58" i="2"/>
  <c r="G58" i="2" s="1"/>
  <c r="B60" i="2"/>
  <c r="G60" i="2" s="1"/>
  <c r="B61" i="2"/>
  <c r="G61" i="2" s="1"/>
  <c r="B62" i="2"/>
  <c r="G62" i="2" s="1"/>
  <c r="B63" i="2"/>
  <c r="G63" i="2" s="1"/>
  <c r="B64" i="2"/>
  <c r="G64" i="2" s="1"/>
  <c r="B65" i="2"/>
  <c r="G65" i="2" s="1"/>
  <c r="B66" i="2"/>
  <c r="G66" i="2" s="1"/>
  <c r="B67" i="2"/>
  <c r="G67" i="2" s="1"/>
  <c r="G68" i="2"/>
  <c r="B99" i="2"/>
  <c r="G99" i="2" s="1"/>
  <c r="G24" i="2"/>
  <c r="B69" i="2"/>
  <c r="G69" i="2" s="1"/>
  <c r="B70" i="2"/>
  <c r="G70" i="2" s="1"/>
  <c r="G25" i="2"/>
  <c r="B71" i="2"/>
  <c r="G71" i="2" s="1"/>
  <c r="B72" i="2"/>
  <c r="G72" i="2" s="1"/>
  <c r="B74" i="2"/>
  <c r="G74" i="2" s="1"/>
  <c r="G30" i="2"/>
  <c r="B75" i="2"/>
  <c r="G75" i="2" s="1"/>
  <c r="B100" i="2"/>
  <c r="G100" i="2" s="1"/>
  <c r="B76" i="2"/>
  <c r="G76" i="2" s="1"/>
  <c r="G31" i="2"/>
  <c r="B8" i="2"/>
  <c r="G8" i="2" s="1"/>
  <c r="B10" i="2"/>
  <c r="G10" i="2" s="1"/>
  <c r="B11" i="2"/>
  <c r="G11" i="2" s="1"/>
  <c r="B12" i="2"/>
  <c r="G12" i="2" s="1"/>
  <c r="B81" i="2"/>
  <c r="G81" i="2" s="1"/>
  <c r="B82" i="2"/>
  <c r="G82" i="2" s="1"/>
  <c r="B83" i="2"/>
  <c r="G83" i="2" s="1"/>
  <c r="B84" i="2"/>
  <c r="G84" i="2" s="1"/>
  <c r="B85" i="2"/>
  <c r="G85" i="2" s="1"/>
  <c r="B86" i="2"/>
  <c r="G86" i="2" s="1"/>
  <c r="B101" i="2"/>
  <c r="G101" i="2" s="1"/>
  <c r="B102" i="2"/>
  <c r="B87" i="2"/>
  <c r="G87" i="2" s="1"/>
  <c r="B88" i="2"/>
  <c r="G88" i="2" s="1"/>
  <c r="B89" i="2"/>
  <c r="G89" i="2" s="1"/>
  <c r="B90" i="2"/>
  <c r="G90" i="2" s="1"/>
  <c r="B91" i="2"/>
  <c r="G91" i="2" s="1"/>
  <c r="B92" i="2"/>
  <c r="G92" i="2" s="1"/>
  <c r="G32" i="2"/>
  <c r="B93" i="2"/>
  <c r="G93" i="2" s="1"/>
  <c r="B4" i="2"/>
  <c r="G4" i="2" s="1"/>
  <c r="B3" i="2"/>
  <c r="G3" i="2" s="1"/>
  <c r="B2" i="2"/>
  <c r="G2" i="2" s="1"/>
  <c r="C38" i="2"/>
  <c r="C39" i="2"/>
  <c r="C40" i="2"/>
  <c r="C41" i="2"/>
  <c r="C42" i="2"/>
  <c r="C2" i="2"/>
  <c r="C43" i="2"/>
  <c r="C3" i="2"/>
  <c r="C44" i="2"/>
  <c r="C45" i="2"/>
  <c r="C46" i="2"/>
  <c r="C47" i="2"/>
  <c r="C48" i="2"/>
  <c r="C49" i="2"/>
  <c r="C50" i="2"/>
  <c r="C52" i="2"/>
  <c r="C53" i="2"/>
  <c r="C54" i="2"/>
  <c r="C55" i="2"/>
  <c r="C56" i="2"/>
  <c r="C57" i="2"/>
  <c r="C58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4" i="2"/>
  <c r="C75" i="2"/>
  <c r="C76" i="2"/>
  <c r="C4" i="2"/>
  <c r="C81" i="2"/>
  <c r="C82" i="2"/>
  <c r="C83" i="2"/>
  <c r="C84" i="2"/>
  <c r="C85" i="2"/>
  <c r="C86" i="2"/>
  <c r="C5" i="2"/>
  <c r="C87" i="2"/>
  <c r="C90" i="2"/>
  <c r="C91" i="2"/>
  <c r="C92" i="2"/>
  <c r="C88" i="2"/>
  <c r="C89" i="2"/>
  <c r="C6" i="2"/>
  <c r="C93" i="2"/>
  <c r="C35" i="2"/>
  <c r="C36" i="2"/>
  <c r="C37" i="2"/>
  <c r="D35" i="5"/>
  <c r="D36" i="5"/>
  <c r="D37" i="5"/>
  <c r="D38" i="5"/>
  <c r="D41" i="5"/>
  <c r="D44" i="5"/>
  <c r="D45" i="5"/>
  <c r="D3" i="5"/>
  <c r="D91" i="5"/>
  <c r="D49" i="5"/>
  <c r="D51" i="5"/>
  <c r="D52" i="5"/>
  <c r="D53" i="5"/>
  <c r="D4" i="5"/>
  <c r="D22" i="5"/>
  <c r="D25" i="5"/>
  <c r="D54" i="5"/>
  <c r="D5" i="5"/>
  <c r="D56" i="5"/>
  <c r="D57" i="5"/>
  <c r="D59" i="5"/>
  <c r="D60" i="5"/>
  <c r="D61" i="5"/>
  <c r="D62" i="5"/>
  <c r="D63" i="5"/>
  <c r="D64" i="5"/>
  <c r="D65" i="5"/>
  <c r="D67" i="5"/>
  <c r="D68" i="5"/>
  <c r="D8" i="5"/>
  <c r="D9" i="5"/>
  <c r="D73" i="5"/>
  <c r="D74" i="5"/>
  <c r="D75" i="5"/>
  <c r="D76" i="5"/>
  <c r="D77" i="5"/>
  <c r="D79" i="5"/>
  <c r="D10" i="5"/>
  <c r="D80" i="5"/>
  <c r="D81" i="5"/>
  <c r="D82" i="5"/>
  <c r="D2" i="5"/>
  <c r="D29" i="5"/>
  <c r="D30" i="5"/>
  <c r="D31" i="5"/>
  <c r="D24" i="5"/>
  <c r="D33" i="5"/>
  <c r="D34" i="5"/>
  <c r="C91" i="5"/>
  <c r="H91" i="5" s="1"/>
  <c r="C49" i="5"/>
  <c r="H49" i="5" s="1"/>
  <c r="C51" i="5"/>
  <c r="H51" i="5" s="1"/>
  <c r="C52" i="5"/>
  <c r="H52" i="5" s="1"/>
  <c r="C53" i="5"/>
  <c r="H53" i="5" s="1"/>
  <c r="C13" i="5"/>
  <c r="H13" i="5" s="1"/>
  <c r="C4" i="5"/>
  <c r="H4" i="5" s="1"/>
  <c r="C22" i="5"/>
  <c r="H22" i="5" s="1"/>
  <c r="H25" i="5"/>
  <c r="C54" i="5"/>
  <c r="H54" i="5" s="1"/>
  <c r="C14" i="5"/>
  <c r="H14" i="5" s="1"/>
  <c r="H5" i="5"/>
  <c r="C55" i="5"/>
  <c r="H55" i="5" s="1"/>
  <c r="C56" i="5"/>
  <c r="H56" i="5" s="1"/>
  <c r="C57" i="5"/>
  <c r="H57" i="5" s="1"/>
  <c r="C11" i="5"/>
  <c r="H11" i="5" s="1"/>
  <c r="H26" i="5"/>
  <c r="C12" i="5"/>
  <c r="H12" i="5" s="1"/>
  <c r="C84" i="5"/>
  <c r="H84" i="5" s="1"/>
  <c r="C85" i="5"/>
  <c r="H85" i="5" s="1"/>
  <c r="C86" i="5"/>
  <c r="H86" i="5" s="1"/>
  <c r="C59" i="5"/>
  <c r="H59" i="5" s="1"/>
  <c r="C60" i="5"/>
  <c r="H60" i="5" s="1"/>
  <c r="H61" i="5"/>
  <c r="C62" i="5"/>
  <c r="H62" i="5" s="1"/>
  <c r="C63" i="5"/>
  <c r="H63" i="5" s="1"/>
  <c r="F64" i="5"/>
  <c r="F16" i="5"/>
  <c r="F18" i="5"/>
  <c r="F19" i="5"/>
  <c r="C65" i="5"/>
  <c r="F65" i="5" s="1"/>
  <c r="C67" i="5"/>
  <c r="F67" i="5" s="1"/>
  <c r="C68" i="5"/>
  <c r="F68" i="5" s="1"/>
  <c r="F71" i="5"/>
  <c r="C87" i="5"/>
  <c r="F87" i="5" s="1"/>
  <c r="C8" i="5"/>
  <c r="F8" i="5" s="1"/>
  <c r="C9" i="5"/>
  <c r="F9" i="5" s="1"/>
  <c r="C73" i="5"/>
  <c r="F73" i="5" s="1"/>
  <c r="C74" i="5"/>
  <c r="F74" i="5" s="1"/>
  <c r="C75" i="5"/>
  <c r="F75" i="5" s="1"/>
  <c r="C76" i="5"/>
  <c r="F76" i="5" s="1"/>
  <c r="C77" i="5"/>
  <c r="F77" i="5" s="1"/>
  <c r="F78" i="5"/>
  <c r="C79" i="5"/>
  <c r="F79" i="5" s="1"/>
  <c r="F10" i="5"/>
  <c r="C80" i="5"/>
  <c r="F80" i="5" s="1"/>
  <c r="C81" i="5"/>
  <c r="F81" i="5" s="1"/>
  <c r="C82" i="5"/>
  <c r="F82" i="5" s="1"/>
  <c r="H24" i="5"/>
  <c r="C33" i="5"/>
  <c r="H33" i="5" s="1"/>
  <c r="C34" i="5"/>
  <c r="H34" i="5" s="1"/>
  <c r="C35" i="5"/>
  <c r="H35" i="5" s="1"/>
  <c r="C36" i="5"/>
  <c r="H36" i="5" s="1"/>
  <c r="C37" i="5"/>
  <c r="H37" i="5" s="1"/>
  <c r="C38" i="5"/>
  <c r="H38" i="5" s="1"/>
  <c r="C41" i="5"/>
  <c r="H41" i="5" s="1"/>
  <c r="H23" i="5"/>
  <c r="C44" i="5"/>
  <c r="H44" i="5" s="1"/>
  <c r="C21" i="5"/>
  <c r="H21" i="5" s="1"/>
  <c r="C45" i="5"/>
  <c r="H45" i="5" s="1"/>
  <c r="C83" i="5"/>
  <c r="H83" i="5" s="1"/>
  <c r="C15" i="5"/>
  <c r="H15" i="5" s="1"/>
  <c r="C3" i="5"/>
  <c r="H3" i="5" s="1"/>
  <c r="C2" i="5"/>
  <c r="H2" i="5" s="1"/>
  <c r="H29" i="5"/>
  <c r="C30" i="5"/>
  <c r="H30" i="5" s="1"/>
  <c r="C31" i="5"/>
  <c r="H31" i="5" s="1"/>
  <c r="C20" i="5"/>
  <c r="H20" i="5" s="1"/>
  <c r="E4" i="4"/>
  <c r="E5" i="4"/>
  <c r="E8" i="4"/>
  <c r="E9" i="4"/>
  <c r="E11" i="4"/>
  <c r="E18" i="4"/>
  <c r="E19" i="4"/>
  <c r="E15" i="4"/>
  <c r="E37" i="4"/>
  <c r="E21" i="4"/>
  <c r="E24" i="4"/>
  <c r="E25" i="4"/>
  <c r="E29" i="4"/>
  <c r="E30" i="4"/>
  <c r="E35" i="4"/>
  <c r="E41" i="4"/>
  <c r="E42" i="4"/>
  <c r="E14" i="4"/>
  <c r="E46" i="4"/>
  <c r="E49" i="4"/>
  <c r="E50" i="4"/>
  <c r="E53" i="4"/>
  <c r="E54" i="4"/>
  <c r="E55" i="4"/>
  <c r="D46" i="3"/>
  <c r="I46" i="3" s="1"/>
  <c r="D47" i="3"/>
  <c r="I47" i="3" s="1"/>
  <c r="D49" i="3"/>
  <c r="I49" i="3" s="1"/>
  <c r="D48" i="3"/>
  <c r="I48" i="3" s="1"/>
  <c r="D50" i="3"/>
  <c r="I50" i="3" s="1"/>
  <c r="D51" i="3"/>
  <c r="I51" i="3" s="1"/>
  <c r="D52" i="3"/>
  <c r="I52" i="3" s="1"/>
  <c r="D54" i="3"/>
  <c r="I54" i="3" s="1"/>
  <c r="D53" i="3"/>
  <c r="I53" i="3" s="1"/>
  <c r="D55" i="3"/>
  <c r="I55" i="3" s="1"/>
  <c r="D64" i="3"/>
  <c r="I64" i="3" s="1"/>
  <c r="D65" i="3"/>
  <c r="I65" i="3" s="1"/>
  <c r="D67" i="3"/>
  <c r="I67" i="3" s="1"/>
  <c r="D66" i="3"/>
  <c r="I66" i="3" s="1"/>
  <c r="D68" i="3"/>
  <c r="I68" i="3" s="1"/>
  <c r="D69" i="3"/>
  <c r="I69" i="3" s="1"/>
  <c r="D70" i="3"/>
  <c r="I70" i="3" s="1"/>
  <c r="D71" i="3"/>
  <c r="I71" i="3" s="1"/>
  <c r="D72" i="3"/>
  <c r="I72" i="3" s="1"/>
  <c r="D2" i="3"/>
  <c r="D3" i="3"/>
  <c r="I3" i="3" s="1"/>
  <c r="D4" i="3"/>
  <c r="I4" i="3" s="1"/>
  <c r="D74" i="3"/>
  <c r="I74" i="3" s="1"/>
  <c r="D73" i="3"/>
  <c r="I73" i="3" s="1"/>
  <c r="D75" i="3"/>
  <c r="I75" i="3" s="1"/>
  <c r="D79" i="3"/>
  <c r="I79" i="3" s="1"/>
  <c r="D78" i="3"/>
  <c r="I78" i="3" s="1"/>
  <c r="D81" i="3"/>
  <c r="I81" i="3" s="1"/>
  <c r="D82" i="3"/>
  <c r="I82" i="3" s="1"/>
  <c r="I83" i="3"/>
  <c r="D84" i="3"/>
  <c r="I84" i="3" s="1"/>
  <c r="D85" i="3"/>
  <c r="I85" i="3" s="1"/>
  <c r="D86" i="3"/>
  <c r="I86" i="3" s="1"/>
  <c r="D87" i="3"/>
  <c r="I87" i="3" s="1"/>
  <c r="D89" i="3"/>
  <c r="I89" i="3" s="1"/>
  <c r="D91" i="3"/>
  <c r="I91" i="3" s="1"/>
  <c r="D92" i="3"/>
  <c r="I92" i="3" s="1"/>
  <c r="D94" i="3"/>
  <c r="I94" i="3" s="1"/>
  <c r="D173" i="3"/>
  <c r="D174" i="3"/>
  <c r="I174" i="3" s="1"/>
  <c r="I177" i="3"/>
  <c r="I179" i="3"/>
  <c r="D96" i="3"/>
  <c r="I96" i="3" s="1"/>
  <c r="D98" i="3"/>
  <c r="I98" i="3" s="1"/>
  <c r="D99" i="3"/>
  <c r="I99" i="3" s="1"/>
  <c r="D100" i="3"/>
  <c r="I100" i="3" s="1"/>
  <c r="D101" i="3"/>
  <c r="I101" i="3" s="1"/>
  <c r="D103" i="3"/>
  <c r="G103" i="3" s="1"/>
  <c r="D105" i="3"/>
  <c r="I105" i="3" s="1"/>
  <c r="D106" i="3"/>
  <c r="I106" i="3" s="1"/>
  <c r="D107" i="3"/>
  <c r="I107" i="3" s="1"/>
  <c r="D108" i="3"/>
  <c r="I108" i="3" s="1"/>
  <c r="D109" i="3"/>
  <c r="I109" i="3" s="1"/>
  <c r="D111" i="3"/>
  <c r="I111" i="3" s="1"/>
  <c r="D112" i="3"/>
  <c r="I112" i="3" s="1"/>
  <c r="D114" i="3"/>
  <c r="I114" i="3" s="1"/>
  <c r="D115" i="3"/>
  <c r="I115" i="3" s="1"/>
  <c r="D116" i="3"/>
  <c r="I116" i="3" s="1"/>
  <c r="I120" i="3"/>
  <c r="I56" i="3"/>
  <c r="D121" i="3"/>
  <c r="I121" i="3" s="1"/>
  <c r="D122" i="3"/>
  <c r="I122" i="3" s="1"/>
  <c r="D123" i="3"/>
  <c r="I123" i="3" s="1"/>
  <c r="D60" i="3"/>
  <c r="I60" i="3" s="1"/>
  <c r="D61" i="3"/>
  <c r="I61" i="3" s="1"/>
  <c r="D62" i="3"/>
  <c r="I62" i="3" s="1"/>
  <c r="D125" i="3"/>
  <c r="I125" i="3" s="1"/>
  <c r="D126" i="3"/>
  <c r="I126" i="3" s="1"/>
  <c r="D127" i="3"/>
  <c r="I127" i="3" s="1"/>
  <c r="D128" i="3"/>
  <c r="I128" i="3" s="1"/>
  <c r="D129" i="3"/>
  <c r="I129" i="3" s="1"/>
  <c r="D130" i="3"/>
  <c r="I130" i="3" s="1"/>
  <c r="D131" i="3"/>
  <c r="I131" i="3" s="1"/>
  <c r="D132" i="3"/>
  <c r="I132" i="3" s="1"/>
  <c r="D133" i="3"/>
  <c r="I133" i="3" s="1"/>
  <c r="D134" i="3"/>
  <c r="I134" i="3" s="1"/>
  <c r="D135" i="3"/>
  <c r="I135" i="3" s="1"/>
  <c r="D136" i="3"/>
  <c r="I136" i="3" s="1"/>
  <c r="D139" i="3"/>
  <c r="I139" i="3" s="1"/>
  <c r="D140" i="3"/>
  <c r="I140" i="3" s="1"/>
  <c r="D171" i="3"/>
  <c r="I171" i="3" s="1"/>
  <c r="D144" i="3"/>
  <c r="I144" i="3" s="1"/>
  <c r="I145" i="3"/>
  <c r="D57" i="3"/>
  <c r="I57" i="3" s="1"/>
  <c r="D172" i="3"/>
  <c r="I172" i="3" s="1"/>
  <c r="I147" i="3"/>
  <c r="I149" i="3"/>
  <c r="I150" i="3"/>
  <c r="I151" i="3"/>
  <c r="I152" i="3"/>
  <c r="I154" i="3"/>
  <c r="D175" i="3"/>
  <c r="I175" i="3" s="1"/>
  <c r="I176" i="3"/>
  <c r="I157" i="3"/>
  <c r="I158" i="3"/>
  <c r="D63" i="3"/>
  <c r="I63" i="3" s="1"/>
  <c r="I159" i="3"/>
  <c r="I162" i="3"/>
  <c r="I163" i="3"/>
  <c r="I164" i="3"/>
  <c r="I166" i="3"/>
  <c r="D58" i="3"/>
  <c r="I58" i="3" s="1"/>
  <c r="D59" i="3"/>
  <c r="I59" i="3" s="1"/>
  <c r="I168" i="3"/>
  <c r="I169" i="3"/>
  <c r="D170" i="3"/>
  <c r="I170" i="3" s="1"/>
  <c r="D32" i="3"/>
  <c r="I32" i="3" s="1"/>
  <c r="D33" i="3"/>
  <c r="I33" i="3" s="1"/>
  <c r="D37" i="3"/>
  <c r="I37" i="3" s="1"/>
  <c r="I36" i="3"/>
  <c r="D38" i="3"/>
  <c r="I38" i="3" s="1"/>
  <c r="D40" i="3"/>
  <c r="I40" i="3" s="1"/>
  <c r="D41" i="3"/>
  <c r="I41" i="3" s="1"/>
  <c r="D42" i="3"/>
  <c r="I42" i="3" s="1"/>
  <c r="D43" i="3"/>
  <c r="I43" i="3" s="1"/>
  <c r="D45" i="3"/>
  <c r="I45" i="3" s="1"/>
  <c r="D44" i="3"/>
  <c r="I44" i="3" s="1"/>
  <c r="D6" i="3"/>
  <c r="I6" i="3" s="1"/>
  <c r="D8" i="3"/>
  <c r="I8" i="3" s="1"/>
  <c r="D9" i="3"/>
  <c r="I9" i="3" s="1"/>
  <c r="D10" i="3"/>
  <c r="I10" i="3" s="1"/>
  <c r="D11" i="3"/>
  <c r="I11" i="3" s="1"/>
  <c r="D12" i="3"/>
  <c r="I12" i="3" s="1"/>
  <c r="D16" i="3"/>
  <c r="I16" i="3" s="1"/>
  <c r="D17" i="3"/>
  <c r="I17" i="3" s="1"/>
  <c r="D18" i="3"/>
  <c r="I18" i="3" s="1"/>
  <c r="D19" i="3"/>
  <c r="I19" i="3" s="1"/>
  <c r="D20" i="3"/>
  <c r="I20" i="3" s="1"/>
  <c r="D14" i="3"/>
  <c r="I14" i="3" s="1"/>
  <c r="D13" i="3"/>
  <c r="I13" i="3" s="1"/>
  <c r="D15" i="3"/>
  <c r="I15" i="3" s="1"/>
  <c r="D22" i="3"/>
  <c r="I22" i="3" s="1"/>
  <c r="D23" i="3"/>
  <c r="I23" i="3" s="1"/>
  <c r="I25" i="3"/>
  <c r="D26" i="3"/>
  <c r="I26" i="3" s="1"/>
  <c r="I27" i="3"/>
  <c r="D28" i="3"/>
  <c r="I28" i="3" s="1"/>
  <c r="D29" i="3"/>
  <c r="I29" i="3" s="1"/>
  <c r="D30" i="3"/>
  <c r="I30" i="3" s="1"/>
  <c r="D31" i="3"/>
  <c r="I31" i="3" s="1"/>
  <c r="D7" i="3"/>
  <c r="I7" i="3" s="1"/>
  <c r="D5" i="3"/>
  <c r="I5" i="3" s="1"/>
  <c r="D14" i="6"/>
  <c r="I14" i="6" s="1"/>
  <c r="E49" i="6"/>
  <c r="E9" i="3"/>
  <c r="E10" i="3"/>
  <c r="E11" i="3"/>
  <c r="E12" i="3"/>
  <c r="E16" i="3"/>
  <c r="E17" i="3"/>
  <c r="E18" i="3"/>
  <c r="E19" i="3"/>
  <c r="E20" i="3"/>
  <c r="E14" i="3"/>
  <c r="E13" i="3"/>
  <c r="E15" i="3"/>
  <c r="E22" i="3"/>
  <c r="E23" i="3"/>
  <c r="E26" i="3"/>
  <c r="E28" i="3"/>
  <c r="E29" i="3"/>
  <c r="E30" i="3"/>
  <c r="E31" i="3"/>
  <c r="E32" i="3"/>
  <c r="E33" i="3"/>
  <c r="E36" i="3"/>
  <c r="E38" i="3"/>
  <c r="E40" i="3"/>
  <c r="E41" i="3"/>
  <c r="E42" i="3"/>
  <c r="E43" i="3"/>
  <c r="E45" i="3"/>
  <c r="E44" i="3"/>
  <c r="E46" i="3"/>
  <c r="E47" i="3"/>
  <c r="E48" i="3"/>
  <c r="E50" i="3"/>
  <c r="E52" i="3"/>
  <c r="E54" i="3"/>
  <c r="E53" i="3"/>
  <c r="E55" i="3"/>
  <c r="E64" i="3"/>
  <c r="E65" i="3"/>
  <c r="E67" i="3"/>
  <c r="E66" i="3"/>
  <c r="E68" i="3"/>
  <c r="E69" i="3"/>
  <c r="E70" i="3"/>
  <c r="E89" i="3"/>
  <c r="E90" i="3"/>
  <c r="E92" i="3"/>
  <c r="E96" i="3"/>
  <c r="E98" i="3"/>
  <c r="E99" i="3"/>
  <c r="E100" i="3"/>
  <c r="E101" i="3"/>
  <c r="E103" i="3"/>
  <c r="E105" i="3"/>
  <c r="E106" i="3"/>
  <c r="E107" i="3"/>
  <c r="E108" i="3"/>
  <c r="E109" i="3"/>
  <c r="E111" i="3"/>
  <c r="E112" i="3"/>
  <c r="E114" i="3"/>
  <c r="E115" i="3"/>
  <c r="E116" i="3"/>
  <c r="E120" i="3"/>
  <c r="E121" i="3"/>
  <c r="E122" i="3"/>
  <c r="E123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9" i="3"/>
  <c r="E140" i="3"/>
  <c r="E144" i="3"/>
  <c r="E145" i="3"/>
  <c r="E147" i="3"/>
  <c r="E149" i="3"/>
  <c r="E150" i="3"/>
  <c r="E151" i="3"/>
  <c r="E152" i="3"/>
  <c r="E154" i="3"/>
  <c r="E157" i="3"/>
  <c r="E158" i="3"/>
  <c r="E159" i="3"/>
  <c r="E162" i="3"/>
  <c r="E163" i="3"/>
  <c r="E164" i="3"/>
  <c r="E166" i="3"/>
  <c r="E168" i="3"/>
  <c r="E169" i="3"/>
  <c r="E170" i="3"/>
  <c r="E75" i="3"/>
  <c r="E79" i="3"/>
  <c r="E78" i="3"/>
  <c r="E83" i="3"/>
  <c r="E71" i="3"/>
  <c r="E72" i="3"/>
  <c r="E36" i="6"/>
  <c r="E35" i="6"/>
  <c r="E16" i="6"/>
  <c r="E17" i="6"/>
  <c r="E18" i="6"/>
  <c r="E20" i="6"/>
  <c r="E19" i="6"/>
  <c r="E21" i="6"/>
  <c r="E5" i="6"/>
  <c r="E22" i="6"/>
  <c r="E6" i="6"/>
  <c r="E23" i="6"/>
  <c r="E24" i="6"/>
  <c r="E25" i="6"/>
  <c r="E8" i="6"/>
  <c r="E7" i="6"/>
  <c r="E9" i="6"/>
  <c r="E10" i="6"/>
  <c r="E27" i="6"/>
  <c r="E28" i="6"/>
  <c r="E29" i="6"/>
  <c r="E2" i="6"/>
  <c r="E11" i="6"/>
  <c r="E32" i="6"/>
  <c r="E12" i="6"/>
  <c r="E31" i="6"/>
  <c r="E3" i="6"/>
  <c r="E34" i="6"/>
  <c r="E37" i="6"/>
  <c r="E38" i="6"/>
  <c r="E39" i="6"/>
  <c r="E40" i="6"/>
  <c r="E41" i="6"/>
  <c r="E42" i="6"/>
  <c r="E43" i="6"/>
  <c r="E44" i="6"/>
  <c r="E13" i="6"/>
  <c r="E45" i="6"/>
  <c r="E46" i="6"/>
  <c r="E47" i="6"/>
  <c r="E48" i="6"/>
  <c r="E50" i="6"/>
  <c r="E51" i="6"/>
  <c r="E52" i="6"/>
  <c r="E53" i="6"/>
  <c r="E54" i="6"/>
  <c r="E55" i="6"/>
  <c r="E56" i="6"/>
  <c r="E14" i="6"/>
  <c r="E15" i="6"/>
  <c r="C15" i="1"/>
  <c r="D3" i="6"/>
  <c r="I3" i="6" s="1"/>
  <c r="D5" i="6"/>
  <c r="I5" i="6" s="1"/>
  <c r="D6" i="6"/>
  <c r="I6" i="6" s="1"/>
  <c r="D8" i="6"/>
  <c r="I8" i="6" s="1"/>
  <c r="D9" i="6"/>
  <c r="I9" i="6" s="1"/>
  <c r="D10" i="6"/>
  <c r="I10" i="6" s="1"/>
  <c r="D11" i="6"/>
  <c r="I11" i="6" s="1"/>
  <c r="D12" i="6"/>
  <c r="I12" i="6" s="1"/>
  <c r="D15" i="6"/>
  <c r="I15" i="6" s="1"/>
  <c r="D16" i="6"/>
  <c r="I16" i="6" s="1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D23" i="6"/>
  <c r="I23" i="6" s="1"/>
  <c r="D24" i="6"/>
  <c r="I24" i="6" s="1"/>
  <c r="D25" i="6"/>
  <c r="I25" i="6" s="1"/>
  <c r="D27" i="6"/>
  <c r="I27" i="6" s="1"/>
  <c r="D28" i="6"/>
  <c r="I28" i="6" s="1"/>
  <c r="D29" i="6"/>
  <c r="I29" i="6" s="1"/>
  <c r="D31" i="6"/>
  <c r="I31" i="6" s="1"/>
  <c r="D32" i="6"/>
  <c r="I32" i="6" s="1"/>
  <c r="D34" i="6"/>
  <c r="I34" i="6" s="1"/>
  <c r="D37" i="6"/>
  <c r="I37" i="6" s="1"/>
  <c r="D38" i="6"/>
  <c r="D39" i="6"/>
  <c r="D40" i="6"/>
  <c r="I40" i="6" s="1"/>
  <c r="D41" i="6"/>
  <c r="I41" i="6" s="1"/>
  <c r="D42" i="6"/>
  <c r="I42" i="6" s="1"/>
  <c r="D43" i="6"/>
  <c r="I43" i="6" s="1"/>
  <c r="D44" i="6"/>
  <c r="I44" i="6" s="1"/>
  <c r="D13" i="6"/>
  <c r="I13" i="6" s="1"/>
  <c r="I45" i="6"/>
  <c r="D46" i="6"/>
  <c r="I46" i="6" s="1"/>
  <c r="D47" i="6"/>
  <c r="I47" i="6" s="1"/>
  <c r="D48" i="6"/>
  <c r="I48" i="6" s="1"/>
  <c r="D50" i="6"/>
  <c r="I50" i="6" s="1"/>
  <c r="D51" i="6"/>
  <c r="I51" i="6" s="1"/>
  <c r="D52" i="6"/>
  <c r="I52" i="6" s="1"/>
  <c r="D53" i="6"/>
  <c r="I53" i="6" s="1"/>
  <c r="D54" i="6"/>
  <c r="I54" i="6" s="1"/>
  <c r="D55" i="6"/>
  <c r="I55" i="6" s="1"/>
  <c r="D56" i="6"/>
  <c r="I56" i="6" s="1"/>
  <c r="D2" i="6"/>
  <c r="I2" i="6" s="1"/>
  <c r="C26" i="1"/>
  <c r="C34" i="1"/>
  <c r="C35" i="1"/>
  <c r="C36" i="1"/>
  <c r="C37" i="1"/>
  <c r="C38" i="1"/>
  <c r="C39" i="1"/>
  <c r="C40" i="1"/>
  <c r="C41" i="1"/>
  <c r="C42" i="1"/>
  <c r="C45" i="1"/>
  <c r="C46" i="1"/>
  <c r="C21" i="1"/>
  <c r="C47" i="1"/>
  <c r="C48" i="1"/>
  <c r="C49" i="1"/>
  <c r="C51" i="1"/>
  <c r="C52" i="1"/>
  <c r="C23" i="1"/>
  <c r="C53" i="1"/>
  <c r="C24" i="1"/>
  <c r="C54" i="1"/>
  <c r="C25" i="1"/>
  <c r="C55" i="1"/>
  <c r="C57" i="1"/>
  <c r="C58" i="1"/>
  <c r="C92" i="1"/>
  <c r="C93" i="1"/>
  <c r="C60" i="1"/>
  <c r="C61" i="1"/>
  <c r="C63" i="1"/>
  <c r="C65" i="1"/>
  <c r="C71" i="1"/>
  <c r="C72" i="1"/>
  <c r="C73" i="1"/>
  <c r="C74" i="1"/>
  <c r="C66" i="1"/>
  <c r="C67" i="1"/>
  <c r="C69" i="1"/>
  <c r="C70" i="1"/>
  <c r="C75" i="1"/>
  <c r="C76" i="1"/>
  <c r="C77" i="1"/>
  <c r="C78" i="1"/>
  <c r="C79" i="1"/>
  <c r="C80" i="1"/>
  <c r="C81" i="1"/>
  <c r="C28" i="1"/>
  <c r="C29" i="1"/>
  <c r="C30" i="1"/>
  <c r="C31" i="1"/>
  <c r="C32" i="1"/>
  <c r="C36" i="4"/>
  <c r="E3" i="4"/>
  <c r="E12" i="4"/>
  <c r="E17" i="4"/>
  <c r="E22" i="4"/>
  <c r="E34" i="4"/>
  <c r="E45" i="4"/>
  <c r="C22" i="4"/>
  <c r="C23" i="4"/>
  <c r="C24" i="4"/>
  <c r="C25" i="4"/>
  <c r="C26" i="4"/>
  <c r="C18" i="4"/>
  <c r="C29" i="4"/>
  <c r="C30" i="4"/>
  <c r="C31" i="4"/>
  <c r="C32" i="4"/>
  <c r="C33" i="4"/>
  <c r="C34" i="4"/>
  <c r="C35" i="4"/>
  <c r="C38" i="4"/>
  <c r="C41" i="4"/>
  <c r="C42" i="4"/>
  <c r="C43" i="4"/>
  <c r="C44" i="4"/>
  <c r="C45" i="4"/>
  <c r="C46" i="4"/>
  <c r="C47" i="4"/>
  <c r="C48" i="4"/>
  <c r="C49" i="4"/>
  <c r="C50" i="4"/>
  <c r="C51" i="4"/>
  <c r="C53" i="4"/>
  <c r="C54" i="4"/>
  <c r="C55" i="4"/>
  <c r="C57" i="4"/>
  <c r="C16" i="4"/>
  <c r="C17" i="4"/>
  <c r="C21" i="4"/>
  <c r="I173" i="3" l="1"/>
  <c r="G173" i="3"/>
  <c r="G102" i="2"/>
  <c r="E102" i="2"/>
  <c r="H64" i="5"/>
  <c r="H82" i="5"/>
  <c r="H81" i="5"/>
  <c r="I103" i="3"/>
  <c r="G96" i="3"/>
  <c r="E2" i="2"/>
  <c r="H76" i="5"/>
  <c r="H19" i="5"/>
  <c r="F69" i="5"/>
  <c r="H8" i="5"/>
  <c r="H9" i="5"/>
  <c r="H87" i="5"/>
  <c r="H65" i="5"/>
  <c r="H18" i="5"/>
  <c r="H79" i="5"/>
  <c r="H75" i="5"/>
  <c r="H71" i="5"/>
  <c r="H80" i="5"/>
  <c r="H77" i="5"/>
  <c r="H73" i="5"/>
  <c r="H67" i="5"/>
  <c r="H16" i="5"/>
  <c r="H10" i="5"/>
  <c r="H78" i="5"/>
  <c r="H74" i="5"/>
  <c r="H68" i="5"/>
  <c r="G109" i="3"/>
  <c r="F57" i="5"/>
  <c r="F31" i="5"/>
  <c r="F61" i="5"/>
  <c r="F14" i="5"/>
  <c r="F12" i="5"/>
  <c r="F52" i="5"/>
  <c r="F4" i="5"/>
  <c r="F59" i="5"/>
  <c r="F25" i="5"/>
  <c r="F49" i="5"/>
  <c r="F35" i="5"/>
  <c r="F29" i="5"/>
  <c r="F3" i="5"/>
  <c r="F23" i="5"/>
  <c r="F24" i="5"/>
  <c r="F45" i="5"/>
  <c r="F36" i="5"/>
  <c r="F63" i="5"/>
  <c r="F85" i="5"/>
  <c r="F55" i="5"/>
  <c r="F13" i="5"/>
  <c r="F15" i="5"/>
  <c r="F41" i="5"/>
  <c r="F20" i="5"/>
  <c r="F62" i="5"/>
  <c r="F84" i="5"/>
  <c r="F11" i="5"/>
  <c r="F5" i="5"/>
  <c r="F22" i="5"/>
  <c r="F53" i="5"/>
  <c r="F91" i="5"/>
  <c r="F83" i="5"/>
  <c r="F44" i="5"/>
  <c r="F37" i="5"/>
  <c r="F33" i="5"/>
  <c r="F2" i="5"/>
  <c r="F21" i="5"/>
  <c r="F38" i="5"/>
  <c r="F34" i="5"/>
  <c r="F60" i="5"/>
  <c r="F86" i="5"/>
  <c r="F26" i="5"/>
  <c r="F56" i="5"/>
  <c r="F54" i="5"/>
  <c r="F51" i="5"/>
  <c r="F30" i="5"/>
  <c r="G16" i="3"/>
  <c r="E16" i="4"/>
  <c r="E47" i="4"/>
  <c r="E7" i="4"/>
  <c r="E57" i="4"/>
  <c r="E31" i="4"/>
  <c r="E2" i="4"/>
  <c r="E32" i="4"/>
  <c r="E23" i="4"/>
  <c r="E48" i="4"/>
  <c r="E26" i="4"/>
  <c r="E51" i="4"/>
  <c r="E44" i="4"/>
  <c r="E38" i="4"/>
  <c r="E33" i="4"/>
  <c r="E43" i="4"/>
  <c r="E36" i="4"/>
  <c r="E58" i="4"/>
  <c r="E10" i="4"/>
  <c r="G114" i="3"/>
  <c r="G120" i="3"/>
  <c r="G14" i="6" l="1"/>
  <c r="G56" i="6"/>
  <c r="G55" i="6"/>
  <c r="G54" i="6"/>
  <c r="G53" i="6"/>
  <c r="G52" i="6"/>
  <c r="G51" i="6"/>
  <c r="G50" i="6"/>
  <c r="G48" i="6"/>
  <c r="G47" i="6"/>
  <c r="G46" i="6"/>
  <c r="G45" i="6"/>
  <c r="G13" i="6"/>
  <c r="G44" i="6"/>
  <c r="G43" i="6"/>
  <c r="G42" i="6"/>
  <c r="G41" i="6"/>
  <c r="G40" i="6"/>
  <c r="G39" i="6"/>
  <c r="G38" i="6"/>
  <c r="G37" i="6"/>
  <c r="G34" i="6"/>
  <c r="G32" i="6"/>
  <c r="G31" i="6"/>
  <c r="G29" i="6"/>
  <c r="G28" i="6"/>
  <c r="G27" i="6"/>
  <c r="G25" i="6"/>
  <c r="G24" i="6"/>
  <c r="G23" i="6"/>
  <c r="G22" i="6"/>
  <c r="G21" i="6"/>
  <c r="G20" i="6"/>
  <c r="G19" i="6"/>
  <c r="G18" i="6"/>
  <c r="G17" i="6"/>
  <c r="G16" i="6"/>
  <c r="G15" i="6"/>
  <c r="G12" i="6"/>
  <c r="G11" i="6"/>
  <c r="G10" i="6"/>
  <c r="G9" i="6"/>
  <c r="G8" i="6"/>
  <c r="G7" i="6"/>
  <c r="G6" i="6"/>
  <c r="G5" i="6"/>
  <c r="G3" i="6"/>
  <c r="G2" i="6"/>
  <c r="G95" i="3" l="1"/>
  <c r="G10" i="3"/>
  <c r="G149" i="3"/>
  <c r="G150" i="3"/>
  <c r="G151" i="3"/>
  <c r="G152" i="3"/>
  <c r="G66" i="3"/>
  <c r="G122" i="3"/>
  <c r="G105" i="3"/>
  <c r="G115" i="3"/>
  <c r="E93" i="2"/>
  <c r="E32" i="2"/>
  <c r="E92" i="2"/>
  <c r="E91" i="2"/>
  <c r="E90" i="2"/>
  <c r="E89" i="2"/>
  <c r="E88" i="2"/>
  <c r="E87" i="2"/>
  <c r="E101" i="2"/>
  <c r="E86" i="2"/>
  <c r="E85" i="2"/>
  <c r="E84" i="2"/>
  <c r="E83" i="2"/>
  <c r="E82" i="2"/>
  <c r="E81" i="2"/>
  <c r="E12" i="2"/>
  <c r="E11" i="2"/>
  <c r="E10" i="2"/>
  <c r="E8" i="2"/>
  <c r="E31" i="2"/>
  <c r="E76" i="2"/>
  <c r="E100" i="2"/>
  <c r="E75" i="2"/>
  <c r="E30" i="2"/>
  <c r="E74" i="2"/>
  <c r="E72" i="2"/>
  <c r="E71" i="2"/>
  <c r="E25" i="2"/>
  <c r="E70" i="2"/>
  <c r="E69" i="2"/>
  <c r="E24" i="2"/>
  <c r="E99" i="2"/>
  <c r="E68" i="2"/>
  <c r="E67" i="2"/>
  <c r="E66" i="2"/>
  <c r="E65" i="2"/>
  <c r="E64" i="2"/>
  <c r="E63" i="2"/>
  <c r="E62" i="2"/>
  <c r="E61" i="2"/>
  <c r="E60" i="2"/>
  <c r="E58" i="2"/>
  <c r="E57" i="2"/>
  <c r="E56" i="2"/>
  <c r="E55" i="2"/>
  <c r="E54" i="2"/>
  <c r="E53" i="2"/>
  <c r="E52" i="2"/>
  <c r="E50" i="2"/>
  <c r="E49" i="2"/>
  <c r="E48" i="2"/>
  <c r="E27" i="2"/>
  <c r="E47" i="2"/>
  <c r="E46" i="2"/>
  <c r="E45" i="2"/>
  <c r="E44" i="2"/>
  <c r="E97" i="2"/>
  <c r="E43" i="2"/>
  <c r="E42" i="2"/>
  <c r="E41" i="2"/>
  <c r="E40" i="2"/>
  <c r="E39" i="2"/>
  <c r="E38" i="2"/>
  <c r="E96" i="2"/>
  <c r="E95" i="2"/>
  <c r="E37" i="2"/>
  <c r="E36" i="2"/>
  <c r="E35" i="2"/>
  <c r="E28" i="2"/>
  <c r="E94" i="2"/>
  <c r="E107" i="2"/>
  <c r="E106" i="2"/>
  <c r="E105" i="2"/>
  <c r="E104" i="2"/>
  <c r="E26" i="2"/>
  <c r="E103" i="2"/>
  <c r="E22" i="2"/>
  <c r="E21" i="2"/>
  <c r="E19" i="2"/>
  <c r="E18" i="2"/>
  <c r="E17" i="2"/>
  <c r="E16" i="2"/>
  <c r="E15" i="2"/>
  <c r="E14" i="2"/>
  <c r="E13" i="2"/>
  <c r="E6" i="2"/>
  <c r="E5" i="2"/>
  <c r="E4" i="2"/>
  <c r="E3" i="2"/>
  <c r="E81" i="1"/>
  <c r="G55" i="3"/>
  <c r="G23" i="3"/>
  <c r="G22" i="3"/>
  <c r="G20" i="3"/>
  <c r="G170" i="3"/>
  <c r="G72" i="3"/>
  <c r="G71" i="3"/>
  <c r="G19" i="3"/>
  <c r="G169" i="3"/>
  <c r="G168" i="3"/>
  <c r="G53" i="3"/>
  <c r="G54" i="3"/>
  <c r="G59" i="3"/>
  <c r="G58" i="3"/>
  <c r="G166" i="3"/>
  <c r="G164" i="3"/>
  <c r="G163" i="3"/>
  <c r="G162" i="3"/>
  <c r="G159" i="3"/>
  <c r="G63" i="3"/>
  <c r="G179" i="3"/>
  <c r="G158" i="3"/>
  <c r="G157" i="3"/>
  <c r="G18" i="3"/>
  <c r="G15" i="3"/>
  <c r="G70" i="3"/>
  <c r="G13" i="3"/>
  <c r="G12" i="3"/>
  <c r="G69" i="3"/>
  <c r="G14" i="3"/>
  <c r="G11" i="3"/>
  <c r="G52" i="3"/>
  <c r="G51" i="3"/>
  <c r="G177" i="3"/>
  <c r="G176" i="3"/>
  <c r="G175" i="3"/>
  <c r="G174" i="3"/>
  <c r="G154" i="3"/>
  <c r="G94" i="3"/>
  <c r="G92" i="3"/>
  <c r="G50" i="3"/>
  <c r="G48" i="3"/>
  <c r="G49" i="3"/>
  <c r="G47" i="3"/>
  <c r="G147" i="3"/>
  <c r="G46" i="3"/>
  <c r="G172" i="3"/>
  <c r="G57" i="3"/>
  <c r="G65" i="3"/>
  <c r="G145" i="3"/>
  <c r="G144" i="3"/>
  <c r="G64" i="3"/>
  <c r="G171" i="3"/>
  <c r="G91" i="3"/>
  <c r="G68" i="3"/>
  <c r="G140" i="3"/>
  <c r="G139" i="3"/>
  <c r="G137" i="3"/>
  <c r="G90" i="3"/>
  <c r="G136" i="3"/>
  <c r="G135" i="3"/>
  <c r="G44" i="3"/>
  <c r="G45" i="3"/>
  <c r="G67" i="3"/>
  <c r="G9" i="3"/>
  <c r="G89" i="3"/>
  <c r="G134" i="3"/>
  <c r="G133" i="3"/>
  <c r="G132" i="3"/>
  <c r="G131" i="3"/>
  <c r="G130" i="3"/>
  <c r="G129" i="3"/>
  <c r="G128" i="3"/>
  <c r="G127" i="3"/>
  <c r="G126" i="3"/>
  <c r="G125" i="3"/>
  <c r="G87" i="3"/>
  <c r="G86" i="3"/>
  <c r="G43" i="3"/>
  <c r="G42" i="3"/>
  <c r="G41" i="3"/>
  <c r="G8" i="3"/>
  <c r="G85" i="3"/>
  <c r="G84" i="3"/>
  <c r="G40" i="3"/>
  <c r="G38" i="3"/>
  <c r="G36" i="3"/>
  <c r="G37" i="3"/>
  <c r="G33" i="3"/>
  <c r="G62" i="3"/>
  <c r="G61" i="3"/>
  <c r="G60" i="3"/>
  <c r="G123" i="3"/>
  <c r="G83" i="3"/>
  <c r="G82" i="3"/>
  <c r="G81" i="3"/>
  <c r="G121" i="3"/>
  <c r="G56" i="3"/>
  <c r="G32" i="3"/>
  <c r="G74" i="3"/>
  <c r="G4" i="3"/>
  <c r="G3" i="3"/>
  <c r="G2" i="3"/>
  <c r="G116" i="3"/>
  <c r="G7" i="3"/>
  <c r="G31" i="3"/>
  <c r="G78" i="3"/>
  <c r="G79" i="3"/>
  <c r="G6" i="3"/>
  <c r="G112" i="3"/>
  <c r="G111" i="3"/>
  <c r="G30" i="3"/>
  <c r="G29" i="3"/>
  <c r="G28" i="3"/>
  <c r="G27" i="3"/>
  <c r="G108" i="3"/>
  <c r="G107" i="3"/>
  <c r="G106" i="3"/>
  <c r="G75" i="3"/>
  <c r="G5" i="3"/>
  <c r="G26" i="3"/>
  <c r="G73" i="3"/>
  <c r="G101" i="3"/>
  <c r="G100" i="3"/>
  <c r="G99" i="3"/>
  <c r="G98" i="3"/>
  <c r="G25" i="3"/>
  <c r="E28" i="1" l="1"/>
  <c r="B66" i="1"/>
  <c r="E66" i="1" s="1"/>
  <c r="B40" i="1"/>
  <c r="E40" i="1" s="1"/>
  <c r="B82" i="1"/>
  <c r="E82" i="1" s="1"/>
  <c r="G9" i="1"/>
  <c r="E69" i="1"/>
  <c r="G28" i="1"/>
  <c r="B7" i="1"/>
  <c r="G7" i="1" s="1"/>
  <c r="B3" i="1"/>
  <c r="E3" i="1" s="1"/>
  <c r="B15" i="1"/>
  <c r="G15" i="1" s="1"/>
  <c r="B32" i="1"/>
  <c r="E32" i="1" s="1"/>
  <c r="B79" i="1"/>
  <c r="G79" i="1" s="1"/>
  <c r="B84" i="1"/>
  <c r="G84" i="1" s="1"/>
  <c r="B16" i="1"/>
  <c r="E16" i="1" s="1"/>
  <c r="B11" i="1"/>
  <c r="E11" i="1" s="1"/>
  <c r="E42" i="1"/>
  <c r="B76" i="1"/>
  <c r="E76" i="1" s="1"/>
  <c r="B4" i="1"/>
  <c r="E4" i="1" s="1"/>
  <c r="G58" i="1"/>
  <c r="B5" i="1"/>
  <c r="G5" i="1" s="1"/>
  <c r="B54" i="1"/>
  <c r="E54" i="1" s="1"/>
  <c r="E46" i="1"/>
  <c r="B36" i="1"/>
  <c r="E36" i="1" s="1"/>
  <c r="B55" i="1"/>
  <c r="E55" i="1" s="1"/>
  <c r="B6" i="1"/>
  <c r="E6" i="1" s="1"/>
  <c r="G29" i="1"/>
  <c r="E29" i="1"/>
  <c r="B21" i="1"/>
  <c r="E21" i="1" s="1"/>
  <c r="B25" i="1"/>
  <c r="G25" i="1" s="1"/>
  <c r="B53" i="1"/>
  <c r="G53" i="1" s="1"/>
  <c r="G70" i="1"/>
  <c r="B39" i="1"/>
  <c r="E39" i="1" s="1"/>
  <c r="B48" i="1"/>
  <c r="E48" i="1" s="1"/>
  <c r="B38" i="1"/>
  <c r="G38" i="1" s="1"/>
  <c r="B60" i="1"/>
  <c r="E60" i="1" s="1"/>
  <c r="B52" i="1"/>
  <c r="G52" i="1" s="1"/>
  <c r="B61" i="1"/>
  <c r="G61" i="1" s="1"/>
  <c r="B34" i="1"/>
  <c r="G34" i="1" s="1"/>
  <c r="G59" i="1"/>
  <c r="G67" i="1"/>
  <c r="B35" i="1"/>
  <c r="E35" i="1" s="1"/>
  <c r="B37" i="1"/>
  <c r="G37" i="1" s="1"/>
  <c r="B22" i="1"/>
  <c r="E22" i="1" s="1"/>
  <c r="G57" i="1"/>
  <c r="G45" i="1"/>
  <c r="B23" i="1"/>
  <c r="G23" i="1" s="1"/>
  <c r="E47" i="1"/>
  <c r="E41" i="1"/>
  <c r="B8" i="1"/>
  <c r="G8" i="1" s="1"/>
  <c r="B14" i="1"/>
  <c r="E14" i="1" s="1"/>
  <c r="B31" i="1"/>
  <c r="G31" i="1" s="1"/>
  <c r="B63" i="1"/>
  <c r="E63" i="1" s="1"/>
  <c r="E92" i="1"/>
  <c r="B75" i="1"/>
  <c r="G75" i="1" s="1"/>
  <c r="B85" i="1"/>
  <c r="G85" i="1" s="1"/>
  <c r="B51" i="1"/>
  <c r="B24" i="1"/>
  <c r="G24" i="1" s="1"/>
  <c r="B72" i="1"/>
  <c r="E72" i="1" s="1"/>
  <c r="B78" i="1"/>
  <c r="E78" i="1" s="1"/>
  <c r="G93" i="1"/>
  <c r="B30" i="1"/>
  <c r="E30" i="1" s="1"/>
  <c r="B10" i="1"/>
  <c r="E10" i="1" s="1"/>
  <c r="B74" i="1"/>
  <c r="G74" i="1" s="1"/>
  <c r="B73" i="1"/>
  <c r="G73" i="1" s="1"/>
  <c r="B2" i="1"/>
  <c r="E2" i="1" s="1"/>
  <c r="B77" i="1"/>
  <c r="E77" i="1" s="1"/>
  <c r="B80" i="1"/>
  <c r="G80" i="1" s="1"/>
  <c r="B83" i="1"/>
  <c r="B65" i="1"/>
  <c r="E65" i="1" s="1"/>
  <c r="E71" i="1"/>
  <c r="B12" i="1"/>
  <c r="G12" i="1" s="1"/>
  <c r="B49" i="1"/>
  <c r="E49" i="1" s="1"/>
  <c r="B13" i="1"/>
  <c r="E13" i="1" s="1"/>
  <c r="E51" i="1" l="1"/>
  <c r="G51" i="1"/>
  <c r="E83" i="1"/>
  <c r="G83" i="1"/>
  <c r="G72" i="1"/>
  <c r="G2" i="1"/>
  <c r="E45" i="1"/>
  <c r="G65" i="1"/>
  <c r="G35" i="1"/>
  <c r="E38" i="1"/>
  <c r="E5" i="1"/>
  <c r="G13" i="1"/>
  <c r="G10" i="1"/>
  <c r="E15" i="1"/>
  <c r="E80" i="1"/>
  <c r="E93" i="1"/>
  <c r="E31" i="1"/>
  <c r="G22" i="1"/>
  <c r="G55" i="1"/>
  <c r="G46" i="1"/>
  <c r="G4" i="1"/>
  <c r="G11" i="1"/>
  <c r="G16" i="1"/>
  <c r="E8" i="1"/>
  <c r="E58" i="1"/>
  <c r="G69" i="1"/>
  <c r="E7" i="1"/>
  <c r="E12" i="1"/>
  <c r="E74" i="1"/>
  <c r="E53" i="1"/>
  <c r="E61" i="1"/>
  <c r="E59" i="1"/>
  <c r="G14" i="1"/>
  <c r="G47" i="1"/>
  <c r="G36" i="1"/>
  <c r="G54" i="1"/>
  <c r="G76" i="1"/>
  <c r="E25" i="1"/>
  <c r="E79" i="1"/>
  <c r="E37" i="1"/>
  <c r="E34" i="1"/>
  <c r="E85" i="1"/>
  <c r="E70" i="1"/>
  <c r="G41" i="1"/>
  <c r="G48" i="1"/>
  <c r="E23" i="1"/>
  <c r="G21" i="1"/>
  <c r="E26" i="1"/>
  <c r="G6" i="1"/>
  <c r="E75" i="1"/>
  <c r="E9" i="1"/>
  <c r="G82" i="1"/>
  <c r="G40" i="1"/>
  <c r="E84" i="1"/>
  <c r="E73" i="1"/>
  <c r="E24" i="1"/>
  <c r="G49" i="1"/>
  <c r="G71" i="1"/>
  <c r="G77" i="1"/>
  <c r="G30" i="1"/>
  <c r="G63" i="1"/>
  <c r="G60" i="1"/>
  <c r="E57" i="1"/>
  <c r="E67" i="1"/>
  <c r="G32" i="1"/>
  <c r="G3" i="1"/>
  <c r="E52" i="1"/>
  <c r="G78" i="1"/>
  <c r="G39" i="1"/>
  <c r="G42" i="1"/>
  <c r="G66" i="1"/>
</calcChain>
</file>

<file path=xl/sharedStrings.xml><?xml version="1.0" encoding="utf-8"?>
<sst xmlns="http://schemas.openxmlformats.org/spreadsheetml/2006/main" count="2828" uniqueCount="1488">
  <si>
    <t>num</t>
  </si>
  <si>
    <t>pp</t>
  </si>
  <si>
    <t>total</t>
  </si>
  <si>
    <t xml:space="preserve">Contact : 0345 5198143 </t>
  </si>
  <si>
    <t>acefyl cough 125 ml (brown)</t>
  </si>
  <si>
    <t>acefyl cough sugar free 125 ml</t>
  </si>
  <si>
    <t>acefyl sys 125 ml (green)</t>
  </si>
  <si>
    <t>amgydex eye oint</t>
  </si>
  <si>
    <t xml:space="preserve">azolam 0.25mg </t>
  </si>
  <si>
    <t>azolam 0.5mg</t>
  </si>
  <si>
    <t>azotek 250mg</t>
  </si>
  <si>
    <t>azotek 500mg</t>
  </si>
  <si>
    <t>benzyclor mouthwash</t>
  </si>
  <si>
    <t>blephamide eye drops</t>
  </si>
  <si>
    <t xml:space="preserve">bonjela gel 10g </t>
  </si>
  <si>
    <t>Britanyl Syp</t>
  </si>
  <si>
    <t xml:space="preserve">buscopan tab </t>
  </si>
  <si>
    <t>cefspan 400mg caps</t>
  </si>
  <si>
    <t>cefspan DS susp 200mg/5ml</t>
  </si>
  <si>
    <t>cefspan susp 100mg/5ml</t>
  </si>
  <si>
    <t>Ceremin 400mg tab</t>
  </si>
  <si>
    <t>Ceremin 800mg tab</t>
  </si>
  <si>
    <t>cipocaine ear drops</t>
  </si>
  <si>
    <t>cipotic d ear drops</t>
  </si>
  <si>
    <t>cipotic ear drops</t>
  </si>
  <si>
    <t>concor 2.5mg tabs</t>
  </si>
  <si>
    <t>concor 5mg tabs</t>
  </si>
  <si>
    <t>cosmin gel</t>
  </si>
  <si>
    <t xml:space="preserve">cosome syp </t>
  </si>
  <si>
    <t>cosome E syp</t>
  </si>
  <si>
    <t>depex 20mg cap</t>
  </si>
  <si>
    <t>DECON  A 15ML EY EDROP</t>
  </si>
  <si>
    <t xml:space="preserve">dervit -b Oint </t>
  </si>
  <si>
    <t>desora 5mg tab</t>
  </si>
  <si>
    <t>dettol hand sanitizer 50ml</t>
  </si>
  <si>
    <t>dettol liquid 100ml</t>
  </si>
  <si>
    <t>dettol liquid 50ml</t>
  </si>
  <si>
    <t>dettol soap 65g</t>
  </si>
  <si>
    <t>deximox eye drops</t>
  </si>
  <si>
    <t>disprin tab 600's pack</t>
  </si>
  <si>
    <t>disprol  tab</t>
  </si>
  <si>
    <t>disprol susp 60ml</t>
  </si>
  <si>
    <t>disprol susp 90ml</t>
  </si>
  <si>
    <t>domel syp</t>
  </si>
  <si>
    <t>domel tab</t>
  </si>
  <si>
    <t>ebactive 20mg</t>
  </si>
  <si>
    <t xml:space="preserve">evian 200 cap </t>
  </si>
  <si>
    <t xml:space="preserve">evian 400 cap </t>
  </si>
  <si>
    <t xml:space="preserve">evian 600 cap </t>
  </si>
  <si>
    <t>exocin eye drops</t>
  </si>
  <si>
    <t>eyebres eye ointment</t>
  </si>
  <si>
    <t>eyebrex e/drops</t>
  </si>
  <si>
    <t>eyefem ft opth susp</t>
  </si>
  <si>
    <t xml:space="preserve">eyfem n eye susp </t>
  </si>
  <si>
    <t>febrol 60ml</t>
  </si>
  <si>
    <t>febrol ds 60ml</t>
  </si>
  <si>
    <t>flogocid cream</t>
  </si>
  <si>
    <t>FML  L/film 5ml drops</t>
  </si>
  <si>
    <t>fml eye drops</t>
  </si>
  <si>
    <t xml:space="preserve">fml forte </t>
  </si>
  <si>
    <t>fml neo eye drops</t>
  </si>
  <si>
    <t xml:space="preserve">FML-NEO </t>
  </si>
  <si>
    <t>gaviscon 120 liq</t>
  </si>
  <si>
    <t xml:space="preserve">gaviscon adv 120 ml </t>
  </si>
  <si>
    <t>genurin forte 200mg</t>
  </si>
  <si>
    <t>gixer 10mg tab</t>
  </si>
  <si>
    <t>glucophage 1g</t>
  </si>
  <si>
    <t>glucophage 250mg</t>
  </si>
  <si>
    <t>glucophage 500mg</t>
  </si>
  <si>
    <t>glucophage 850mg</t>
  </si>
  <si>
    <t>glucophage xr 750mg</t>
  </si>
  <si>
    <t>glucovance  500mg/5mg</t>
  </si>
  <si>
    <t>glucovance 250/1.25</t>
  </si>
  <si>
    <t>glucovance 500/2.5</t>
  </si>
  <si>
    <t>glyvisol syp</t>
  </si>
  <si>
    <t>hivate cream</t>
  </si>
  <si>
    <t>hivate nasal spray</t>
  </si>
  <si>
    <t>hivate loton</t>
  </si>
  <si>
    <t>hystane eye drops</t>
  </si>
  <si>
    <t>histazoline eye drops</t>
  </si>
  <si>
    <t xml:space="preserve">Infexin Capsules 500mg </t>
  </si>
  <si>
    <t>laxoberon tabs</t>
  </si>
  <si>
    <t xml:space="preserve">lexeberon syp </t>
  </si>
  <si>
    <t>levopraid 25mg</t>
  </si>
  <si>
    <t>lodopin 10mg</t>
  </si>
  <si>
    <t>lodopin 5mg</t>
  </si>
  <si>
    <t>MMS spray</t>
  </si>
  <si>
    <t>muconyl exp</t>
  </si>
  <si>
    <t>multibionta caps</t>
  </si>
  <si>
    <t>multibionta inj</t>
  </si>
  <si>
    <t>neoprox 250mg</t>
  </si>
  <si>
    <t>neoprox 500mg</t>
  </si>
  <si>
    <t>neurobion inj</t>
  </si>
  <si>
    <t>neurobion tab</t>
  </si>
  <si>
    <t>nuromet 500mcg</t>
  </si>
  <si>
    <t>ocufen eye drops</t>
  </si>
  <si>
    <t>olgon tab</t>
  </si>
  <si>
    <t>opta atropine eye drops</t>
  </si>
  <si>
    <t>Optachlor eye oint</t>
  </si>
  <si>
    <t>optachlor eye drops</t>
  </si>
  <si>
    <t>otocaine ear drops</t>
  </si>
  <si>
    <t>pacific jack and jill syp</t>
  </si>
  <si>
    <t>pacifics mixture 120ml</t>
  </si>
  <si>
    <t>persch 1mg</t>
  </si>
  <si>
    <t>persch 2mg</t>
  </si>
  <si>
    <t>persch 3mg</t>
  </si>
  <si>
    <t>persch 4mg</t>
  </si>
  <si>
    <t xml:space="preserve">plasenzym tabs </t>
  </si>
  <si>
    <t>ploybion syp</t>
  </si>
  <si>
    <t>polybion forte syrup</t>
  </si>
  <si>
    <t>polybion Z caps</t>
  </si>
  <si>
    <t>polyfer FA tablets</t>
  </si>
  <si>
    <t>polyfer syp 60ml</t>
  </si>
  <si>
    <t>pred forte opth sol 5ml</t>
  </si>
  <si>
    <t>prefrin A eye drops</t>
  </si>
  <si>
    <t xml:space="preserve">PROVATE CREAM 15GM </t>
  </si>
  <si>
    <t>provate ointment</t>
  </si>
  <si>
    <t xml:space="preserve">Provate lotion </t>
  </si>
  <si>
    <t>PROVATE G CREAM 15GM</t>
  </si>
  <si>
    <t>provate g ointment</t>
  </si>
  <si>
    <t xml:space="preserve">provate s lotion  </t>
  </si>
  <si>
    <t>provate s ointment</t>
  </si>
  <si>
    <t>revomet plus gel</t>
  </si>
  <si>
    <t xml:space="preserve">rosubar 10mg </t>
  </si>
  <si>
    <t xml:space="preserve">rosubar 5mg </t>
  </si>
  <si>
    <t>sangbion 120ml syp</t>
  </si>
  <si>
    <t>sangobion cap</t>
  </si>
  <si>
    <t>sartan 50mg</t>
  </si>
  <si>
    <t>sgliptin  plus 50/1000mg</t>
  </si>
  <si>
    <t>sgliptin plus 50/500mg</t>
  </si>
  <si>
    <t>sgliptin plus 50/850</t>
  </si>
  <si>
    <t>sizzle 180mg tab</t>
  </si>
  <si>
    <t>solophar mouth spary</t>
  </si>
  <si>
    <t>strepsils H &amp; L Vit C</t>
  </si>
  <si>
    <t>s</t>
  </si>
  <si>
    <t>strpsils orignal</t>
  </si>
  <si>
    <t>tear plus eye drop</t>
  </si>
  <si>
    <t>tearskool eye drops</t>
  </si>
  <si>
    <t>terbisil 125mg tab</t>
  </si>
  <si>
    <t>terbisil 250mg tab</t>
  </si>
  <si>
    <t>terbisil cream</t>
  </si>
  <si>
    <t>terbisil lotion</t>
  </si>
  <si>
    <t>terbisil spray</t>
  </si>
  <si>
    <t>tricardin tabs</t>
  </si>
  <si>
    <t>wintogeno balm</t>
  </si>
  <si>
    <t>xyloaid oint</t>
  </si>
  <si>
    <t>xylocaine gel/oint</t>
  </si>
  <si>
    <t>PASMOLEX DROPS 20ML</t>
  </si>
  <si>
    <t xml:space="preserve">aldactone 100mg </t>
  </si>
  <si>
    <t>byscard 2.5mg</t>
  </si>
  <si>
    <t>byscard 5mg</t>
  </si>
  <si>
    <t>calan 40mg</t>
  </si>
  <si>
    <t>calan 80mg</t>
  </si>
  <si>
    <t>Calan SR</t>
  </si>
  <si>
    <t>calan SR 240mg</t>
  </si>
  <si>
    <t>canderal 100 tabs</t>
  </si>
  <si>
    <t>canderel tabs 100's</t>
  </si>
  <si>
    <t>canderel tabs 200's</t>
  </si>
  <si>
    <t>co extor 10/160/25</t>
  </si>
  <si>
    <t>co extor 5/160/12.5</t>
  </si>
  <si>
    <t>co extor 5/160/25</t>
  </si>
  <si>
    <t>co renitec 10/12.5mg</t>
  </si>
  <si>
    <t>co renitec 10/25mg</t>
  </si>
  <si>
    <t>co-renitec tab 10\25 mg</t>
  </si>
  <si>
    <t>decadron inj 4mg/ml</t>
  </si>
  <si>
    <t>decadron tabs</t>
  </si>
  <si>
    <t>dextop 30mg</t>
  </si>
  <si>
    <t>dextop 60mg</t>
  </si>
  <si>
    <t xml:space="preserve">extor 10/160 </t>
  </si>
  <si>
    <t>extor 5/160</t>
  </si>
  <si>
    <t xml:space="preserve">extor 5/80 </t>
  </si>
  <si>
    <t>fosamax tab 70mg</t>
  </si>
  <si>
    <t>gravinate liquid</t>
  </si>
  <si>
    <t>gravinate tab</t>
  </si>
  <si>
    <t>gutcare sachet</t>
  </si>
  <si>
    <t>hydrallin dm syp</t>
  </si>
  <si>
    <t>HYDRYLLIN 120ML</t>
  </si>
  <si>
    <t>hydralline sugar free 120 ml syp</t>
  </si>
  <si>
    <t>jentin met 50/1000</t>
  </si>
  <si>
    <t>jentin met 50/500</t>
  </si>
  <si>
    <t>levoxin 250mg</t>
  </si>
  <si>
    <t>levoxin 500mg</t>
  </si>
  <si>
    <t>lomotil  tab</t>
  </si>
  <si>
    <t>maltofer syrup 120ml</t>
  </si>
  <si>
    <t>metodine 60ml susp</t>
  </si>
  <si>
    <t>metodine 60's tablets</t>
  </si>
  <si>
    <t>metodine DF 90ml syp</t>
  </si>
  <si>
    <t xml:space="preserve">metodine df tab </t>
  </si>
  <si>
    <t>metrozine 200mg tabs</t>
  </si>
  <si>
    <t>metrozine 400mg tabs</t>
  </si>
  <si>
    <t>metrozine susp</t>
  </si>
  <si>
    <t xml:space="preserve">mezeron 30mg </t>
  </si>
  <si>
    <t>morcet 20mg</t>
  </si>
  <si>
    <t>morcet 5mg</t>
  </si>
  <si>
    <t>negram 60ml susp</t>
  </si>
  <si>
    <t>Negram tab</t>
  </si>
  <si>
    <t>nuberol 100's tabs</t>
  </si>
  <si>
    <t>nuberol forte tabs</t>
  </si>
  <si>
    <t>olesta AM 5/40mg</t>
  </si>
  <si>
    <t>pedetral lemon sachet</t>
  </si>
  <si>
    <t>peditral 500ml liq banana</t>
  </si>
  <si>
    <t xml:space="preserve">peditral 500ml liq orange </t>
  </si>
  <si>
    <t>peditral 500ml liq regular</t>
  </si>
  <si>
    <t>peditral lemon sachet</t>
  </si>
  <si>
    <t>peditral liquid banana</t>
  </si>
  <si>
    <t>peditral liquid orange</t>
  </si>
  <si>
    <t>peditral liquid regular</t>
  </si>
  <si>
    <t>peditral orange  sachet</t>
  </si>
  <si>
    <t>Peditral ORS lemon</t>
  </si>
  <si>
    <t>Peditral ORS orange</t>
  </si>
  <si>
    <t>peditral ors sachet orange</t>
  </si>
  <si>
    <t>peditral sachet orange</t>
  </si>
  <si>
    <t>SELANZ SR 30MG capsule</t>
  </si>
  <si>
    <t>spiromide 20mg</t>
  </si>
  <si>
    <t>sustac 6.4mg</t>
  </si>
  <si>
    <t>sinemet extra tab</t>
  </si>
  <si>
    <t>sinemet tab</t>
  </si>
  <si>
    <t>tramal 50mg cap</t>
  </si>
  <si>
    <t>tramal caps 50 mg</t>
  </si>
  <si>
    <t>tramal inj 100mg</t>
  </si>
  <si>
    <t>tramal sr 100 tab</t>
  </si>
  <si>
    <t xml:space="preserve">vaptor 10 mg </t>
  </si>
  <si>
    <t xml:space="preserve">vaptor 20 mg </t>
  </si>
  <si>
    <t xml:space="preserve">vaptor 5 mg </t>
  </si>
  <si>
    <t xml:space="preserve">vitrum </t>
  </si>
  <si>
    <t>venofer inj</t>
  </si>
  <si>
    <t>zocor 10mg</t>
  </si>
  <si>
    <t>zocor 20mg</t>
  </si>
  <si>
    <t>zocor 40mg</t>
  </si>
  <si>
    <t>abocal effervesent tab</t>
  </si>
  <si>
    <t>AboCran sachet</t>
  </si>
  <si>
    <t>arinac forte tab</t>
  </si>
  <si>
    <t>arinac syp</t>
  </si>
  <si>
    <t>Arinac tab</t>
  </si>
  <si>
    <t>artifen 50mg</t>
  </si>
  <si>
    <t xml:space="preserve">becefol tab </t>
  </si>
  <si>
    <t>bevidox 60's tab</t>
  </si>
  <si>
    <t>bremax 1mg</t>
  </si>
  <si>
    <t>bremax 2mg tab</t>
  </si>
  <si>
    <t>brufen 200mg</t>
  </si>
  <si>
    <t>brufen 400 tab</t>
  </si>
  <si>
    <t xml:space="preserve">brufen 600mg </t>
  </si>
  <si>
    <t>BRUFEN CREAM 30G</t>
  </si>
  <si>
    <t>brufen ds syp</t>
  </si>
  <si>
    <t>Brufen Plus Tab</t>
  </si>
  <si>
    <t>Cecon 500 tab</t>
  </si>
  <si>
    <t>cipoxin 250mg</t>
  </si>
  <si>
    <t>cipoxin 500mg</t>
  </si>
  <si>
    <t>Citro soda 20pc  lemon</t>
  </si>
  <si>
    <t>Citro soda 20pc  orange</t>
  </si>
  <si>
    <t xml:space="preserve">Cofcol Syp </t>
  </si>
  <si>
    <t>cofcol tab</t>
  </si>
  <si>
    <t>colofac tab 135mg</t>
  </si>
  <si>
    <t>cremafin syp</t>
  </si>
  <si>
    <t>dalemycin 250mg</t>
  </si>
  <si>
    <t>dijex MP Syp</t>
  </si>
  <si>
    <t>duphalac 120ml syp</t>
  </si>
  <si>
    <t>duphaston  tab</t>
  </si>
  <si>
    <t>entamizole tab</t>
  </si>
  <si>
    <t>epival 250mg</t>
  </si>
  <si>
    <t xml:space="preserve">epival 500mg </t>
  </si>
  <si>
    <t>epival cr 500mg</t>
  </si>
  <si>
    <t>epival syp</t>
  </si>
  <si>
    <t xml:space="preserve">Ezomol 20mg </t>
  </si>
  <si>
    <t>Ezomol 40mg</t>
  </si>
  <si>
    <t>flexin 250mg</t>
  </si>
  <si>
    <t>flexin 500mg</t>
  </si>
  <si>
    <t>floaid tab 10mg</t>
  </si>
  <si>
    <t>floaid tab 5mg</t>
  </si>
  <si>
    <t>froben 100mg</t>
  </si>
  <si>
    <t>froben 50mg</t>
  </si>
  <si>
    <t xml:space="preserve">ganaton 50mg tab </t>
  </si>
  <si>
    <t xml:space="preserve">ganaton od tab </t>
  </si>
  <si>
    <t>hytrin 2mg tab</t>
  </si>
  <si>
    <t>iberet 500 syp</t>
  </si>
  <si>
    <t>iberet folic tab</t>
  </si>
  <si>
    <t>Klaricid 250mg</t>
  </si>
  <si>
    <t>Klaricid 500mg</t>
  </si>
  <si>
    <t>levonen 500mg</t>
  </si>
  <si>
    <t>mastal 10 tab</t>
  </si>
  <si>
    <t>mucolator sachet</t>
  </si>
  <si>
    <t>neophage 500mg</t>
  </si>
  <si>
    <t xml:space="preserve">optilets m </t>
  </si>
  <si>
    <t>pedia lyte liq 500ml</t>
  </si>
  <si>
    <t>pedia lyte sachet</t>
  </si>
  <si>
    <t>Protect ABC Bubble gum toothpaste</t>
  </si>
  <si>
    <t>Protect ABC Strawberry toothpaste</t>
  </si>
  <si>
    <t>Protect Mouth wash Anti bacterial</t>
  </si>
  <si>
    <t xml:space="preserve">Protect Mouth wash with Floride </t>
  </si>
  <si>
    <t xml:space="preserve">Rashnil 20g  cream </t>
  </si>
  <si>
    <t>rondec c syp</t>
  </si>
  <si>
    <t>ruvastat 10mg</t>
  </si>
  <si>
    <t>ruvastat 20mg</t>
  </si>
  <si>
    <t>ruvastat 5mg</t>
  </si>
  <si>
    <t>serc tab 16mg</t>
  </si>
  <si>
    <t>serc tab 24mg</t>
  </si>
  <si>
    <t>serc tab 8mg</t>
  </si>
  <si>
    <t xml:space="preserve">Somogel cream 20g </t>
  </si>
  <si>
    <t>surbex syp</t>
  </si>
  <si>
    <t>surbex t 30's tab</t>
  </si>
  <si>
    <t>thyronorm 25mg</t>
  </si>
  <si>
    <t>thyronorm 50mg</t>
  </si>
  <si>
    <t>thyronorm 75mg</t>
  </si>
  <si>
    <t>thyronorm 100mg</t>
  </si>
  <si>
    <t>thyronorm 125mg</t>
  </si>
  <si>
    <t>ural sachet</t>
  </si>
  <si>
    <t>Urixen tab</t>
  </si>
  <si>
    <t>vidalyn syp</t>
  </si>
  <si>
    <t>vidalynL syp</t>
  </si>
  <si>
    <t>vidaylin M syp</t>
  </si>
  <si>
    <t>udl -  Abbot ,</t>
  </si>
  <si>
    <t>pack</t>
  </si>
  <si>
    <t xml:space="preserve"> 346 5198143 </t>
  </si>
  <si>
    <t>ansaid 100mg</t>
  </si>
  <si>
    <t>arthrotec 50mg</t>
  </si>
  <si>
    <t>basoquin 150mg tab</t>
  </si>
  <si>
    <t>benadryl tab</t>
  </si>
  <si>
    <t>blink fresh e/drops</t>
  </si>
  <si>
    <t>cardura tab 2mg</t>
  </si>
  <si>
    <t>cardura tab 4mg</t>
  </si>
  <si>
    <t>citralka syp</t>
  </si>
  <si>
    <t>corex d syp 120ml</t>
  </si>
  <si>
    <t>DELTACORTRIL 5MG TAB</t>
  </si>
  <si>
    <t>DETRUSITOL 2MG</t>
  </si>
  <si>
    <t>dexatob Eye Drops</t>
  </si>
  <si>
    <t>diflucan 150mg</t>
  </si>
  <si>
    <t>fasigyn 300mg tab</t>
  </si>
  <si>
    <t>fasigyn 500mg tab</t>
  </si>
  <si>
    <t>inderal 10mg</t>
  </si>
  <si>
    <t>inderal 40mg</t>
  </si>
  <si>
    <t>lincocin inj 300mg</t>
  </si>
  <si>
    <t>lipitor 40mg</t>
  </si>
  <si>
    <t>lotepred forte e/drops</t>
  </si>
  <si>
    <t>lyrica 75mg</t>
  </si>
  <si>
    <t>megamox opthalamic sol</t>
  </si>
  <si>
    <t>nasomet nasal spray</t>
  </si>
  <si>
    <t>norvasc 10mg</t>
  </si>
  <si>
    <t>ocuflur e/drops</t>
  </si>
  <si>
    <t>optoflox eye drops</t>
  </si>
  <si>
    <t>optopred susp 5ml</t>
  </si>
  <si>
    <t>ponstan forte Tabs</t>
  </si>
  <si>
    <t xml:space="preserve">softeal 0.3% drops </t>
  </si>
  <si>
    <t>tears forte opth susp</t>
  </si>
  <si>
    <t>tenoret 50mg</t>
  </si>
  <si>
    <t>tenormin 100mg</t>
  </si>
  <si>
    <t>tenormin 25mg</t>
  </si>
  <si>
    <t>tenormin 50mg</t>
  </si>
  <si>
    <t>vibramycin tabs</t>
  </si>
  <si>
    <t>zestril 10mg</t>
  </si>
  <si>
    <t>zestril 20mg</t>
  </si>
  <si>
    <t>zestril 5mg</t>
  </si>
  <si>
    <t>acylex oint 5g</t>
  </si>
  <si>
    <t>atarax 25mg</t>
  </si>
  <si>
    <t>atarax tab 10mg</t>
  </si>
  <si>
    <t>avamys nasal spray 27.5 mcg</t>
  </si>
  <si>
    <t>bronochol syp 120ml</t>
  </si>
  <si>
    <t>carveda 12.5 mg</t>
  </si>
  <si>
    <t>carveda 25 mg</t>
  </si>
  <si>
    <t>carveda 3.125mg</t>
  </si>
  <si>
    <t>carveda 6.25 mg</t>
  </si>
  <si>
    <t>diares q sachet</t>
  </si>
  <si>
    <t xml:space="preserve">duodart cap </t>
  </si>
  <si>
    <t>duofilm</t>
  </si>
  <si>
    <t>entox p tab</t>
  </si>
  <si>
    <t>flixotide evohaler</t>
  </si>
  <si>
    <t xml:space="preserve">hydrozole cream </t>
  </si>
  <si>
    <t>keppra 250mg</t>
  </si>
  <si>
    <t>lamictal 100mg</t>
  </si>
  <si>
    <t>lamictal 25mg</t>
  </si>
  <si>
    <t>lamictal 50mg</t>
  </si>
  <si>
    <t>lederplex syp</t>
  </si>
  <si>
    <t>lotrix cream</t>
  </si>
  <si>
    <t xml:space="preserve">lotrix lotion </t>
  </si>
  <si>
    <t xml:space="preserve">maxolan syp </t>
  </si>
  <si>
    <t>maxolan tab 10mg</t>
  </si>
  <si>
    <t>mucaine syp</t>
  </si>
  <si>
    <t>Nilstat drops</t>
  </si>
  <si>
    <t xml:space="preserve">omega 20mg </t>
  </si>
  <si>
    <t>omega 40mg</t>
  </si>
  <si>
    <t>one test pt stript</t>
  </si>
  <si>
    <t>piriton expectorant linctus</t>
  </si>
  <si>
    <t>piriton tabs</t>
  </si>
  <si>
    <t xml:space="preserve">qalsium D mixed fruit </t>
  </si>
  <si>
    <t xml:space="preserve">qalsium D orange </t>
  </si>
  <si>
    <t xml:space="preserve">qalsium D strawberry </t>
  </si>
  <si>
    <t>requip 0.25mg</t>
  </si>
  <si>
    <t>requip 1mg</t>
  </si>
  <si>
    <t>requip 2mg</t>
  </si>
  <si>
    <t>rifaxa 200mg tab</t>
  </si>
  <si>
    <t>rifaxa 550mg tab</t>
  </si>
  <si>
    <t>seretide 250mcg evohaler</t>
  </si>
  <si>
    <t>sitagen 100mg</t>
  </si>
  <si>
    <t>sitagen 50mg</t>
  </si>
  <si>
    <t>sitagen m xr 50/500</t>
  </si>
  <si>
    <t>triHemic 600mg tab</t>
  </si>
  <si>
    <t>voltral emulgel 20gm</t>
  </si>
  <si>
    <t>VOLTRAL EMULGEL 50 GM</t>
  </si>
  <si>
    <t>wymox 500mg caps</t>
  </si>
  <si>
    <t>Xavor 25mg</t>
  </si>
  <si>
    <t>Xavor 50mg</t>
  </si>
  <si>
    <t>Xavor Diu</t>
  </si>
  <si>
    <t>xyzal tabs</t>
  </si>
  <si>
    <t>zental tab</t>
  </si>
  <si>
    <t>zovirax cream 10g</t>
  </si>
  <si>
    <t>zyloric 100mg</t>
  </si>
  <si>
    <t>zyloric 300mg</t>
  </si>
  <si>
    <t>fevol spansule cap</t>
  </si>
  <si>
    <t>Britanyl tab</t>
  </si>
  <si>
    <t>qty</t>
  </si>
  <si>
    <t xml:space="preserve">sanoofi </t>
  </si>
  <si>
    <t>sandoz</t>
  </si>
  <si>
    <t>bosch</t>
  </si>
  <si>
    <t>amaryl 1mg</t>
  </si>
  <si>
    <t>somezole 40mg</t>
  </si>
  <si>
    <t>amaryl 2mg</t>
  </si>
  <si>
    <t>stemetil tab 5mg</t>
  </si>
  <si>
    <t>amaryl 3mg</t>
  </si>
  <si>
    <t>telfast 120mg</t>
  </si>
  <si>
    <t>amaryl 4mg</t>
  </si>
  <si>
    <t>telfast 180mg</t>
  </si>
  <si>
    <t>amaryl M.S.R 1/500</t>
  </si>
  <si>
    <t>telfast 60mg</t>
  </si>
  <si>
    <t>amaryl M.S.R 2/500</t>
  </si>
  <si>
    <t>telfast d tab</t>
  </si>
  <si>
    <t>aprovel 150mg</t>
  </si>
  <si>
    <t>ternilin 2mg</t>
  </si>
  <si>
    <t>avil syp</t>
  </si>
  <si>
    <t>ternilin 4 mg</t>
  </si>
  <si>
    <t>avil tab</t>
  </si>
  <si>
    <t>tixylix cough linctus</t>
  </si>
  <si>
    <t>bofalgon 1g/100ml infusion</t>
  </si>
  <si>
    <t>zatofen syp</t>
  </si>
  <si>
    <t>calamox 156ml susp 90ml</t>
  </si>
  <si>
    <t>zatofen tabs</t>
  </si>
  <si>
    <t>calamox 1g</t>
  </si>
  <si>
    <t>calamox 375mg tabs</t>
  </si>
  <si>
    <t>calamox 625mg tabs</t>
  </si>
  <si>
    <t>calamox ds 312 susp 90ml</t>
  </si>
  <si>
    <t xml:space="preserve">calamox ds 312/5ml susp 60ml oranage </t>
  </si>
  <si>
    <t>calamox plain 156 susp 60ml</t>
  </si>
  <si>
    <t>calamox plain 156/5ml susp 90ml orange</t>
  </si>
  <si>
    <t>co plavix 75/75</t>
  </si>
  <si>
    <t>daonil tab 5mg</t>
  </si>
  <si>
    <t>enterogermina 2 billion 20s</t>
  </si>
  <si>
    <t>flagyl 200mg tab</t>
  </si>
  <si>
    <t>flagyl 400mg tab</t>
  </si>
  <si>
    <t>FLAGYL INJ</t>
  </si>
  <si>
    <t>Flagyl plus susp</t>
  </si>
  <si>
    <t xml:space="preserve">Flagyl plus tab </t>
  </si>
  <si>
    <t>Flagyl syp</t>
  </si>
  <si>
    <t>lasix inj 20mg/2ml</t>
  </si>
  <si>
    <t>lasoride  tab</t>
  </si>
  <si>
    <t xml:space="preserve">muscoril </t>
  </si>
  <si>
    <t>neodipar 500mg</t>
  </si>
  <si>
    <t>neodipar 850mg</t>
  </si>
  <si>
    <t>no spa 40 mg</t>
  </si>
  <si>
    <t>no spa forte</t>
  </si>
  <si>
    <t>nocid 20mg 20tab</t>
  </si>
  <si>
    <t>nocid 40mg</t>
  </si>
  <si>
    <t>omezol 20mg</t>
  </si>
  <si>
    <t>omezol 40mg</t>
  </si>
  <si>
    <t>phenergan elixir</t>
  </si>
  <si>
    <t>plavix 75 mg</t>
  </si>
  <si>
    <t>prelox granules 40/5</t>
  </si>
  <si>
    <t>rova 10mg</t>
  </si>
  <si>
    <t>secnidal forte tab</t>
  </si>
  <si>
    <t>1 pack</t>
  </si>
  <si>
    <t>pedetral orange sachet</t>
  </si>
  <si>
    <t>spiromide 40mg</t>
  </si>
  <si>
    <t>sustac 2.6mg</t>
  </si>
  <si>
    <t>serenace 1.5mg</t>
  </si>
  <si>
    <t>serenace 5mg</t>
  </si>
  <si>
    <t>tryptanol 25mg</t>
  </si>
  <si>
    <t>peditral 500ml liq bubble gum</t>
  </si>
  <si>
    <t>vibramycin caps</t>
  </si>
  <si>
    <t>zoloft 100mg</t>
  </si>
  <si>
    <t>crafilm chewable tabs</t>
  </si>
  <si>
    <t>ACABEL 4MG TAB</t>
  </si>
  <si>
    <t>DISPROL 500MG</t>
  </si>
  <si>
    <t>DIGESTINE 40MG</t>
  </si>
  <si>
    <t>PCAM 0.5%GEL</t>
  </si>
  <si>
    <t>REVOMET GEL 15G</t>
  </si>
  <si>
    <t>REVOMET GEL 20G</t>
  </si>
  <si>
    <t>REVOMET PLUS GEL 25G</t>
  </si>
  <si>
    <t>syp</t>
  </si>
  <si>
    <t>eye</t>
  </si>
  <si>
    <t>lotion</t>
  </si>
  <si>
    <t>hivate lotion</t>
  </si>
  <si>
    <t>tears plus eye drop</t>
  </si>
  <si>
    <t>min stock</t>
  </si>
  <si>
    <t>current</t>
  </si>
  <si>
    <t>barcode</t>
  </si>
  <si>
    <t>type</t>
  </si>
  <si>
    <t>ketress syp</t>
  </si>
  <si>
    <t>ketress 40mg</t>
  </si>
  <si>
    <t>KETROSAN SOL 5ML</t>
  </si>
  <si>
    <t>fml forte  eye drops</t>
  </si>
  <si>
    <t>berica 60mg</t>
  </si>
  <si>
    <t>SALAZODINE EC 500MG TAB</t>
  </si>
  <si>
    <t>HYDRYLLIN 120ML syp</t>
  </si>
  <si>
    <t>vitrum tab</t>
  </si>
  <si>
    <t>maltofer syp 120ml</t>
  </si>
  <si>
    <t>tixylix cough linctus ( syp )</t>
  </si>
  <si>
    <t>muscoril tab</t>
  </si>
  <si>
    <t>lasix 20mg</t>
  </si>
  <si>
    <t>lasix 40mg</t>
  </si>
  <si>
    <t>rova 20mg</t>
  </si>
  <si>
    <t>xylocaine gel</t>
  </si>
  <si>
    <t>sachet</t>
  </si>
  <si>
    <t>DECON  A 15ML EYE DROP</t>
  </si>
  <si>
    <t>eyebrex eye drops</t>
  </si>
  <si>
    <t xml:space="preserve">chloroptic opth soln </t>
  </si>
  <si>
    <t>eyebrex eye oint</t>
  </si>
  <si>
    <t>Optachlor eye-oint</t>
  </si>
  <si>
    <t>zolopat eye drops</t>
  </si>
  <si>
    <t>vitamin</t>
  </si>
  <si>
    <t>fc</t>
  </si>
  <si>
    <t>CLOPID ASP 75MG/150MG</t>
  </si>
  <si>
    <t>clopid 75mg tab</t>
  </si>
  <si>
    <t>CLOPID ASP 75MG/75MG</t>
  </si>
  <si>
    <t>inhaler</t>
  </si>
  <si>
    <t>quench 15g cream</t>
  </si>
  <si>
    <t>Valam Tablets 5/80mg 14's</t>
  </si>
  <si>
    <t>by C.C.L (Pvt) Ltd .</t>
  </si>
  <si>
    <t>Rs. 20.06 per Tablet</t>
  </si>
  <si>
    <t>box</t>
  </si>
  <si>
    <t>strip</t>
  </si>
  <si>
    <t>Amlodipine, Valsartan</t>
  </si>
  <si>
    <t>Hypertension</t>
  </si>
  <si>
    <t>Uses</t>
  </si>
  <si>
    <t>This medicine is indicated in treatment of Hypertension,Heart Failure,Post-Myocardial Infarction.</t>
  </si>
  <si>
    <t>Side Effects</t>
  </si>
  <si>
    <t>Dizziness,Increased blood urea nitrogen,Hyperkalemia,dry cough.</t>
  </si>
  <si>
    <t>When not to use</t>
  </si>
  <si>
    <t>It is contraindicated in patients with known hypersensitivity to the drug</t>
  </si>
  <si>
    <t>Precaution</t>
  </si>
  <si>
    <t>Before taking valsartan, tell your doctor or pharmacist if you are allergic to it; or if you have any other allergies. This product may contain inactive ingredients, which can cause allergic reactions or other problems. Talk to your pharmacist for more details.</t>
  </si>
  <si>
    <t>Before using this medication, tell your doctor or pharmacist your medical history, especially of: liver disease, loss of too much body water and minerals (dehydration).</t>
  </si>
  <si>
    <t>Use with caution in renal artery stenosis; avoid in bilateral renal artery stenosis.</t>
  </si>
  <si>
    <t>It is unknown if this drug passes into breast milk. Consult your doctor before breast-feeding.</t>
  </si>
  <si>
    <t>Pregnancy</t>
  </si>
  <si>
    <t>This drug may pose risks to your pregnancy, therefore please do not take this medicine without consulting your doctor first.</t>
  </si>
  <si>
    <t>Drugs to avoid</t>
  </si>
  <si>
    <t>This medicine may interact with baricitinib,enalapril,captopril,lisinopril,lithium,eluxadoline</t>
  </si>
  <si>
    <t>Substitute Products</t>
  </si>
  <si>
    <t>n picture</t>
  </si>
  <si>
    <t>Share this:</t>
  </si>
  <si>
    <t>fb twit</t>
  </si>
  <si>
    <t xml:space="preserve">desora syp </t>
  </si>
  <si>
    <t>formula</t>
  </si>
  <si>
    <t xml:space="preserve">category </t>
  </si>
  <si>
    <t>box pic url</t>
  </si>
  <si>
    <t>strip pic url</t>
  </si>
  <si>
    <t>manufac</t>
  </si>
  <si>
    <t>name</t>
  </si>
  <si>
    <t>price per tab</t>
  </si>
  <si>
    <t>arsenic 31</t>
  </si>
  <si>
    <t>arnica</t>
  </si>
  <si>
    <t>Cardio-Vascular System</t>
  </si>
  <si>
    <t>Angina</t>
  </si>
  <si>
    <t>Arrythmias</t>
  </si>
  <si>
    <t>Heart Failure</t>
  </si>
  <si>
    <t>Hyperlipidemia</t>
  </si>
  <si>
    <t>Prescription</t>
  </si>
  <si>
    <t>Pulmonary Hypertension</t>
  </si>
  <si>
    <t>Stroke</t>
  </si>
  <si>
    <t>Supplement</t>
  </si>
  <si>
    <t>Central Nervous System</t>
  </si>
  <si>
    <t>Anaesthesia</t>
  </si>
  <si>
    <t>Antidote</t>
  </si>
  <si>
    <t>Anxiety</t>
  </si>
  <si>
    <t>Cognitive Function</t>
  </si>
  <si>
    <t>Depression</t>
  </si>
  <si>
    <t>Epilepsy</t>
  </si>
  <si>
    <t>Insomnia</t>
  </si>
  <si>
    <t>Migraine</t>
  </si>
  <si>
    <t>Motion Sickness</t>
  </si>
  <si>
    <t>Neuropathic Pain</t>
  </si>
  <si>
    <t>Obsessive Compulsive Disorder</t>
  </si>
  <si>
    <t>Pain</t>
  </si>
  <si>
    <t>Parkinson</t>
  </si>
  <si>
    <t>Psychosis</t>
  </si>
  <si>
    <t>Schizophrenia</t>
  </si>
  <si>
    <t>Seizures</t>
  </si>
  <si>
    <t>Vertigo</t>
  </si>
  <si>
    <t>Circulatory System</t>
  </si>
  <si>
    <t>Anemia</t>
  </si>
  <si>
    <t>Deep Vein Thrombosis</t>
  </si>
  <si>
    <t>Dehydration</t>
  </si>
  <si>
    <t>Hemorrhage</t>
  </si>
  <si>
    <t>Infection</t>
  </si>
  <si>
    <t>Inflammation</t>
  </si>
  <si>
    <t>Malaria</t>
  </si>
  <si>
    <t>Vaccine</t>
  </si>
  <si>
    <t>https://dvago.pk/collections/derma</t>
  </si>
  <si>
    <t>Derma</t>
  </si>
  <si>
    <t>Acne</t>
  </si>
  <si>
    <t>Acne Vulgaris</t>
  </si>
  <si>
    <t>Anti-Aging Cream</t>
  </si>
  <si>
    <t>Baldness</t>
  </si>
  <si>
    <t>Dandruff</t>
  </si>
  <si>
    <t>Dark Spots</t>
  </si>
  <si>
    <t>Dermatitis</t>
  </si>
  <si>
    <t>Dry Skin</t>
  </si>
  <si>
    <t>Dryness</t>
  </si>
  <si>
    <t>Eczema</t>
  </si>
  <si>
    <t>Facial hair</t>
  </si>
  <si>
    <t>Fungal Infection</t>
  </si>
  <si>
    <t>Hair fall</t>
  </si>
  <si>
    <t>Hair Growth</t>
  </si>
  <si>
    <t>Hair Treatments</t>
  </si>
  <si>
    <t>Hygiene</t>
  </si>
  <si>
    <t>Hyperpigmentation</t>
  </si>
  <si>
    <t>Itching</t>
  </si>
  <si>
    <t>Medicated Soaps</t>
  </si>
  <si>
    <t>Nits Lice</t>
  </si>
  <si>
    <t>Psoriasis</t>
  </si>
  <si>
    <t>Rashes</t>
  </si>
  <si>
    <t>Scabies</t>
  </si>
  <si>
    <t>Scars</t>
  </si>
  <si>
    <t>Skin Care</t>
  </si>
  <si>
    <t>Skin Hair &amp; Nails</t>
  </si>
  <si>
    <t>Skin Nails Hair Problems</t>
  </si>
  <si>
    <t>Sun Burns</t>
  </si>
  <si>
    <t>Sun Screen</t>
  </si>
  <si>
    <t>Sunblock</t>
  </si>
  <si>
    <t>Topical Antibacterial</t>
  </si>
  <si>
    <t>Warts</t>
  </si>
  <si>
    <t>Whitening</t>
  </si>
  <si>
    <t>Endocrine System</t>
  </si>
  <si>
    <t>https://dvago.pk/collections/endocrine-system</t>
  </si>
  <si>
    <t>Conception</t>
  </si>
  <si>
    <t>Contraceptive</t>
  </si>
  <si>
    <t>Diabetes</t>
  </si>
  <si>
    <t>Dialysis</t>
  </si>
  <si>
    <t>Infertility</t>
  </si>
  <si>
    <t>Insufficient Lactation</t>
  </si>
  <si>
    <t>Nocturia</t>
  </si>
  <si>
    <t>Osteoporosis Osteopenia Osteoarthritis</t>
  </si>
  <si>
    <t>Uterine Contraction</t>
  </si>
  <si>
    <t>https://dvago.pk/collections/eyes-nose-ear</t>
  </si>
  <si>
    <t>Allergy</t>
  </si>
  <si>
    <t>Cataract</t>
  </si>
  <si>
    <t>Congestion</t>
  </si>
  <si>
    <t>Eyes Nose Ear</t>
  </si>
  <si>
    <t>Glaucoma</t>
  </si>
  <si>
    <t>Procedure</t>
  </si>
  <si>
    <t>https://dvago.pk/collections/gastro-intestinal-tract</t>
  </si>
  <si>
    <t>Acidity</t>
  </si>
  <si>
    <t>Appetite Stimulant</t>
  </si>
  <si>
    <t>Bleeding Gum</t>
  </si>
  <si>
    <t>Diarrhea</t>
  </si>
  <si>
    <t>Fluids &amp; Electrolytes</t>
  </si>
  <si>
    <t>Gall Stones</t>
  </si>
  <si>
    <t>Gastro-Intestinal Tract</t>
  </si>
  <si>
    <t>Gastroesophageal Reflux Disease</t>
  </si>
  <si>
    <t>Hepatitis</t>
  </si>
  <si>
    <t>Indigestion</t>
  </si>
  <si>
    <t>Irritable Bowel Syndrome</t>
  </si>
  <si>
    <t>Laxative</t>
  </si>
  <si>
    <t>Nausea Vomiting Of Pregnancy</t>
  </si>
  <si>
    <t>Obesity</t>
  </si>
  <si>
    <t>Overweight</t>
  </si>
  <si>
    <t>Parasites</t>
  </si>
  <si>
    <t>Piles</t>
  </si>
  <si>
    <t>Spasm</t>
  </si>
  <si>
    <t>Tuberculosis</t>
  </si>
  <si>
    <t>Vomiting</t>
  </si>
  <si>
    <t>https://dvago.pk/collections/miscellaneous</t>
  </si>
  <si>
    <t>Bacterial Infection</t>
  </si>
  <si>
    <t>Cancer</t>
  </si>
  <si>
    <t>Eye Allergies</t>
  </si>
  <si>
    <t>Eye Inflammation</t>
  </si>
  <si>
    <t>Infection And Inflammation</t>
  </si>
  <si>
    <t>Iron Deficiency</t>
  </si>
  <si>
    <t>Malnutrients Baby</t>
  </si>
  <si>
    <t>Minerals Defficiency</t>
  </si>
  <si>
    <t>Miscellaneous</t>
  </si>
  <si>
    <t>Multivitamins</t>
  </si>
  <si>
    <t>Omega 3 Defficiency</t>
  </si>
  <si>
    <t>Osteoprosis</t>
  </si>
  <si>
    <t>Plasma Substitute</t>
  </si>
  <si>
    <t>Poly Cystic Ovaries</t>
  </si>
  <si>
    <t>Urinary Tract Infection</t>
  </si>
  <si>
    <t>https://dvago.pk/collections/respiratory-tract-system</t>
  </si>
  <si>
    <t>Asthma</t>
  </si>
  <si>
    <t>Bronchodilator/Allergy</t>
  </si>
  <si>
    <t>Chronic Obstructive Pulmonary Disease</t>
  </si>
  <si>
    <t>Cough</t>
  </si>
  <si>
    <t>Fever &amp; Cough</t>
  </si>
  <si>
    <t>Mucolytic Agent</t>
  </si>
  <si>
    <t>Musculo-Skeletal System</t>
  </si>
  <si>
    <t>Respiratory Tract System</t>
  </si>
  <si>
    <t>https://dvago.pk/collections/urinary-tract-system</t>
  </si>
  <si>
    <t>medicines</t>
  </si>
  <si>
    <t>https://dvago.pk/collections/cardio-vascular-system</t>
  </si>
  <si>
    <t>https://dvago.pk/collections/central-nervous-system</t>
  </si>
  <si>
    <t>https://dvago.pk/collections/circulatory-system</t>
  </si>
  <si>
    <t>Acid Reflux</t>
  </si>
  <si>
    <t>Acidity And Ulcers</t>
  </si>
  <si>
    <t>Acidity Indigestion And Heartburn</t>
  </si>
  <si>
    <t>Anti-Alzheimer</t>
  </si>
  <si>
    <t>Anti-Viral</t>
  </si>
  <si>
    <t>Antibiotic</t>
  </si>
  <si>
    <t>Arthritis</t>
  </si>
  <si>
    <t>Benign Prostate Hyperplasia</t>
  </si>
  <si>
    <t>Bleeding ( Systemic Care )</t>
  </si>
  <si>
    <t>CNS Stimulant</t>
  </si>
  <si>
    <t>Dementia</t>
  </si>
  <si>
    <t>Diabetes Management</t>
  </si>
  <si>
    <t>Digestive System</t>
  </si>
  <si>
    <t>Digestives And Laxatives</t>
  </si>
  <si>
    <t>Dry eyes</t>
  </si>
  <si>
    <t>Ear Infection</t>
  </si>
  <si>
    <t>Endometriosis</t>
  </si>
  <si>
    <t>Eye Care</t>
  </si>
  <si>
    <t>Eye Infection</t>
  </si>
  <si>
    <t>Fever/Pain</t>
  </si>
  <si>
    <t>Fight the cold</t>
  </si>
  <si>
    <t>Frequent Urination</t>
  </si>
  <si>
    <t>Gastrointestinal System</t>
  </si>
  <si>
    <t>Haematoma</t>
  </si>
  <si>
    <t>Hair Care</t>
  </si>
  <si>
    <t>Hair Oil</t>
  </si>
  <si>
    <t>Heart Burn</t>
  </si>
  <si>
    <t>Hormone Replacement Therapy</t>
  </si>
  <si>
    <t>Immunosuppressant</t>
  </si>
  <si>
    <t>Labour</t>
  </si>
  <si>
    <t>Liver Disease</t>
  </si>
  <si>
    <t>Local Anesthetic</t>
  </si>
  <si>
    <t>Medicated Shampoo</t>
  </si>
  <si>
    <t>Medicine</t>
  </si>
  <si>
    <t>Men's Care</t>
  </si>
  <si>
    <t>Mouth Infection</t>
  </si>
  <si>
    <t>Mouth Ulcers</t>
  </si>
  <si>
    <t>Multivitamin</t>
  </si>
  <si>
    <t>Muscle Pain</t>
  </si>
  <si>
    <t>Muscle spasm</t>
  </si>
  <si>
    <t>Myasthenia Gravis</t>
  </si>
  <si>
    <t>Nasal Congestion</t>
  </si>
  <si>
    <t>Nutritional Supplement</t>
  </si>
  <si>
    <t>Oral Care</t>
  </si>
  <si>
    <t>Osteoarthiritis</t>
  </si>
  <si>
    <t>Osteoporosis</t>
  </si>
  <si>
    <t>Otc</t>
  </si>
  <si>
    <t>Pain &amp; Inflammation</t>
  </si>
  <si>
    <t>Pain and Inflammation</t>
  </si>
  <si>
    <t>Pupil Dilation</t>
  </si>
  <si>
    <t>Reproductive System</t>
  </si>
  <si>
    <t>Respiratory</t>
  </si>
  <si>
    <t>Respiratory System</t>
  </si>
  <si>
    <t>Rheumatoid Arthritis</t>
  </si>
  <si>
    <t>Sedation and Analgesia</t>
  </si>
  <si>
    <t>Sore Throat</t>
  </si>
  <si>
    <t>Urinary Tract</t>
  </si>
  <si>
    <t>Urinary Tract System</t>
  </si>
  <si>
    <t>Urology</t>
  </si>
  <si>
    <t>Wound Care</t>
  </si>
  <si>
    <t>Eyes, Nose, Ear</t>
  </si>
  <si>
    <t>Medicine </t>
  </si>
  <si>
    <t>Baby &amp; Mother Care </t>
  </si>
  <si>
    <t>Personal Care </t>
  </si>
  <si>
    <t>OTC &amp; Health Needs </t>
  </si>
  <si>
    <t>Foods &amp; Beverages </t>
  </si>
  <si>
    <t>Nutrition &amp; Supplements </t>
  </si>
  <si>
    <t>Calcium &amp; Bone Supplements</t>
  </si>
  <si>
    <t>Nutritional Foods and Drinks</t>
  </si>
  <si>
    <t>Sports Supplements</t>
  </si>
  <si>
    <t>View All</t>
  </si>
  <si>
    <t>Devices &amp; Appliances </t>
  </si>
  <si>
    <t>Hygiene &amp; Household </t>
  </si>
  <si>
    <t>https://dvago.pk/collections/medicine?page=2&amp;grid_list=grid-view</t>
  </si>
  <si>
    <t>levopraid 50mg</t>
  </si>
  <si>
    <t>dayalets tab</t>
  </si>
  <si>
    <t>entamizole ds tab</t>
  </si>
  <si>
    <t>protium tab</t>
  </si>
  <si>
    <t>prothiaden 25mg tab</t>
  </si>
  <si>
    <t>theograd tab</t>
  </si>
  <si>
    <t>4 pack</t>
  </si>
  <si>
    <t>Cecon drops</t>
  </si>
  <si>
    <t>xecomb ear drops</t>
  </si>
  <si>
    <t xml:space="preserve">zental susp </t>
  </si>
  <si>
    <t>zoloft 50mg</t>
  </si>
  <si>
    <t>Lysovit syp</t>
  </si>
  <si>
    <t>maltofer  30ml drops</t>
  </si>
  <si>
    <t>co extor 10/160/12.5</t>
  </si>
  <si>
    <t>norcotics</t>
  </si>
  <si>
    <t xml:space="preserve">num - </t>
  </si>
  <si>
    <t>Item Name - 17nov21</t>
  </si>
  <si>
    <t>c code</t>
  </si>
  <si>
    <t>Ibl -  searle 17 nov21</t>
  </si>
  <si>
    <t>amgydex eye drops</t>
  </si>
  <si>
    <t>cream</t>
  </si>
  <si>
    <t xml:space="preserve">eyfem eye susp </t>
  </si>
  <si>
    <t>cefspan syp</t>
  </si>
  <si>
    <t>Ceremin 400mg tab *</t>
  </si>
  <si>
    <t xml:space="preserve">laxoberon syp </t>
  </si>
  <si>
    <t>gixer syp</t>
  </si>
  <si>
    <t>fridge</t>
  </si>
  <si>
    <t>mobirom 8mg</t>
  </si>
  <si>
    <t>plasil tabs</t>
  </si>
  <si>
    <t>sert  50mg</t>
  </si>
  <si>
    <t>sizzle 120mg tab</t>
  </si>
  <si>
    <t>spasrid tabs</t>
  </si>
  <si>
    <t>ospamox 1000mg*</t>
  </si>
  <si>
    <t>prelox granules 40/5*</t>
  </si>
  <si>
    <t>profenid tabs*</t>
  </si>
  <si>
    <t>mobikare 50mg caps</t>
  </si>
  <si>
    <t>fc-tab</t>
  </si>
  <si>
    <t>fc-syp</t>
  </si>
  <si>
    <t>new</t>
  </si>
  <si>
    <t>prothiaden 75mg tab</t>
  </si>
  <si>
    <t>ampiclox 250mg cap</t>
  </si>
  <si>
    <t>ampiclox 500mg cap</t>
  </si>
  <si>
    <t>tab/cap</t>
  </si>
  <si>
    <t>ezium 40mg*</t>
  </si>
  <si>
    <t>glucovance 250/1.25mg</t>
  </si>
  <si>
    <t>glucovance 500/2.5mg</t>
  </si>
  <si>
    <t>optifam 40mg</t>
  </si>
  <si>
    <t>polybion forte syp</t>
  </si>
  <si>
    <t>polyfer FA tab</t>
  </si>
  <si>
    <t>polyfer tab</t>
  </si>
  <si>
    <t>sangobion 120ml syp</t>
  </si>
  <si>
    <t>tearkool eye drops</t>
  </si>
  <si>
    <t>hydralline sugar free 120ml syp</t>
  </si>
  <si>
    <t>vitamin-syp</t>
  </si>
  <si>
    <t>pnet-3dec21</t>
  </si>
  <si>
    <t>nt- 3dec21</t>
  </si>
  <si>
    <t>done</t>
  </si>
  <si>
    <t>vikor 3 dec 21</t>
  </si>
  <si>
    <t>enterogermina 2 billion 10s</t>
  </si>
  <si>
    <t>Nilstat Cream ?</t>
  </si>
  <si>
    <t>?</t>
  </si>
  <si>
    <t>seroxat cr 12.5mg *</t>
  </si>
  <si>
    <t>zovirax tab *</t>
  </si>
  <si>
    <t>MOBIKARE-DR 75MG</t>
  </si>
  <si>
    <t>Note</t>
  </si>
  <si>
    <t>auntie</t>
  </si>
  <si>
    <t>floaid sachet</t>
  </si>
  <si>
    <t>serenace drops</t>
  </si>
  <si>
    <t>morcet 10mg</t>
  </si>
  <si>
    <t>dalacin 150mg tabs</t>
  </si>
  <si>
    <t>dalacin 300mg tabs</t>
  </si>
  <si>
    <t>3 pack</t>
  </si>
  <si>
    <t>#</t>
  </si>
  <si>
    <t>Dist name</t>
  </si>
  <si>
    <t>order</t>
  </si>
  <si>
    <t>deliver</t>
  </si>
  <si>
    <t>supervisor</t>
  </si>
  <si>
    <t xml:space="preserve">Order day </t>
  </si>
  <si>
    <t>Delivery</t>
  </si>
  <si>
    <t>mon</t>
  </si>
  <si>
    <t xml:space="preserve">saddam
 Monday - 2 pm tak </t>
  </si>
  <si>
    <t>rizwan /BILAL 0312 9296 906 tue/fri</t>
  </si>
  <si>
    <t>liaba surgical</t>
  </si>
  <si>
    <t>abbot nutriion</t>
  </si>
  <si>
    <t xml:space="preserve">Pak Ag </t>
  </si>
  <si>
    <t>udl - bf1 milk</t>
  </si>
  <si>
    <t>parazel mon/tue</t>
  </si>
  <si>
    <t>Nimra , manzar , mon/tue
sales manager 0321 5335 213</t>
  </si>
  <si>
    <t>shahnawaz</t>
  </si>
  <si>
    <t>platinium</t>
  </si>
  <si>
    <t>MnP (rizwan) mon</t>
  </si>
  <si>
    <t>rashid gul 0345 533 1209</t>
  </si>
  <si>
    <t xml:space="preserve">colgate </t>
  </si>
  <si>
    <t xml:space="preserve">ds1 </t>
  </si>
  <si>
    <t>glorious - mon/tue</t>
  </si>
  <si>
    <t>Fawad Medicose</t>
  </si>
  <si>
    <t>Tuesday</t>
  </si>
  <si>
    <t>x Pak Ag -  tue/thu</t>
  </si>
  <si>
    <t>x Sugical _ Sheikh</t>
  </si>
  <si>
    <t xml:space="preserve">ds </t>
  </si>
  <si>
    <t>0322 5163029  , 0331 5917758</t>
  </si>
  <si>
    <t>mnp - tue khizar</t>
  </si>
  <si>
    <t xml:space="preserve">hp tue/wed </t>
  </si>
  <si>
    <t>mohsin  0342 3270509</t>
  </si>
  <si>
    <t>lays</t>
  </si>
  <si>
    <t xml:space="preserve">0…0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</si>
  <si>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0311 5043 454</t>
  </si>
  <si>
    <t>wed</t>
  </si>
  <si>
    <t>iqbal - faiza beauty</t>
  </si>
  <si>
    <t>sanoofi  sadam - wed/sat 2 pm</t>
  </si>
  <si>
    <t>pnet</t>
  </si>
  <si>
    <t>nt wed/thu</t>
  </si>
  <si>
    <t>Haroon</t>
  </si>
  <si>
    <t>03118168815 
delivery</t>
  </si>
  <si>
    <t xml:space="preserve">thu
03118168815 </t>
  </si>
  <si>
    <t>udl saqib</t>
  </si>
  <si>
    <t>nestle water</t>
  </si>
  <si>
    <t>gen dist - 0331 5066708</t>
  </si>
  <si>
    <t>ds 1 hammad</t>
  </si>
  <si>
    <t xml:space="preserve">IBL searle -- wed/thu  , sat/mon   zeeshan </t>
  </si>
  <si>
    <t>Zeeshan 0314 5341174 , 
03335503773 zulqarnain Saturday booker</t>
  </si>
  <si>
    <t>sat, wed</t>
  </si>
  <si>
    <t>mon,thu</t>
  </si>
  <si>
    <t>global /thur delv</t>
  </si>
  <si>
    <t>thu</t>
  </si>
  <si>
    <t>pharmevo atco mecter 
( zohaib + bilal) till 2 pm</t>
  </si>
  <si>
    <t>fri</t>
  </si>
  <si>
    <t>parazel</t>
  </si>
  <si>
    <t>DS</t>
  </si>
  <si>
    <t>MnP (shahzeb)</t>
  </si>
  <si>
    <t>Thu shahzeb 0303 5455 180 ,
Friday mateen 0336 9483 968
Tues khizar 332 0556610</t>
  </si>
  <si>
    <t>tayyab 
0333 0139081</t>
  </si>
  <si>
    <t>Mon Tue-Thurs-Fri</t>
  </si>
  <si>
    <t>next day</t>
  </si>
  <si>
    <t>hinoon ccl siza genetics</t>
  </si>
  <si>
    <t>imran ccl -2 pm Friday</t>
  </si>
  <si>
    <t>imran ccl Friday till 2 pm</t>
  </si>
  <si>
    <t>ISB (sami, - mon/wed/sat</t>
  </si>
  <si>
    <t>MnP Mateen 3:30 pm</t>
  </si>
  <si>
    <t>mateen 0336 9483 968 
3:30 pm</t>
  </si>
  <si>
    <t xml:space="preserve"> mobile card 10am 0300 56789 72</t>
  </si>
  <si>
    <t>pepsi shahid  316 0532176</t>
  </si>
  <si>
    <t>sat</t>
  </si>
  <si>
    <t xml:space="preserve">vikor </t>
  </si>
  <si>
    <t>Wasiq : 0345 5226769 ,   0311 5043 454</t>
  </si>
  <si>
    <t>2-Tuesday/6-Saturday</t>
  </si>
  <si>
    <t>Mon,Wed</t>
  </si>
  <si>
    <t>nt</t>
  </si>
  <si>
    <t>udl saqib-udl zuhair -0335 158 9044</t>
  </si>
  <si>
    <t>udl 2 ici, sante</t>
  </si>
  <si>
    <t>herbal qarshi</t>
  </si>
  <si>
    <t>ds</t>
  </si>
  <si>
    <t>ibl/ sat wed</t>
  </si>
  <si>
    <t>nimra, mnp, sanoofi, isb, praz,sn,
platinum</t>
  </si>
  <si>
    <t>ds, pnet, vikor,nt</t>
  </si>
  <si>
    <t>tue</t>
  </si>
  <si>
    <t>mnp,ds,vikor,nimra,pkag</t>
  </si>
  <si>
    <t>`platinum`glorious, 
surgi zs,  fawad, ds1</t>
  </si>
  <si>
    <t>nt, ibl, gloab, ds1,</t>
  </si>
  <si>
    <t xml:space="preserve">mnp,ds,vikor,nimra,pkag, 
isb , </t>
  </si>
  <si>
    <t>mnp, pevo,ds</t>
  </si>
  <si>
    <t>nt, ibl</t>
  </si>
  <si>
    <t>mnp,hinoon,isb</t>
  </si>
  <si>
    <t>pnet, harbal , ibl , vikor, ds , sn</t>
  </si>
  <si>
    <t>sun</t>
  </si>
  <si>
    <t>harbal</t>
  </si>
  <si>
    <t>Abu dawwod</t>
  </si>
  <si>
    <t>92-21-35205553 , 
 Raheel 0344 1669529</t>
  </si>
  <si>
    <t>zohaib pharmevo   
3345627182</t>
  </si>
  <si>
    <t>soban highnoon    
3317200606</t>
  </si>
  <si>
    <t>imraN ccl  
0333 5142754</t>
  </si>
  <si>
    <t>sadam sanofi 
3360011279</t>
  </si>
  <si>
    <t>sheryar sandoz 
0333 0520571</t>
  </si>
  <si>
    <t xml:space="preserve">Shaharyar 0333 0520 571
 Monday - 2 pm tak </t>
  </si>
  <si>
    <t xml:space="preserve"> Tel  +92 21 35375871 /030282 97272 / 030282 07272
prazelsus Rashed -0201 8469 444 , reg is in progress</t>
  </si>
  <si>
    <t>nimrafarma.com</t>
  </si>
  <si>
    <t>5may21</t>
  </si>
  <si>
    <t>ibl zeeshan</t>
  </si>
  <si>
    <t>7/21 ki expiry less ho gi ibl Searle ki</t>
  </si>
  <si>
    <t>041 5411104 shaheen chem</t>
  </si>
  <si>
    <t>pharmevo atco mecter , bd 1cc -  334 5627 182 
bilal atco  3340520016 
Thursday</t>
  </si>
  <si>
    <t>lincocin 500mg cap</t>
  </si>
  <si>
    <t>pacifics DM</t>
  </si>
  <si>
    <t>mouth wash</t>
  </si>
  <si>
    <t>soap</t>
  </si>
  <si>
    <t>diabold plus 1/500mg</t>
  </si>
  <si>
    <t>diabold 3mg</t>
  </si>
  <si>
    <t>diabold 4mg</t>
  </si>
  <si>
    <t>ebactive 10mg</t>
  </si>
  <si>
    <t xml:space="preserve">Infexin 500mg </t>
  </si>
  <si>
    <t>XYLOAID JELLY 15GM</t>
  </si>
  <si>
    <t>phlogenzym tab</t>
  </si>
  <si>
    <t xml:space="preserve">clear on 14 dec </t>
  </si>
  <si>
    <t>order missed on 14 dec</t>
  </si>
  <si>
    <t>burnol cream *</t>
  </si>
  <si>
    <t>lipitor 10mg</t>
  </si>
  <si>
    <t>lipitor 20mg</t>
  </si>
  <si>
    <t>e</t>
  </si>
  <si>
    <t>lotepred T e/drops</t>
  </si>
  <si>
    <t xml:space="preserve">betaloc zoc </t>
  </si>
  <si>
    <t>metric customer</t>
  </si>
  <si>
    <t>local customer</t>
  </si>
  <si>
    <t>6 month expiry</t>
  </si>
  <si>
    <t>sert  100mg - shifa *</t>
  </si>
  <si>
    <t>shifa</t>
  </si>
  <si>
    <t xml:space="preserve">ibl , 3 months </t>
  </si>
  <si>
    <t xml:space="preserve">2/22 ki expiry return </t>
  </si>
  <si>
    <t>17  dec updt</t>
  </si>
  <si>
    <t>cosmetics</t>
  </si>
  <si>
    <t xml:space="preserve">dimed Z lotion </t>
  </si>
  <si>
    <t>sitagen m 50/500</t>
  </si>
  <si>
    <t>sitagen m 50/850</t>
  </si>
  <si>
    <t>sitagen m 50/1000</t>
  </si>
  <si>
    <t>helicure pack</t>
  </si>
  <si>
    <t>local customer must</t>
  </si>
  <si>
    <t>mnp</t>
  </si>
  <si>
    <t xml:space="preserve">eno lemon 12 sachet </t>
  </si>
  <si>
    <t>Panadol drops 30 ml</t>
  </si>
  <si>
    <t>panadol fort susp</t>
  </si>
  <si>
    <t>cac 1000 T 10 cola</t>
  </si>
  <si>
    <t>cac 1000 T10 lemon</t>
  </si>
  <si>
    <t>cac 1000 T10 mango</t>
  </si>
  <si>
    <t>cac 1000 t10 orange</t>
  </si>
  <si>
    <t>cac 1000 T20 orange</t>
  </si>
  <si>
    <t xml:space="preserve">eno lemon 72 pc </t>
  </si>
  <si>
    <t>eno orange 72 pc</t>
  </si>
  <si>
    <t>lamisil cream</t>
  </si>
  <si>
    <t>panadol 500mg</t>
  </si>
  <si>
    <t>Panadol Extra tab</t>
  </si>
  <si>
    <t>praciz pregnancy test strips (s-24)</t>
  </si>
  <si>
    <t xml:space="preserve">T day tab </t>
  </si>
  <si>
    <t>eno orange 12 sachet</t>
  </si>
  <si>
    <t>panadil extend 665mg 20tab</t>
  </si>
  <si>
    <t>Acne aid soap</t>
  </si>
  <si>
    <t>5 pack</t>
  </si>
  <si>
    <t>SELANZ SR 30MG cap</t>
  </si>
  <si>
    <t>ezium 20mg</t>
  </si>
  <si>
    <t>ezium 40mg</t>
  </si>
  <si>
    <t>CLOMIPHENE CITRATE BP</t>
  </si>
  <si>
    <t>CLOMID 50 MG TAB</t>
  </si>
  <si>
    <t>entamizole susp 90ml</t>
  </si>
  <si>
    <t>sensodyne rapid action 70g</t>
  </si>
  <si>
    <t>toot paste</t>
  </si>
  <si>
    <t xml:space="preserve">distribution change </t>
  </si>
  <si>
    <t>klaricid XL tab</t>
  </si>
  <si>
    <t>klaricid 125/5ml 30ml drops</t>
  </si>
  <si>
    <t xml:space="preserve">buscopan plus tab </t>
  </si>
  <si>
    <t>amazon cust</t>
  </si>
  <si>
    <t>tanveer sb</t>
  </si>
  <si>
    <t xml:space="preserve">customer </t>
  </si>
  <si>
    <t>levonen 250mg</t>
  </si>
  <si>
    <t>ZOMIG 2.5MG TAB</t>
  </si>
  <si>
    <t>query</t>
  </si>
  <si>
    <t>acylex 200mg</t>
  </si>
  <si>
    <t>querry</t>
  </si>
  <si>
    <t>tramal plus tab</t>
  </si>
  <si>
    <t>col zubair</t>
  </si>
  <si>
    <t>Panadol CF  day tab (yellow)</t>
  </si>
  <si>
    <t>ferozsons lab</t>
  </si>
  <si>
    <t>ici pak</t>
  </si>
  <si>
    <t>lund beck</t>
  </si>
  <si>
    <t>company</t>
  </si>
  <si>
    <t>Abbot</t>
  </si>
  <si>
    <t>gsk</t>
  </si>
  <si>
    <t>paradontax extra fresh  50gm</t>
  </si>
  <si>
    <t>OXYCROM 15ML</t>
  </si>
  <si>
    <t>Rinelon Aqueous N Spray</t>
  </si>
  <si>
    <t>queta café</t>
  </si>
  <si>
    <t>inj</t>
  </si>
  <si>
    <t>SEROXAT CR 25MG</t>
  </si>
  <si>
    <t>khana vega</t>
  </si>
  <si>
    <t>2 pack</t>
  </si>
  <si>
    <t>surbex z</t>
  </si>
  <si>
    <t>concor 10mg tabs</t>
  </si>
  <si>
    <t>khan veg</t>
  </si>
  <si>
    <t>Esomega 40mg Capsule</t>
  </si>
  <si>
    <t>Esomega 20mg Capsule </t>
  </si>
  <si>
    <t>2 packs cust</t>
  </si>
  <si>
    <t xml:space="preserve">aldactone A </t>
  </si>
  <si>
    <t>Faverin Tablets 100mg 10's</t>
  </si>
  <si>
    <t>? 2 dec 22</t>
  </si>
  <si>
    <t>regular cust</t>
  </si>
  <si>
    <t>ORLIS 120MG CAP</t>
  </si>
  <si>
    <t>qry 2 jan22</t>
  </si>
  <si>
    <t xml:space="preserve">iodex prazelsus </t>
  </si>
  <si>
    <t>prem milk</t>
  </si>
  <si>
    <t>pak ajncy</t>
  </si>
  <si>
    <t>nimra</t>
  </si>
  <si>
    <t>duphalac 240ml syp</t>
  </si>
  <si>
    <t xml:space="preserve">cook </t>
  </si>
  <si>
    <t>1 month before exp</t>
  </si>
  <si>
    <t>006-027</t>
  </si>
  <si>
    <t>006-barrett hodgson</t>
  </si>
  <si>
    <t>006-029</t>
  </si>
  <si>
    <t>006-161</t>
  </si>
  <si>
    <t>006-303</t>
  </si>
  <si>
    <t>007-041</t>
  </si>
  <si>
    <t>015-020</t>
  </si>
  <si>
    <t>015-021</t>
  </si>
  <si>
    <t>015-033</t>
  </si>
  <si>
    <t>015-061</t>
  </si>
  <si>
    <t>015-063</t>
  </si>
  <si>
    <t>015-064</t>
  </si>
  <si>
    <t>015-065</t>
  </si>
  <si>
    <t>015-066</t>
  </si>
  <si>
    <t>015-113</t>
  </si>
  <si>
    <t>015-115</t>
  </si>
  <si>
    <t>015-144</t>
  </si>
  <si>
    <t>015-182</t>
  </si>
  <si>
    <t>015-306</t>
  </si>
  <si>
    <t>054-031</t>
  </si>
  <si>
    <t>041-358</t>
  </si>
  <si>
    <t>041-080</t>
  </si>
  <si>
    <t>*  ploybion syp</t>
  </si>
  <si>
    <t>gsk beecham</t>
  </si>
  <si>
    <t>gsk cons heath</t>
  </si>
  <si>
    <t>gsk marketing</t>
  </si>
  <si>
    <t>10056-bosch</t>
  </si>
  <si>
    <t>10061-sanofi</t>
  </si>
  <si>
    <t>qry 3 jan 22</t>
  </si>
  <si>
    <t>humulim uncle</t>
  </si>
  <si>
    <t>brufen susp</t>
  </si>
  <si>
    <t>klaricid 60ml 125/5ml</t>
  </si>
  <si>
    <t>KLARICID DS 60ml 250/5ml</t>
  </si>
  <si>
    <t>??????</t>
  </si>
  <si>
    <t xml:space="preserve">tritact 2.5mg </t>
  </si>
  <si>
    <t>nolvadex Tab 10mg</t>
  </si>
  <si>
    <t>norvasc tab 5mg</t>
  </si>
  <si>
    <t>Flagyl syp 90ml</t>
  </si>
  <si>
    <t>phenergan elixir syp 120ml</t>
  </si>
  <si>
    <t>seretide 25/250 mcg evohaler</t>
  </si>
  <si>
    <t>fevolvit  spansule cap</t>
  </si>
  <si>
    <t>dalacin T lotion</t>
  </si>
  <si>
    <t>????</t>
  </si>
  <si>
    <t>\</t>
  </si>
  <si>
    <t>FML  Liq/film 5ml eye drops</t>
  </si>
  <si>
    <t>???</t>
  </si>
  <si>
    <t>syp-vitamin</t>
  </si>
  <si>
    <t xml:space="preserve">eno lorange 12 sachet </t>
  </si>
  <si>
    <t>Protect ABC banana toothpaste</t>
  </si>
  <si>
    <t>Protect ABC range toothpaste</t>
  </si>
  <si>
    <t>return 6 22</t>
  </si>
  <si>
    <t>6 pack</t>
  </si>
  <si>
    <t>co aprovel 150 12.5 mg</t>
  </si>
  <si>
    <t>cust jamil</t>
  </si>
  <si>
    <t xml:space="preserve">pexnew 5mg </t>
  </si>
  <si>
    <t>2nd time..</t>
  </si>
  <si>
    <t>11 jan 222</t>
  </si>
  <si>
    <t xml:space="preserve"> </t>
  </si>
  <si>
    <t xml:space="preserve">capcidol lotion 20ml </t>
  </si>
  <si>
    <t>loton</t>
  </si>
  <si>
    <t>sargodha</t>
  </si>
  <si>
    <t>BARILOL 2.5MG TAB</t>
  </si>
  <si>
    <t>tashfeen</t>
  </si>
  <si>
    <t>lincocin inj 600mg 5pc</t>
  </si>
  <si>
    <t>frisium 10mg</t>
  </si>
  <si>
    <t>tp</t>
  </si>
  <si>
    <t>azobar tab 250mg</t>
  </si>
  <si>
    <t>12 jan   222</t>
  </si>
  <si>
    <t>neodipar tab 500mg 50s</t>
  </si>
  <si>
    <t>neodipar tab 850mg 30s</t>
  </si>
  <si>
    <t>XYLOAID 10G OINT</t>
  </si>
  <si>
    <t>Acne Wash soap</t>
  </si>
  <si>
    <t>Protect</t>
  </si>
  <si>
    <t>JANUMET 50/500MG TAB</t>
  </si>
  <si>
    <t>tronolane cream 20g</t>
  </si>
  <si>
    <t>Panadol children liq 120ml</t>
  </si>
  <si>
    <t>T day 90ml syp</t>
  </si>
  <si>
    <t>043-010</t>
  </si>
  <si>
    <t>reckitt benk</t>
  </si>
  <si>
    <t>041-saffron</t>
  </si>
  <si>
    <t>021</t>
  </si>
  <si>
    <t>043-reckitt benckiser</t>
  </si>
  <si>
    <t>088</t>
  </si>
  <si>
    <t>073</t>
  </si>
  <si>
    <t>060-pacific pharma</t>
  </si>
  <si>
    <t>074</t>
  </si>
  <si>
    <t>075</t>
  </si>
  <si>
    <t>035</t>
  </si>
  <si>
    <t>102-ipram</t>
  </si>
  <si>
    <t>benzyclor mouthwash 200ml</t>
  </si>
  <si>
    <t>013</t>
  </si>
  <si>
    <t>150-kaizen pharma</t>
  </si>
  <si>
    <t>betaloc zoc  tab 100m</t>
  </si>
  <si>
    <t>001</t>
  </si>
  <si>
    <t>028</t>
  </si>
  <si>
    <t>044</t>
  </si>
  <si>
    <t>078</t>
  </si>
  <si>
    <t>094</t>
  </si>
  <si>
    <t>0903</t>
  </si>
  <si>
    <t>208</t>
  </si>
  <si>
    <t>Renitec tab 50mg</t>
  </si>
  <si>
    <t>Renitec tab 75mg</t>
  </si>
  <si>
    <t xml:space="preserve">col younis  5% discount </t>
  </si>
  <si>
    <t>no spa 40mg</t>
  </si>
  <si>
    <t/>
  </si>
  <si>
    <t>customer with pack</t>
  </si>
  <si>
    <t>asif hash</t>
  </si>
  <si>
    <t>m ali month end</t>
  </si>
  <si>
    <t>enoxabid 400mg</t>
  </si>
  <si>
    <t>shef biryani</t>
  </si>
  <si>
    <t>2 box customer</t>
  </si>
  <si>
    <t>expiry ?</t>
  </si>
  <si>
    <t xml:space="preserve">not required </t>
  </si>
  <si>
    <t>Renitec tab 10mg</t>
  </si>
  <si>
    <t>return</t>
  </si>
  <si>
    <t>hyzaar 50/12.5tab</t>
  </si>
  <si>
    <t>sinemet extra 25/100 tab</t>
  </si>
  <si>
    <t>nt aqeel</t>
  </si>
  <si>
    <t>eye-oint</t>
  </si>
  <si>
    <t xml:space="preserve"> pack</t>
  </si>
  <si>
    <t>003-remington</t>
  </si>
  <si>
    <t>027</t>
  </si>
  <si>
    <t>020</t>
  </si>
  <si>
    <t>015-martin dow</t>
  </si>
  <si>
    <t>022</t>
  </si>
  <si>
    <t>060</t>
  </si>
  <si>
    <t>076</t>
  </si>
  <si>
    <t>086</t>
  </si>
  <si>
    <t>054-tri gen</t>
  </si>
  <si>
    <t>031</t>
  </si>
  <si>
    <t>010</t>
  </si>
  <si>
    <t>Eyebradex Eye Drops</t>
  </si>
  <si>
    <t>Eyebradex Eye Ointment</t>
  </si>
  <si>
    <t>col zat</t>
  </si>
  <si>
    <t>seretide 25/125mcg evohaler</t>
  </si>
  <si>
    <t>seretide 25/50mcg evohaler</t>
  </si>
  <si>
    <t>28jann</t>
  </si>
  <si>
    <t>next</t>
  </si>
  <si>
    <t>cust ali</t>
  </si>
  <si>
    <t>ACABEL 8MG TAB</t>
  </si>
  <si>
    <t>31 1 jann</t>
  </si>
  <si>
    <t xml:space="preserve">zestoric-20 </t>
  </si>
  <si>
    <t>31 1 2222 sold</t>
  </si>
  <si>
    <t>same month  booker</t>
  </si>
  <si>
    <t>expiry -  same month booker</t>
  </si>
  <si>
    <t>expiry -  same month delivery</t>
  </si>
  <si>
    <t>blotim 0.5% e/d ?</t>
  </si>
  <si>
    <t>aqeel gsk</t>
  </si>
  <si>
    <t>KEPPRA 500MG</t>
  </si>
  <si>
    <t>3  feb 222</t>
  </si>
  <si>
    <t>NEZKIL 600MG TAB</t>
  </si>
  <si>
    <t>ot sold</t>
  </si>
  <si>
    <t>Sale</t>
  </si>
  <si>
    <t>Date</t>
  </si>
  <si>
    <t>item</t>
  </si>
  <si>
    <t>pc/pack</t>
  </si>
  <si>
    <t>akseer hazmoon</t>
  </si>
  <si>
    <t>21 bioplasgen tabs</t>
  </si>
  <si>
    <t>21 magnesia mur compound</t>
  </si>
  <si>
    <t>bazuri motadal sharbat 800ml</t>
  </si>
  <si>
    <t>bazuri sharbat 800ml</t>
  </si>
  <si>
    <t>bazuri syp</t>
  </si>
  <si>
    <t>brick colic drops</t>
  </si>
  <si>
    <t>brick colic Syp</t>
  </si>
  <si>
    <t>CARMINA PLUS</t>
  </si>
  <si>
    <t xml:space="preserve">castor oil 25ml marhaba </t>
  </si>
  <si>
    <t xml:space="preserve">castor oil 50ml marhaba </t>
  </si>
  <si>
    <t xml:space="preserve">CRACK CREAM </t>
  </si>
  <si>
    <t>Cumin Oil</t>
  </si>
  <si>
    <t>DILROZ</t>
  </si>
  <si>
    <t>dr koff lozengez</t>
  </si>
  <si>
    <t>eno lemon box 12</t>
  </si>
  <si>
    <t>gestofill tab</t>
  </si>
  <si>
    <t>gestril imli</t>
  </si>
  <si>
    <t>gestril lemon</t>
  </si>
  <si>
    <t>gestril ornage</t>
  </si>
  <si>
    <t>glaxose D large</t>
  </si>
  <si>
    <t>glaxose D small</t>
  </si>
  <si>
    <t>graceful cap</t>
  </si>
  <si>
    <t>graceful syp</t>
  </si>
  <si>
    <t>hazmojan phakki</t>
  </si>
  <si>
    <t>iodex</t>
  </si>
  <si>
    <t>isapghol 150 jar</t>
  </si>
  <si>
    <t xml:space="preserve">isapghol 25g carton pack </t>
  </si>
  <si>
    <t>isapghol sachet</t>
  </si>
  <si>
    <t xml:space="preserve">ispaghol hashmi </t>
  </si>
  <si>
    <t>joshanda qarshi honey</t>
  </si>
  <si>
    <t>joshanda qarshi chocolate</t>
  </si>
  <si>
    <t>joshanda qarshi sugar free</t>
  </si>
  <si>
    <t>joshanda hashmi</t>
  </si>
  <si>
    <t>khatooni</t>
  </si>
  <si>
    <t>lal sharbat</t>
  </si>
  <si>
    <t>roghan e laung</t>
  </si>
  <si>
    <t>sehat mand cap</t>
  </si>
  <si>
    <t xml:space="preserve">sehatmand cap </t>
  </si>
  <si>
    <t>sharbat folad</t>
  </si>
  <si>
    <t>sharbat podina</t>
  </si>
  <si>
    <t>sualin blister pack</t>
  </si>
  <si>
    <t>super sehat mand cap</t>
  </si>
  <si>
    <t>Toot Rus lozenges</t>
  </si>
  <si>
    <t>TOOT SIAH MALATHI lasani</t>
  </si>
  <si>
    <t>toot siah Qarshi</t>
  </si>
  <si>
    <t xml:space="preserve">TT peppermint syp </t>
  </si>
  <si>
    <t>vigorine syrup</t>
  </si>
  <si>
    <t>vicks vaporub</t>
  </si>
  <si>
    <t>Item Name</t>
  </si>
  <si>
    <t>supp</t>
  </si>
  <si>
    <t>tp-rp</t>
  </si>
  <si>
    <t>surgical tape</t>
  </si>
  <si>
    <t>Alcohal swab</t>
  </si>
  <si>
    <t>liaba-</t>
  </si>
  <si>
    <t xml:space="preserve">Ammonia Sol - </t>
  </si>
  <si>
    <t>bella surgi plaster</t>
  </si>
  <si>
    <t>belladerma plaster</t>
  </si>
  <si>
    <t>tab</t>
  </si>
  <si>
    <t>bytec tab</t>
  </si>
  <si>
    <t>capsicum plaster</t>
  </si>
  <si>
    <t>catrex surgical tap 1 inch 12 rolls pack</t>
  </si>
  <si>
    <t>cotton bandage</t>
  </si>
  <si>
    <t>COTTON BANDAGE-  2 INCH umer usman</t>
  </si>
  <si>
    <t>COTTON BANDAGE - 3 INCH umer usman</t>
  </si>
  <si>
    <t>COTTON BANDAGE - 4 INCH umer usman</t>
  </si>
  <si>
    <t>COTTON BANDAGE - 6 INCH umer usman</t>
  </si>
  <si>
    <t>cottpon roll</t>
  </si>
  <si>
    <t>cotton role 100gm (umar usamn)</t>
  </si>
  <si>
    <t>cotton role 200gm (umar usamn)</t>
  </si>
  <si>
    <t>cotton role 400gm (umar usamn)</t>
  </si>
  <si>
    <t>cotton role 50gm (surgi wool)</t>
  </si>
  <si>
    <t>cotton role 100gm (surgi wool)</t>
  </si>
  <si>
    <t>cotton role 200gm (surgi wool)</t>
  </si>
  <si>
    <t>cotton role 400gm (surgi wool)</t>
  </si>
  <si>
    <t>crepe bandage</t>
  </si>
  <si>
    <t>crape banadage 4 inch  falcon</t>
  </si>
  <si>
    <t>crepe bandage 3 inch  falcon</t>
  </si>
  <si>
    <t>crepe bandage 4 inch  falcon</t>
  </si>
  <si>
    <t>crepe bandage 6 inch  falcon</t>
  </si>
  <si>
    <t>dropper</t>
  </si>
  <si>
    <t>DROPPER</t>
  </si>
  <si>
    <t>face mask</t>
  </si>
  <si>
    <t xml:space="preserve">face mask  black </t>
  </si>
  <si>
    <t xml:space="preserve">face mask  green </t>
  </si>
  <si>
    <t xml:space="preserve">face mask  super care </t>
  </si>
  <si>
    <t>face mask blue</t>
  </si>
  <si>
    <t>face mask junior</t>
  </si>
  <si>
    <t>face mask N95  black</t>
  </si>
  <si>
    <t>face mask N95 white</t>
  </si>
  <si>
    <t>face mask tiger</t>
  </si>
  <si>
    <t>FACE MASK white</t>
  </si>
  <si>
    <t>facemask black</t>
  </si>
  <si>
    <t xml:space="preserve">gentian violet 5ml </t>
  </si>
  <si>
    <t>gloves</t>
  </si>
  <si>
    <t>GLOVES COMFEEL  7.5</t>
  </si>
  <si>
    <t xml:space="preserve">GLOVES POLYTHENE </t>
  </si>
  <si>
    <t>gloves safety vinyl</t>
  </si>
  <si>
    <t>gloves surgical  (pack of 2)</t>
  </si>
  <si>
    <t>dressing</t>
  </si>
  <si>
    <t>glycerin Pure (white)</t>
  </si>
  <si>
    <t>GLYCERINE BLACK 25G</t>
  </si>
  <si>
    <t>hotbottle</t>
  </si>
  <si>
    <t>hot bottle life care with cover</t>
  </si>
  <si>
    <t>hot bottle life care without cover</t>
  </si>
  <si>
    <t>kenola</t>
  </si>
  <si>
    <t>INTROCAN B.BRUN CANOLA 20G*</t>
  </si>
  <si>
    <t>INTROCAN B.BRUN CANOLA 22G*</t>
  </si>
  <si>
    <t>INTROCAN B.BRUN CANOLA 24G*</t>
  </si>
  <si>
    <t>male urine bottle</t>
  </si>
  <si>
    <t>masking  tape surgical  - paper type</t>
  </si>
  <si>
    <t>MEPORE 8 X 15 DRESSING</t>
  </si>
  <si>
    <t>MEPORE 9 X 25 DRESSING</t>
  </si>
  <si>
    <t>MEPORE 9 X 30 DRESSING</t>
  </si>
  <si>
    <t>MEPORE 9X20 DRESSING</t>
  </si>
  <si>
    <t>nebu mask</t>
  </si>
  <si>
    <t>NEBULIZER MASK ADULT</t>
  </si>
  <si>
    <t>NEBULIZER MASK CHILD</t>
  </si>
  <si>
    <t>normal saline</t>
  </si>
  <si>
    <t>NORMAL SALINE 1000ML</t>
  </si>
  <si>
    <t>NORMAL SALINE 100ML</t>
  </si>
  <si>
    <t xml:space="preserve">NORMAL SALINE 500ML </t>
  </si>
  <si>
    <t>normal saline Gee-Sole  1000ml</t>
  </si>
  <si>
    <t xml:space="preserve">normal saline Gee-Sole  500ml </t>
  </si>
  <si>
    <t xml:space="preserve">ns uni sol 100ml </t>
  </si>
  <si>
    <t xml:space="preserve">ns uni sol 20ml </t>
  </si>
  <si>
    <t>PAPER TAPE 1"</t>
  </si>
  <si>
    <t>oximetet</t>
  </si>
  <si>
    <t xml:space="preserve">pulse oximeter </t>
  </si>
  <si>
    <t>pyodine</t>
  </si>
  <si>
    <t>PYODINE LOCAL</t>
  </si>
  <si>
    <t>rex tab</t>
  </si>
  <si>
    <t>ringer lactate 1000ml -</t>
  </si>
  <si>
    <t>ringer lactate 500ml -</t>
  </si>
  <si>
    <t>saniplast - water poof</t>
  </si>
  <si>
    <t>saniplast -  box</t>
  </si>
  <si>
    <t>Saniplast 4 in one</t>
  </si>
  <si>
    <t xml:space="preserve">Saniplast kids </t>
  </si>
  <si>
    <t>saniplast multiple</t>
  </si>
  <si>
    <t>SaNIPLAST PACK</t>
  </si>
  <si>
    <t>Arthopedic</t>
  </si>
  <si>
    <t xml:space="preserve">SHOULDER BINDER - perfect </t>
  </si>
  <si>
    <t>shoulder patti</t>
  </si>
  <si>
    <t>SOFT COLLER MANA L</t>
  </si>
  <si>
    <t xml:space="preserve">soft color polyneck  M - black </t>
  </si>
  <si>
    <t xml:space="preserve">spirit 30 ml </t>
  </si>
  <si>
    <t>spirit 250ml?</t>
  </si>
  <si>
    <t>STERI STRIP</t>
  </si>
  <si>
    <t>SURGE GUAZE 10*10</t>
  </si>
  <si>
    <t>Surge Guazz (Suritex)</t>
  </si>
  <si>
    <t>syringe</t>
  </si>
  <si>
    <t>syringe 1cc</t>
  </si>
  <si>
    <t>SYRINGE 1ML</t>
  </si>
  <si>
    <t>SYRINGE 3ML</t>
  </si>
  <si>
    <t>SYRINGE 60CC</t>
  </si>
  <si>
    <t xml:space="preserve">syringe disposable 3ml shifa </t>
  </si>
  <si>
    <t>syringes 3 ml</t>
  </si>
  <si>
    <t>syringes 5cc</t>
  </si>
  <si>
    <t>syringes 60cc</t>
  </si>
  <si>
    <t>thermometer</t>
  </si>
  <si>
    <t>THERMOMETER digital medi plus</t>
  </si>
  <si>
    <t>THERMOMETER digital SAFE FLOW</t>
  </si>
  <si>
    <t>thermomoter  mercury</t>
  </si>
  <si>
    <t>URINE BAG YMS</t>
  </si>
  <si>
    <t>urine male botle</t>
  </si>
  <si>
    <t>white soft parafin 30ml</t>
  </si>
  <si>
    <t xml:space="preserve">zinco oxide adhas plaster 2.5x2m </t>
  </si>
  <si>
    <t>iv set</t>
  </si>
  <si>
    <t>iv set star</t>
  </si>
  <si>
    <t>iv set master</t>
  </si>
  <si>
    <t xml:space="preserve">bp operatus </t>
  </si>
  <si>
    <t>Maxon Plus BP monitor</t>
  </si>
  <si>
    <t>Belivia A40</t>
  </si>
  <si>
    <t>3200-4400</t>
  </si>
  <si>
    <t>arena gold cream</t>
  </si>
  <si>
    <t>anti lice -english</t>
  </si>
  <si>
    <t>Axe wild spice</t>
  </si>
  <si>
    <t>Blue for men</t>
  </si>
  <si>
    <t>Blue lady</t>
  </si>
  <si>
    <t>clean and clear f/wash</t>
  </si>
  <si>
    <t>due whitening cream</t>
  </si>
  <si>
    <t>face fresh beauty cream</t>
  </si>
  <si>
    <t>fair and lovely cream</t>
  </si>
  <si>
    <t>fair and lovely face wash</t>
  </si>
  <si>
    <t>faiza beauty cream</t>
  </si>
  <si>
    <t>golden pearl beauty cream</t>
  </si>
  <si>
    <t>hair cap 60 softgel biolo</t>
  </si>
  <si>
    <t>moov cream</t>
  </si>
  <si>
    <t xml:space="preserve">mortin liq </t>
  </si>
  <si>
    <t xml:space="preserve">mospel regular 45ml </t>
  </si>
  <si>
    <t>Neutrogena - Ultra  Sheer  50+spf</t>
  </si>
  <si>
    <t>olivia hair color 01</t>
  </si>
  <si>
    <t>olivia hair color 02</t>
  </si>
  <si>
    <t>olivia hair color 09</t>
  </si>
  <si>
    <t>pearl beauty cream</t>
  </si>
  <si>
    <t>powder black cat</t>
  </si>
  <si>
    <t>powder medora</t>
  </si>
  <si>
    <t>Ponds age miracel fac3 wash</t>
  </si>
  <si>
    <t>ponds f/wash</t>
  </si>
  <si>
    <t>ponds moisturising lotion</t>
  </si>
  <si>
    <t>Ponds white beauty face wash</t>
  </si>
  <si>
    <t>stillman fairness cream</t>
  </si>
  <si>
    <t>stillman freckle cream</t>
  </si>
  <si>
    <t>sudo cream</t>
  </si>
  <si>
    <t>sun pro-80 sun block cream</t>
  </si>
  <si>
    <t>sunblock screen VC  century beauty</t>
  </si>
  <si>
    <t>sundal cream</t>
  </si>
  <si>
    <t>vaseline tibbet</t>
  </si>
  <si>
    <t xml:space="preserve">vasline petrolium </t>
  </si>
  <si>
    <t xml:space="preserve">vatika oil </t>
  </si>
  <si>
    <t>wipes - dettol</t>
  </si>
  <si>
    <t xml:space="preserve">wipes johnson  </t>
  </si>
  <si>
    <t>AB tp</t>
  </si>
  <si>
    <t>M&amp;C tp</t>
  </si>
  <si>
    <t>ghutti (hamdard)</t>
  </si>
  <si>
    <t>sharbat  annar</t>
  </si>
  <si>
    <t xml:space="preserve">sharbat  podina </t>
  </si>
  <si>
    <t>qarshi</t>
  </si>
  <si>
    <t>eco</t>
  </si>
  <si>
    <t>SHARBAT PODEENA ECO</t>
  </si>
  <si>
    <t>sharbat sadar 120ml qarshi</t>
  </si>
  <si>
    <t>SAFI 175 ML hamdard</t>
  </si>
  <si>
    <t>marhaba</t>
  </si>
  <si>
    <t>naunehal 175ml syp hamdard</t>
  </si>
  <si>
    <t>isapghol 95g marhaba</t>
  </si>
  <si>
    <t>herbion</t>
  </si>
  <si>
    <t xml:space="preserve">joshanda 30s qarshi </t>
  </si>
  <si>
    <t>AB rp</t>
  </si>
  <si>
    <t>M&amp;C rp</t>
  </si>
  <si>
    <t>homeo</t>
  </si>
  <si>
    <t>arq gulaab qarshi 20ml drops</t>
  </si>
  <si>
    <t>arq  gulaab qarshi 50ml drops</t>
  </si>
  <si>
    <t>arq shirin 240ml qarshi</t>
  </si>
  <si>
    <t>sualin tab hamdard</t>
  </si>
  <si>
    <t>hamdard</t>
  </si>
  <si>
    <t>Jam Shireen qarshi</t>
  </si>
  <si>
    <t>rose water spray qarshi</t>
  </si>
  <si>
    <t>suduri sugar free hamdard</t>
  </si>
  <si>
    <t>suduri 120ml hamdard</t>
  </si>
  <si>
    <t>saduri syp hamdard</t>
  </si>
  <si>
    <t>saduri sugar free syp hamdard</t>
  </si>
  <si>
    <t>links sugar free herbion</t>
  </si>
  <si>
    <t>gestifill syp 120ml qarshi</t>
  </si>
  <si>
    <t xml:space="preserve">gasnil syp </t>
  </si>
  <si>
    <t>iqbal tp</t>
  </si>
  <si>
    <t>hr tp</t>
  </si>
  <si>
    <t>iqbal rp</t>
  </si>
  <si>
    <t>hr rp</t>
  </si>
  <si>
    <t>beauty cream</t>
  </si>
  <si>
    <t>face wash</t>
  </si>
  <si>
    <t>mosqueto</t>
  </si>
  <si>
    <t>hair color</t>
  </si>
  <si>
    <t>wipes</t>
  </si>
  <si>
    <t>powder</t>
  </si>
  <si>
    <t>sun block</t>
  </si>
  <si>
    <t>vaseline</t>
  </si>
  <si>
    <t>oil</t>
  </si>
  <si>
    <t>perfume</t>
  </si>
  <si>
    <t>anti lice</t>
  </si>
  <si>
    <t>cap</t>
  </si>
  <si>
    <t>medicine</t>
  </si>
  <si>
    <t>wipes pempers</t>
  </si>
  <si>
    <t>cipralex 10mg 28s</t>
  </si>
  <si>
    <t xml:space="preserve">cipralex 20mg 28s </t>
  </si>
  <si>
    <t>cipralex 10mg 14s</t>
  </si>
  <si>
    <t>cipralex 20mg 14s</t>
  </si>
  <si>
    <t>qry 6 feb</t>
  </si>
  <si>
    <t>off</t>
  </si>
  <si>
    <t>WhatsApp- 0334 4132 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</si>
</sst>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8"/>
      <color rgb="FF222222"/>
      <name val="Arial"/>
      <family val="2"/>
    </font>
    <font>
      <b/>
      <sz val="13.5"/>
      <color rgb="FF4D4D4D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222322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 vertical="center"/>
    </xf>
    <xf numFmtId="15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0" xfId="0" applyFill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5" fillId="0" borderId="0" xfId="0" applyFont="1"/>
    <xf numFmtId="0" fontId="0" fillId="0" borderId="4" xfId="0" applyFill="1" applyBorder="1"/>
    <xf numFmtId="0" fontId="5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0" fillId="9" borderId="0" xfId="0" applyFill="1"/>
    <xf numFmtId="0" fontId="0" fillId="10" borderId="0" xfId="0" applyFill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3" fillId="7" borderId="1" xfId="0" applyFont="1" applyFill="1" applyBorder="1" applyAlignment="1">
      <alignment horizontal="center"/>
    </xf>
    <xf numFmtId="0" fontId="0" fillId="7" borderId="0" xfId="0" applyFill="1"/>
    <xf numFmtId="0" fontId="3" fillId="3" borderId="1" xfId="0" applyFont="1" applyFill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0" fillId="4" borderId="1" xfId="0" applyFill="1" applyBorder="1" applyAlignment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3" fillId="13" borderId="1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/>
    <xf numFmtId="0" fontId="5" fillId="0" borderId="2" xfId="0" applyFont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/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/>
    <xf numFmtId="0" fontId="1" fillId="2" borderId="1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/>
    <xf numFmtId="0" fontId="0" fillId="14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1" xfId="0" applyFill="1" applyBorder="1" applyAlignment="1">
      <alignment horizontal="left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/>
    <xf numFmtId="0" fontId="0" fillId="7" borderId="1" xfId="0" applyFill="1" applyBorder="1"/>
    <xf numFmtId="0" fontId="4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0" fillId="12" borderId="1" xfId="0" applyNumberFormat="1" applyFill="1" applyBorder="1" applyAlignment="1">
      <alignment horizontal="left"/>
    </xf>
    <xf numFmtId="0" fontId="3" fillId="12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left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/>
    <xf numFmtId="0" fontId="2" fillId="1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3" fillId="19" borderId="1" xfId="0" applyFont="1" applyFill="1" applyBorder="1" applyAlignment="1">
      <alignment horizontal="center"/>
    </xf>
    <xf numFmtId="0" fontId="3" fillId="19" borderId="1" xfId="0" applyFont="1" applyFill="1" applyBorder="1"/>
    <xf numFmtId="0" fontId="3" fillId="19" borderId="1" xfId="0" applyFont="1" applyFill="1" applyBorder="1" applyAlignment="1">
      <alignment horizontal="left"/>
    </xf>
    <xf numFmtId="0" fontId="0" fillId="19" borderId="1" xfId="0" applyFill="1" applyBorder="1" applyAlignment="1"/>
    <xf numFmtId="0" fontId="2" fillId="19" borderId="1" xfId="0" applyFont="1" applyFill="1" applyBorder="1" applyAlignment="1">
      <alignment horizontal="left"/>
    </xf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0" fontId="3" fillId="20" borderId="1" xfId="0" applyFont="1" applyFill="1" applyBorder="1" applyAlignment="1">
      <alignment horizontal="center"/>
    </xf>
    <xf numFmtId="0" fontId="3" fillId="20" borderId="1" xfId="0" applyFont="1" applyFill="1" applyBorder="1"/>
    <xf numFmtId="0" fontId="0" fillId="0" borderId="0" xfId="0" applyAlignment="1">
      <alignment horizontal="left" wrapText="1" inden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12" fillId="0" borderId="1" xfId="0" applyFont="1" applyBorder="1"/>
    <xf numFmtId="0" fontId="12" fillId="3" borderId="1" xfId="0" applyFont="1" applyFill="1" applyBorder="1" applyAlignment="1">
      <alignment horizontal="center"/>
    </xf>
    <xf numFmtId="0" fontId="0" fillId="3" borderId="6" xfId="0" applyFill="1" applyBorder="1"/>
    <xf numFmtId="0" fontId="12" fillId="3" borderId="1" xfId="0" applyFont="1" applyFill="1" applyBorder="1"/>
    <xf numFmtId="0" fontId="11" fillId="0" borderId="0" xfId="1" applyAlignment="1" applyProtection="1">
      <alignment horizontal="left" wrapText="1" indent="1"/>
    </xf>
    <xf numFmtId="0" fontId="0" fillId="3" borderId="0" xfId="0" applyFill="1"/>
    <xf numFmtId="0" fontId="0" fillId="3" borderId="3" xfId="0" applyFill="1" applyBorder="1"/>
    <xf numFmtId="0" fontId="0" fillId="3" borderId="9" xfId="0" applyFill="1" applyBorder="1"/>
    <xf numFmtId="0" fontId="0" fillId="0" borderId="4" xfId="0" applyBorder="1"/>
    <xf numFmtId="0" fontId="11" fillId="0" borderId="0" xfId="1" applyAlignment="1" applyProtection="1">
      <alignment vertical="top" wrapText="1"/>
    </xf>
    <xf numFmtId="0" fontId="13" fillId="0" borderId="0" xfId="0" applyFont="1"/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3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3" fillId="18" borderId="1" xfId="0" applyFont="1" applyFill="1" applyBorder="1" applyAlignment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3" fillId="20" borderId="1" xfId="0" applyFont="1" applyFill="1" applyBorder="1" applyAlignment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/>
    <xf numFmtId="0" fontId="0" fillId="21" borderId="1" xfId="0" applyFill="1" applyBorder="1" applyAlignment="1">
      <alignment horizontal="center"/>
    </xf>
    <xf numFmtId="0" fontId="3" fillId="21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10" borderId="1" xfId="0" applyFill="1" applyBorder="1"/>
    <xf numFmtId="0" fontId="0" fillId="10" borderId="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4" xfId="0" applyFill="1" applyBorder="1" applyAlignment="1"/>
    <xf numFmtId="0" fontId="0" fillId="21" borderId="1" xfId="0" applyFill="1" applyBorder="1"/>
    <xf numFmtId="0" fontId="0" fillId="9" borderId="1" xfId="0" applyFill="1" applyBorder="1"/>
    <xf numFmtId="0" fontId="0" fillId="3" borderId="3" xfId="0" applyFill="1" applyBorder="1" applyAlignment="1">
      <alignment horizontal="left" vertical="center"/>
    </xf>
    <xf numFmtId="0" fontId="3" fillId="16" borderId="1" xfId="0" applyFont="1" applyFill="1" applyBorder="1" applyAlignment="1"/>
    <xf numFmtId="0" fontId="3" fillId="7" borderId="1" xfId="0" applyFont="1" applyFill="1" applyBorder="1"/>
    <xf numFmtId="0" fontId="0" fillId="22" borderId="1" xfId="0" applyFill="1" applyBorder="1" applyAlignment="1">
      <alignment horizontal="center"/>
    </xf>
    <xf numFmtId="0" fontId="0" fillId="22" borderId="1" xfId="0" applyFill="1" applyBorder="1"/>
    <xf numFmtId="0" fontId="3" fillId="22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left"/>
    </xf>
    <xf numFmtId="0" fontId="3" fillId="23" borderId="1" xfId="0" applyFont="1" applyFill="1" applyBorder="1"/>
    <xf numFmtId="0" fontId="0" fillId="23" borderId="1" xfId="0" applyFill="1" applyBorder="1" applyAlignment="1">
      <alignment horizontal="center"/>
    </xf>
    <xf numFmtId="0" fontId="14" fillId="24" borderId="1" xfId="1" applyFont="1" applyFill="1" applyBorder="1" applyAlignment="1" applyProtection="1">
      <alignment horizontal="center" vertical="center"/>
    </xf>
    <xf numFmtId="0" fontId="14" fillId="24" borderId="1" xfId="1" applyFont="1" applyFill="1" applyBorder="1" applyAlignment="1" applyProtection="1">
      <alignment horizontal="left" vertical="center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/>
    </xf>
    <xf numFmtId="0" fontId="0" fillId="25" borderId="1" xfId="0" applyFill="1" applyBorder="1" applyAlignment="1">
      <alignment vertical="center" wrapText="1"/>
    </xf>
    <xf numFmtId="0" fontId="0" fillId="25" borderId="1" xfId="0" applyFill="1" applyBorder="1" applyAlignment="1">
      <alignment vertical="center"/>
    </xf>
    <xf numFmtId="0" fontId="0" fillId="25" borderId="1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/>
    </xf>
    <xf numFmtId="0" fontId="4" fillId="25" borderId="1" xfId="0" applyFont="1" applyFill="1" applyBorder="1" applyAlignment="1">
      <alignment vertical="center"/>
    </xf>
    <xf numFmtId="0" fontId="0" fillId="27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0" fillId="27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6" borderId="0" xfId="0" applyFill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4" fillId="16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textRotation="255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11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28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 wrapText="1"/>
    </xf>
    <xf numFmtId="49" fontId="0" fillId="29" borderId="1" xfId="0" applyNumberFormat="1" applyFill="1" applyBorder="1" applyAlignment="1">
      <alignment vertical="center" wrapText="1"/>
    </xf>
    <xf numFmtId="0" fontId="0" fillId="29" borderId="1" xfId="0" applyFill="1" applyBorder="1"/>
    <xf numFmtId="0" fontId="0" fillId="29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15" fontId="0" fillId="20" borderId="1" xfId="0" quotePrefix="1" applyNumberFormat="1" applyFill="1" applyBorder="1"/>
    <xf numFmtId="0" fontId="0" fillId="20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11" borderId="1" xfId="0" applyFill="1" applyBorder="1" applyAlignment="1"/>
    <xf numFmtId="0" fontId="3" fillId="10" borderId="1" xfId="0" applyFont="1" applyFill="1" applyBorder="1" applyAlignment="1"/>
    <xf numFmtId="0" fontId="0" fillId="10" borderId="1" xfId="0" applyFill="1" applyBorder="1" applyAlignment="1"/>
    <xf numFmtId="0" fontId="0" fillId="13" borderId="1" xfId="0" applyFill="1" applyBorder="1" applyAlignment="1">
      <alignment horizontal="left" vertical="center" wrapText="1"/>
    </xf>
    <xf numFmtId="0" fontId="3" fillId="30" borderId="1" xfId="0" applyFont="1" applyFill="1" applyBorder="1" applyAlignment="1"/>
    <xf numFmtId="0" fontId="3" fillId="29" borderId="1" xfId="0" applyFont="1" applyFill="1" applyBorder="1" applyAlignment="1"/>
    <xf numFmtId="0" fontId="0" fillId="30" borderId="1" xfId="0" applyFill="1" applyBorder="1"/>
    <xf numFmtId="0" fontId="0" fillId="30" borderId="1" xfId="0" applyFill="1" applyBorder="1" applyAlignment="1"/>
    <xf numFmtId="0" fontId="0" fillId="25" borderId="1" xfId="0" applyFill="1" applyBorder="1"/>
    <xf numFmtId="0" fontId="0" fillId="25" borderId="1" xfId="0" applyFill="1" applyBorder="1" applyAlignment="1"/>
    <xf numFmtId="0" fontId="0" fillId="13" borderId="1" xfId="0" applyFill="1" applyBorder="1" applyAlignment="1"/>
    <xf numFmtId="0" fontId="0" fillId="11" borderId="4" xfId="0" applyFill="1" applyBorder="1" applyAlignment="1">
      <alignment horizontal="center"/>
    </xf>
    <xf numFmtId="0" fontId="0" fillId="13" borderId="1" xfId="0" applyFill="1" applyBorder="1"/>
    <xf numFmtId="0" fontId="0" fillId="30" borderId="1" xfId="0" applyFill="1" applyBorder="1" applyAlignment="1">
      <alignment horizontal="center"/>
    </xf>
    <xf numFmtId="0" fontId="0" fillId="30" borderId="1" xfId="0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1" xfId="0" applyNumberFormat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3" fillId="11" borderId="1" xfId="0" applyFont="1" applyFill="1" applyBorder="1" applyAlignment="1"/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5" fillId="3" borderId="1" xfId="0" applyFont="1" applyFill="1" applyBorder="1" applyAlignment="1"/>
    <xf numFmtId="0" fontId="6" fillId="0" borderId="0" xfId="0" applyFont="1" applyFill="1" applyBorder="1" applyAlignment="1"/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/>
    </xf>
    <xf numFmtId="0" fontId="0" fillId="11" borderId="2" xfId="0" applyFill="1" applyBorder="1" applyAlignment="1"/>
    <xf numFmtId="0" fontId="0" fillId="11" borderId="6" xfId="0" applyFill="1" applyBorder="1" applyAlignment="1">
      <alignment horizontal="center"/>
    </xf>
    <xf numFmtId="0" fontId="0" fillId="23" borderId="1" xfId="0" applyFill="1" applyBorder="1"/>
    <xf numFmtId="0" fontId="0" fillId="12" borderId="1" xfId="0" applyFill="1" applyBorder="1" applyAlignment="1"/>
    <xf numFmtId="15" fontId="0" fillId="1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12" borderId="1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3" borderId="0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27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3" fillId="11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25" borderId="5" xfId="0" applyFill="1" applyBorder="1" applyAlignment="1"/>
    <xf numFmtId="0" fontId="0" fillId="7" borderId="4" xfId="0" applyFill="1" applyBorder="1" applyAlignment="1"/>
    <xf numFmtId="0" fontId="0" fillId="0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18" borderId="6" xfId="0" quotePrefix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10" borderId="1" xfId="0" applyFont="1" applyFill="1" applyBorder="1" applyAlignment="1"/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1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8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0" borderId="2" xfId="0" applyFill="1" applyBorder="1" applyAlignment="1">
      <alignment horizontal="left" vertical="top"/>
    </xf>
    <xf numFmtId="0" fontId="0" fillId="10" borderId="6" xfId="0" quotePrefix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22" borderId="0" xfId="0" applyFill="1"/>
    <xf numFmtId="0" fontId="0" fillId="22" borderId="1" xfId="0" applyFill="1" applyBorder="1" applyAlignment="1"/>
    <xf numFmtId="0" fontId="0" fillId="31" borderId="0" xfId="0" applyFill="1"/>
    <xf numFmtId="0" fontId="0" fillId="31" borderId="1" xfId="0" applyFill="1" applyBorder="1" applyAlignment="1">
      <alignment horizontal="center"/>
    </xf>
    <xf numFmtId="0" fontId="0" fillId="31" borderId="1" xfId="0" applyFill="1" applyBorder="1"/>
    <xf numFmtId="0" fontId="14" fillId="31" borderId="1" xfId="0" applyFont="1" applyFill="1" applyBorder="1"/>
    <xf numFmtId="0" fontId="14" fillId="31" borderId="0" xfId="0" applyFont="1" applyFill="1" applyAlignment="1">
      <alignment horizontal="center"/>
    </xf>
    <xf numFmtId="0" fontId="0" fillId="21" borderId="1" xfId="0" applyFill="1" applyBorder="1" applyAlignment="1">
      <alignment horizontal="left" vertical="top"/>
    </xf>
    <xf numFmtId="0" fontId="14" fillId="31" borderId="0" xfId="0" applyFont="1" applyFill="1" applyAlignment="1"/>
    <xf numFmtId="164" fontId="0" fillId="0" borderId="1" xfId="0" applyNumberFormat="1" applyBorder="1" applyAlignment="1">
      <alignment horizontal="left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0" borderId="1" xfId="0" applyFont="1" applyFill="1" applyBorder="1"/>
    <xf numFmtId="15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11" borderId="1" xfId="0" applyFill="1" applyBorder="1" applyAlignment="1">
      <alignment vertical="center"/>
    </xf>
    <xf numFmtId="0" fontId="0" fillId="3" borderId="0" xfId="0" applyFill="1" applyAlignment="1"/>
    <xf numFmtId="0" fontId="14" fillId="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0" borderId="0" xfId="0" applyFill="1" applyAlignment="1"/>
    <xf numFmtId="0" fontId="0" fillId="13" borderId="6" xfId="0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26" borderId="1" xfId="0" applyFill="1" applyBorder="1" applyAlignment="1">
      <alignment horizontal="left"/>
    </xf>
    <xf numFmtId="0" fontId="0" fillId="26" borderId="1" xfId="0" applyFill="1" applyBorder="1"/>
    <xf numFmtId="0" fontId="14" fillId="5" borderId="0" xfId="0" applyFont="1" applyFill="1"/>
    <xf numFmtId="0" fontId="14" fillId="5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left"/>
    </xf>
    <xf numFmtId="164" fontId="0" fillId="23" borderId="1" xfId="0" applyNumberFormat="1" applyFill="1" applyBorder="1" applyAlignment="1">
      <alignment horizontal="left"/>
    </xf>
    <xf numFmtId="164" fontId="0" fillId="13" borderId="1" xfId="0" applyNumberFormat="1" applyFill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 textRotation="255"/>
    </xf>
    <xf numFmtId="0" fontId="0" fillId="19" borderId="1" xfId="0" applyFill="1" applyBorder="1" applyAlignment="1">
      <alignment horizontal="center" vertical="center" textRotation="255"/>
    </xf>
    <xf numFmtId="0" fontId="0" fillId="25" borderId="5" xfId="0" applyFill="1" applyBorder="1" applyAlignment="1">
      <alignment horizontal="center" vertical="center" textRotation="255"/>
    </xf>
    <xf numFmtId="0" fontId="0" fillId="26" borderId="1" xfId="0" applyFill="1" applyBorder="1" applyAlignment="1">
      <alignment horizontal="center" vertical="center" textRotation="255"/>
    </xf>
    <xf numFmtId="0" fontId="12" fillId="3" borderId="6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imrafarma.com/contact.html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vago.pk/collections/medicine/minerals-defficiency?grid_list=grid-view" TargetMode="External"/><Relationship Id="rId21" Type="http://schemas.openxmlformats.org/officeDocument/2006/relationships/hyperlink" Target="https://dvago.pk/collections/medicine/arthritis?grid_list=grid-view" TargetMode="External"/><Relationship Id="rId42" Type="http://schemas.openxmlformats.org/officeDocument/2006/relationships/hyperlink" Target="https://dvago.pk/collections/medicine/dark-spots?grid_list=grid-view" TargetMode="External"/><Relationship Id="rId63" Type="http://schemas.openxmlformats.org/officeDocument/2006/relationships/hyperlink" Target="https://dvago.pk/collections/medicine/eye-allergies?grid_list=grid-view" TargetMode="External"/><Relationship Id="rId84" Type="http://schemas.openxmlformats.org/officeDocument/2006/relationships/hyperlink" Target="https://dvago.pk/collections/medicine/hair-oil?grid_list=grid-view" TargetMode="External"/><Relationship Id="rId138" Type="http://schemas.openxmlformats.org/officeDocument/2006/relationships/hyperlink" Target="https://dvago.pk/collections/medicine/oral-care?grid_list=grid-view" TargetMode="External"/><Relationship Id="rId159" Type="http://schemas.openxmlformats.org/officeDocument/2006/relationships/hyperlink" Target="https://dvago.pk/collections/medicine/rashes?grid_list=grid-view" TargetMode="External"/><Relationship Id="rId170" Type="http://schemas.openxmlformats.org/officeDocument/2006/relationships/hyperlink" Target="https://dvago.pk/collections/medicine/skin-care?grid_list=grid-view" TargetMode="External"/><Relationship Id="rId191" Type="http://schemas.openxmlformats.org/officeDocument/2006/relationships/hyperlink" Target="https://dvago.pk/collections/medicine/whitening?grid_list=grid-view" TargetMode="External"/><Relationship Id="rId205" Type="http://schemas.openxmlformats.org/officeDocument/2006/relationships/hyperlink" Target="https://dvago.pk/collections/personal-hygiene-and-household" TargetMode="External"/><Relationship Id="rId16" Type="http://schemas.openxmlformats.org/officeDocument/2006/relationships/hyperlink" Target="https://dvago.pk/collections/medicine/antibiotic?grid_list=grid-view" TargetMode="External"/><Relationship Id="rId107" Type="http://schemas.openxmlformats.org/officeDocument/2006/relationships/hyperlink" Target="https://dvago.pk/collections/medicine/laxative?grid_list=grid-view" TargetMode="External"/><Relationship Id="rId11" Type="http://schemas.openxmlformats.org/officeDocument/2006/relationships/hyperlink" Target="https://dvago.pk/collections/medicine/anemia?grid_list=grid-view" TargetMode="External"/><Relationship Id="rId32" Type="http://schemas.openxmlformats.org/officeDocument/2006/relationships/hyperlink" Target="https://dvago.pk/collections/medicine/central-nervous-system?grid_list=grid-view" TargetMode="External"/><Relationship Id="rId37" Type="http://schemas.openxmlformats.org/officeDocument/2006/relationships/hyperlink" Target="https://dvago.pk/collections/medicine/conception?grid_list=grid-view" TargetMode="External"/><Relationship Id="rId53" Type="http://schemas.openxmlformats.org/officeDocument/2006/relationships/hyperlink" Target="https://dvago.pk/collections/medicine/digestive-system?grid_list=grid-view" TargetMode="External"/><Relationship Id="rId58" Type="http://schemas.openxmlformats.org/officeDocument/2006/relationships/hyperlink" Target="https://dvago.pk/collections/medicine/ear-infection?grid_list=grid-view" TargetMode="External"/><Relationship Id="rId74" Type="http://schemas.openxmlformats.org/officeDocument/2006/relationships/hyperlink" Target="https://dvago.pk/collections/medicine/fungal-infection?grid_list=grid-view" TargetMode="External"/><Relationship Id="rId79" Type="http://schemas.openxmlformats.org/officeDocument/2006/relationships/hyperlink" Target="https://dvago.pk/collections/medicine/glaucoma?grid_list=grid-view" TargetMode="External"/><Relationship Id="rId102" Type="http://schemas.openxmlformats.org/officeDocument/2006/relationships/hyperlink" Target="https://dvago.pk/collections/medicine/insufficient-lactation?grid_list=grid-view" TargetMode="External"/><Relationship Id="rId123" Type="http://schemas.openxmlformats.org/officeDocument/2006/relationships/hyperlink" Target="https://dvago.pk/collections/medicine/multivitamin?grid_list=grid-view" TargetMode="External"/><Relationship Id="rId128" Type="http://schemas.openxmlformats.org/officeDocument/2006/relationships/hyperlink" Target="https://dvago.pk/collections/medicine/myasthenia-gravis?grid_list=grid-view" TargetMode="External"/><Relationship Id="rId144" Type="http://schemas.openxmlformats.org/officeDocument/2006/relationships/hyperlink" Target="https://dvago.pk/collections/medicine/overweight?grid_list=grid-view" TargetMode="External"/><Relationship Id="rId149" Type="http://schemas.openxmlformats.org/officeDocument/2006/relationships/hyperlink" Target="https://dvago.pk/collections/medicine/parkinson?grid_list=grid-view" TargetMode="External"/><Relationship Id="rId5" Type="http://schemas.openxmlformats.org/officeDocument/2006/relationships/hyperlink" Target="https://dvago.pk/collections/medicine/acidity-and-ulcers?grid_list=grid-view" TargetMode="External"/><Relationship Id="rId90" Type="http://schemas.openxmlformats.org/officeDocument/2006/relationships/hyperlink" Target="https://dvago.pk/collections/medicine/hormone-replacement-therapy?grid_list=grid-view" TargetMode="External"/><Relationship Id="rId95" Type="http://schemas.openxmlformats.org/officeDocument/2006/relationships/hyperlink" Target="https://dvago.pk/collections/medicine/immunosuppressant?grid_list=grid-view" TargetMode="External"/><Relationship Id="rId160" Type="http://schemas.openxmlformats.org/officeDocument/2006/relationships/hyperlink" Target="https://dvago.pk/collections/medicine/reproductive-system?grid_list=grid-view" TargetMode="External"/><Relationship Id="rId165" Type="http://schemas.openxmlformats.org/officeDocument/2006/relationships/hyperlink" Target="https://dvago.pk/collections/medicine/scabies?grid_list=grid-view" TargetMode="External"/><Relationship Id="rId181" Type="http://schemas.openxmlformats.org/officeDocument/2006/relationships/hyperlink" Target="https://dvago.pk/collections/medicine/tuberculosis?grid_list=grid-view" TargetMode="External"/><Relationship Id="rId186" Type="http://schemas.openxmlformats.org/officeDocument/2006/relationships/hyperlink" Target="https://dvago.pk/collections/medicine/uterine-contraction?grid_list=grid-view" TargetMode="External"/><Relationship Id="rId22" Type="http://schemas.openxmlformats.org/officeDocument/2006/relationships/hyperlink" Target="https://dvago.pk/collections/medicine/asthma?grid_list=grid-view" TargetMode="External"/><Relationship Id="rId27" Type="http://schemas.openxmlformats.org/officeDocument/2006/relationships/hyperlink" Target="https://dvago.pk/collections/medicine/bleeding-gum?grid_list=grid-view" TargetMode="External"/><Relationship Id="rId43" Type="http://schemas.openxmlformats.org/officeDocument/2006/relationships/hyperlink" Target="https://dvago.pk/collections/medicine/deep-vein-thrombosis?grid_list=grid-view" TargetMode="External"/><Relationship Id="rId48" Type="http://schemas.openxmlformats.org/officeDocument/2006/relationships/hyperlink" Target="https://dvago.pk/collections/medicine/dermatitis?grid_list=grid-view" TargetMode="External"/><Relationship Id="rId64" Type="http://schemas.openxmlformats.org/officeDocument/2006/relationships/hyperlink" Target="https://dvago.pk/collections/medicine/eye-care?grid_list=grid-view" TargetMode="External"/><Relationship Id="rId69" Type="http://schemas.openxmlformats.org/officeDocument/2006/relationships/hyperlink" Target="https://dvago.pk/collections/medicine/fever-cough?grid_list=grid-view" TargetMode="External"/><Relationship Id="rId113" Type="http://schemas.openxmlformats.org/officeDocument/2006/relationships/hyperlink" Target="https://dvago.pk/collections/medicine/medicated-soaps?grid_list=grid-view" TargetMode="External"/><Relationship Id="rId118" Type="http://schemas.openxmlformats.org/officeDocument/2006/relationships/hyperlink" Target="https://dvago.pk/collections/medicine/miscellaneous?grid_list=grid-view" TargetMode="External"/><Relationship Id="rId134" Type="http://schemas.openxmlformats.org/officeDocument/2006/relationships/hyperlink" Target="https://dvago.pk/collections/medicine/nutritional-supplement?grid_list=grid-view" TargetMode="External"/><Relationship Id="rId139" Type="http://schemas.openxmlformats.org/officeDocument/2006/relationships/hyperlink" Target="https://dvago.pk/collections/medicine/osteoarthiritis?grid_list=grid-view" TargetMode="External"/><Relationship Id="rId80" Type="http://schemas.openxmlformats.org/officeDocument/2006/relationships/hyperlink" Target="https://dvago.pk/collections/medicine/haematoma?grid_list=grid-view" TargetMode="External"/><Relationship Id="rId85" Type="http://schemas.openxmlformats.org/officeDocument/2006/relationships/hyperlink" Target="https://dvago.pk/collections/medicine/hair-treatments?grid_list=grid-view" TargetMode="External"/><Relationship Id="rId150" Type="http://schemas.openxmlformats.org/officeDocument/2006/relationships/hyperlink" Target="https://dvago.pk/collections/medicine/piles?grid_list=grid-view" TargetMode="External"/><Relationship Id="rId155" Type="http://schemas.openxmlformats.org/officeDocument/2006/relationships/hyperlink" Target="https://dvago.pk/collections/medicine/psoriasis?grid_list=grid-view" TargetMode="External"/><Relationship Id="rId171" Type="http://schemas.openxmlformats.org/officeDocument/2006/relationships/hyperlink" Target="https://dvago.pk/collections/medicine/skin-hair-nails?grid_list=grid-view" TargetMode="External"/><Relationship Id="rId176" Type="http://schemas.openxmlformats.org/officeDocument/2006/relationships/hyperlink" Target="https://dvago.pk/collections/medicine/sun-burns?grid_list=grid-view" TargetMode="External"/><Relationship Id="rId192" Type="http://schemas.openxmlformats.org/officeDocument/2006/relationships/hyperlink" Target="https://dvago.pk/collections/medicine/wound-care?grid_list=grid-view" TargetMode="External"/><Relationship Id="rId197" Type="http://schemas.openxmlformats.org/officeDocument/2006/relationships/hyperlink" Target="https://dvago.pk/collections/foods-and-beverages" TargetMode="External"/><Relationship Id="rId206" Type="http://schemas.openxmlformats.org/officeDocument/2006/relationships/printerSettings" Target="../printerSettings/printerSettings9.bin"/><Relationship Id="rId201" Type="http://schemas.openxmlformats.org/officeDocument/2006/relationships/hyperlink" Target="https://dvago.pk/collections/nutritional-foods-and-drinks" TargetMode="External"/><Relationship Id="rId12" Type="http://schemas.openxmlformats.org/officeDocument/2006/relationships/hyperlink" Target="https://dvago.pk/collections/medicine/angina?grid_list=grid-view" TargetMode="External"/><Relationship Id="rId17" Type="http://schemas.openxmlformats.org/officeDocument/2006/relationships/hyperlink" Target="https://dvago.pk/collections/medicine/antidote?grid_list=grid-view" TargetMode="External"/><Relationship Id="rId33" Type="http://schemas.openxmlformats.org/officeDocument/2006/relationships/hyperlink" Target="https://dvago.pk/collections/medicine/chronic-obstructive-pulmonary-disease?grid_list=grid-view" TargetMode="External"/><Relationship Id="rId38" Type="http://schemas.openxmlformats.org/officeDocument/2006/relationships/hyperlink" Target="https://dvago.pk/collections/medicine/congestion?grid_list=grid-view" TargetMode="External"/><Relationship Id="rId59" Type="http://schemas.openxmlformats.org/officeDocument/2006/relationships/hyperlink" Target="https://dvago.pk/collections/medicine/eczema?grid_list=grid-view" TargetMode="External"/><Relationship Id="rId103" Type="http://schemas.openxmlformats.org/officeDocument/2006/relationships/hyperlink" Target="https://dvago.pk/collections/medicine/iron-deficiency?grid_list=grid-view" TargetMode="External"/><Relationship Id="rId108" Type="http://schemas.openxmlformats.org/officeDocument/2006/relationships/hyperlink" Target="https://dvago.pk/collections/medicine/liver-disease?grid_list=grid-view" TargetMode="External"/><Relationship Id="rId124" Type="http://schemas.openxmlformats.org/officeDocument/2006/relationships/hyperlink" Target="https://dvago.pk/collections/medicine/multivitamins?grid_list=grid-view" TargetMode="External"/><Relationship Id="rId129" Type="http://schemas.openxmlformats.org/officeDocument/2006/relationships/hyperlink" Target="https://dvago.pk/collections/medicine/nasal-congestion?grid_list=grid-view" TargetMode="External"/><Relationship Id="rId54" Type="http://schemas.openxmlformats.org/officeDocument/2006/relationships/hyperlink" Target="https://dvago.pk/collections/medicine/digestives-and-laxatives?grid_list=grid-view" TargetMode="External"/><Relationship Id="rId70" Type="http://schemas.openxmlformats.org/officeDocument/2006/relationships/hyperlink" Target="https://dvago.pk/collections/medicine/fever-pain?grid_list=grid-view" TargetMode="External"/><Relationship Id="rId75" Type="http://schemas.openxmlformats.org/officeDocument/2006/relationships/hyperlink" Target="https://dvago.pk/collections/medicine/gall-stones?grid_list=grid-view" TargetMode="External"/><Relationship Id="rId91" Type="http://schemas.openxmlformats.org/officeDocument/2006/relationships/hyperlink" Target="https://dvago.pk/collections/medicine/hygiene?grid_list=grid-view" TargetMode="External"/><Relationship Id="rId96" Type="http://schemas.openxmlformats.org/officeDocument/2006/relationships/hyperlink" Target="https://dvago.pk/collections/medicine/indigestion?grid_list=grid-view" TargetMode="External"/><Relationship Id="rId140" Type="http://schemas.openxmlformats.org/officeDocument/2006/relationships/hyperlink" Target="https://dvago.pk/collections/medicine/osteoporosis?grid_list=grid-view" TargetMode="External"/><Relationship Id="rId145" Type="http://schemas.openxmlformats.org/officeDocument/2006/relationships/hyperlink" Target="https://dvago.pk/collections/medicine/pain?grid_list=grid-view" TargetMode="External"/><Relationship Id="rId161" Type="http://schemas.openxmlformats.org/officeDocument/2006/relationships/hyperlink" Target="https://dvago.pk/collections/medicine/respiratory?grid_list=grid-view" TargetMode="External"/><Relationship Id="rId166" Type="http://schemas.openxmlformats.org/officeDocument/2006/relationships/hyperlink" Target="https://dvago.pk/collections/medicine/scars?grid_list=grid-view" TargetMode="External"/><Relationship Id="rId182" Type="http://schemas.openxmlformats.org/officeDocument/2006/relationships/hyperlink" Target="https://dvago.pk/collections/medicine/urinary-tract?grid_list=grid-view" TargetMode="External"/><Relationship Id="rId187" Type="http://schemas.openxmlformats.org/officeDocument/2006/relationships/hyperlink" Target="https://dvago.pk/collections/medicine/vaccine?grid_list=grid-view" TargetMode="External"/><Relationship Id="rId1" Type="http://schemas.openxmlformats.org/officeDocument/2006/relationships/hyperlink" Target="https://dvago.myshopify.com/search?type=product&amp;q=%22Amlodipine%2C%20Valsartan%22" TargetMode="External"/><Relationship Id="rId6" Type="http://schemas.openxmlformats.org/officeDocument/2006/relationships/hyperlink" Target="https://dvago.pk/collections/medicine/acidity-indigestion-and-heartburn?grid_list=grid-view" TargetMode="External"/><Relationship Id="rId23" Type="http://schemas.openxmlformats.org/officeDocument/2006/relationships/hyperlink" Target="https://dvago.pk/collections/medicine/bacterial-infection?grid_list=grid-view" TargetMode="External"/><Relationship Id="rId28" Type="http://schemas.openxmlformats.org/officeDocument/2006/relationships/hyperlink" Target="https://dvago.pk/collections/medicine/bronchodilator-allergy?grid_list=grid-view" TargetMode="External"/><Relationship Id="rId49" Type="http://schemas.openxmlformats.org/officeDocument/2006/relationships/hyperlink" Target="https://dvago.pk/collections/medicine/diabetes?grid_list=grid-view" TargetMode="External"/><Relationship Id="rId114" Type="http://schemas.openxmlformats.org/officeDocument/2006/relationships/hyperlink" Target="https://dvago.pk/collections/medicine/medicine?grid_list=grid-view" TargetMode="External"/><Relationship Id="rId119" Type="http://schemas.openxmlformats.org/officeDocument/2006/relationships/hyperlink" Target="https://dvago.pk/collections/medicine/motion-sickness?grid_list=grid-view" TargetMode="External"/><Relationship Id="rId44" Type="http://schemas.openxmlformats.org/officeDocument/2006/relationships/hyperlink" Target="https://dvago.pk/collections/medicine/dehydration?grid_list=grid-view" TargetMode="External"/><Relationship Id="rId60" Type="http://schemas.openxmlformats.org/officeDocument/2006/relationships/hyperlink" Target="https://dvago.pk/collections/medicine/endocrine-system?grid_list=grid-view" TargetMode="External"/><Relationship Id="rId65" Type="http://schemas.openxmlformats.org/officeDocument/2006/relationships/hyperlink" Target="https://dvago.pk/collections/medicine/eye-infection?grid_list=grid-view" TargetMode="External"/><Relationship Id="rId81" Type="http://schemas.openxmlformats.org/officeDocument/2006/relationships/hyperlink" Target="https://dvago.pk/collections/medicine/hair-care?grid_list=grid-view" TargetMode="External"/><Relationship Id="rId86" Type="http://schemas.openxmlformats.org/officeDocument/2006/relationships/hyperlink" Target="https://dvago.pk/collections/medicine/heart-burn?grid_list=grid-view" TargetMode="External"/><Relationship Id="rId130" Type="http://schemas.openxmlformats.org/officeDocument/2006/relationships/hyperlink" Target="https://dvago.pk/collections/medicine/nausea-vomiting-of-pregnancy?grid_list=grid-view" TargetMode="External"/><Relationship Id="rId135" Type="http://schemas.openxmlformats.org/officeDocument/2006/relationships/hyperlink" Target="https://dvago.pk/collections/medicine/obesity?grid_list=grid-view" TargetMode="External"/><Relationship Id="rId151" Type="http://schemas.openxmlformats.org/officeDocument/2006/relationships/hyperlink" Target="https://dvago.pk/collections/medicine/plasma-substitute?grid_list=grid-view" TargetMode="External"/><Relationship Id="rId156" Type="http://schemas.openxmlformats.org/officeDocument/2006/relationships/hyperlink" Target="https://dvago.pk/collections/medicine/psychosis?grid_list=grid-view" TargetMode="External"/><Relationship Id="rId177" Type="http://schemas.openxmlformats.org/officeDocument/2006/relationships/hyperlink" Target="https://dvago.pk/collections/medicine/sun-screen?grid_list=grid-view" TargetMode="External"/><Relationship Id="rId198" Type="http://schemas.openxmlformats.org/officeDocument/2006/relationships/hyperlink" Target="https://dvago.pk/collections/nutrition-and-supplements" TargetMode="External"/><Relationship Id="rId172" Type="http://schemas.openxmlformats.org/officeDocument/2006/relationships/hyperlink" Target="https://dvago.pk/collections/medicine/skin-nails-hair-problems?grid_list=grid-view" TargetMode="External"/><Relationship Id="rId193" Type="http://schemas.openxmlformats.org/officeDocument/2006/relationships/hyperlink" Target="https://dvago.pk/collections/medicine" TargetMode="External"/><Relationship Id="rId202" Type="http://schemas.openxmlformats.org/officeDocument/2006/relationships/hyperlink" Target="https://dvago.pk/collections/sports-supplements" TargetMode="External"/><Relationship Id="rId13" Type="http://schemas.openxmlformats.org/officeDocument/2006/relationships/hyperlink" Target="https://dvago.pk/collections/medicine/anti-aging-cream?grid_list=grid-view" TargetMode="External"/><Relationship Id="rId18" Type="http://schemas.openxmlformats.org/officeDocument/2006/relationships/hyperlink" Target="https://dvago.pk/collections/medicine/anxiety?grid_list=grid-view" TargetMode="External"/><Relationship Id="rId39" Type="http://schemas.openxmlformats.org/officeDocument/2006/relationships/hyperlink" Target="https://dvago.pk/collections/medicine/contraceptive?grid_list=grid-view" TargetMode="External"/><Relationship Id="rId109" Type="http://schemas.openxmlformats.org/officeDocument/2006/relationships/hyperlink" Target="https://dvago.pk/collections/medicine/local-anesthetic?grid_list=grid-view" TargetMode="External"/><Relationship Id="rId34" Type="http://schemas.openxmlformats.org/officeDocument/2006/relationships/hyperlink" Target="https://dvago.pk/collections/medicine/circulatory-system?grid_list=grid-view" TargetMode="External"/><Relationship Id="rId50" Type="http://schemas.openxmlformats.org/officeDocument/2006/relationships/hyperlink" Target="https://dvago.pk/collections/medicine/diabetes-management?grid_list=grid-view" TargetMode="External"/><Relationship Id="rId55" Type="http://schemas.openxmlformats.org/officeDocument/2006/relationships/hyperlink" Target="https://dvago.pk/collections/medicine/dry-eyes?grid_list=grid-view" TargetMode="External"/><Relationship Id="rId76" Type="http://schemas.openxmlformats.org/officeDocument/2006/relationships/hyperlink" Target="https://dvago.pk/collections/medicine/gastro-intestinal-tract?grid_list=grid-view" TargetMode="External"/><Relationship Id="rId97" Type="http://schemas.openxmlformats.org/officeDocument/2006/relationships/hyperlink" Target="https://dvago.pk/collections/medicine/infection?grid_list=grid-view" TargetMode="External"/><Relationship Id="rId104" Type="http://schemas.openxmlformats.org/officeDocument/2006/relationships/hyperlink" Target="https://dvago.pk/collections/medicine/irritable-bowel-syndrome?grid_list=grid-view" TargetMode="External"/><Relationship Id="rId120" Type="http://schemas.openxmlformats.org/officeDocument/2006/relationships/hyperlink" Target="https://dvago.pk/collections/medicine/mouth-infection?grid_list=grid-view" TargetMode="External"/><Relationship Id="rId125" Type="http://schemas.openxmlformats.org/officeDocument/2006/relationships/hyperlink" Target="https://dvago.pk/collections/medicine/muscle-pain?grid_list=grid-view" TargetMode="External"/><Relationship Id="rId141" Type="http://schemas.openxmlformats.org/officeDocument/2006/relationships/hyperlink" Target="https://dvago.pk/collections/medicine/osteoporosis-osteopenia-osteoarthritis?grid_list=grid-view" TargetMode="External"/><Relationship Id="rId146" Type="http://schemas.openxmlformats.org/officeDocument/2006/relationships/hyperlink" Target="https://dvago.pk/collections/medicine/pain-inflammation?grid_list=grid-view" TargetMode="External"/><Relationship Id="rId167" Type="http://schemas.openxmlformats.org/officeDocument/2006/relationships/hyperlink" Target="https://dvago.pk/collections/medicine/schizophrenia?grid_list=grid-view" TargetMode="External"/><Relationship Id="rId188" Type="http://schemas.openxmlformats.org/officeDocument/2006/relationships/hyperlink" Target="https://dvago.pk/collections/medicine/vertigo?grid_list=grid-view" TargetMode="External"/><Relationship Id="rId7" Type="http://schemas.openxmlformats.org/officeDocument/2006/relationships/hyperlink" Target="https://dvago.pk/collections/medicine/acne?grid_list=grid-view" TargetMode="External"/><Relationship Id="rId71" Type="http://schemas.openxmlformats.org/officeDocument/2006/relationships/hyperlink" Target="https://dvago.pk/collections/medicine/fight-the-cold?grid_list=grid-view" TargetMode="External"/><Relationship Id="rId92" Type="http://schemas.openxmlformats.org/officeDocument/2006/relationships/hyperlink" Target="https://dvago.pk/collections/medicine/hyperlipidemia?grid_list=grid-view" TargetMode="External"/><Relationship Id="rId162" Type="http://schemas.openxmlformats.org/officeDocument/2006/relationships/hyperlink" Target="https://dvago.pk/collections/medicine/respiratory-system?grid_list=grid-view" TargetMode="External"/><Relationship Id="rId183" Type="http://schemas.openxmlformats.org/officeDocument/2006/relationships/hyperlink" Target="https://dvago.pk/collections/medicine/urinary-tract-infection?grid_list=grid-view" TargetMode="External"/><Relationship Id="rId2" Type="http://schemas.openxmlformats.org/officeDocument/2006/relationships/hyperlink" Target="https://dvago.myshopify.com/collections/hypertension" TargetMode="External"/><Relationship Id="rId29" Type="http://schemas.openxmlformats.org/officeDocument/2006/relationships/hyperlink" Target="https://dvago.pk/collections/medicine/cancer?grid_list=grid-view" TargetMode="External"/><Relationship Id="rId24" Type="http://schemas.openxmlformats.org/officeDocument/2006/relationships/hyperlink" Target="https://dvago.pk/collections/medicine/baldness?grid_list=grid-view" TargetMode="External"/><Relationship Id="rId40" Type="http://schemas.openxmlformats.org/officeDocument/2006/relationships/hyperlink" Target="https://dvago.pk/collections/medicine/cough?grid_list=grid-view" TargetMode="External"/><Relationship Id="rId45" Type="http://schemas.openxmlformats.org/officeDocument/2006/relationships/hyperlink" Target="https://dvago.pk/collections/medicine/dementia?grid_list=grid-view" TargetMode="External"/><Relationship Id="rId66" Type="http://schemas.openxmlformats.org/officeDocument/2006/relationships/hyperlink" Target="https://dvago.pk/collections/medicine/eye-inflammation?grid_list=grid-view" TargetMode="External"/><Relationship Id="rId87" Type="http://schemas.openxmlformats.org/officeDocument/2006/relationships/hyperlink" Target="https://dvago.pk/collections/medicine/heart-failure?grid_list=grid-view" TargetMode="External"/><Relationship Id="rId110" Type="http://schemas.openxmlformats.org/officeDocument/2006/relationships/hyperlink" Target="https://dvago.pk/collections/medicine/malaria?grid_list=grid-view" TargetMode="External"/><Relationship Id="rId115" Type="http://schemas.openxmlformats.org/officeDocument/2006/relationships/hyperlink" Target="https://dvago.pk/collections/medicine/mens-care?grid_list=grid-view" TargetMode="External"/><Relationship Id="rId131" Type="http://schemas.openxmlformats.org/officeDocument/2006/relationships/hyperlink" Target="https://dvago.pk/collections/medicine/neuropathic-pain?grid_list=grid-view" TargetMode="External"/><Relationship Id="rId136" Type="http://schemas.openxmlformats.org/officeDocument/2006/relationships/hyperlink" Target="https://dvago.pk/collections/medicine/obsessive-compulsive-disorder?grid_list=grid-view" TargetMode="External"/><Relationship Id="rId157" Type="http://schemas.openxmlformats.org/officeDocument/2006/relationships/hyperlink" Target="https://dvago.pk/collections/medicine/pulmonary-hypertension?grid_list=grid-view" TargetMode="External"/><Relationship Id="rId178" Type="http://schemas.openxmlformats.org/officeDocument/2006/relationships/hyperlink" Target="https://dvago.pk/collections/medicine/sunblock?grid_list=grid-view" TargetMode="External"/><Relationship Id="rId61" Type="http://schemas.openxmlformats.org/officeDocument/2006/relationships/hyperlink" Target="https://dvago.pk/collections/medicine/endometriosis?grid_list=grid-view" TargetMode="External"/><Relationship Id="rId82" Type="http://schemas.openxmlformats.org/officeDocument/2006/relationships/hyperlink" Target="https://dvago.pk/collections/medicine/hair-fall?grid_list=grid-view" TargetMode="External"/><Relationship Id="rId152" Type="http://schemas.openxmlformats.org/officeDocument/2006/relationships/hyperlink" Target="https://dvago.pk/collections/medicine/poly-cystic-ovaries?grid_list=grid-view" TargetMode="External"/><Relationship Id="rId173" Type="http://schemas.openxmlformats.org/officeDocument/2006/relationships/hyperlink" Target="https://dvago.pk/collections/medicine/sore-throat?grid_list=grid-view" TargetMode="External"/><Relationship Id="rId194" Type="http://schemas.openxmlformats.org/officeDocument/2006/relationships/hyperlink" Target="https://dvago.pk/collections/baby-and-mother-care" TargetMode="External"/><Relationship Id="rId199" Type="http://schemas.openxmlformats.org/officeDocument/2006/relationships/hyperlink" Target="https://dvago.pk/collections/multivitamins" TargetMode="External"/><Relationship Id="rId203" Type="http://schemas.openxmlformats.org/officeDocument/2006/relationships/hyperlink" Target="https://dvago.pk/collections/nutrition-and-supplements" TargetMode="External"/><Relationship Id="rId19" Type="http://schemas.openxmlformats.org/officeDocument/2006/relationships/hyperlink" Target="https://dvago.pk/collections/medicine/appetite-stimulant?grid_list=grid-view" TargetMode="External"/><Relationship Id="rId14" Type="http://schemas.openxmlformats.org/officeDocument/2006/relationships/hyperlink" Target="https://dvago.pk/collections/medicine/anti-alzheimer?grid_list=grid-view" TargetMode="External"/><Relationship Id="rId30" Type="http://schemas.openxmlformats.org/officeDocument/2006/relationships/hyperlink" Target="https://dvago.pk/collections/medicine/cardio-vascular-system?grid_list=grid-view" TargetMode="External"/><Relationship Id="rId35" Type="http://schemas.openxmlformats.org/officeDocument/2006/relationships/hyperlink" Target="https://dvago.pk/collections/medicine/cns-stimulant?grid_list=grid-view" TargetMode="External"/><Relationship Id="rId56" Type="http://schemas.openxmlformats.org/officeDocument/2006/relationships/hyperlink" Target="https://dvago.pk/collections/medicine/dry-skin?grid_list=grid-view" TargetMode="External"/><Relationship Id="rId77" Type="http://schemas.openxmlformats.org/officeDocument/2006/relationships/hyperlink" Target="https://dvago.pk/collections/medicine/gastroesophageal-reflux-disease?grid_list=grid-view" TargetMode="External"/><Relationship Id="rId100" Type="http://schemas.openxmlformats.org/officeDocument/2006/relationships/hyperlink" Target="https://dvago.pk/collections/medicine/inflammation?grid_list=grid-view" TargetMode="External"/><Relationship Id="rId105" Type="http://schemas.openxmlformats.org/officeDocument/2006/relationships/hyperlink" Target="https://dvago.pk/collections/medicine/itching?grid_list=grid-view" TargetMode="External"/><Relationship Id="rId126" Type="http://schemas.openxmlformats.org/officeDocument/2006/relationships/hyperlink" Target="https://dvago.pk/collections/medicine/muscle-spasm?grid_list=grid-view" TargetMode="External"/><Relationship Id="rId147" Type="http://schemas.openxmlformats.org/officeDocument/2006/relationships/hyperlink" Target="https://dvago.pk/collections/medicine/pain-and-inflammation?grid_list=grid-view" TargetMode="External"/><Relationship Id="rId168" Type="http://schemas.openxmlformats.org/officeDocument/2006/relationships/hyperlink" Target="https://dvago.pk/collections/medicine/sedation-and-analgesia?grid_list=grid-view" TargetMode="External"/><Relationship Id="rId8" Type="http://schemas.openxmlformats.org/officeDocument/2006/relationships/hyperlink" Target="https://dvago.pk/collections/medicine/acne-vulgaris?grid_list=grid-view" TargetMode="External"/><Relationship Id="rId51" Type="http://schemas.openxmlformats.org/officeDocument/2006/relationships/hyperlink" Target="https://dvago.pk/collections/medicine/dialysis?grid_list=grid-view" TargetMode="External"/><Relationship Id="rId72" Type="http://schemas.openxmlformats.org/officeDocument/2006/relationships/hyperlink" Target="https://dvago.pk/collections/medicine/fluids-electrolytes?grid_list=grid-view" TargetMode="External"/><Relationship Id="rId93" Type="http://schemas.openxmlformats.org/officeDocument/2006/relationships/hyperlink" Target="https://dvago.pk/collections/medicine/hyperpigmentation?grid_list=grid-view" TargetMode="External"/><Relationship Id="rId98" Type="http://schemas.openxmlformats.org/officeDocument/2006/relationships/hyperlink" Target="https://dvago.pk/collections/medicine/infection-and-inflammation?grid_list=grid-view" TargetMode="External"/><Relationship Id="rId121" Type="http://schemas.openxmlformats.org/officeDocument/2006/relationships/hyperlink" Target="https://dvago.pk/collections/medicine/mouth-ulcers?grid_list=grid-view" TargetMode="External"/><Relationship Id="rId142" Type="http://schemas.openxmlformats.org/officeDocument/2006/relationships/hyperlink" Target="https://dvago.pk/collections/medicine/osteoprosis?grid_list=grid-view" TargetMode="External"/><Relationship Id="rId163" Type="http://schemas.openxmlformats.org/officeDocument/2006/relationships/hyperlink" Target="https://dvago.pk/collections/medicine/respiratory-tract-system?grid_list=grid-view" TargetMode="External"/><Relationship Id="rId184" Type="http://schemas.openxmlformats.org/officeDocument/2006/relationships/hyperlink" Target="https://dvago.pk/collections/medicine/urinary-tract-system?grid_list=grid-view" TargetMode="External"/><Relationship Id="rId189" Type="http://schemas.openxmlformats.org/officeDocument/2006/relationships/hyperlink" Target="https://dvago.pk/collections/medicine/vomiting?grid_list=grid-view" TargetMode="External"/><Relationship Id="rId3" Type="http://schemas.openxmlformats.org/officeDocument/2006/relationships/hyperlink" Target="https://dvago.pk/collections/medicine/acid-reflux?grid_list=grid-view" TargetMode="External"/><Relationship Id="rId25" Type="http://schemas.openxmlformats.org/officeDocument/2006/relationships/hyperlink" Target="https://dvago.pk/collections/medicine/benign-prostate-hyperplasia?grid_list=grid-view" TargetMode="External"/><Relationship Id="rId46" Type="http://schemas.openxmlformats.org/officeDocument/2006/relationships/hyperlink" Target="https://dvago.pk/collections/medicine/depression?grid_list=grid-view" TargetMode="External"/><Relationship Id="rId67" Type="http://schemas.openxmlformats.org/officeDocument/2006/relationships/hyperlink" Target="https://dvago.pk/collections/medicine/eyes-nose-ear?grid_list=grid-view" TargetMode="External"/><Relationship Id="rId116" Type="http://schemas.openxmlformats.org/officeDocument/2006/relationships/hyperlink" Target="https://dvago.pk/collections/medicine/migraine?grid_list=grid-view" TargetMode="External"/><Relationship Id="rId137" Type="http://schemas.openxmlformats.org/officeDocument/2006/relationships/hyperlink" Target="https://dvago.pk/collections/medicine/omega-3-defficiency?grid_list=grid-view" TargetMode="External"/><Relationship Id="rId158" Type="http://schemas.openxmlformats.org/officeDocument/2006/relationships/hyperlink" Target="https://dvago.pk/collections/medicine/pupil-dilation?grid_list=grid-view" TargetMode="External"/><Relationship Id="rId20" Type="http://schemas.openxmlformats.org/officeDocument/2006/relationships/hyperlink" Target="https://dvago.pk/collections/medicine/arrythmias?grid_list=grid-view" TargetMode="External"/><Relationship Id="rId41" Type="http://schemas.openxmlformats.org/officeDocument/2006/relationships/hyperlink" Target="https://dvago.pk/collections/medicine/dandruff?grid_list=grid-view" TargetMode="External"/><Relationship Id="rId62" Type="http://schemas.openxmlformats.org/officeDocument/2006/relationships/hyperlink" Target="https://dvago.pk/collections/medicine/epilepsy?grid_list=grid-view" TargetMode="External"/><Relationship Id="rId83" Type="http://schemas.openxmlformats.org/officeDocument/2006/relationships/hyperlink" Target="https://dvago.pk/collections/medicine/hair-growth?grid_list=grid-view" TargetMode="External"/><Relationship Id="rId88" Type="http://schemas.openxmlformats.org/officeDocument/2006/relationships/hyperlink" Target="https://dvago.pk/collections/medicine/hemorrhage?grid_list=grid-view" TargetMode="External"/><Relationship Id="rId111" Type="http://schemas.openxmlformats.org/officeDocument/2006/relationships/hyperlink" Target="https://dvago.pk/collections/medicine/malnutrients-baby?grid_list=grid-view" TargetMode="External"/><Relationship Id="rId132" Type="http://schemas.openxmlformats.org/officeDocument/2006/relationships/hyperlink" Target="https://dvago.pk/collections/medicine/nits-lice?grid_list=grid-view" TargetMode="External"/><Relationship Id="rId153" Type="http://schemas.openxmlformats.org/officeDocument/2006/relationships/hyperlink" Target="https://dvago.pk/collections/medicine/prescription?grid_list=grid-view" TargetMode="External"/><Relationship Id="rId174" Type="http://schemas.openxmlformats.org/officeDocument/2006/relationships/hyperlink" Target="https://dvago.pk/collections/medicine/spasm?grid_list=grid-view" TargetMode="External"/><Relationship Id="rId179" Type="http://schemas.openxmlformats.org/officeDocument/2006/relationships/hyperlink" Target="https://dvago.pk/collections/medicine/supplement?grid_list=grid-view" TargetMode="External"/><Relationship Id="rId195" Type="http://schemas.openxmlformats.org/officeDocument/2006/relationships/hyperlink" Target="https://dvago.pk/collections/personal-care" TargetMode="External"/><Relationship Id="rId190" Type="http://schemas.openxmlformats.org/officeDocument/2006/relationships/hyperlink" Target="https://dvago.pk/collections/medicine/warts?grid_list=grid-view" TargetMode="External"/><Relationship Id="rId204" Type="http://schemas.openxmlformats.org/officeDocument/2006/relationships/hyperlink" Target="https://dvago.pk/collections/devices-and-appliances" TargetMode="External"/><Relationship Id="rId15" Type="http://schemas.openxmlformats.org/officeDocument/2006/relationships/hyperlink" Target="https://dvago.pk/collections/medicine/anti-viral?grid_list=grid-view" TargetMode="External"/><Relationship Id="rId36" Type="http://schemas.openxmlformats.org/officeDocument/2006/relationships/hyperlink" Target="https://dvago.pk/collections/medicine/cognitive-function?grid_list=grid-view" TargetMode="External"/><Relationship Id="rId57" Type="http://schemas.openxmlformats.org/officeDocument/2006/relationships/hyperlink" Target="https://dvago.pk/collections/medicine/dryness?grid_list=grid-view" TargetMode="External"/><Relationship Id="rId106" Type="http://schemas.openxmlformats.org/officeDocument/2006/relationships/hyperlink" Target="https://dvago.pk/collections/medicine/labour?grid_list=grid-view" TargetMode="External"/><Relationship Id="rId127" Type="http://schemas.openxmlformats.org/officeDocument/2006/relationships/hyperlink" Target="https://dvago.pk/collections/medicine/musculo-skeletal-system?grid_list=grid-view" TargetMode="External"/><Relationship Id="rId10" Type="http://schemas.openxmlformats.org/officeDocument/2006/relationships/hyperlink" Target="https://dvago.pk/collections/medicine/anaesthesia?grid_list=grid-view" TargetMode="External"/><Relationship Id="rId31" Type="http://schemas.openxmlformats.org/officeDocument/2006/relationships/hyperlink" Target="https://dvago.pk/collections/medicine/cataract?grid_list=grid-view" TargetMode="External"/><Relationship Id="rId52" Type="http://schemas.openxmlformats.org/officeDocument/2006/relationships/hyperlink" Target="https://dvago.pk/collections/medicine/diarrhea?grid_list=grid-view" TargetMode="External"/><Relationship Id="rId73" Type="http://schemas.openxmlformats.org/officeDocument/2006/relationships/hyperlink" Target="https://dvago.pk/collections/medicine/frequent-urination?grid_list=grid-view" TargetMode="External"/><Relationship Id="rId78" Type="http://schemas.openxmlformats.org/officeDocument/2006/relationships/hyperlink" Target="https://dvago.pk/collections/medicine/gastrointestinal-system?grid_list=grid-view" TargetMode="External"/><Relationship Id="rId94" Type="http://schemas.openxmlformats.org/officeDocument/2006/relationships/hyperlink" Target="https://dvago.pk/collections/medicine/hypertension?grid_list=grid-view" TargetMode="External"/><Relationship Id="rId99" Type="http://schemas.openxmlformats.org/officeDocument/2006/relationships/hyperlink" Target="https://dvago.pk/collections/medicine/infertility?grid_list=grid-view" TargetMode="External"/><Relationship Id="rId101" Type="http://schemas.openxmlformats.org/officeDocument/2006/relationships/hyperlink" Target="https://dvago.pk/collections/medicine/insomnia?grid_list=grid-view" TargetMode="External"/><Relationship Id="rId122" Type="http://schemas.openxmlformats.org/officeDocument/2006/relationships/hyperlink" Target="https://dvago.pk/collections/medicine/mucolytic-agent?grid_list=grid-view" TargetMode="External"/><Relationship Id="rId143" Type="http://schemas.openxmlformats.org/officeDocument/2006/relationships/hyperlink" Target="https://dvago.pk/collections/medicine/otc?grid_list=grid-view" TargetMode="External"/><Relationship Id="rId148" Type="http://schemas.openxmlformats.org/officeDocument/2006/relationships/hyperlink" Target="https://dvago.pk/collections/medicine/parasites?grid_list=grid-view" TargetMode="External"/><Relationship Id="rId164" Type="http://schemas.openxmlformats.org/officeDocument/2006/relationships/hyperlink" Target="https://dvago.pk/collections/medicine/rheumatoid-arthritis?grid_list=grid-view" TargetMode="External"/><Relationship Id="rId169" Type="http://schemas.openxmlformats.org/officeDocument/2006/relationships/hyperlink" Target="https://dvago.pk/collections/medicine/seizures?grid_list=grid-view" TargetMode="External"/><Relationship Id="rId185" Type="http://schemas.openxmlformats.org/officeDocument/2006/relationships/hyperlink" Target="https://dvago.pk/collections/medicine/urology?grid_list=grid-view" TargetMode="External"/><Relationship Id="rId4" Type="http://schemas.openxmlformats.org/officeDocument/2006/relationships/hyperlink" Target="https://dvago.pk/collections/medicine/acidity?grid_list=grid-view" TargetMode="External"/><Relationship Id="rId9" Type="http://schemas.openxmlformats.org/officeDocument/2006/relationships/hyperlink" Target="https://dvago.pk/collections/medicine/allergy?grid_list=grid-view" TargetMode="External"/><Relationship Id="rId180" Type="http://schemas.openxmlformats.org/officeDocument/2006/relationships/hyperlink" Target="https://dvago.pk/collections/medicine/topical-antibacterial?grid_list=grid-view" TargetMode="External"/><Relationship Id="rId26" Type="http://schemas.openxmlformats.org/officeDocument/2006/relationships/hyperlink" Target="https://dvago.pk/collections/medicine/bleeding-systemic-care?grid_list=grid-view" TargetMode="External"/><Relationship Id="rId47" Type="http://schemas.openxmlformats.org/officeDocument/2006/relationships/hyperlink" Target="https://dvago.pk/collections/medicine/derma?grid_list=grid-view" TargetMode="External"/><Relationship Id="rId68" Type="http://schemas.openxmlformats.org/officeDocument/2006/relationships/hyperlink" Target="https://dvago.pk/collections/medicine/facial-hair?grid_list=grid-view" TargetMode="External"/><Relationship Id="rId89" Type="http://schemas.openxmlformats.org/officeDocument/2006/relationships/hyperlink" Target="https://dvago.pk/collections/medicine/hepatitis?grid_list=grid-view" TargetMode="External"/><Relationship Id="rId112" Type="http://schemas.openxmlformats.org/officeDocument/2006/relationships/hyperlink" Target="https://dvago.pk/collections/medicine/medicated-shampoo?grid_list=grid-view" TargetMode="External"/><Relationship Id="rId133" Type="http://schemas.openxmlformats.org/officeDocument/2006/relationships/hyperlink" Target="https://dvago.pk/collections/medicine/nocturia?grid_list=grid-view" TargetMode="External"/><Relationship Id="rId154" Type="http://schemas.openxmlformats.org/officeDocument/2006/relationships/hyperlink" Target="https://dvago.pk/collections/medicine/procedure?grid_list=grid-view" TargetMode="External"/><Relationship Id="rId175" Type="http://schemas.openxmlformats.org/officeDocument/2006/relationships/hyperlink" Target="https://dvago.pk/collections/medicine/stroke?grid_list=grid-view" TargetMode="External"/><Relationship Id="rId196" Type="http://schemas.openxmlformats.org/officeDocument/2006/relationships/hyperlink" Target="https://dvago.pk/collections/over-the-counter" TargetMode="External"/><Relationship Id="rId200" Type="http://schemas.openxmlformats.org/officeDocument/2006/relationships/hyperlink" Target="https://dvago.pk/collections/calcium-bone-supplement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10" workbookViewId="0">
      <selection activeCell="B21" sqref="B21"/>
    </sheetView>
  </sheetViews>
  <sheetFormatPr defaultRowHeight="15" x14ac:dyDescent="0.25"/>
  <cols>
    <col min="1" max="1" width="20.5703125" customWidth="1"/>
    <col min="2" max="2" width="41.42578125" customWidth="1"/>
    <col min="3" max="3" width="41.140625" customWidth="1"/>
    <col min="4" max="4" width="24.140625" customWidth="1"/>
    <col min="5" max="6" width="20.5703125" bestFit="1" customWidth="1"/>
    <col min="7" max="7" width="16.7109375" bestFit="1" customWidth="1"/>
  </cols>
  <sheetData>
    <row r="1" spans="1:7" ht="14.45" x14ac:dyDescent="0.3">
      <c r="A1" s="175" t="s">
        <v>844</v>
      </c>
      <c r="B1" s="176" t="s">
        <v>845</v>
      </c>
      <c r="C1" s="175" t="s">
        <v>846</v>
      </c>
      <c r="D1" s="175" t="s">
        <v>847</v>
      </c>
      <c r="E1" s="175" t="s">
        <v>848</v>
      </c>
      <c r="F1" s="175" t="s">
        <v>849</v>
      </c>
      <c r="G1" s="175" t="s">
        <v>850</v>
      </c>
    </row>
    <row r="2" spans="1:7" ht="31.5" customHeight="1" x14ac:dyDescent="0.25">
      <c r="A2" s="349" t="s">
        <v>851</v>
      </c>
      <c r="B2" s="177"/>
      <c r="C2" s="188" t="s">
        <v>852</v>
      </c>
      <c r="D2" s="178" t="s">
        <v>853</v>
      </c>
      <c r="E2" s="178"/>
      <c r="F2" s="179"/>
      <c r="G2" s="179"/>
    </row>
    <row r="3" spans="1:7" ht="18.75" customHeight="1" x14ac:dyDescent="0.25">
      <c r="A3" s="349"/>
      <c r="B3" s="177" t="s">
        <v>854</v>
      </c>
      <c r="C3" s="188"/>
      <c r="D3" s="178"/>
      <c r="E3" s="178"/>
      <c r="F3" s="179"/>
      <c r="G3" s="179"/>
    </row>
    <row r="4" spans="1:7" ht="18.75" customHeight="1" x14ac:dyDescent="0.25">
      <c r="A4" s="349"/>
      <c r="B4" s="177" t="s">
        <v>855</v>
      </c>
      <c r="C4" s="188"/>
      <c r="D4" s="178"/>
      <c r="E4" s="178"/>
      <c r="F4" s="179"/>
      <c r="G4" s="179"/>
    </row>
    <row r="5" spans="1:7" ht="18.75" customHeight="1" x14ac:dyDescent="0.25">
      <c r="A5" s="349"/>
      <c r="B5" s="177" t="s">
        <v>856</v>
      </c>
      <c r="C5" s="188"/>
      <c r="D5" s="178"/>
      <c r="E5" s="178"/>
      <c r="F5" s="179"/>
      <c r="G5" s="179"/>
    </row>
    <row r="6" spans="1:7" ht="18.75" customHeight="1" x14ac:dyDescent="0.25">
      <c r="A6" s="349"/>
      <c r="B6" s="177" t="s">
        <v>857</v>
      </c>
      <c r="C6" s="188"/>
      <c r="D6" s="178"/>
      <c r="E6" s="178"/>
      <c r="F6" s="179"/>
      <c r="G6" s="179"/>
    </row>
    <row r="7" spans="1:7" ht="19.5" customHeight="1" x14ac:dyDescent="0.25">
      <c r="A7" s="349"/>
      <c r="B7" s="177" t="s">
        <v>858</v>
      </c>
      <c r="C7" s="188"/>
      <c r="D7" s="178"/>
      <c r="E7" s="178"/>
      <c r="F7" s="179"/>
      <c r="G7" s="179"/>
    </row>
    <row r="8" spans="1:7" ht="30" x14ac:dyDescent="0.25">
      <c r="A8" s="349"/>
      <c r="B8" s="177" t="s">
        <v>859</v>
      </c>
      <c r="C8" s="188"/>
      <c r="D8" s="178"/>
      <c r="E8" s="178"/>
      <c r="F8" s="179"/>
      <c r="G8" s="179"/>
    </row>
    <row r="9" spans="1:7" ht="18.75" customHeight="1" x14ac:dyDescent="0.25">
      <c r="A9" s="349"/>
      <c r="B9" s="177" t="s">
        <v>860</v>
      </c>
      <c r="C9" s="188"/>
      <c r="D9" s="178"/>
      <c r="E9" s="178"/>
      <c r="F9" s="179"/>
      <c r="G9" s="179"/>
    </row>
    <row r="10" spans="1:7" ht="18.75" customHeight="1" x14ac:dyDescent="0.25">
      <c r="A10" s="349"/>
      <c r="B10" s="177" t="s">
        <v>861</v>
      </c>
      <c r="C10" s="188"/>
      <c r="D10" s="178"/>
      <c r="E10" s="178"/>
      <c r="F10" s="179"/>
      <c r="G10" s="179"/>
    </row>
    <row r="11" spans="1:7" ht="18.75" customHeight="1" x14ac:dyDescent="0.25">
      <c r="A11" s="349"/>
      <c r="B11" s="177" t="s">
        <v>862</v>
      </c>
      <c r="C11" s="188"/>
      <c r="D11" s="177" t="s">
        <v>863</v>
      </c>
      <c r="E11" s="178"/>
      <c r="F11" s="179"/>
      <c r="G11" s="179"/>
    </row>
    <row r="12" spans="1:7" ht="18.75" customHeight="1" x14ac:dyDescent="0.25">
      <c r="A12" s="349"/>
      <c r="B12" s="177" t="s">
        <v>864</v>
      </c>
      <c r="C12" s="188"/>
      <c r="D12" s="178"/>
      <c r="E12" s="178"/>
      <c r="F12" s="179"/>
      <c r="G12" s="179"/>
    </row>
    <row r="13" spans="1:7" ht="18.75" customHeight="1" x14ac:dyDescent="0.25">
      <c r="A13" s="349"/>
      <c r="B13" s="177" t="s">
        <v>865</v>
      </c>
      <c r="C13" s="188"/>
      <c r="D13" s="178"/>
      <c r="E13" s="178"/>
      <c r="F13" s="179"/>
      <c r="G13" s="179"/>
    </row>
    <row r="14" spans="1:7" ht="18.75" customHeight="1" x14ac:dyDescent="0.25">
      <c r="A14" s="349"/>
      <c r="B14" s="177" t="s">
        <v>866</v>
      </c>
      <c r="C14" s="188"/>
      <c r="D14" s="178"/>
      <c r="E14" s="178"/>
      <c r="F14" s="179"/>
      <c r="G14" s="179"/>
    </row>
    <row r="15" spans="1:7" ht="18.75" customHeight="1" x14ac:dyDescent="0.25">
      <c r="A15" s="349"/>
      <c r="B15" s="177" t="s">
        <v>867</v>
      </c>
      <c r="C15" s="188"/>
      <c r="D15" s="178"/>
      <c r="E15" s="178"/>
      <c r="F15" s="179"/>
      <c r="G15" s="179"/>
    </row>
    <row r="16" spans="1:7" ht="22.5" customHeight="1" x14ac:dyDescent="0.3">
      <c r="A16" s="273" t="s">
        <v>868</v>
      </c>
      <c r="B16" s="188" t="s">
        <v>915</v>
      </c>
      <c r="C16" s="188"/>
      <c r="D16" s="188"/>
      <c r="E16" s="188"/>
      <c r="F16" s="188"/>
      <c r="G16" s="188"/>
    </row>
    <row r="17" spans="1:7" ht="21.75" customHeight="1" x14ac:dyDescent="0.3">
      <c r="A17" s="273" t="s">
        <v>868</v>
      </c>
      <c r="B17" s="188" t="s">
        <v>860</v>
      </c>
      <c r="C17" s="188"/>
      <c r="D17" s="188"/>
      <c r="E17" s="188"/>
      <c r="F17" s="188"/>
      <c r="G17" s="188"/>
    </row>
    <row r="18" spans="1:7" ht="23.25" customHeight="1" x14ac:dyDescent="0.3">
      <c r="A18" s="273" t="s">
        <v>868</v>
      </c>
      <c r="B18" s="188" t="s">
        <v>869</v>
      </c>
      <c r="C18" s="188"/>
      <c r="D18" s="188"/>
      <c r="E18" s="188"/>
      <c r="F18" s="188"/>
      <c r="G18" s="188"/>
    </row>
    <row r="19" spans="1:7" ht="21" customHeight="1" x14ac:dyDescent="0.3">
      <c r="A19" s="273" t="s">
        <v>868</v>
      </c>
      <c r="B19" s="188" t="s">
        <v>870</v>
      </c>
      <c r="C19" s="188"/>
      <c r="D19" s="188"/>
      <c r="E19" s="188"/>
      <c r="F19" s="188"/>
      <c r="G19" s="188"/>
    </row>
    <row r="20" spans="1:7" ht="24" customHeight="1" x14ac:dyDescent="0.3">
      <c r="A20" s="273" t="s">
        <v>868</v>
      </c>
      <c r="B20" s="188" t="s">
        <v>871</v>
      </c>
      <c r="C20" s="188" t="s">
        <v>872</v>
      </c>
      <c r="D20" s="188"/>
      <c r="E20" s="188"/>
      <c r="F20" s="188"/>
      <c r="G20" s="188"/>
    </row>
    <row r="21" spans="1:7" ht="25.5" customHeight="1" x14ac:dyDescent="0.25">
      <c r="A21" s="273" t="s">
        <v>868</v>
      </c>
      <c r="B21" s="188" t="s">
        <v>873</v>
      </c>
      <c r="C21" s="188"/>
      <c r="D21" s="188"/>
      <c r="E21" s="188"/>
      <c r="F21" s="188"/>
      <c r="G21" s="188"/>
    </row>
    <row r="22" spans="1:7" ht="21.75" customHeight="1" x14ac:dyDescent="0.25">
      <c r="A22" s="273" t="s">
        <v>868</v>
      </c>
      <c r="B22" s="188" t="s">
        <v>874</v>
      </c>
      <c r="C22" s="188" t="s">
        <v>875</v>
      </c>
      <c r="D22" s="188"/>
      <c r="E22" s="188"/>
      <c r="F22" s="188"/>
      <c r="G22" s="188"/>
    </row>
    <row r="23" spans="1:7" ht="24" customHeight="1" x14ac:dyDescent="0.25">
      <c r="A23" s="273" t="s">
        <v>868</v>
      </c>
      <c r="B23" s="188" t="s">
        <v>876</v>
      </c>
      <c r="C23" s="188" t="s">
        <v>877</v>
      </c>
      <c r="D23" s="188" t="s">
        <v>878</v>
      </c>
      <c r="E23" s="188"/>
      <c r="F23" s="188"/>
      <c r="G23" s="188"/>
    </row>
    <row r="24" spans="1:7" ht="27.75" customHeight="1" x14ac:dyDescent="0.25">
      <c r="A24" s="350" t="s">
        <v>879</v>
      </c>
      <c r="B24" s="182" t="s">
        <v>880</v>
      </c>
      <c r="C24" s="188"/>
      <c r="D24" s="182"/>
      <c r="E24" s="183"/>
      <c r="F24" s="184"/>
      <c r="G24" s="184"/>
    </row>
    <row r="25" spans="1:7" ht="33" customHeight="1" x14ac:dyDescent="0.25">
      <c r="A25" s="350"/>
      <c r="B25" s="195" t="s">
        <v>881</v>
      </c>
      <c r="C25" s="188"/>
      <c r="D25" s="182"/>
      <c r="E25" s="183"/>
      <c r="F25" s="184"/>
      <c r="G25" s="185"/>
    </row>
    <row r="26" spans="1:7" ht="33.75" customHeight="1" x14ac:dyDescent="0.25">
      <c r="A26" s="350"/>
      <c r="B26" s="195" t="s">
        <v>882</v>
      </c>
      <c r="C26" s="188"/>
      <c r="D26" s="182"/>
      <c r="E26" s="183"/>
      <c r="F26" s="184"/>
      <c r="G26" s="185"/>
    </row>
    <row r="27" spans="1:7" ht="38.25" customHeight="1" x14ac:dyDescent="0.25">
      <c r="A27" s="350"/>
      <c r="B27" s="195" t="s">
        <v>883</v>
      </c>
      <c r="C27" s="188" t="s">
        <v>884</v>
      </c>
      <c r="D27" s="182" t="s">
        <v>885</v>
      </c>
      <c r="E27" s="183"/>
      <c r="F27" s="184" t="s">
        <v>879</v>
      </c>
      <c r="G27" s="186" t="s">
        <v>886</v>
      </c>
    </row>
    <row r="28" spans="1:7" ht="32.25" customHeight="1" x14ac:dyDescent="0.25">
      <c r="A28" s="350"/>
      <c r="B28" s="195" t="s">
        <v>887</v>
      </c>
      <c r="C28" s="188"/>
      <c r="D28" s="182"/>
      <c r="E28" s="183"/>
      <c r="F28" s="184"/>
      <c r="G28" s="184"/>
    </row>
    <row r="29" spans="1:7" ht="22.5" customHeight="1" x14ac:dyDescent="0.25">
      <c r="A29" s="350"/>
      <c r="B29" s="182" t="s">
        <v>888</v>
      </c>
      <c r="C29" s="188"/>
      <c r="D29" s="182"/>
      <c r="E29" s="183"/>
      <c r="F29" s="184"/>
      <c r="G29" s="184"/>
    </row>
    <row r="30" spans="1:7" ht="21" customHeight="1" x14ac:dyDescent="0.25">
      <c r="A30" s="350"/>
      <c r="B30" s="182" t="s">
        <v>860</v>
      </c>
      <c r="C30" s="188"/>
      <c r="D30" s="182"/>
      <c r="E30" s="183"/>
      <c r="F30" s="184"/>
      <c r="G30" s="184"/>
    </row>
    <row r="31" spans="1:7" ht="21.75" customHeight="1" x14ac:dyDescent="0.25">
      <c r="A31" s="350"/>
      <c r="B31" s="182" t="s">
        <v>889</v>
      </c>
      <c r="C31" s="188"/>
      <c r="D31" s="182"/>
      <c r="E31" s="183"/>
      <c r="F31" s="184"/>
      <c r="G31" s="184"/>
    </row>
    <row r="32" spans="1:7" ht="22.5" customHeight="1" x14ac:dyDescent="0.25">
      <c r="A32" s="350"/>
      <c r="B32" s="182" t="s">
        <v>890</v>
      </c>
      <c r="C32" s="188"/>
      <c r="D32" s="182"/>
      <c r="E32" s="183"/>
      <c r="F32" s="184"/>
      <c r="G32" s="184"/>
    </row>
    <row r="33" spans="1:7" ht="30" x14ac:dyDescent="0.25">
      <c r="A33" s="350"/>
      <c r="B33" s="188" t="s">
        <v>891</v>
      </c>
      <c r="C33" s="188" t="s">
        <v>892</v>
      </c>
      <c r="D33" s="187"/>
      <c r="E33" s="183"/>
      <c r="F33" s="184" t="s">
        <v>893</v>
      </c>
      <c r="G33" s="184" t="s">
        <v>894</v>
      </c>
    </row>
    <row r="34" spans="1:7" ht="27.75" customHeight="1" x14ac:dyDescent="0.25">
      <c r="A34" s="350"/>
      <c r="B34" s="182" t="s">
        <v>895</v>
      </c>
      <c r="C34" s="188"/>
      <c r="D34" s="187"/>
      <c r="E34" s="183"/>
      <c r="F34" s="184"/>
      <c r="G34" s="184"/>
    </row>
    <row r="35" spans="1:7" ht="42.75" customHeight="1" x14ac:dyDescent="0.25">
      <c r="A35" s="351" t="s">
        <v>896</v>
      </c>
      <c r="B35" s="202" t="s">
        <v>897</v>
      </c>
      <c r="C35" s="188" t="s">
        <v>952</v>
      </c>
      <c r="D35" s="188"/>
      <c r="E35" s="188"/>
      <c r="F35" s="188" t="s">
        <v>896</v>
      </c>
      <c r="G35" s="188" t="s">
        <v>898</v>
      </c>
    </row>
    <row r="36" spans="1:7" ht="30.75" customHeight="1" x14ac:dyDescent="0.25">
      <c r="A36" s="351"/>
      <c r="B36" s="188" t="s">
        <v>899</v>
      </c>
      <c r="C36" s="188"/>
      <c r="D36" s="188"/>
      <c r="E36" s="188"/>
      <c r="F36" s="188"/>
      <c r="G36" s="188"/>
    </row>
    <row r="37" spans="1:7" ht="30.75" customHeight="1" x14ac:dyDescent="0.25">
      <c r="A37" s="351"/>
      <c r="B37" s="188" t="s">
        <v>860</v>
      </c>
      <c r="C37" s="188"/>
      <c r="D37" s="188"/>
      <c r="E37" s="188"/>
      <c r="F37" s="188"/>
      <c r="G37" s="188"/>
    </row>
    <row r="38" spans="1:7" ht="29.25" customHeight="1" x14ac:dyDescent="0.25">
      <c r="A38" s="351"/>
      <c r="B38" s="188" t="s">
        <v>889</v>
      </c>
      <c r="C38" s="188"/>
      <c r="D38" s="188"/>
      <c r="E38" s="188"/>
      <c r="F38" s="188" t="s">
        <v>851</v>
      </c>
      <c r="G38" s="188" t="s">
        <v>879</v>
      </c>
    </row>
    <row r="39" spans="1:7" ht="25.5" customHeight="1" x14ac:dyDescent="0.25">
      <c r="A39" s="351"/>
      <c r="B39" s="188" t="s">
        <v>900</v>
      </c>
      <c r="C39" s="188"/>
      <c r="D39" s="188"/>
      <c r="E39" s="188"/>
      <c r="F39" s="188"/>
      <c r="G39" s="188"/>
    </row>
    <row r="40" spans="1:7" ht="30" customHeight="1" x14ac:dyDescent="0.25">
      <c r="A40" s="351"/>
      <c r="B40" s="188" t="s">
        <v>901</v>
      </c>
      <c r="C40" s="188" t="s">
        <v>902</v>
      </c>
      <c r="D40" s="190" t="s">
        <v>863</v>
      </c>
      <c r="E40" s="191" t="s">
        <v>903</v>
      </c>
      <c r="F40" s="191" t="s">
        <v>904</v>
      </c>
      <c r="G40" s="191" t="s">
        <v>905</v>
      </c>
    </row>
    <row r="41" spans="1:7" ht="28.5" customHeight="1" x14ac:dyDescent="0.25">
      <c r="A41" s="149" t="s">
        <v>898</v>
      </c>
      <c r="B41" s="192" t="s">
        <v>906</v>
      </c>
      <c r="C41" s="188" t="s">
        <v>907</v>
      </c>
      <c r="D41" s="148" t="s">
        <v>908</v>
      </c>
      <c r="E41" s="148"/>
      <c r="F41" s="148"/>
      <c r="G41" s="148"/>
    </row>
    <row r="42" spans="1:7" ht="28.5" customHeight="1" x14ac:dyDescent="0.25">
      <c r="A42" s="149"/>
      <c r="B42" s="192" t="s">
        <v>909</v>
      </c>
      <c r="C42" s="188"/>
      <c r="D42" s="192"/>
      <c r="E42" s="192"/>
      <c r="F42" s="148"/>
      <c r="G42" s="148"/>
    </row>
    <row r="43" spans="1:7" ht="28.5" customHeight="1" x14ac:dyDescent="0.25">
      <c r="A43" s="149"/>
      <c r="B43" s="192" t="s">
        <v>910</v>
      </c>
      <c r="C43" s="188" t="s">
        <v>911</v>
      </c>
      <c r="D43" s="192" t="s">
        <v>863</v>
      </c>
      <c r="E43" s="192" t="s">
        <v>903</v>
      </c>
      <c r="F43" s="148" t="s">
        <v>904</v>
      </c>
      <c r="G43" s="148" t="s">
        <v>905</v>
      </c>
    </row>
    <row r="44" spans="1:7" ht="28.5" customHeight="1" x14ac:dyDescent="0.25">
      <c r="A44" s="149"/>
      <c r="B44" s="193" t="s">
        <v>912</v>
      </c>
      <c r="C44" s="188"/>
      <c r="D44" s="192"/>
      <c r="E44" s="192"/>
      <c r="F44" s="148"/>
      <c r="G44" s="148"/>
    </row>
    <row r="45" spans="1:7" ht="28.5" customHeight="1" x14ac:dyDescent="0.25">
      <c r="A45" s="149"/>
      <c r="B45" s="193" t="s">
        <v>913</v>
      </c>
      <c r="C45" s="188"/>
      <c r="D45" s="192"/>
      <c r="E45" s="192"/>
      <c r="F45" s="148"/>
      <c r="G45" s="148"/>
    </row>
    <row r="46" spans="1:7" ht="28.5" customHeight="1" x14ac:dyDescent="0.25">
      <c r="A46" s="149"/>
      <c r="B46" s="193" t="s">
        <v>876</v>
      </c>
      <c r="C46" s="188"/>
      <c r="D46" s="192"/>
      <c r="E46" s="192"/>
      <c r="F46" s="148"/>
      <c r="G46" s="148"/>
    </row>
    <row r="47" spans="1:7" ht="27" customHeight="1" x14ac:dyDescent="0.25">
      <c r="A47" s="348" t="s">
        <v>914</v>
      </c>
      <c r="B47" s="214" t="s">
        <v>915</v>
      </c>
      <c r="C47" s="188" t="s">
        <v>916</v>
      </c>
      <c r="D47" s="181"/>
      <c r="E47" s="181"/>
      <c r="F47" s="73" t="s">
        <v>917</v>
      </c>
      <c r="G47" s="73" t="s">
        <v>918</v>
      </c>
    </row>
    <row r="48" spans="1:7" ht="24" customHeight="1" x14ac:dyDescent="0.25">
      <c r="A48" s="348"/>
      <c r="B48" s="214" t="s">
        <v>882</v>
      </c>
      <c r="C48" s="188"/>
      <c r="D48" s="181"/>
      <c r="E48" s="181"/>
      <c r="F48" s="73"/>
      <c r="G48" s="73"/>
    </row>
    <row r="49" spans="1:7" ht="30.75" customHeight="1" x14ac:dyDescent="0.25">
      <c r="A49" s="348"/>
      <c r="B49" s="214" t="s">
        <v>919</v>
      </c>
      <c r="C49" s="188"/>
      <c r="D49" s="181"/>
      <c r="E49" s="181"/>
      <c r="F49" s="73"/>
      <c r="G49" s="73"/>
    </row>
    <row r="50" spans="1:7" ht="23.25" customHeight="1" x14ac:dyDescent="0.25">
      <c r="A50" s="348"/>
      <c r="B50" s="181"/>
      <c r="C50" s="188"/>
      <c r="D50" s="181"/>
      <c r="E50" s="181"/>
      <c r="F50" s="73"/>
      <c r="G50" s="73"/>
    </row>
    <row r="51" spans="1:7" ht="32.25" customHeight="1" x14ac:dyDescent="0.25">
      <c r="A51" s="348"/>
      <c r="B51" s="188" t="s">
        <v>920</v>
      </c>
      <c r="C51" s="188"/>
      <c r="D51" s="181"/>
      <c r="E51" s="181"/>
      <c r="F51" s="73"/>
      <c r="G51" s="73"/>
    </row>
    <row r="52" spans="1:7" ht="28.5" customHeight="1" x14ac:dyDescent="0.25">
      <c r="A52" s="348"/>
      <c r="B52" s="214" t="s">
        <v>921</v>
      </c>
      <c r="C52" s="188"/>
      <c r="D52" s="181"/>
      <c r="E52" s="181"/>
      <c r="F52" s="73"/>
      <c r="G52" s="73"/>
    </row>
    <row r="53" spans="1:7" ht="21.75" customHeight="1" x14ac:dyDescent="0.25">
      <c r="A53" s="348"/>
      <c r="B53" s="194"/>
      <c r="C53" s="188"/>
      <c r="D53" s="181"/>
      <c r="E53" s="181"/>
      <c r="F53" s="73"/>
      <c r="G53" s="73"/>
    </row>
    <row r="54" spans="1:7" ht="22.5" customHeight="1" x14ac:dyDescent="0.25">
      <c r="A54" s="348"/>
      <c r="B54" s="20" t="s">
        <v>922</v>
      </c>
      <c r="C54" s="188"/>
      <c r="D54" s="181"/>
      <c r="E54" s="181"/>
      <c r="F54" s="73"/>
      <c r="G54" s="73"/>
    </row>
    <row r="55" spans="1:7" ht="20.25" customHeight="1" x14ac:dyDescent="0.25">
      <c r="A55" s="348"/>
      <c r="B55" s="180" t="s">
        <v>860</v>
      </c>
      <c r="C55" s="188"/>
      <c r="D55" s="181"/>
      <c r="E55" s="181"/>
      <c r="F55" s="73"/>
      <c r="G55" s="73"/>
    </row>
    <row r="56" spans="1:7" ht="21" customHeight="1" x14ac:dyDescent="0.25">
      <c r="A56" s="348"/>
      <c r="B56" s="195" t="s">
        <v>923</v>
      </c>
      <c r="C56" s="188"/>
      <c r="D56" s="181"/>
      <c r="E56" s="181"/>
      <c r="F56" s="73"/>
      <c r="G56" s="73"/>
    </row>
    <row r="57" spans="1:7" ht="30" x14ac:dyDescent="0.25">
      <c r="A57" s="348"/>
      <c r="B57" s="180" t="s">
        <v>924</v>
      </c>
      <c r="C57" s="188" t="s">
        <v>892</v>
      </c>
      <c r="D57" s="196"/>
      <c r="E57" s="181"/>
      <c r="F57" s="73" t="s">
        <v>879</v>
      </c>
      <c r="G57" s="73" t="s">
        <v>896</v>
      </c>
    </row>
    <row r="58" spans="1:7" ht="28.5" customHeight="1" x14ac:dyDescent="0.25">
      <c r="A58" s="348"/>
      <c r="B58" s="180" t="s">
        <v>880</v>
      </c>
      <c r="C58" s="188"/>
      <c r="D58" s="181"/>
      <c r="E58" s="181"/>
      <c r="F58" s="181"/>
      <c r="G58" s="181"/>
    </row>
    <row r="59" spans="1:7" x14ac:dyDescent="0.25">
      <c r="A59" s="197"/>
      <c r="B59" s="198"/>
      <c r="C59" s="188"/>
      <c r="D59" s="199"/>
      <c r="E59" s="199"/>
      <c r="F59" s="199"/>
      <c r="G59" s="199"/>
    </row>
    <row r="60" spans="1:7" x14ac:dyDescent="0.25">
      <c r="A60" s="197"/>
      <c r="B60" s="198"/>
      <c r="C60" s="188"/>
      <c r="D60" s="199"/>
      <c r="E60" s="199"/>
      <c r="F60" s="199"/>
      <c r="G60" s="199"/>
    </row>
    <row r="61" spans="1:7" x14ac:dyDescent="0.25">
      <c r="A61" s="19" t="s">
        <v>851</v>
      </c>
      <c r="B61" s="200" t="s">
        <v>925</v>
      </c>
      <c r="C61" s="188" t="s">
        <v>926</v>
      </c>
      <c r="D61" s="181"/>
      <c r="E61" s="181"/>
      <c r="F61" s="181"/>
      <c r="G61" s="181"/>
    </row>
    <row r="62" spans="1:7" ht="30" x14ac:dyDescent="0.25">
      <c r="A62" s="19" t="s">
        <v>927</v>
      </c>
      <c r="B62" s="201" t="s">
        <v>928</v>
      </c>
      <c r="C62" s="188" t="s">
        <v>929</v>
      </c>
      <c r="D62" s="181"/>
      <c r="E62" s="181"/>
      <c r="F62" s="181"/>
      <c r="G62" s="181"/>
    </row>
    <row r="63" spans="1:7" ht="30" x14ac:dyDescent="0.25">
      <c r="A63" s="189" t="s">
        <v>879</v>
      </c>
      <c r="B63" s="202" t="s">
        <v>930</v>
      </c>
      <c r="C63" s="188" t="s">
        <v>931</v>
      </c>
      <c r="D63" s="181"/>
      <c r="E63" s="181"/>
      <c r="F63" s="181"/>
      <c r="G63" s="181"/>
    </row>
    <row r="64" spans="1:7" x14ac:dyDescent="0.25">
      <c r="A64" s="19" t="s">
        <v>896</v>
      </c>
      <c r="B64" s="203" t="s">
        <v>932</v>
      </c>
      <c r="C64" s="188" t="s">
        <v>933</v>
      </c>
      <c r="D64" s="181"/>
      <c r="E64" s="181"/>
      <c r="F64" s="181"/>
      <c r="G64" s="181"/>
    </row>
    <row r="65" spans="1:7" x14ac:dyDescent="0.25">
      <c r="A65" s="19" t="s">
        <v>898</v>
      </c>
      <c r="B65" s="204" t="s">
        <v>934</v>
      </c>
      <c r="C65" s="188" t="s">
        <v>932</v>
      </c>
      <c r="D65" s="181"/>
      <c r="E65" s="181"/>
      <c r="F65" s="181"/>
      <c r="G65" s="181"/>
    </row>
    <row r="66" spans="1:7" x14ac:dyDescent="0.25">
      <c r="A66" s="19" t="s">
        <v>914</v>
      </c>
      <c r="B66" s="189" t="s">
        <v>935</v>
      </c>
      <c r="C66" s="188" t="s">
        <v>934</v>
      </c>
      <c r="D66" s="181"/>
      <c r="E66" s="181"/>
      <c r="F66" s="181"/>
      <c r="G66" s="181"/>
    </row>
    <row r="67" spans="1:7" x14ac:dyDescent="0.25">
      <c r="A67" s="19" t="s">
        <v>936</v>
      </c>
      <c r="B67" s="189"/>
      <c r="C67" s="188" t="s">
        <v>937</v>
      </c>
      <c r="D67" s="181"/>
      <c r="E67" s="181"/>
      <c r="F67" s="181"/>
      <c r="G67" s="181"/>
    </row>
    <row r="68" spans="1:7" x14ac:dyDescent="0.25">
      <c r="C68" s="188"/>
    </row>
    <row r="69" spans="1:7" ht="30" x14ac:dyDescent="0.25">
      <c r="B69" s="205" t="s">
        <v>938</v>
      </c>
      <c r="C69" s="188" t="s">
        <v>939</v>
      </c>
      <c r="D69" s="206"/>
      <c r="E69" s="207"/>
      <c r="F69" s="208"/>
      <c r="G69" s="208"/>
    </row>
    <row r="70" spans="1:7" x14ac:dyDescent="0.25">
      <c r="B70" s="209"/>
      <c r="C70" s="188"/>
      <c r="D70" s="209"/>
      <c r="E70" s="209"/>
      <c r="F70" s="210"/>
      <c r="G70" s="210"/>
    </row>
    <row r="71" spans="1:7" x14ac:dyDescent="0.25">
      <c r="B71" s="25" t="s">
        <v>940</v>
      </c>
      <c r="C71" s="188"/>
      <c r="D71" s="25"/>
      <c r="E71" s="209"/>
      <c r="F71" s="210"/>
      <c r="G71" s="210"/>
    </row>
    <row r="72" spans="1:7" x14ac:dyDescent="0.25">
      <c r="B72" s="25" t="s">
        <v>941</v>
      </c>
      <c r="C72" s="188"/>
      <c r="D72" s="25"/>
      <c r="E72" s="209"/>
      <c r="F72" s="210"/>
      <c r="G72" s="210"/>
    </row>
    <row r="73" spans="1:7" x14ac:dyDescent="0.25">
      <c r="B73" s="25" t="s">
        <v>942</v>
      </c>
      <c r="C73" s="188"/>
      <c r="D73" s="25"/>
      <c r="E73" s="209"/>
      <c r="F73" s="210"/>
      <c r="G73" s="210"/>
    </row>
    <row r="74" spans="1:7" x14ac:dyDescent="0.25">
      <c r="B74" s="25" t="s">
        <v>943</v>
      </c>
      <c r="C74" s="188"/>
      <c r="D74" s="25"/>
      <c r="E74" s="209"/>
      <c r="F74" s="210"/>
      <c r="G74" s="210"/>
    </row>
    <row r="75" spans="1:7" x14ac:dyDescent="0.25">
      <c r="B75" s="25" t="s">
        <v>944</v>
      </c>
      <c r="C75" s="188"/>
      <c r="D75" s="25"/>
      <c r="E75" s="209"/>
      <c r="F75" s="210"/>
      <c r="G75" s="210"/>
    </row>
    <row r="76" spans="1:7" x14ac:dyDescent="0.25">
      <c r="B76" s="25" t="s">
        <v>945</v>
      </c>
      <c r="C76" s="188"/>
      <c r="D76" s="25"/>
      <c r="E76" s="209"/>
      <c r="F76" s="210"/>
      <c r="G76" s="210"/>
    </row>
    <row r="77" spans="1:7" ht="75" x14ac:dyDescent="0.25">
      <c r="B77" s="211" t="s">
        <v>946</v>
      </c>
      <c r="C77" s="188" t="s">
        <v>947</v>
      </c>
      <c r="F77" s="11">
        <f>4486-4500</f>
        <v>-14</v>
      </c>
      <c r="G77" s="11"/>
    </row>
    <row r="78" spans="1:7" x14ac:dyDescent="0.25">
      <c r="C78" s="188"/>
      <c r="F78" s="11"/>
      <c r="G78" s="11"/>
    </row>
    <row r="79" spans="1:7" x14ac:dyDescent="0.25">
      <c r="C79" s="188"/>
      <c r="F79" s="11"/>
      <c r="G79" s="11"/>
    </row>
    <row r="80" spans="1:7" x14ac:dyDescent="0.25">
      <c r="A80" s="212" t="s">
        <v>948</v>
      </c>
      <c r="B80" s="213" t="s">
        <v>949</v>
      </c>
      <c r="C80" s="188" t="s">
        <v>950</v>
      </c>
      <c r="F80" s="11"/>
      <c r="G80" s="11"/>
    </row>
    <row r="81" spans="1:7" x14ac:dyDescent="0.25">
      <c r="B81" t="s">
        <v>951</v>
      </c>
      <c r="F81" s="11"/>
      <c r="G81" s="11"/>
    </row>
    <row r="82" spans="1:7" x14ac:dyDescent="0.25">
      <c r="F82" s="11"/>
      <c r="G82" s="11"/>
    </row>
    <row r="83" spans="1:7" x14ac:dyDescent="0.25">
      <c r="A83" s="15" t="s">
        <v>1057</v>
      </c>
      <c r="B83" s="260">
        <v>5000</v>
      </c>
    </row>
    <row r="84" spans="1:7" x14ac:dyDescent="0.25">
      <c r="A84" s="15" t="s">
        <v>1058</v>
      </c>
      <c r="B84" s="25"/>
    </row>
    <row r="85" spans="1:7" x14ac:dyDescent="0.25">
      <c r="A85" s="15" t="s">
        <v>1059</v>
      </c>
      <c r="B85" s="25"/>
    </row>
    <row r="86" spans="1:7" x14ac:dyDescent="0.25">
      <c r="A86" s="15"/>
      <c r="B86" s="25"/>
    </row>
    <row r="87" spans="1:7" x14ac:dyDescent="0.25">
      <c r="A87" s="15"/>
      <c r="B87" s="25"/>
    </row>
  </sheetData>
  <mergeCells count="4">
    <mergeCell ref="A47:A58"/>
    <mergeCell ref="A2:A15"/>
    <mergeCell ref="A24:A34"/>
    <mergeCell ref="A35:A40"/>
  </mergeCells>
  <hyperlinks>
    <hyperlink ref="C77" r:id="rId1" display="http://nimrafarma.com/contact.html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pane ySplit="1" topLeftCell="A5" activePane="bottomLeft" state="frozen"/>
      <selection pane="bottomLeft" activeCell="E19" sqref="E19"/>
    </sheetView>
  </sheetViews>
  <sheetFormatPr defaultRowHeight="15" x14ac:dyDescent="0.25"/>
  <cols>
    <col min="1" max="1" width="12.7109375" style="14" customWidth="1"/>
    <col min="2" max="2" width="12.140625" style="14" customWidth="1"/>
    <col min="3" max="3" width="35" style="248" customWidth="1"/>
    <col min="4" max="4" width="13.42578125" style="11" customWidth="1"/>
    <col min="5" max="5" width="14.28515625" style="11" customWidth="1"/>
    <col min="6" max="6" width="19.140625" style="11" customWidth="1"/>
    <col min="7" max="7" width="14.42578125" style="248" customWidth="1"/>
    <col min="8" max="8" width="13.85546875" style="248" customWidth="1"/>
    <col min="9" max="9" width="12.85546875" style="14" customWidth="1"/>
    <col min="10" max="10" width="12" style="14" customWidth="1"/>
    <col min="11" max="11" width="11.7109375" style="14" customWidth="1"/>
    <col min="12" max="12" width="11.42578125" style="248" customWidth="1"/>
    <col min="13" max="13" width="9.7109375" style="248" customWidth="1"/>
    <col min="14" max="16384" width="9.140625" style="248"/>
  </cols>
  <sheetData>
    <row r="1" spans="1:13" x14ac:dyDescent="0.25">
      <c r="A1" s="315" t="s">
        <v>0</v>
      </c>
      <c r="B1" s="315" t="s">
        <v>492</v>
      </c>
      <c r="C1" s="316" t="s">
        <v>1217</v>
      </c>
      <c r="D1" s="317" t="s">
        <v>408</v>
      </c>
      <c r="E1" s="317" t="s">
        <v>1218</v>
      </c>
      <c r="F1" s="317" t="s">
        <v>1128</v>
      </c>
      <c r="G1" s="315" t="s">
        <v>2</v>
      </c>
      <c r="H1" s="61" t="s">
        <v>489</v>
      </c>
      <c r="I1" s="61" t="s">
        <v>490</v>
      </c>
      <c r="J1" s="315" t="s">
        <v>1431</v>
      </c>
      <c r="K1" s="337" t="s">
        <v>1432</v>
      </c>
      <c r="L1" s="315" t="s">
        <v>1446</v>
      </c>
      <c r="M1" s="337" t="s">
        <v>1447</v>
      </c>
    </row>
    <row r="2" spans="1:13" x14ac:dyDescent="0.25">
      <c r="A2" s="7">
        <f>IF( H2-I2 &gt; 0,H2-I2, "")</f>
        <v>1</v>
      </c>
      <c r="B2" s="7"/>
      <c r="C2" s="318" t="s">
        <v>1219</v>
      </c>
      <c r="D2" s="338" t="str">
        <f>A2 &amp;" pack"</f>
        <v>1 pack</v>
      </c>
      <c r="E2" s="4"/>
      <c r="F2" s="4">
        <f>J2</f>
        <v>0</v>
      </c>
      <c r="G2" s="7">
        <f>IF( A2="", "",A2*F2)</f>
        <v>0</v>
      </c>
      <c r="H2" s="249">
        <v>1</v>
      </c>
      <c r="I2" s="249">
        <v>0</v>
      </c>
      <c r="J2" s="7"/>
      <c r="K2" s="15"/>
      <c r="L2" s="25"/>
      <c r="M2" s="25"/>
    </row>
    <row r="3" spans="1:13" x14ac:dyDescent="0.25">
      <c r="A3" s="7" t="str">
        <f t="shared" ref="A3:A72" si="0">IF( H3-I3 &gt; 0,H3-I3, "")</f>
        <v/>
      </c>
      <c r="B3" s="7" t="s">
        <v>1448</v>
      </c>
      <c r="C3" s="17" t="s">
        <v>1220</v>
      </c>
      <c r="D3" s="338" t="str">
        <f t="shared" ref="D3:D66" si="1">A3 &amp;" pack"</f>
        <v xml:space="preserve"> pack</v>
      </c>
      <c r="E3" s="4"/>
      <c r="F3" s="4">
        <f>J3</f>
        <v>280</v>
      </c>
      <c r="G3" s="7" t="str">
        <f>IF( A3="", "",A3*F3)</f>
        <v/>
      </c>
      <c r="H3" s="249">
        <v>3</v>
      </c>
      <c r="I3" s="249">
        <v>3</v>
      </c>
      <c r="J3" s="7">
        <v>280</v>
      </c>
      <c r="K3" s="15">
        <v>280</v>
      </c>
      <c r="L3" s="25"/>
      <c r="M3" s="25"/>
    </row>
    <row r="4" spans="1:13" x14ac:dyDescent="0.25">
      <c r="A4" s="7" t="str">
        <f t="shared" si="0"/>
        <v/>
      </c>
      <c r="B4" s="7"/>
      <c r="C4" s="17" t="s">
        <v>1221</v>
      </c>
      <c r="D4" s="338" t="str">
        <f t="shared" si="1"/>
        <v xml:space="preserve"> pack</v>
      </c>
      <c r="E4" s="4"/>
      <c r="F4" s="4">
        <f>J4</f>
        <v>0</v>
      </c>
      <c r="G4" s="7" t="str">
        <f>IF( A4="", "",A4*F4)</f>
        <v/>
      </c>
      <c r="H4" s="249"/>
      <c r="I4" s="319"/>
      <c r="J4" s="7"/>
      <c r="K4" s="15"/>
      <c r="L4" s="25"/>
      <c r="M4" s="25"/>
    </row>
    <row r="5" spans="1:13" x14ac:dyDescent="0.25">
      <c r="A5" s="7" t="str">
        <f t="shared" si="0"/>
        <v/>
      </c>
      <c r="B5" s="7"/>
      <c r="C5" s="17" t="s">
        <v>1449</v>
      </c>
      <c r="D5" s="338" t="str">
        <f t="shared" si="1"/>
        <v xml:space="preserve"> pack</v>
      </c>
      <c r="E5" s="4"/>
      <c r="F5" s="4">
        <f t="shared" ref="F5:F67" si="2">J5</f>
        <v>0</v>
      </c>
      <c r="G5" s="7" t="str">
        <f>IF( A5="", "",A5*F5)</f>
        <v/>
      </c>
      <c r="H5" s="249"/>
      <c r="I5" s="319"/>
      <c r="J5" s="7"/>
      <c r="K5" s="15"/>
      <c r="L5" s="25"/>
      <c r="M5" s="25"/>
    </row>
    <row r="6" spans="1:13" x14ac:dyDescent="0.25">
      <c r="A6" s="7" t="str">
        <f t="shared" si="0"/>
        <v/>
      </c>
      <c r="B6" s="7"/>
      <c r="C6" s="17" t="s">
        <v>1450</v>
      </c>
      <c r="D6" s="338" t="str">
        <f t="shared" si="1"/>
        <v xml:space="preserve"> pack</v>
      </c>
      <c r="E6" s="4"/>
      <c r="F6" s="4">
        <f t="shared" si="2"/>
        <v>0</v>
      </c>
      <c r="G6" s="7" t="str">
        <f>IF( A6="", "",A6*F6)</f>
        <v/>
      </c>
      <c r="H6" s="249"/>
      <c r="I6" s="319"/>
      <c r="J6" s="7"/>
      <c r="K6" s="15"/>
      <c r="L6" s="25"/>
      <c r="M6" s="25"/>
    </row>
    <row r="7" spans="1:13" x14ac:dyDescent="0.25">
      <c r="A7" s="7"/>
      <c r="B7" s="7" t="s">
        <v>1436</v>
      </c>
      <c r="C7" s="17" t="s">
        <v>1451</v>
      </c>
      <c r="D7" s="338" t="str">
        <f t="shared" si="1"/>
        <v xml:space="preserve"> pack</v>
      </c>
      <c r="E7" s="4"/>
      <c r="F7" s="4">
        <f t="shared" si="2"/>
        <v>72</v>
      </c>
      <c r="G7" s="7"/>
      <c r="H7" s="249"/>
      <c r="I7" s="319"/>
      <c r="J7" s="7">
        <v>72</v>
      </c>
      <c r="K7" s="15">
        <v>72</v>
      </c>
      <c r="L7" s="25"/>
      <c r="M7" s="25"/>
    </row>
    <row r="8" spans="1:13" x14ac:dyDescent="0.25">
      <c r="A8" s="7" t="str">
        <f t="shared" si="0"/>
        <v/>
      </c>
      <c r="B8" s="7"/>
      <c r="C8" s="17" t="s">
        <v>1222</v>
      </c>
      <c r="D8" s="338" t="str">
        <f t="shared" si="1"/>
        <v xml:space="preserve"> pack</v>
      </c>
      <c r="E8" s="4"/>
      <c r="F8" s="4">
        <f t="shared" si="2"/>
        <v>0</v>
      </c>
      <c r="G8" s="7" t="str">
        <f t="shared" ref="G8:G22" si="3">IF( A8="", "",A8*F8)</f>
        <v/>
      </c>
      <c r="H8" s="249"/>
      <c r="I8" s="319"/>
      <c r="J8" s="7"/>
      <c r="K8" s="15"/>
      <c r="L8" s="25"/>
      <c r="M8" s="25"/>
    </row>
    <row r="9" spans="1:13" x14ac:dyDescent="0.25">
      <c r="A9" s="7" t="str">
        <f t="shared" si="0"/>
        <v/>
      </c>
      <c r="B9" s="7"/>
      <c r="C9" s="17" t="s">
        <v>1223</v>
      </c>
      <c r="D9" s="338" t="str">
        <f t="shared" si="1"/>
        <v xml:space="preserve"> pack</v>
      </c>
      <c r="E9" s="4"/>
      <c r="F9" s="4">
        <f t="shared" si="2"/>
        <v>0</v>
      </c>
      <c r="G9" s="7" t="str">
        <f t="shared" si="3"/>
        <v/>
      </c>
      <c r="H9" s="249"/>
      <c r="I9" s="319"/>
      <c r="J9" s="7"/>
      <c r="K9" s="15"/>
      <c r="L9" s="25"/>
      <c r="M9" s="25"/>
    </row>
    <row r="10" spans="1:13" x14ac:dyDescent="0.25">
      <c r="A10" s="7" t="str">
        <f t="shared" si="0"/>
        <v/>
      </c>
      <c r="B10" s="7"/>
      <c r="C10" s="17" t="s">
        <v>1224</v>
      </c>
      <c r="D10" s="338" t="str">
        <f t="shared" si="1"/>
        <v xml:space="preserve"> pack</v>
      </c>
      <c r="E10" s="4"/>
      <c r="F10" s="4">
        <f t="shared" si="2"/>
        <v>0</v>
      </c>
      <c r="G10" s="7" t="str">
        <f t="shared" si="3"/>
        <v/>
      </c>
      <c r="H10" s="249"/>
      <c r="I10" s="249"/>
      <c r="J10" s="7"/>
      <c r="K10" s="15"/>
      <c r="L10" s="25"/>
      <c r="M10" s="25"/>
    </row>
    <row r="11" spans="1:13" x14ac:dyDescent="0.25">
      <c r="A11" s="7" t="str">
        <f t="shared" si="0"/>
        <v/>
      </c>
      <c r="B11" s="7"/>
      <c r="C11" s="318" t="s">
        <v>1225</v>
      </c>
      <c r="D11" s="338" t="str">
        <f t="shared" si="1"/>
        <v xml:space="preserve"> pack</v>
      </c>
      <c r="E11" s="4"/>
      <c r="F11" s="4">
        <f t="shared" si="2"/>
        <v>0</v>
      </c>
      <c r="G11" s="7" t="str">
        <f t="shared" si="3"/>
        <v/>
      </c>
      <c r="H11" s="249"/>
      <c r="I11" s="319"/>
      <c r="J11" s="7"/>
      <c r="K11" s="15"/>
      <c r="L11" s="25"/>
      <c r="M11" s="25"/>
    </row>
    <row r="12" spans="1:13" x14ac:dyDescent="0.25">
      <c r="A12" s="7" t="str">
        <f t="shared" si="0"/>
        <v/>
      </c>
      <c r="B12" s="7"/>
      <c r="C12" s="318" t="s">
        <v>1226</v>
      </c>
      <c r="D12" s="338" t="str">
        <f t="shared" si="1"/>
        <v xml:space="preserve"> pack</v>
      </c>
      <c r="E12" s="4"/>
      <c r="F12" s="4">
        <f t="shared" si="2"/>
        <v>0</v>
      </c>
      <c r="G12" s="7" t="str">
        <f t="shared" si="3"/>
        <v/>
      </c>
      <c r="H12" s="249"/>
      <c r="I12" s="319"/>
      <c r="J12" s="7"/>
      <c r="K12" s="15"/>
      <c r="L12" s="25"/>
      <c r="M12" s="25"/>
    </row>
    <row r="13" spans="1:13" x14ac:dyDescent="0.25">
      <c r="A13" s="7" t="str">
        <f t="shared" si="0"/>
        <v/>
      </c>
      <c r="B13" s="7"/>
      <c r="C13" s="17" t="s">
        <v>1227</v>
      </c>
      <c r="D13" s="338" t="str">
        <f t="shared" si="1"/>
        <v xml:space="preserve"> pack</v>
      </c>
      <c r="E13" s="4"/>
      <c r="F13" s="4">
        <f t="shared" si="2"/>
        <v>0</v>
      </c>
      <c r="G13" s="7" t="str">
        <f t="shared" si="3"/>
        <v/>
      </c>
      <c r="H13" s="249"/>
      <c r="I13" s="319"/>
      <c r="J13" s="7"/>
      <c r="K13" s="15"/>
      <c r="L13" s="25"/>
      <c r="M13" s="25"/>
    </row>
    <row r="14" spans="1:13" x14ac:dyDescent="0.25">
      <c r="A14" s="7" t="str">
        <f t="shared" si="0"/>
        <v/>
      </c>
      <c r="B14" s="7" t="s">
        <v>1441</v>
      </c>
      <c r="C14" s="17" t="s">
        <v>1228</v>
      </c>
      <c r="D14" s="338" t="str">
        <f t="shared" si="1"/>
        <v xml:space="preserve"> pack</v>
      </c>
      <c r="E14" s="4"/>
      <c r="F14" s="4">
        <f t="shared" si="2"/>
        <v>42.5</v>
      </c>
      <c r="G14" s="7" t="str">
        <f t="shared" si="3"/>
        <v/>
      </c>
      <c r="H14" s="249"/>
      <c r="I14" s="319"/>
      <c r="J14" s="7">
        <v>42.5</v>
      </c>
      <c r="K14" s="15">
        <v>42.5</v>
      </c>
      <c r="L14" s="25"/>
      <c r="M14" s="25"/>
    </row>
    <row r="15" spans="1:13" x14ac:dyDescent="0.25">
      <c r="A15" s="7" t="str">
        <f t="shared" si="0"/>
        <v/>
      </c>
      <c r="B15" s="7" t="s">
        <v>1441</v>
      </c>
      <c r="C15" s="17" t="s">
        <v>1229</v>
      </c>
      <c r="D15" s="338" t="str">
        <f t="shared" si="1"/>
        <v xml:space="preserve"> pack</v>
      </c>
      <c r="E15" s="4"/>
      <c r="F15" s="4">
        <f t="shared" si="2"/>
        <v>72.25</v>
      </c>
      <c r="G15" s="7" t="str">
        <f t="shared" si="3"/>
        <v/>
      </c>
      <c r="H15" s="249"/>
      <c r="I15" s="320"/>
      <c r="J15" s="4">
        <v>72.25</v>
      </c>
      <c r="K15" s="15">
        <v>72.25</v>
      </c>
      <c r="L15" s="25"/>
      <c r="M15" s="25"/>
    </row>
    <row r="16" spans="1:13" x14ac:dyDescent="0.25">
      <c r="A16" s="7" t="str">
        <f t="shared" si="0"/>
        <v/>
      </c>
      <c r="B16" s="7"/>
      <c r="C16" s="17" t="s">
        <v>1230</v>
      </c>
      <c r="D16" s="338" t="str">
        <f t="shared" si="1"/>
        <v xml:space="preserve"> pack</v>
      </c>
      <c r="E16" s="4"/>
      <c r="F16" s="4">
        <f t="shared" si="2"/>
        <v>0</v>
      </c>
      <c r="G16" s="7" t="str">
        <f t="shared" si="3"/>
        <v/>
      </c>
      <c r="H16" s="249"/>
      <c r="I16" s="249"/>
      <c r="J16" s="7"/>
      <c r="K16" s="15"/>
      <c r="L16" s="25"/>
      <c r="M16" s="25"/>
    </row>
    <row r="17" spans="1:13" x14ac:dyDescent="0.25">
      <c r="A17" s="7" t="str">
        <f t="shared" si="0"/>
        <v/>
      </c>
      <c r="B17" s="7"/>
      <c r="C17" s="17" t="s">
        <v>1231</v>
      </c>
      <c r="D17" s="338" t="str">
        <f t="shared" si="1"/>
        <v xml:space="preserve"> pack</v>
      </c>
      <c r="E17" s="4"/>
      <c r="F17" s="4">
        <f t="shared" si="2"/>
        <v>0</v>
      </c>
      <c r="G17" s="7" t="str">
        <f t="shared" si="3"/>
        <v/>
      </c>
      <c r="H17" s="249"/>
      <c r="I17" s="320"/>
      <c r="J17" s="4"/>
      <c r="K17" s="15"/>
      <c r="L17" s="25"/>
      <c r="M17" s="25"/>
    </row>
    <row r="18" spans="1:13" x14ac:dyDescent="0.25">
      <c r="A18" s="7" t="str">
        <f t="shared" si="0"/>
        <v/>
      </c>
      <c r="B18" s="7"/>
      <c r="C18" s="17" t="s">
        <v>1232</v>
      </c>
      <c r="D18" s="338" t="str">
        <f t="shared" si="1"/>
        <v xml:space="preserve"> pack</v>
      </c>
      <c r="E18" s="4"/>
      <c r="F18" s="4">
        <f t="shared" si="2"/>
        <v>0</v>
      </c>
      <c r="G18" s="7" t="str">
        <f t="shared" si="3"/>
        <v/>
      </c>
      <c r="H18" s="249"/>
      <c r="I18" s="249"/>
      <c r="J18" s="7"/>
      <c r="K18" s="15"/>
      <c r="L18" s="25"/>
      <c r="M18" s="25"/>
    </row>
    <row r="19" spans="1:13" x14ac:dyDescent="0.25">
      <c r="A19" s="7" t="str">
        <f t="shared" si="0"/>
        <v/>
      </c>
      <c r="B19" s="7"/>
      <c r="C19" s="318" t="s">
        <v>1233</v>
      </c>
      <c r="D19" s="338" t="str">
        <f t="shared" si="1"/>
        <v xml:space="preserve"> pack</v>
      </c>
      <c r="E19" s="4"/>
      <c r="F19" s="4">
        <f t="shared" si="2"/>
        <v>0</v>
      </c>
      <c r="G19" s="7" t="str">
        <f t="shared" si="3"/>
        <v/>
      </c>
      <c r="H19" s="249"/>
      <c r="I19" s="320"/>
      <c r="J19" s="4"/>
      <c r="K19" s="15"/>
      <c r="L19" s="25"/>
      <c r="M19" s="25"/>
    </row>
    <row r="20" spans="1:13" x14ac:dyDescent="0.25">
      <c r="A20" s="7" t="str">
        <f t="shared" si="0"/>
        <v/>
      </c>
      <c r="B20" s="7"/>
      <c r="C20" s="318" t="s">
        <v>1234</v>
      </c>
      <c r="D20" s="338" t="str">
        <f t="shared" si="1"/>
        <v xml:space="preserve"> pack</v>
      </c>
      <c r="E20" s="4"/>
      <c r="F20" s="4">
        <f t="shared" si="2"/>
        <v>0</v>
      </c>
      <c r="G20" s="7" t="str">
        <f t="shared" si="3"/>
        <v/>
      </c>
      <c r="H20" s="249"/>
      <c r="I20" s="249"/>
      <c r="J20" s="7"/>
      <c r="K20" s="15"/>
      <c r="L20" s="25"/>
      <c r="M20" s="25"/>
    </row>
    <row r="21" spans="1:13" x14ac:dyDescent="0.25">
      <c r="A21" s="7" t="str">
        <f t="shared" si="0"/>
        <v/>
      </c>
      <c r="B21" s="7"/>
      <c r="C21" s="318" t="s">
        <v>1462</v>
      </c>
      <c r="D21" s="338" t="str">
        <f t="shared" si="1"/>
        <v xml:space="preserve"> pack</v>
      </c>
      <c r="E21" s="4"/>
      <c r="F21" s="4">
        <f t="shared" si="2"/>
        <v>0</v>
      </c>
      <c r="G21" s="7" t="str">
        <f t="shared" si="3"/>
        <v/>
      </c>
      <c r="H21" s="249"/>
      <c r="I21" s="249"/>
      <c r="J21" s="7"/>
      <c r="K21" s="15"/>
      <c r="L21" s="25"/>
      <c r="M21" s="25"/>
    </row>
    <row r="22" spans="1:13" x14ac:dyDescent="0.25">
      <c r="A22" s="7">
        <f t="shared" si="0"/>
        <v>1</v>
      </c>
      <c r="B22" s="7" t="s">
        <v>1436</v>
      </c>
      <c r="C22" s="17" t="s">
        <v>1235</v>
      </c>
      <c r="D22" s="338" t="str">
        <f>A22 &amp;" pack"</f>
        <v>1 pack</v>
      </c>
      <c r="E22" s="4"/>
      <c r="F22" s="4">
        <f t="shared" si="2"/>
        <v>0</v>
      </c>
      <c r="G22" s="7">
        <f t="shared" si="3"/>
        <v>0</v>
      </c>
      <c r="H22" s="249">
        <v>2</v>
      </c>
      <c r="I22" s="249">
        <v>1</v>
      </c>
      <c r="J22" s="7"/>
      <c r="K22" s="15"/>
      <c r="L22" s="25"/>
      <c r="M22" s="25"/>
    </row>
    <row r="23" spans="1:13" x14ac:dyDescent="0.25">
      <c r="A23" s="7"/>
      <c r="B23" s="7" t="s">
        <v>1436</v>
      </c>
      <c r="C23" s="17" t="s">
        <v>1461</v>
      </c>
      <c r="D23" s="338" t="str">
        <f t="shared" si="1"/>
        <v xml:space="preserve"> pack</v>
      </c>
      <c r="E23" s="4"/>
      <c r="F23" s="4">
        <f t="shared" si="2"/>
        <v>80</v>
      </c>
      <c r="G23" s="7"/>
      <c r="H23" s="249"/>
      <c r="I23" s="249"/>
      <c r="J23" s="7">
        <v>80</v>
      </c>
      <c r="K23" s="15">
        <v>80</v>
      </c>
      <c r="L23" s="25"/>
      <c r="M23" s="25"/>
    </row>
    <row r="24" spans="1:13" x14ac:dyDescent="0.25">
      <c r="A24" s="7" t="str">
        <f t="shared" si="0"/>
        <v/>
      </c>
      <c r="B24" s="7"/>
      <c r="C24" s="19" t="s">
        <v>1236</v>
      </c>
      <c r="D24" s="338" t="str">
        <f t="shared" si="1"/>
        <v xml:space="preserve"> pack</v>
      </c>
      <c r="E24" s="4"/>
      <c r="F24" s="4">
        <f t="shared" si="2"/>
        <v>0</v>
      </c>
      <c r="G24" s="7" t="str">
        <f>IF( A24="", "",A24*F24)</f>
        <v/>
      </c>
      <c r="H24" s="249"/>
      <c r="I24" s="249"/>
      <c r="J24" s="7"/>
      <c r="K24" s="15"/>
      <c r="L24" s="25"/>
      <c r="M24" s="25"/>
    </row>
    <row r="25" spans="1:13" x14ac:dyDescent="0.25">
      <c r="A25" s="7" t="str">
        <f t="shared" si="0"/>
        <v/>
      </c>
      <c r="B25" s="7"/>
      <c r="C25" s="19" t="s">
        <v>1237</v>
      </c>
      <c r="D25" s="338" t="str">
        <f t="shared" si="1"/>
        <v xml:space="preserve"> pack</v>
      </c>
      <c r="E25" s="4"/>
      <c r="F25" s="4">
        <f t="shared" si="2"/>
        <v>0</v>
      </c>
      <c r="G25" s="7" t="str">
        <f>IF( A25="", "",A25*F25)</f>
        <v/>
      </c>
      <c r="H25" s="249"/>
      <c r="I25" s="249"/>
      <c r="J25" s="7"/>
      <c r="K25" s="15"/>
      <c r="L25" s="25"/>
      <c r="M25" s="25"/>
    </row>
    <row r="26" spans="1:13" x14ac:dyDescent="0.25">
      <c r="A26" s="7" t="str">
        <f t="shared" si="0"/>
        <v/>
      </c>
      <c r="B26" s="7"/>
      <c r="C26" s="19" t="s">
        <v>1238</v>
      </c>
      <c r="D26" s="338" t="str">
        <f t="shared" si="1"/>
        <v xml:space="preserve"> pack</v>
      </c>
      <c r="E26" s="4"/>
      <c r="F26" s="4">
        <f t="shared" si="2"/>
        <v>0</v>
      </c>
      <c r="G26" s="7" t="str">
        <f>IF( A26="", "",A26*F26)</f>
        <v/>
      </c>
      <c r="H26" s="249"/>
      <c r="I26" s="249"/>
      <c r="J26" s="7"/>
      <c r="K26" s="15"/>
      <c r="L26" s="25"/>
      <c r="M26" s="25"/>
    </row>
    <row r="27" spans="1:13" x14ac:dyDescent="0.25">
      <c r="A27" s="7"/>
      <c r="B27" s="7"/>
      <c r="C27" s="19" t="s">
        <v>1433</v>
      </c>
      <c r="D27" s="338" t="str">
        <f t="shared" si="1"/>
        <v xml:space="preserve"> pack</v>
      </c>
      <c r="E27" s="4"/>
      <c r="F27" s="4">
        <f t="shared" si="2"/>
        <v>45</v>
      </c>
      <c r="G27" s="7"/>
      <c r="H27" s="249"/>
      <c r="I27" s="249"/>
      <c r="J27" s="7">
        <v>45</v>
      </c>
      <c r="K27" s="15">
        <v>45</v>
      </c>
      <c r="L27" s="25"/>
      <c r="M27" s="25"/>
    </row>
    <row r="28" spans="1:13" x14ac:dyDescent="0.25">
      <c r="A28" s="7" t="str">
        <f t="shared" si="0"/>
        <v/>
      </c>
      <c r="B28" s="7"/>
      <c r="C28" s="318" t="s">
        <v>1239</v>
      </c>
      <c r="D28" s="338" t="str">
        <f t="shared" si="1"/>
        <v xml:space="preserve"> pack</v>
      </c>
      <c r="E28" s="4"/>
      <c r="F28" s="4">
        <f t="shared" si="2"/>
        <v>0</v>
      </c>
      <c r="G28" s="7" t="str">
        <f>IF( A28="", "",A28*F28)</f>
        <v/>
      </c>
      <c r="H28" s="249"/>
      <c r="I28" s="249"/>
      <c r="J28" s="7"/>
      <c r="K28" s="15"/>
      <c r="L28" s="25"/>
      <c r="M28" s="25"/>
    </row>
    <row r="29" spans="1:13" x14ac:dyDescent="0.25">
      <c r="A29" s="7" t="str">
        <f t="shared" si="0"/>
        <v/>
      </c>
      <c r="B29" s="7"/>
      <c r="C29" s="318" t="s">
        <v>1240</v>
      </c>
      <c r="D29" s="338" t="str">
        <f t="shared" si="1"/>
        <v xml:space="preserve"> pack</v>
      </c>
      <c r="E29" s="4"/>
      <c r="F29" s="4">
        <f t="shared" si="2"/>
        <v>0</v>
      </c>
      <c r="G29" s="7" t="str">
        <f>IF( A29="", "",A29*F29)</f>
        <v/>
      </c>
      <c r="H29" s="249"/>
      <c r="I29" s="249"/>
      <c r="J29" s="7"/>
      <c r="K29" s="15"/>
      <c r="L29" s="25"/>
      <c r="M29" s="25"/>
    </row>
    <row r="30" spans="1:13" x14ac:dyDescent="0.25">
      <c r="A30" s="7" t="str">
        <f t="shared" si="0"/>
        <v/>
      </c>
      <c r="B30" s="7"/>
      <c r="C30" s="19" t="s">
        <v>1241</v>
      </c>
      <c r="D30" s="338" t="str">
        <f t="shared" si="1"/>
        <v xml:space="preserve"> pack</v>
      </c>
      <c r="E30" s="4"/>
      <c r="F30" s="4">
        <f t="shared" si="2"/>
        <v>0</v>
      </c>
      <c r="G30" s="7" t="str">
        <f>IF( A30="", "",A30*F30)</f>
        <v/>
      </c>
      <c r="H30" s="249"/>
      <c r="I30" s="249"/>
      <c r="J30" s="7"/>
      <c r="K30" s="15"/>
      <c r="L30" s="25"/>
      <c r="M30" s="25"/>
    </row>
    <row r="31" spans="1:13" x14ac:dyDescent="0.25">
      <c r="A31" s="7" t="str">
        <f t="shared" si="0"/>
        <v/>
      </c>
      <c r="B31" s="7"/>
      <c r="C31" s="19" t="s">
        <v>1242</v>
      </c>
      <c r="D31" s="338" t="str">
        <f t="shared" si="1"/>
        <v xml:space="preserve"> pack</v>
      </c>
      <c r="E31" s="4"/>
      <c r="F31" s="4">
        <f t="shared" si="2"/>
        <v>0</v>
      </c>
      <c r="G31" s="7" t="str">
        <f>IF( A31="", "",A31*F31)</f>
        <v/>
      </c>
      <c r="H31" s="249"/>
      <c r="I31" s="249"/>
      <c r="J31" s="7"/>
      <c r="K31" s="15"/>
      <c r="L31" s="25"/>
      <c r="M31" s="25"/>
    </row>
    <row r="32" spans="1:13" x14ac:dyDescent="0.25">
      <c r="A32" s="7" t="str">
        <f t="shared" si="0"/>
        <v/>
      </c>
      <c r="B32" s="7"/>
      <c r="C32" s="318" t="s">
        <v>1243</v>
      </c>
      <c r="D32" s="338" t="str">
        <f t="shared" si="1"/>
        <v xml:space="preserve"> pack</v>
      </c>
      <c r="E32" s="4"/>
      <c r="F32" s="4">
        <f t="shared" si="2"/>
        <v>0</v>
      </c>
      <c r="G32" s="7" t="str">
        <f>IF( A32="", "",A32*F32)</f>
        <v/>
      </c>
      <c r="H32" s="249"/>
      <c r="I32" s="249"/>
      <c r="J32" s="7"/>
      <c r="K32" s="15"/>
      <c r="L32" s="25"/>
      <c r="M32" s="25"/>
    </row>
    <row r="33" spans="1:13" x14ac:dyDescent="0.25">
      <c r="A33" s="7">
        <f t="shared" si="0"/>
        <v>1</v>
      </c>
      <c r="B33" s="7"/>
      <c r="C33" s="318" t="s">
        <v>1244</v>
      </c>
      <c r="D33" s="338" t="str">
        <f t="shared" si="1"/>
        <v>1 pack</v>
      </c>
      <c r="E33" s="4"/>
      <c r="F33" s="4">
        <f t="shared" si="2"/>
        <v>0</v>
      </c>
      <c r="G33" s="7"/>
      <c r="H33" s="249">
        <v>1</v>
      </c>
      <c r="I33" s="249">
        <v>0</v>
      </c>
      <c r="J33" s="7"/>
      <c r="K33" s="15"/>
      <c r="L33" s="25"/>
      <c r="M33" s="25"/>
    </row>
    <row r="34" spans="1:13" x14ac:dyDescent="0.25">
      <c r="A34" s="7" t="str">
        <f t="shared" si="0"/>
        <v/>
      </c>
      <c r="B34" s="7"/>
      <c r="C34" s="5" t="s">
        <v>1245</v>
      </c>
      <c r="D34" s="338" t="str">
        <f>A34 &amp;" pack"</f>
        <v xml:space="preserve"> pack</v>
      </c>
      <c r="E34" s="4"/>
      <c r="F34" s="4">
        <f t="shared" si="2"/>
        <v>0</v>
      </c>
      <c r="G34" s="7" t="str">
        <f t="shared" ref="G34:G45" si="4">IF( A34="", "",A34*F34)</f>
        <v/>
      </c>
      <c r="H34" s="249">
        <v>2</v>
      </c>
      <c r="I34" s="249">
        <v>2</v>
      </c>
      <c r="J34" s="7"/>
      <c r="K34" s="249"/>
      <c r="L34" s="25"/>
      <c r="M34" s="25"/>
    </row>
    <row r="35" spans="1:13" x14ac:dyDescent="0.25">
      <c r="A35" s="7">
        <f t="shared" si="0"/>
        <v>1</v>
      </c>
      <c r="B35" s="7"/>
      <c r="C35" s="5" t="s">
        <v>1246</v>
      </c>
      <c r="D35" s="338" t="str">
        <f t="shared" si="1"/>
        <v>1 pack</v>
      </c>
      <c r="E35" s="4"/>
      <c r="F35" s="4">
        <f t="shared" si="2"/>
        <v>0</v>
      </c>
      <c r="G35" s="7">
        <f t="shared" si="4"/>
        <v>0</v>
      </c>
      <c r="H35" s="249">
        <v>2</v>
      </c>
      <c r="I35" s="249">
        <v>1</v>
      </c>
      <c r="J35" s="7"/>
      <c r="K35" s="15"/>
      <c r="L35" s="25"/>
      <c r="M35" s="25"/>
    </row>
    <row r="36" spans="1:13" x14ac:dyDescent="0.25">
      <c r="A36" s="7" t="str">
        <f t="shared" si="0"/>
        <v/>
      </c>
      <c r="B36" s="7" t="s">
        <v>1441</v>
      </c>
      <c r="C36" s="5" t="s">
        <v>1443</v>
      </c>
      <c r="D36" s="338" t="str">
        <f t="shared" si="1"/>
        <v xml:space="preserve"> pack</v>
      </c>
      <c r="E36" s="4"/>
      <c r="F36" s="4">
        <f t="shared" si="2"/>
        <v>210</v>
      </c>
      <c r="G36" s="7" t="str">
        <f t="shared" si="4"/>
        <v/>
      </c>
      <c r="H36" s="249"/>
      <c r="I36" s="249"/>
      <c r="J36" s="7">
        <v>210</v>
      </c>
      <c r="K36" s="15">
        <v>210</v>
      </c>
      <c r="L36" s="25"/>
      <c r="M36" s="25"/>
    </row>
    <row r="37" spans="1:13" x14ac:dyDescent="0.25">
      <c r="A37" s="7" t="str">
        <f t="shared" si="0"/>
        <v/>
      </c>
      <c r="B37" s="7"/>
      <c r="C37" s="17" t="s">
        <v>1247</v>
      </c>
      <c r="D37" s="338" t="str">
        <f t="shared" si="1"/>
        <v xml:space="preserve"> pack</v>
      </c>
      <c r="E37" s="4"/>
      <c r="F37" s="4">
        <f t="shared" si="2"/>
        <v>0</v>
      </c>
      <c r="G37" s="7" t="str">
        <f t="shared" si="4"/>
        <v/>
      </c>
      <c r="H37" s="249"/>
      <c r="I37" s="249"/>
      <c r="J37" s="7"/>
      <c r="K37" s="15"/>
      <c r="L37" s="25"/>
      <c r="M37" s="25"/>
    </row>
    <row r="38" spans="1:13" x14ac:dyDescent="0.25">
      <c r="A38" s="7" t="str">
        <f t="shared" si="0"/>
        <v/>
      </c>
      <c r="B38" s="7"/>
      <c r="C38" s="318" t="s">
        <v>1248</v>
      </c>
      <c r="D38" s="338" t="str">
        <f t="shared" si="1"/>
        <v xml:space="preserve"> pack</v>
      </c>
      <c r="E38" s="4"/>
      <c r="F38" s="4">
        <f t="shared" si="2"/>
        <v>0</v>
      </c>
      <c r="G38" s="7" t="str">
        <f t="shared" si="4"/>
        <v/>
      </c>
      <c r="H38" s="249"/>
      <c r="I38" s="249"/>
      <c r="J38" s="7"/>
      <c r="K38" s="15"/>
      <c r="L38" s="25"/>
      <c r="M38" s="25"/>
    </row>
    <row r="39" spans="1:13" x14ac:dyDescent="0.25">
      <c r="A39" s="7" t="str">
        <f t="shared" si="0"/>
        <v/>
      </c>
      <c r="B39" s="7" t="s">
        <v>1436</v>
      </c>
      <c r="C39" s="17" t="s">
        <v>1445</v>
      </c>
      <c r="D39" s="338" t="str">
        <f t="shared" si="1"/>
        <v xml:space="preserve"> pack</v>
      </c>
      <c r="E39" s="4"/>
      <c r="F39" s="4">
        <f t="shared" si="2"/>
        <v>290</v>
      </c>
      <c r="G39" s="7" t="str">
        <f t="shared" si="4"/>
        <v/>
      </c>
      <c r="H39" s="249"/>
      <c r="I39" s="249"/>
      <c r="J39" s="7">
        <v>290</v>
      </c>
      <c r="K39" s="15">
        <v>290</v>
      </c>
      <c r="L39" s="25"/>
      <c r="M39" s="25"/>
    </row>
    <row r="40" spans="1:13" x14ac:dyDescent="0.25">
      <c r="A40" s="7" t="str">
        <f t="shared" si="0"/>
        <v/>
      </c>
      <c r="B40" s="7"/>
      <c r="C40" s="17" t="s">
        <v>1249</v>
      </c>
      <c r="D40" s="338" t="str">
        <f t="shared" si="1"/>
        <v xml:space="preserve"> pack</v>
      </c>
      <c r="E40" s="4"/>
      <c r="F40" s="4">
        <f t="shared" si="2"/>
        <v>0</v>
      </c>
      <c r="G40" s="7" t="str">
        <f t="shared" si="4"/>
        <v/>
      </c>
      <c r="H40" s="249"/>
      <c r="I40" s="249"/>
      <c r="J40" s="7"/>
      <c r="K40" s="15"/>
      <c r="L40" s="25"/>
      <c r="M40" s="25"/>
    </row>
    <row r="41" spans="1:13" x14ac:dyDescent="0.25">
      <c r="A41" s="7" t="str">
        <f t="shared" si="0"/>
        <v/>
      </c>
      <c r="B41" s="7"/>
      <c r="C41" s="17" t="s">
        <v>1250</v>
      </c>
      <c r="D41" s="338" t="str">
        <f t="shared" si="1"/>
        <v xml:space="preserve"> pack</v>
      </c>
      <c r="E41" s="4"/>
      <c r="F41" s="4">
        <f t="shared" si="2"/>
        <v>0</v>
      </c>
      <c r="G41" s="7" t="str">
        <f t="shared" si="4"/>
        <v/>
      </c>
      <c r="H41" s="249"/>
      <c r="I41" s="249"/>
      <c r="J41" s="7"/>
      <c r="K41" s="15"/>
      <c r="L41" s="25"/>
      <c r="M41" s="25"/>
    </row>
    <row r="42" spans="1:13" x14ac:dyDescent="0.25">
      <c r="A42" s="7" t="str">
        <f t="shared" si="0"/>
        <v/>
      </c>
      <c r="B42" s="7"/>
      <c r="C42" s="17" t="s">
        <v>1251</v>
      </c>
      <c r="D42" s="338" t="str">
        <f t="shared" si="1"/>
        <v xml:space="preserve"> pack</v>
      </c>
      <c r="E42" s="4"/>
      <c r="F42" s="4">
        <f t="shared" si="2"/>
        <v>0</v>
      </c>
      <c r="G42" s="7" t="str">
        <f t="shared" si="4"/>
        <v/>
      </c>
      <c r="H42" s="249"/>
      <c r="I42" s="249"/>
      <c r="J42" s="7"/>
      <c r="K42" s="15"/>
      <c r="L42" s="25"/>
      <c r="M42" s="25"/>
    </row>
    <row r="43" spans="1:13" x14ac:dyDescent="0.25">
      <c r="A43" s="7" t="str">
        <f t="shared" si="0"/>
        <v/>
      </c>
      <c r="B43" s="7"/>
      <c r="C43" s="17" t="s">
        <v>1252</v>
      </c>
      <c r="D43" s="338" t="str">
        <f t="shared" si="1"/>
        <v xml:space="preserve"> pack</v>
      </c>
      <c r="E43" s="4"/>
      <c r="F43" s="4">
        <f t="shared" si="2"/>
        <v>0</v>
      </c>
      <c r="G43" s="7" t="str">
        <f t="shared" si="4"/>
        <v/>
      </c>
      <c r="H43" s="249"/>
      <c r="I43" s="249"/>
      <c r="J43" s="7"/>
      <c r="K43" s="15"/>
      <c r="L43" s="25"/>
      <c r="M43" s="25"/>
    </row>
    <row r="44" spans="1:13" x14ac:dyDescent="0.25">
      <c r="A44" s="7" t="str">
        <f t="shared" si="0"/>
        <v/>
      </c>
      <c r="B44" s="7"/>
      <c r="C44" s="17" t="s">
        <v>1253</v>
      </c>
      <c r="D44" s="338" t="str">
        <f t="shared" si="1"/>
        <v xml:space="preserve"> pack</v>
      </c>
      <c r="E44" s="4"/>
      <c r="F44" s="4">
        <f t="shared" si="2"/>
        <v>0</v>
      </c>
      <c r="G44" s="7" t="str">
        <f t="shared" si="4"/>
        <v/>
      </c>
      <c r="H44" s="249"/>
      <c r="I44" s="249"/>
      <c r="J44" s="7"/>
      <c r="K44" s="15"/>
      <c r="L44" s="25"/>
      <c r="M44" s="25"/>
    </row>
    <row r="45" spans="1:13" x14ac:dyDescent="0.25">
      <c r="A45" s="7" t="str">
        <f t="shared" si="0"/>
        <v/>
      </c>
      <c r="B45" s="7"/>
      <c r="C45" s="17" t="s">
        <v>1254</v>
      </c>
      <c r="D45" s="338" t="str">
        <f t="shared" si="1"/>
        <v xml:space="preserve"> pack</v>
      </c>
      <c r="E45" s="4"/>
      <c r="F45" s="4">
        <f t="shared" si="2"/>
        <v>0</v>
      </c>
      <c r="G45" s="7" t="str">
        <f t="shared" si="4"/>
        <v/>
      </c>
      <c r="H45" s="249"/>
      <c r="I45" s="249"/>
      <c r="J45" s="7"/>
      <c r="K45" s="15"/>
      <c r="L45" s="25"/>
      <c r="M45" s="25"/>
    </row>
    <row r="46" spans="1:13" x14ac:dyDescent="0.25">
      <c r="A46" s="7"/>
      <c r="B46" s="7" t="s">
        <v>1444</v>
      </c>
      <c r="C46" s="17" t="s">
        <v>1460</v>
      </c>
      <c r="D46" s="338" t="str">
        <f>A46 &amp;" pack"</f>
        <v xml:space="preserve"> pack</v>
      </c>
      <c r="E46" s="4"/>
      <c r="F46" s="4">
        <f t="shared" si="2"/>
        <v>734</v>
      </c>
      <c r="G46" s="7"/>
      <c r="H46" s="249"/>
      <c r="I46" s="249"/>
      <c r="J46" s="7">
        <v>734</v>
      </c>
      <c r="K46" s="15">
        <v>734</v>
      </c>
      <c r="L46" s="25"/>
      <c r="M46" s="25"/>
    </row>
    <row r="47" spans="1:13" x14ac:dyDescent="0.25">
      <c r="A47" s="7" t="str">
        <f t="shared" si="0"/>
        <v/>
      </c>
      <c r="B47" s="7" t="s">
        <v>1453</v>
      </c>
      <c r="C47" s="17" t="s">
        <v>1442</v>
      </c>
      <c r="D47" s="338" t="str">
        <f t="shared" si="1"/>
        <v xml:space="preserve"> pack</v>
      </c>
      <c r="E47" s="4"/>
      <c r="F47" s="4">
        <f t="shared" si="2"/>
        <v>45</v>
      </c>
      <c r="G47" s="7" t="str">
        <f t="shared" ref="G47:G60" si="5">IF( A47="", "",A47*F47)</f>
        <v/>
      </c>
      <c r="H47" s="249"/>
      <c r="I47" s="249"/>
      <c r="J47" s="7">
        <v>45</v>
      </c>
      <c r="K47" s="15">
        <v>45</v>
      </c>
      <c r="L47" s="25"/>
      <c r="M47" s="25"/>
    </row>
    <row r="48" spans="1:13" x14ac:dyDescent="0.25">
      <c r="A48" s="7" t="str">
        <f t="shared" si="0"/>
        <v/>
      </c>
      <c r="B48" s="7" t="s">
        <v>1436</v>
      </c>
      <c r="C48" s="17" t="s">
        <v>1454</v>
      </c>
      <c r="D48" s="338" t="str">
        <f t="shared" si="1"/>
        <v xml:space="preserve"> pack</v>
      </c>
      <c r="E48" s="4"/>
      <c r="F48" s="4">
        <f t="shared" si="2"/>
        <v>0</v>
      </c>
      <c r="G48" s="7" t="str">
        <f t="shared" si="5"/>
        <v/>
      </c>
      <c r="H48" s="249"/>
      <c r="I48" s="249"/>
      <c r="J48" s="7"/>
      <c r="K48" s="15"/>
      <c r="L48" s="25"/>
      <c r="M48" s="25"/>
    </row>
    <row r="49" spans="1:13" x14ac:dyDescent="0.25">
      <c r="A49" s="7" t="str">
        <f t="shared" si="0"/>
        <v/>
      </c>
      <c r="B49" s="7"/>
      <c r="C49" s="5" t="s">
        <v>1455</v>
      </c>
      <c r="D49" s="338" t="str">
        <f t="shared" si="1"/>
        <v xml:space="preserve"> pack</v>
      </c>
      <c r="E49" s="4"/>
      <c r="F49" s="4">
        <f t="shared" si="2"/>
        <v>0</v>
      </c>
      <c r="G49" s="7" t="str">
        <f t="shared" si="5"/>
        <v/>
      </c>
      <c r="H49" s="249"/>
      <c r="I49" s="249"/>
      <c r="J49" s="7"/>
      <c r="K49" s="15"/>
      <c r="L49" s="25"/>
      <c r="M49" s="25"/>
    </row>
    <row r="50" spans="1:13" x14ac:dyDescent="0.25">
      <c r="A50" s="7" t="str">
        <f t="shared" si="0"/>
        <v/>
      </c>
      <c r="B50" s="7"/>
      <c r="C50" s="17" t="s">
        <v>1255</v>
      </c>
      <c r="D50" s="338" t="str">
        <f t="shared" si="1"/>
        <v xml:space="preserve"> pack</v>
      </c>
      <c r="E50" s="4"/>
      <c r="F50" s="4">
        <f t="shared" si="2"/>
        <v>0</v>
      </c>
      <c r="G50" s="7" t="str">
        <f t="shared" si="5"/>
        <v/>
      </c>
      <c r="H50" s="249"/>
      <c r="I50" s="249"/>
      <c r="J50" s="7"/>
      <c r="K50" s="15"/>
      <c r="L50" s="25"/>
      <c r="M50" s="25"/>
    </row>
    <row r="51" spans="1:13" x14ac:dyDescent="0.25">
      <c r="A51" s="7" t="str">
        <f t="shared" si="0"/>
        <v/>
      </c>
      <c r="B51" s="7" t="s">
        <v>1453</v>
      </c>
      <c r="C51" s="17" t="s">
        <v>1459</v>
      </c>
      <c r="D51" s="338" t="str">
        <f t="shared" si="1"/>
        <v xml:space="preserve"> pack</v>
      </c>
      <c r="E51" s="4"/>
      <c r="F51" s="4">
        <f t="shared" si="2"/>
        <v>0</v>
      </c>
      <c r="G51" s="7" t="str">
        <f t="shared" si="5"/>
        <v/>
      </c>
      <c r="H51" s="249"/>
      <c r="I51" s="249"/>
      <c r="J51" s="7"/>
      <c r="K51" s="15"/>
      <c r="L51" s="25"/>
      <c r="M51" s="25"/>
    </row>
    <row r="52" spans="1:13" x14ac:dyDescent="0.25">
      <c r="A52" s="7" t="str">
        <f t="shared" si="0"/>
        <v/>
      </c>
      <c r="B52" s="7" t="s">
        <v>1453</v>
      </c>
      <c r="C52" s="17" t="s">
        <v>1458</v>
      </c>
      <c r="D52" s="338" t="str">
        <f t="shared" si="1"/>
        <v xml:space="preserve"> pack</v>
      </c>
      <c r="E52" s="4"/>
      <c r="F52" s="4">
        <f t="shared" si="2"/>
        <v>0</v>
      </c>
      <c r="G52" s="7" t="str">
        <f t="shared" si="5"/>
        <v/>
      </c>
      <c r="H52" s="249"/>
      <c r="I52" s="249"/>
      <c r="J52" s="7"/>
      <c r="K52" s="15"/>
      <c r="L52" s="25"/>
      <c r="M52" s="25"/>
    </row>
    <row r="53" spans="1:13" x14ac:dyDescent="0.25">
      <c r="A53" s="7" t="str">
        <f t="shared" si="0"/>
        <v/>
      </c>
      <c r="B53" s="7" t="s">
        <v>1453</v>
      </c>
      <c r="C53" s="17" t="s">
        <v>1440</v>
      </c>
      <c r="D53" s="338" t="str">
        <f t="shared" si="1"/>
        <v xml:space="preserve"> pack</v>
      </c>
      <c r="E53" s="4"/>
      <c r="F53" s="4">
        <f t="shared" si="2"/>
        <v>68</v>
      </c>
      <c r="G53" s="7" t="str">
        <f t="shared" si="5"/>
        <v/>
      </c>
      <c r="H53" s="249"/>
      <c r="I53" s="249"/>
      <c r="J53" s="7">
        <v>68</v>
      </c>
      <c r="K53" s="15">
        <v>68</v>
      </c>
      <c r="L53" s="25"/>
      <c r="M53" s="25"/>
    </row>
    <row r="54" spans="1:13" x14ac:dyDescent="0.25">
      <c r="A54" s="7" t="str">
        <f t="shared" si="0"/>
        <v/>
      </c>
      <c r="B54" s="7"/>
      <c r="C54" s="318" t="s">
        <v>1256</v>
      </c>
      <c r="D54" s="338" t="str">
        <f t="shared" si="1"/>
        <v xml:space="preserve"> pack</v>
      </c>
      <c r="E54" s="4"/>
      <c r="F54" s="4">
        <f t="shared" si="2"/>
        <v>0</v>
      </c>
      <c r="G54" s="7" t="str">
        <f t="shared" si="5"/>
        <v/>
      </c>
      <c r="H54" s="249"/>
      <c r="I54" s="249"/>
      <c r="J54" s="7"/>
      <c r="K54" s="15"/>
      <c r="L54" s="25"/>
      <c r="M54" s="25"/>
    </row>
    <row r="55" spans="1:13" x14ac:dyDescent="0.25">
      <c r="A55" s="7" t="str">
        <f t="shared" si="0"/>
        <v/>
      </c>
      <c r="B55" s="7"/>
      <c r="C55" s="17" t="s">
        <v>1257</v>
      </c>
      <c r="D55" s="338" t="str">
        <f t="shared" si="1"/>
        <v xml:space="preserve"> pack</v>
      </c>
      <c r="E55" s="4"/>
      <c r="F55" s="4">
        <f t="shared" si="2"/>
        <v>0</v>
      </c>
      <c r="G55" s="7" t="str">
        <f t="shared" si="5"/>
        <v/>
      </c>
      <c r="H55" s="249"/>
      <c r="I55" s="249"/>
      <c r="J55" s="7"/>
      <c r="K55" s="15"/>
      <c r="L55" s="25"/>
      <c r="M55" s="25"/>
    </row>
    <row r="56" spans="1:13" x14ac:dyDescent="0.25">
      <c r="A56" s="7" t="str">
        <f t="shared" si="0"/>
        <v/>
      </c>
      <c r="B56" s="7"/>
      <c r="C56" s="17" t="s">
        <v>1434</v>
      </c>
      <c r="D56" s="338" t="str">
        <f t="shared" si="1"/>
        <v xml:space="preserve"> pack</v>
      </c>
      <c r="E56" s="4"/>
      <c r="F56" s="4">
        <f t="shared" si="2"/>
        <v>0</v>
      </c>
      <c r="G56" s="7" t="str">
        <f t="shared" si="5"/>
        <v/>
      </c>
      <c r="H56" s="249"/>
      <c r="I56" s="249"/>
      <c r="J56" s="7"/>
      <c r="K56" s="15"/>
      <c r="L56" s="25"/>
      <c r="M56" s="25"/>
    </row>
    <row r="57" spans="1:13" x14ac:dyDescent="0.25">
      <c r="A57" s="7" t="str">
        <f t="shared" si="0"/>
        <v/>
      </c>
      <c r="B57" s="7"/>
      <c r="C57" s="17" t="s">
        <v>1435</v>
      </c>
      <c r="D57" s="338" t="str">
        <f t="shared" si="1"/>
        <v xml:space="preserve"> pack</v>
      </c>
      <c r="E57" s="4"/>
      <c r="F57" s="4">
        <f t="shared" si="2"/>
        <v>0</v>
      </c>
      <c r="G57" s="7" t="str">
        <f t="shared" si="5"/>
        <v/>
      </c>
      <c r="H57" s="249"/>
      <c r="I57" s="249"/>
      <c r="J57" s="7"/>
      <c r="K57" s="15"/>
      <c r="L57" s="25"/>
      <c r="M57" s="25"/>
    </row>
    <row r="58" spans="1:13" x14ac:dyDescent="0.25">
      <c r="A58" s="7" t="str">
        <f t="shared" si="0"/>
        <v/>
      </c>
      <c r="B58" s="7"/>
      <c r="C58" s="318" t="s">
        <v>1258</v>
      </c>
      <c r="D58" s="338" t="str">
        <f t="shared" si="1"/>
        <v xml:space="preserve"> pack</v>
      </c>
      <c r="E58" s="4"/>
      <c r="F58" s="4">
        <f t="shared" si="2"/>
        <v>0</v>
      </c>
      <c r="G58" s="7" t="str">
        <f t="shared" si="5"/>
        <v/>
      </c>
      <c r="H58" s="249"/>
      <c r="I58" s="249"/>
      <c r="J58" s="7"/>
      <c r="K58" s="15"/>
      <c r="L58" s="25"/>
      <c r="M58" s="25"/>
    </row>
    <row r="59" spans="1:13" x14ac:dyDescent="0.25">
      <c r="A59" s="7" t="str">
        <f t="shared" si="0"/>
        <v/>
      </c>
      <c r="B59" s="7"/>
      <c r="C59" s="318" t="s">
        <v>1259</v>
      </c>
      <c r="D59" s="338" t="str">
        <f t="shared" si="1"/>
        <v xml:space="preserve"> pack</v>
      </c>
      <c r="E59" s="4"/>
      <c r="F59" s="4">
        <f t="shared" si="2"/>
        <v>0</v>
      </c>
      <c r="G59" s="7" t="str">
        <f t="shared" si="5"/>
        <v/>
      </c>
      <c r="H59" s="249"/>
      <c r="I59" s="249"/>
      <c r="J59" s="7"/>
      <c r="K59" s="15"/>
      <c r="L59" s="25"/>
      <c r="M59" s="25"/>
    </row>
    <row r="60" spans="1:13" x14ac:dyDescent="0.25">
      <c r="A60" s="7" t="str">
        <f t="shared" si="0"/>
        <v/>
      </c>
      <c r="B60" s="7" t="s">
        <v>1437</v>
      </c>
      <c r="C60" s="17" t="s">
        <v>1438</v>
      </c>
      <c r="D60" s="338" t="str">
        <f>A60 &amp;" pack"</f>
        <v xml:space="preserve"> pack</v>
      </c>
      <c r="E60" s="4"/>
      <c r="F60" s="4">
        <f t="shared" si="2"/>
        <v>0</v>
      </c>
      <c r="G60" s="7" t="str">
        <f t="shared" si="5"/>
        <v/>
      </c>
      <c r="H60" s="249"/>
      <c r="I60" s="249"/>
      <c r="J60" s="7"/>
      <c r="K60" s="15"/>
      <c r="L60" s="25"/>
      <c r="M60" s="25"/>
    </row>
    <row r="61" spans="1:13" x14ac:dyDescent="0.25">
      <c r="A61" s="7"/>
      <c r="B61" s="7" t="s">
        <v>1436</v>
      </c>
      <c r="C61" s="17" t="s">
        <v>1439</v>
      </c>
      <c r="D61" s="338" t="str">
        <f t="shared" si="1"/>
        <v xml:space="preserve"> pack</v>
      </c>
      <c r="E61" s="4"/>
      <c r="F61" s="4">
        <f t="shared" si="2"/>
        <v>93</v>
      </c>
      <c r="G61" s="7"/>
      <c r="H61" s="249"/>
      <c r="I61" s="249"/>
      <c r="J61" s="7">
        <v>93</v>
      </c>
      <c r="K61" s="15">
        <v>93</v>
      </c>
      <c r="L61" s="25"/>
      <c r="M61" s="25"/>
    </row>
    <row r="62" spans="1:13" x14ac:dyDescent="0.25">
      <c r="A62" s="7" t="str">
        <f t="shared" si="0"/>
        <v/>
      </c>
      <c r="B62" s="7" t="s">
        <v>1453</v>
      </c>
      <c r="C62" s="318" t="s">
        <v>1260</v>
      </c>
      <c r="D62" s="338" t="str">
        <f t="shared" si="1"/>
        <v xml:space="preserve"> pack</v>
      </c>
      <c r="E62" s="4"/>
      <c r="F62" s="4">
        <f t="shared" si="2"/>
        <v>0</v>
      </c>
      <c r="G62" s="7" t="str">
        <f>IF( A62="", "",A62*F62)</f>
        <v/>
      </c>
      <c r="H62" s="249"/>
      <c r="I62" s="249"/>
      <c r="J62" s="7"/>
      <c r="K62" s="15"/>
      <c r="L62" s="25"/>
      <c r="M62" s="25"/>
    </row>
    <row r="63" spans="1:13" x14ac:dyDescent="0.25">
      <c r="A63" s="7"/>
      <c r="B63" s="7" t="s">
        <v>1453</v>
      </c>
      <c r="C63" s="318" t="s">
        <v>1452</v>
      </c>
      <c r="D63" s="338" t="str">
        <f t="shared" si="1"/>
        <v xml:space="preserve"> pack</v>
      </c>
      <c r="E63" s="4"/>
      <c r="F63" s="4">
        <f t="shared" si="2"/>
        <v>195</v>
      </c>
      <c r="G63" s="7"/>
      <c r="H63" s="249"/>
      <c r="I63" s="249"/>
      <c r="J63" s="7">
        <v>195</v>
      </c>
      <c r="K63" s="15">
        <v>195</v>
      </c>
      <c r="L63" s="25"/>
      <c r="M63" s="25"/>
    </row>
    <row r="64" spans="1:13" x14ac:dyDescent="0.25">
      <c r="A64" s="7" t="str">
        <f t="shared" si="0"/>
        <v/>
      </c>
      <c r="B64" s="7" t="s">
        <v>1453</v>
      </c>
      <c r="C64" s="17" t="s">
        <v>1457</v>
      </c>
      <c r="D64" s="338" t="str">
        <f t="shared" si="1"/>
        <v xml:space="preserve"> pack</v>
      </c>
      <c r="E64" s="4"/>
      <c r="F64" s="4">
        <f t="shared" si="2"/>
        <v>60</v>
      </c>
      <c r="G64" s="7" t="str">
        <f t="shared" ref="G64:G72" si="6">IF( A64="", "",A64*F64)</f>
        <v/>
      </c>
      <c r="H64" s="249"/>
      <c r="I64" s="249"/>
      <c r="J64" s="7">
        <v>60</v>
      </c>
      <c r="K64" s="15">
        <v>60</v>
      </c>
      <c r="L64" s="25"/>
      <c r="M64" s="25"/>
    </row>
    <row r="65" spans="1:13" x14ac:dyDescent="0.25">
      <c r="A65" s="7" t="str">
        <f t="shared" si="0"/>
        <v/>
      </c>
      <c r="B65" s="7" t="s">
        <v>1453</v>
      </c>
      <c r="C65" s="17" t="s">
        <v>1456</v>
      </c>
      <c r="D65" s="338" t="str">
        <f t="shared" si="1"/>
        <v xml:space="preserve"> pack</v>
      </c>
      <c r="E65" s="4"/>
      <c r="F65" s="4">
        <f t="shared" si="2"/>
        <v>0</v>
      </c>
      <c r="G65" s="7" t="str">
        <f t="shared" si="6"/>
        <v/>
      </c>
      <c r="H65" s="249"/>
      <c r="I65" s="249"/>
      <c r="J65" s="7"/>
      <c r="K65" s="15"/>
      <c r="L65" s="25"/>
      <c r="M65" s="25"/>
    </row>
    <row r="66" spans="1:13" x14ac:dyDescent="0.25">
      <c r="A66" s="7" t="str">
        <f t="shared" si="0"/>
        <v/>
      </c>
      <c r="B66" s="7"/>
      <c r="C66" s="17" t="s">
        <v>1261</v>
      </c>
      <c r="D66" s="338" t="str">
        <f t="shared" si="1"/>
        <v xml:space="preserve"> pack</v>
      </c>
      <c r="E66" s="4"/>
      <c r="F66" s="4">
        <f t="shared" si="2"/>
        <v>0</v>
      </c>
      <c r="G66" s="7" t="str">
        <f t="shared" si="6"/>
        <v/>
      </c>
      <c r="H66" s="19"/>
      <c r="I66" s="249"/>
      <c r="J66" s="7"/>
      <c r="K66" s="15"/>
      <c r="L66" s="25"/>
      <c r="M66" s="25"/>
    </row>
    <row r="67" spans="1:13" x14ac:dyDescent="0.25">
      <c r="A67" s="7" t="str">
        <f t="shared" si="0"/>
        <v/>
      </c>
      <c r="B67" s="7" t="s">
        <v>1444</v>
      </c>
      <c r="C67" s="318" t="s">
        <v>1262</v>
      </c>
      <c r="D67" s="338" t="str">
        <f t="shared" ref="D67:D72" si="7">A67 &amp;" pack"</f>
        <v xml:space="preserve"> pack</v>
      </c>
      <c r="E67" s="4"/>
      <c r="F67" s="4">
        <f t="shared" si="2"/>
        <v>0</v>
      </c>
      <c r="G67" s="7" t="str">
        <f t="shared" si="6"/>
        <v/>
      </c>
      <c r="H67" s="19"/>
      <c r="I67" s="249"/>
      <c r="J67" s="7"/>
      <c r="K67" s="15"/>
      <c r="L67" s="25"/>
      <c r="M67" s="25"/>
    </row>
    <row r="68" spans="1:13" x14ac:dyDescent="0.25">
      <c r="A68" s="7" t="str">
        <f t="shared" si="0"/>
        <v/>
      </c>
      <c r="B68" s="7"/>
      <c r="C68" s="17" t="s">
        <v>1263</v>
      </c>
      <c r="D68" s="338" t="str">
        <f t="shared" si="7"/>
        <v xml:space="preserve"> pack</v>
      </c>
      <c r="E68" s="4"/>
      <c r="F68" s="4">
        <f t="shared" ref="F68:F72" si="8">J68</f>
        <v>0</v>
      </c>
      <c r="G68" s="7" t="str">
        <f t="shared" si="6"/>
        <v/>
      </c>
      <c r="H68" s="19"/>
      <c r="I68" s="249"/>
      <c r="J68" s="7"/>
      <c r="K68" s="15"/>
      <c r="L68" s="25"/>
      <c r="M68" s="25"/>
    </row>
    <row r="69" spans="1:13" x14ac:dyDescent="0.25">
      <c r="A69" s="7" t="str">
        <f t="shared" si="0"/>
        <v/>
      </c>
      <c r="B69" s="7" t="s">
        <v>1436</v>
      </c>
      <c r="C69" s="318" t="s">
        <v>1264</v>
      </c>
      <c r="D69" s="338" t="str">
        <f t="shared" si="7"/>
        <v xml:space="preserve"> pack</v>
      </c>
      <c r="E69" s="4"/>
      <c r="F69" s="4">
        <f t="shared" si="8"/>
        <v>0</v>
      </c>
      <c r="G69" s="7" t="str">
        <f t="shared" si="6"/>
        <v/>
      </c>
      <c r="H69" s="19"/>
      <c r="I69" s="249"/>
      <c r="J69" s="7"/>
      <c r="K69" s="15"/>
      <c r="L69" s="25"/>
      <c r="M69" s="25"/>
    </row>
    <row r="70" spans="1:13" x14ac:dyDescent="0.25">
      <c r="A70" s="7" t="str">
        <f t="shared" si="0"/>
        <v/>
      </c>
      <c r="B70" s="7"/>
      <c r="C70" s="318" t="s">
        <v>1265</v>
      </c>
      <c r="D70" s="338" t="str">
        <f t="shared" si="7"/>
        <v xml:space="preserve"> pack</v>
      </c>
      <c r="E70" s="4"/>
      <c r="F70" s="4">
        <f t="shared" si="8"/>
        <v>0</v>
      </c>
      <c r="G70" s="7" t="str">
        <f t="shared" si="6"/>
        <v/>
      </c>
      <c r="H70" s="19"/>
      <c r="I70" s="249"/>
      <c r="J70" s="7"/>
      <c r="K70" s="15"/>
      <c r="L70" s="25"/>
      <c r="M70" s="25"/>
    </row>
    <row r="71" spans="1:13" x14ac:dyDescent="0.25">
      <c r="A71" s="7" t="str">
        <f t="shared" si="0"/>
        <v/>
      </c>
      <c r="B71" s="7"/>
      <c r="C71" s="17" t="s">
        <v>1266</v>
      </c>
      <c r="D71" s="338" t="str">
        <f t="shared" si="7"/>
        <v xml:space="preserve"> pack</v>
      </c>
      <c r="E71" s="4"/>
      <c r="F71" s="4">
        <f t="shared" si="8"/>
        <v>0</v>
      </c>
      <c r="G71" s="7" t="str">
        <f t="shared" si="6"/>
        <v/>
      </c>
      <c r="H71" s="19"/>
      <c r="I71" s="249"/>
      <c r="J71" s="7"/>
      <c r="K71" s="15"/>
      <c r="L71" s="25"/>
      <c r="M71" s="25"/>
    </row>
    <row r="72" spans="1:13" x14ac:dyDescent="0.25">
      <c r="A72" s="7" t="str">
        <f t="shared" si="0"/>
        <v/>
      </c>
      <c r="B72" s="15"/>
      <c r="C72" s="318" t="s">
        <v>1267</v>
      </c>
      <c r="D72" s="338" t="str">
        <f t="shared" si="7"/>
        <v xml:space="preserve"> pack</v>
      </c>
      <c r="E72" s="242"/>
      <c r="F72" s="4">
        <f t="shared" si="8"/>
        <v>48</v>
      </c>
      <c r="G72" s="7" t="str">
        <f t="shared" si="6"/>
        <v/>
      </c>
      <c r="H72" s="19"/>
      <c r="I72" s="249"/>
      <c r="J72" s="15">
        <v>48</v>
      </c>
      <c r="K72" s="15">
        <v>48</v>
      </c>
      <c r="L72" s="25"/>
      <c r="M72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E12" sqref="E12"/>
    </sheetView>
  </sheetViews>
  <sheetFormatPr defaultRowHeight="15" x14ac:dyDescent="0.25"/>
  <cols>
    <col min="1" max="1" width="7.42578125" style="11" customWidth="1"/>
    <col min="2" max="2" width="16.85546875" style="11" customWidth="1"/>
    <col min="3" max="3" width="37.28515625" style="13" bestFit="1" customWidth="1"/>
    <col min="4" max="4" width="12.28515625" style="11" customWidth="1"/>
    <col min="5" max="5" width="14.85546875" style="11" customWidth="1"/>
    <col min="6" max="6" width="13.5703125" style="11" customWidth="1"/>
    <col min="7" max="7" width="16" style="11" customWidth="1"/>
    <col min="8" max="8" width="13.140625" style="14" customWidth="1"/>
    <col min="9" max="9" width="12.7109375" style="248" customWidth="1"/>
    <col min="10" max="10" width="11.42578125" style="14" customWidth="1"/>
    <col min="11" max="11" width="10.85546875" style="248" customWidth="1"/>
    <col min="12" max="12" width="9.7109375" style="248" customWidth="1"/>
    <col min="13" max="16384" width="9.140625" style="248"/>
  </cols>
  <sheetData>
    <row r="1" spans="1:12" s="336" customFormat="1" ht="26.25" customHeight="1" x14ac:dyDescent="0.25">
      <c r="A1" s="321" t="s">
        <v>0</v>
      </c>
      <c r="B1" s="321" t="s">
        <v>492</v>
      </c>
      <c r="C1" s="322" t="s">
        <v>1268</v>
      </c>
      <c r="D1" s="321" t="s">
        <v>408</v>
      </c>
      <c r="E1" s="1" t="s">
        <v>1128</v>
      </c>
      <c r="F1" s="1" t="s">
        <v>2</v>
      </c>
      <c r="G1" s="1" t="s">
        <v>489</v>
      </c>
      <c r="H1" s="323" t="s">
        <v>490</v>
      </c>
      <c r="I1" s="1" t="s">
        <v>1269</v>
      </c>
      <c r="J1" s="1" t="s">
        <v>1270</v>
      </c>
      <c r="K1" s="1" t="s">
        <v>1269</v>
      </c>
      <c r="L1" s="1" t="s">
        <v>1270</v>
      </c>
    </row>
    <row r="2" spans="1:12" x14ac:dyDescent="0.25">
      <c r="A2" s="7">
        <f>IF( G2-H2 &gt; 0,G2-H2, "")</f>
        <v>1</v>
      </c>
      <c r="B2" s="7" t="s">
        <v>1271</v>
      </c>
      <c r="C2" s="5" t="s">
        <v>1272</v>
      </c>
      <c r="D2" s="7" t="str">
        <f t="shared" ref="D2:D65" si="0">A2 &amp;" pack"</f>
        <v>1 pack</v>
      </c>
      <c r="E2" s="7">
        <v>1</v>
      </c>
      <c r="F2" s="7">
        <f>IF( A2="", "",A2*E2)</f>
        <v>1</v>
      </c>
      <c r="G2" s="7">
        <v>2</v>
      </c>
      <c r="H2" s="324">
        <v>1</v>
      </c>
      <c r="I2" s="227" t="s">
        <v>1273</v>
      </c>
      <c r="J2" s="58"/>
      <c r="K2" s="48"/>
      <c r="L2" s="48"/>
    </row>
    <row r="3" spans="1:12" x14ac:dyDescent="0.25">
      <c r="A3" s="7" t="str">
        <f t="shared" ref="A3:A67" si="1">IF( G3-H3 &gt; 0,G3-H3, "")</f>
        <v/>
      </c>
      <c r="B3" s="7"/>
      <c r="C3" s="5" t="s">
        <v>1274</v>
      </c>
      <c r="D3" s="7" t="str">
        <f t="shared" si="0"/>
        <v xml:space="preserve"> pack</v>
      </c>
      <c r="E3" s="7"/>
      <c r="F3" s="7" t="str">
        <f t="shared" ref="F3:F67" si="2">IF( A3="", "",A3*E3)</f>
        <v/>
      </c>
      <c r="G3" s="7"/>
      <c r="H3" s="324"/>
      <c r="I3" s="227" t="s">
        <v>1273</v>
      </c>
      <c r="J3" s="58"/>
      <c r="K3" s="48"/>
      <c r="L3" s="48"/>
    </row>
    <row r="4" spans="1:12" x14ac:dyDescent="0.25">
      <c r="A4" s="7" t="str">
        <f t="shared" si="1"/>
        <v/>
      </c>
      <c r="B4" s="7"/>
      <c r="C4" s="5" t="s">
        <v>1275</v>
      </c>
      <c r="D4" s="7" t="str">
        <f t="shared" si="0"/>
        <v xml:space="preserve"> pack</v>
      </c>
      <c r="E4" s="7"/>
      <c r="F4" s="7" t="str">
        <f t="shared" si="2"/>
        <v/>
      </c>
      <c r="G4" s="7"/>
      <c r="H4" s="324"/>
      <c r="I4" s="227" t="s">
        <v>1273</v>
      </c>
      <c r="J4" s="58"/>
      <c r="K4" s="48"/>
      <c r="L4" s="48"/>
    </row>
    <row r="5" spans="1:12" x14ac:dyDescent="0.25">
      <c r="A5" s="7" t="str">
        <f t="shared" si="1"/>
        <v/>
      </c>
      <c r="B5" s="7"/>
      <c r="C5" s="5" t="s">
        <v>1276</v>
      </c>
      <c r="D5" s="7" t="str">
        <f t="shared" si="0"/>
        <v xml:space="preserve"> pack</v>
      </c>
      <c r="E5" s="7"/>
      <c r="F5" s="7" t="str">
        <f t="shared" si="2"/>
        <v/>
      </c>
      <c r="G5" s="7"/>
      <c r="H5" s="324"/>
      <c r="I5" s="227" t="s">
        <v>1273</v>
      </c>
      <c r="J5" s="58"/>
      <c r="K5" s="48"/>
      <c r="L5" s="48"/>
    </row>
    <row r="6" spans="1:12" x14ac:dyDescent="0.25">
      <c r="A6" s="7" t="str">
        <f t="shared" si="1"/>
        <v/>
      </c>
      <c r="B6" s="7" t="s">
        <v>1277</v>
      </c>
      <c r="C6" s="5" t="s">
        <v>1278</v>
      </c>
      <c r="D6" s="7" t="str">
        <f t="shared" si="0"/>
        <v xml:space="preserve"> pack</v>
      </c>
      <c r="E6" s="7"/>
      <c r="F6" s="7" t="str">
        <f t="shared" si="2"/>
        <v/>
      </c>
      <c r="G6" s="7"/>
      <c r="H6" s="324"/>
      <c r="I6" s="227" t="s">
        <v>1273</v>
      </c>
      <c r="J6" s="58"/>
      <c r="K6" s="48"/>
      <c r="L6" s="48"/>
    </row>
    <row r="7" spans="1:12" x14ac:dyDescent="0.25">
      <c r="A7" s="7" t="str">
        <f t="shared" si="1"/>
        <v/>
      </c>
      <c r="B7" s="7"/>
      <c r="C7" s="5" t="s">
        <v>1279</v>
      </c>
      <c r="D7" s="7" t="str">
        <f t="shared" si="0"/>
        <v xml:space="preserve"> pack</v>
      </c>
      <c r="E7" s="7"/>
      <c r="F7" s="7" t="str">
        <f t="shared" si="2"/>
        <v/>
      </c>
      <c r="G7" s="7"/>
      <c r="H7" s="324"/>
      <c r="I7" s="227" t="s">
        <v>1273</v>
      </c>
      <c r="J7" s="58"/>
      <c r="K7" s="48"/>
      <c r="L7" s="48"/>
    </row>
    <row r="8" spans="1:12" x14ac:dyDescent="0.25">
      <c r="A8" s="7" t="str">
        <f t="shared" si="1"/>
        <v/>
      </c>
      <c r="B8" s="7"/>
      <c r="C8" s="325" t="s">
        <v>1280</v>
      </c>
      <c r="D8" s="7" t="str">
        <f t="shared" si="0"/>
        <v xml:space="preserve"> pack</v>
      </c>
      <c r="E8" s="7"/>
      <c r="F8" s="7" t="str">
        <f t="shared" si="2"/>
        <v/>
      </c>
      <c r="G8" s="7"/>
      <c r="H8" s="324"/>
      <c r="I8" s="227" t="s">
        <v>1273</v>
      </c>
      <c r="J8" s="58"/>
      <c r="K8" s="48"/>
      <c r="L8" s="48"/>
    </row>
    <row r="9" spans="1:12" x14ac:dyDescent="0.25">
      <c r="A9" s="7" t="str">
        <f t="shared" si="1"/>
        <v/>
      </c>
      <c r="B9" s="7" t="s">
        <v>1281</v>
      </c>
      <c r="C9" s="325" t="s">
        <v>1282</v>
      </c>
      <c r="D9" s="7" t="str">
        <f t="shared" si="0"/>
        <v xml:space="preserve"> pack</v>
      </c>
      <c r="E9" s="7"/>
      <c r="F9" s="7" t="str">
        <f t="shared" si="2"/>
        <v/>
      </c>
      <c r="G9" s="7"/>
      <c r="H9" s="324"/>
      <c r="I9" s="227" t="s">
        <v>1273</v>
      </c>
      <c r="J9" s="58"/>
      <c r="K9" s="48"/>
      <c r="L9" s="48"/>
    </row>
    <row r="10" spans="1:12" x14ac:dyDescent="0.25">
      <c r="A10" s="7" t="str">
        <f t="shared" si="1"/>
        <v/>
      </c>
      <c r="B10" s="7" t="s">
        <v>1281</v>
      </c>
      <c r="C10" s="325" t="s">
        <v>1283</v>
      </c>
      <c r="D10" s="7" t="str">
        <f t="shared" si="0"/>
        <v xml:space="preserve"> pack</v>
      </c>
      <c r="E10" s="4"/>
      <c r="F10" s="7" t="str">
        <f t="shared" si="2"/>
        <v/>
      </c>
      <c r="G10" s="4"/>
      <c r="H10" s="324"/>
      <c r="I10" s="227" t="s">
        <v>1273</v>
      </c>
      <c r="J10" s="58"/>
      <c r="K10" s="48"/>
      <c r="L10" s="48"/>
    </row>
    <row r="11" spans="1:12" x14ac:dyDescent="0.25">
      <c r="A11" s="7" t="str">
        <f t="shared" si="1"/>
        <v/>
      </c>
      <c r="B11" s="7" t="s">
        <v>1281</v>
      </c>
      <c r="C11" s="325" t="s">
        <v>1284</v>
      </c>
      <c r="D11" s="7" t="str">
        <f t="shared" si="0"/>
        <v xml:space="preserve"> pack</v>
      </c>
      <c r="E11" s="4"/>
      <c r="F11" s="7" t="str">
        <f t="shared" si="2"/>
        <v/>
      </c>
      <c r="G11" s="4"/>
      <c r="H11" s="324"/>
      <c r="I11" s="227" t="s">
        <v>1273</v>
      </c>
      <c r="J11" s="58"/>
      <c r="K11" s="48"/>
      <c r="L11" s="48"/>
    </row>
    <row r="12" spans="1:12" x14ac:dyDescent="0.25">
      <c r="A12" s="7" t="str">
        <f t="shared" si="1"/>
        <v/>
      </c>
      <c r="B12" s="7" t="s">
        <v>1281</v>
      </c>
      <c r="C12" s="325" t="s">
        <v>1285</v>
      </c>
      <c r="D12" s="7" t="str">
        <f t="shared" si="0"/>
        <v xml:space="preserve"> pack</v>
      </c>
      <c r="E12" s="4"/>
      <c r="F12" s="7" t="str">
        <f t="shared" si="2"/>
        <v/>
      </c>
      <c r="G12" s="4"/>
      <c r="H12" s="324"/>
      <c r="I12" s="227" t="s">
        <v>1273</v>
      </c>
      <c r="J12" s="58"/>
      <c r="K12" s="48"/>
      <c r="L12" s="48"/>
    </row>
    <row r="13" spans="1:12" x14ac:dyDescent="0.25">
      <c r="A13" s="7" t="str">
        <f t="shared" si="1"/>
        <v/>
      </c>
      <c r="B13" s="4" t="s">
        <v>1286</v>
      </c>
      <c r="C13" s="10" t="s">
        <v>1287</v>
      </c>
      <c r="D13" s="7" t="str">
        <f t="shared" si="0"/>
        <v xml:space="preserve"> pack</v>
      </c>
      <c r="E13" s="4"/>
      <c r="F13" s="7" t="str">
        <f t="shared" si="2"/>
        <v/>
      </c>
      <c r="G13" s="4"/>
      <c r="H13" s="324"/>
      <c r="I13" s="227" t="s">
        <v>1273</v>
      </c>
      <c r="J13" s="58"/>
      <c r="K13" s="48"/>
      <c r="L13" s="48"/>
    </row>
    <row r="14" spans="1:12" x14ac:dyDescent="0.25">
      <c r="A14" s="7" t="str">
        <f t="shared" si="1"/>
        <v/>
      </c>
      <c r="B14" s="4" t="s">
        <v>1286</v>
      </c>
      <c r="C14" s="10" t="s">
        <v>1288</v>
      </c>
      <c r="D14" s="7" t="str">
        <f t="shared" si="0"/>
        <v xml:space="preserve"> pack</v>
      </c>
      <c r="E14" s="17"/>
      <c r="F14" s="7" t="str">
        <f t="shared" si="2"/>
        <v/>
      </c>
      <c r="G14" s="17"/>
      <c r="H14" s="324"/>
      <c r="I14" s="227" t="s">
        <v>1273</v>
      </c>
      <c r="J14" s="58"/>
      <c r="K14" s="48"/>
      <c r="L14" s="48"/>
    </row>
    <row r="15" spans="1:12" x14ac:dyDescent="0.25">
      <c r="A15" s="7" t="str">
        <f t="shared" si="1"/>
        <v/>
      </c>
      <c r="B15" s="4" t="s">
        <v>1286</v>
      </c>
      <c r="C15" s="326" t="s">
        <v>1289</v>
      </c>
      <c r="D15" s="7" t="str">
        <f t="shared" si="0"/>
        <v xml:space="preserve"> pack</v>
      </c>
      <c r="E15" s="7"/>
      <c r="F15" s="7" t="str">
        <f t="shared" si="2"/>
        <v/>
      </c>
      <c r="G15" s="7"/>
      <c r="H15" s="324"/>
      <c r="I15" s="227" t="s">
        <v>1273</v>
      </c>
      <c r="J15" s="58"/>
      <c r="K15" s="48"/>
      <c r="L15" s="48"/>
    </row>
    <row r="16" spans="1:12" x14ac:dyDescent="0.25">
      <c r="A16" s="7" t="str">
        <f t="shared" si="1"/>
        <v/>
      </c>
      <c r="B16" s="4" t="s">
        <v>1286</v>
      </c>
      <c r="C16" s="10" t="s">
        <v>1290</v>
      </c>
      <c r="D16" s="7" t="str">
        <f t="shared" si="0"/>
        <v xml:space="preserve"> pack</v>
      </c>
      <c r="E16" s="4"/>
      <c r="F16" s="7" t="str">
        <f t="shared" si="2"/>
        <v/>
      </c>
      <c r="G16" s="4"/>
      <c r="H16" s="324"/>
      <c r="I16" s="227" t="s">
        <v>1273</v>
      </c>
      <c r="J16" s="58"/>
      <c r="K16" s="48"/>
      <c r="L16" s="48"/>
    </row>
    <row r="17" spans="1:12" x14ac:dyDescent="0.25">
      <c r="A17" s="7" t="str">
        <f t="shared" si="1"/>
        <v/>
      </c>
      <c r="B17" s="4" t="s">
        <v>1286</v>
      </c>
      <c r="C17" s="10" t="s">
        <v>1291</v>
      </c>
      <c r="D17" s="7" t="str">
        <f t="shared" si="0"/>
        <v xml:space="preserve"> pack</v>
      </c>
      <c r="E17" s="4"/>
      <c r="F17" s="7" t="str">
        <f t="shared" si="2"/>
        <v/>
      </c>
      <c r="G17" s="4"/>
      <c r="H17" s="324"/>
      <c r="I17" s="227" t="s">
        <v>1273</v>
      </c>
      <c r="J17" s="58"/>
      <c r="K17" s="48"/>
      <c r="L17" s="48"/>
    </row>
    <row r="18" spans="1:12" x14ac:dyDescent="0.25">
      <c r="A18" s="7" t="str">
        <f t="shared" si="1"/>
        <v/>
      </c>
      <c r="B18" s="4" t="s">
        <v>1286</v>
      </c>
      <c r="C18" s="10" t="s">
        <v>1292</v>
      </c>
      <c r="D18" s="7" t="str">
        <f t="shared" si="0"/>
        <v xml:space="preserve"> pack</v>
      </c>
      <c r="E18" s="4"/>
      <c r="F18" s="7" t="str">
        <f t="shared" si="2"/>
        <v/>
      </c>
      <c r="G18" s="4"/>
      <c r="H18" s="324"/>
      <c r="I18" s="227" t="s">
        <v>1273</v>
      </c>
      <c r="J18" s="58"/>
      <c r="K18" s="48"/>
      <c r="L18" s="48"/>
    </row>
    <row r="19" spans="1:12" x14ac:dyDescent="0.25">
      <c r="A19" s="7" t="str">
        <f t="shared" si="1"/>
        <v/>
      </c>
      <c r="B19" s="4" t="s">
        <v>1286</v>
      </c>
      <c r="C19" s="326" t="s">
        <v>1293</v>
      </c>
      <c r="D19" s="7" t="str">
        <f t="shared" si="0"/>
        <v xml:space="preserve"> pack</v>
      </c>
      <c r="E19" s="4"/>
      <c r="F19" s="7" t="str">
        <f t="shared" si="2"/>
        <v/>
      </c>
      <c r="G19" s="4"/>
      <c r="H19" s="324"/>
      <c r="I19" s="227" t="s">
        <v>1273</v>
      </c>
      <c r="J19" s="58"/>
      <c r="K19" s="48"/>
      <c r="L19" s="48"/>
    </row>
    <row r="20" spans="1:12" x14ac:dyDescent="0.25">
      <c r="A20" s="7" t="str">
        <f t="shared" si="1"/>
        <v/>
      </c>
      <c r="B20" s="4" t="s">
        <v>1286</v>
      </c>
      <c r="C20" s="10" t="s">
        <v>1290</v>
      </c>
      <c r="D20" s="7" t="str">
        <f t="shared" si="0"/>
        <v xml:space="preserve"> pack</v>
      </c>
      <c r="E20" s="4"/>
      <c r="F20" s="7" t="str">
        <f t="shared" si="2"/>
        <v/>
      </c>
      <c r="G20" s="4"/>
      <c r="H20" s="324"/>
      <c r="I20" s="227" t="s">
        <v>1273</v>
      </c>
      <c r="J20" s="58"/>
      <c r="K20" s="48"/>
      <c r="L20" s="48"/>
    </row>
    <row r="21" spans="1:12" x14ac:dyDescent="0.25">
      <c r="A21" s="7" t="str">
        <f t="shared" si="1"/>
        <v/>
      </c>
      <c r="B21" s="4" t="s">
        <v>1294</v>
      </c>
      <c r="C21" s="215" t="s">
        <v>1295</v>
      </c>
      <c r="D21" s="7" t="str">
        <f t="shared" si="0"/>
        <v xml:space="preserve"> pack</v>
      </c>
      <c r="E21" s="4"/>
      <c r="F21" s="7" t="str">
        <f t="shared" si="2"/>
        <v/>
      </c>
      <c r="G21" s="4"/>
      <c r="H21" s="324"/>
      <c r="I21" s="227" t="s">
        <v>1273</v>
      </c>
      <c r="J21" s="58"/>
      <c r="K21" s="48"/>
      <c r="L21" s="48"/>
    </row>
    <row r="22" spans="1:12" x14ac:dyDescent="0.25">
      <c r="A22" s="7" t="str">
        <f t="shared" si="1"/>
        <v/>
      </c>
      <c r="B22" s="4" t="s">
        <v>1294</v>
      </c>
      <c r="C22" s="215" t="s">
        <v>1296</v>
      </c>
      <c r="D22" s="7" t="str">
        <f t="shared" si="0"/>
        <v xml:space="preserve"> pack</v>
      </c>
      <c r="E22" s="4"/>
      <c r="F22" s="7" t="str">
        <f t="shared" si="2"/>
        <v/>
      </c>
      <c r="G22" s="4"/>
      <c r="H22" s="324"/>
      <c r="I22" s="227" t="s">
        <v>1273</v>
      </c>
      <c r="J22" s="58"/>
      <c r="K22" s="48"/>
      <c r="L22" s="48"/>
    </row>
    <row r="23" spans="1:12" x14ac:dyDescent="0.25">
      <c r="A23" s="7" t="str">
        <f t="shared" si="1"/>
        <v/>
      </c>
      <c r="B23" s="4" t="s">
        <v>1294</v>
      </c>
      <c r="C23" s="215" t="s">
        <v>1297</v>
      </c>
      <c r="D23" s="7" t="str">
        <f t="shared" si="0"/>
        <v xml:space="preserve"> pack</v>
      </c>
      <c r="E23" s="4"/>
      <c r="F23" s="7" t="str">
        <f t="shared" si="2"/>
        <v/>
      </c>
      <c r="G23" s="4"/>
      <c r="H23" s="324"/>
      <c r="I23" s="227" t="s">
        <v>1273</v>
      </c>
      <c r="J23" s="58"/>
      <c r="K23" s="48"/>
      <c r="L23" s="48"/>
    </row>
    <row r="24" spans="1:12" x14ac:dyDescent="0.25">
      <c r="A24" s="7" t="str">
        <f t="shared" si="1"/>
        <v/>
      </c>
      <c r="B24" s="4" t="s">
        <v>1294</v>
      </c>
      <c r="C24" s="215" t="s">
        <v>1298</v>
      </c>
      <c r="D24" s="7" t="str">
        <f t="shared" si="0"/>
        <v xml:space="preserve"> pack</v>
      </c>
      <c r="E24" s="4"/>
      <c r="F24" s="7" t="str">
        <f t="shared" si="2"/>
        <v/>
      </c>
      <c r="G24" s="4"/>
      <c r="H24" s="324"/>
      <c r="I24" s="227" t="s">
        <v>1273</v>
      </c>
      <c r="J24" s="58"/>
      <c r="K24" s="48"/>
      <c r="L24" s="48"/>
    </row>
    <row r="25" spans="1:12" x14ac:dyDescent="0.25">
      <c r="A25" s="7" t="str">
        <f t="shared" si="1"/>
        <v/>
      </c>
      <c r="B25" s="4" t="s">
        <v>1299</v>
      </c>
      <c r="C25" s="199" t="s">
        <v>1300</v>
      </c>
      <c r="D25" s="7" t="str">
        <f t="shared" si="0"/>
        <v xml:space="preserve"> pack</v>
      </c>
      <c r="E25" s="4"/>
      <c r="F25" s="7" t="str">
        <f t="shared" si="2"/>
        <v/>
      </c>
      <c r="G25" s="4"/>
      <c r="H25" s="324"/>
      <c r="I25" s="227" t="s">
        <v>1273</v>
      </c>
      <c r="J25" s="58"/>
      <c r="K25" s="48"/>
      <c r="L25" s="48"/>
    </row>
    <row r="26" spans="1:12" x14ac:dyDescent="0.25">
      <c r="A26" s="7" t="str">
        <f t="shared" si="1"/>
        <v/>
      </c>
      <c r="B26" s="4" t="s">
        <v>1301</v>
      </c>
      <c r="C26" s="48" t="s">
        <v>1302</v>
      </c>
      <c r="D26" s="7" t="str">
        <f t="shared" si="0"/>
        <v xml:space="preserve"> pack</v>
      </c>
      <c r="E26" s="4"/>
      <c r="F26" s="7" t="str">
        <f t="shared" si="2"/>
        <v/>
      </c>
      <c r="G26" s="4"/>
      <c r="H26" s="324"/>
      <c r="I26" s="227" t="s">
        <v>1273</v>
      </c>
      <c r="J26" s="58"/>
      <c r="K26" s="48"/>
      <c r="L26" s="48"/>
    </row>
    <row r="27" spans="1:12" x14ac:dyDescent="0.25">
      <c r="A27" s="7" t="str">
        <f t="shared" si="1"/>
        <v/>
      </c>
      <c r="B27" s="4" t="s">
        <v>1301</v>
      </c>
      <c r="C27" s="48" t="s">
        <v>1303</v>
      </c>
      <c r="D27" s="7" t="str">
        <f t="shared" si="0"/>
        <v xml:space="preserve"> pack</v>
      </c>
      <c r="E27" s="327"/>
      <c r="F27" s="7" t="str">
        <f t="shared" si="2"/>
        <v/>
      </c>
      <c r="G27" s="327"/>
      <c r="H27" s="324"/>
      <c r="I27" s="227" t="s">
        <v>1273</v>
      </c>
      <c r="J27" s="58"/>
      <c r="K27" s="48"/>
      <c r="L27" s="48"/>
    </row>
    <row r="28" spans="1:12" x14ac:dyDescent="0.25">
      <c r="A28" s="7" t="str">
        <f t="shared" si="1"/>
        <v/>
      </c>
      <c r="B28" s="4" t="s">
        <v>1301</v>
      </c>
      <c r="C28" s="48" t="s">
        <v>1304</v>
      </c>
      <c r="D28" s="7" t="str">
        <f t="shared" si="0"/>
        <v xml:space="preserve"> pack</v>
      </c>
      <c r="E28" s="4"/>
      <c r="F28" s="7" t="str">
        <f t="shared" si="2"/>
        <v/>
      </c>
      <c r="G28" s="4"/>
      <c r="H28" s="324"/>
      <c r="I28" s="227" t="s">
        <v>1273</v>
      </c>
      <c r="J28" s="58"/>
      <c r="K28" s="48"/>
      <c r="L28" s="48"/>
    </row>
    <row r="29" spans="1:12" x14ac:dyDescent="0.25">
      <c r="A29" s="7" t="str">
        <f t="shared" si="1"/>
        <v/>
      </c>
      <c r="B29" s="4" t="s">
        <v>1301</v>
      </c>
      <c r="C29" s="215" t="s">
        <v>1305</v>
      </c>
      <c r="D29" s="7" t="str">
        <f t="shared" si="0"/>
        <v xml:space="preserve"> pack</v>
      </c>
      <c r="E29" s="4"/>
      <c r="F29" s="7" t="str">
        <f t="shared" si="2"/>
        <v/>
      </c>
      <c r="G29" s="4"/>
      <c r="H29" s="324"/>
      <c r="I29" s="227" t="s">
        <v>1273</v>
      </c>
      <c r="J29" s="58"/>
      <c r="K29" s="48"/>
      <c r="L29" s="48"/>
    </row>
    <row r="30" spans="1:12" x14ac:dyDescent="0.25">
      <c r="A30" s="7" t="str">
        <f t="shared" si="1"/>
        <v/>
      </c>
      <c r="B30" s="4" t="s">
        <v>1301</v>
      </c>
      <c r="C30" s="215" t="s">
        <v>1306</v>
      </c>
      <c r="D30" s="7" t="str">
        <f t="shared" si="0"/>
        <v xml:space="preserve"> pack</v>
      </c>
      <c r="E30" s="4"/>
      <c r="F30" s="7" t="str">
        <f t="shared" si="2"/>
        <v/>
      </c>
      <c r="G30" s="4"/>
      <c r="H30" s="324"/>
      <c r="I30" s="227" t="s">
        <v>1273</v>
      </c>
      <c r="J30" s="58"/>
      <c r="K30" s="48"/>
      <c r="L30" s="48"/>
    </row>
    <row r="31" spans="1:12" x14ac:dyDescent="0.25">
      <c r="A31" s="7" t="str">
        <f t="shared" si="1"/>
        <v/>
      </c>
      <c r="B31" s="4" t="s">
        <v>1301</v>
      </c>
      <c r="C31" s="215" t="s">
        <v>1307</v>
      </c>
      <c r="D31" s="7" t="str">
        <f t="shared" si="0"/>
        <v xml:space="preserve"> pack</v>
      </c>
      <c r="E31" s="4"/>
      <c r="F31" s="7" t="str">
        <f t="shared" si="2"/>
        <v/>
      </c>
      <c r="G31" s="4"/>
      <c r="H31" s="324"/>
      <c r="I31" s="227" t="s">
        <v>1273</v>
      </c>
      <c r="J31" s="58"/>
      <c r="K31" s="48"/>
      <c r="L31" s="48"/>
    </row>
    <row r="32" spans="1:12" x14ac:dyDescent="0.25">
      <c r="A32" s="7" t="str">
        <f t="shared" si="1"/>
        <v/>
      </c>
      <c r="B32" s="4" t="s">
        <v>1301</v>
      </c>
      <c r="C32" s="215" t="s">
        <v>1308</v>
      </c>
      <c r="D32" s="7" t="str">
        <f t="shared" si="0"/>
        <v xml:space="preserve"> pack</v>
      </c>
      <c r="E32" s="4"/>
      <c r="F32" s="7" t="str">
        <f t="shared" si="2"/>
        <v/>
      </c>
      <c r="G32" s="4"/>
      <c r="H32" s="324"/>
      <c r="I32" s="227" t="s">
        <v>1273</v>
      </c>
      <c r="J32" s="58"/>
      <c r="K32" s="48"/>
      <c r="L32" s="48"/>
    </row>
    <row r="33" spans="1:12" x14ac:dyDescent="0.25">
      <c r="A33" s="7" t="str">
        <f t="shared" si="1"/>
        <v/>
      </c>
      <c r="B33" s="4" t="s">
        <v>1301</v>
      </c>
      <c r="C33" s="215" t="s">
        <v>1309</v>
      </c>
      <c r="D33" s="7" t="str">
        <f t="shared" si="0"/>
        <v xml:space="preserve"> pack</v>
      </c>
      <c r="E33" s="4"/>
      <c r="F33" s="7" t="str">
        <f t="shared" si="2"/>
        <v/>
      </c>
      <c r="G33" s="4"/>
      <c r="H33" s="324"/>
      <c r="I33" s="227" t="s">
        <v>1273</v>
      </c>
      <c r="J33" s="58"/>
      <c r="K33" s="48"/>
      <c r="L33" s="48"/>
    </row>
    <row r="34" spans="1:12" x14ac:dyDescent="0.25">
      <c r="A34" s="7" t="str">
        <f t="shared" si="1"/>
        <v/>
      </c>
      <c r="B34" s="4" t="s">
        <v>1301</v>
      </c>
      <c r="C34" s="325" t="s">
        <v>1310</v>
      </c>
      <c r="D34" s="7" t="str">
        <f t="shared" si="0"/>
        <v xml:space="preserve"> pack</v>
      </c>
      <c r="E34" s="4"/>
      <c r="F34" s="7" t="str">
        <f t="shared" si="2"/>
        <v/>
      </c>
      <c r="G34" s="4"/>
      <c r="H34" s="324"/>
      <c r="I34" s="227" t="s">
        <v>1273</v>
      </c>
      <c r="J34" s="58"/>
      <c r="K34" s="48"/>
      <c r="L34" s="48"/>
    </row>
    <row r="35" spans="1:12" x14ac:dyDescent="0.25">
      <c r="A35" s="7" t="str">
        <f t="shared" si="1"/>
        <v/>
      </c>
      <c r="B35" s="4" t="s">
        <v>1301</v>
      </c>
      <c r="C35" s="215" t="s">
        <v>1311</v>
      </c>
      <c r="D35" s="7" t="str">
        <f t="shared" si="0"/>
        <v xml:space="preserve"> pack</v>
      </c>
      <c r="E35" s="4"/>
      <c r="F35" s="7" t="str">
        <f t="shared" si="2"/>
        <v/>
      </c>
      <c r="G35" s="4"/>
      <c r="H35" s="324"/>
      <c r="I35" s="227" t="s">
        <v>1273</v>
      </c>
      <c r="J35" s="58"/>
      <c r="K35" s="48"/>
      <c r="L35" s="48"/>
    </row>
    <row r="36" spans="1:12" x14ac:dyDescent="0.25">
      <c r="A36" s="7" t="str">
        <f t="shared" si="1"/>
        <v/>
      </c>
      <c r="B36" s="4"/>
      <c r="C36" s="5" t="s">
        <v>1312</v>
      </c>
      <c r="D36" s="7" t="str">
        <f t="shared" si="0"/>
        <v xml:space="preserve"> pack</v>
      </c>
      <c r="E36" s="4"/>
      <c r="F36" s="7" t="str">
        <f t="shared" si="2"/>
        <v/>
      </c>
      <c r="G36" s="4"/>
      <c r="H36" s="324"/>
      <c r="I36" s="227" t="s">
        <v>1273</v>
      </c>
      <c r="J36" s="58"/>
      <c r="K36" s="48"/>
      <c r="L36" s="48"/>
    </row>
    <row r="37" spans="1:12" x14ac:dyDescent="0.25">
      <c r="A37" s="7" t="str">
        <f t="shared" si="1"/>
        <v/>
      </c>
      <c r="B37" s="4" t="s">
        <v>1313</v>
      </c>
      <c r="C37" s="199" t="s">
        <v>1314</v>
      </c>
      <c r="D37" s="7" t="str">
        <f t="shared" si="0"/>
        <v xml:space="preserve"> pack</v>
      </c>
      <c r="E37" s="4"/>
      <c r="F37" s="7" t="str">
        <f t="shared" si="2"/>
        <v/>
      </c>
      <c r="G37" s="4"/>
      <c r="H37" s="324"/>
      <c r="I37" s="227" t="s">
        <v>1273</v>
      </c>
      <c r="J37" s="58"/>
      <c r="K37" s="48"/>
      <c r="L37" s="48"/>
    </row>
    <row r="38" spans="1:12" x14ac:dyDescent="0.25">
      <c r="A38" s="7">
        <f t="shared" si="1"/>
        <v>3</v>
      </c>
      <c r="B38" s="4" t="s">
        <v>1313</v>
      </c>
      <c r="C38" s="199" t="s">
        <v>1315</v>
      </c>
      <c r="D38" s="7" t="str">
        <f t="shared" si="0"/>
        <v>3 pack</v>
      </c>
      <c r="E38" s="4"/>
      <c r="F38" s="7">
        <f t="shared" si="2"/>
        <v>0</v>
      </c>
      <c r="G38" s="4">
        <v>3</v>
      </c>
      <c r="H38" s="324">
        <v>0</v>
      </c>
      <c r="I38" s="227" t="s">
        <v>1273</v>
      </c>
      <c r="J38" s="58"/>
      <c r="K38" s="48"/>
      <c r="L38" s="48"/>
    </row>
    <row r="39" spans="1:12" x14ac:dyDescent="0.25">
      <c r="A39" s="7" t="str">
        <f t="shared" si="1"/>
        <v/>
      </c>
      <c r="B39" s="4" t="s">
        <v>1313</v>
      </c>
      <c r="C39" s="5" t="s">
        <v>1316</v>
      </c>
      <c r="D39" s="7" t="str">
        <f t="shared" si="0"/>
        <v xml:space="preserve"> pack</v>
      </c>
      <c r="E39" s="4"/>
      <c r="F39" s="7" t="str">
        <f t="shared" si="2"/>
        <v/>
      </c>
      <c r="G39" s="4"/>
      <c r="H39" s="324"/>
      <c r="I39" s="227" t="s">
        <v>1273</v>
      </c>
      <c r="J39" s="58"/>
      <c r="K39" s="48"/>
      <c r="L39" s="48"/>
    </row>
    <row r="40" spans="1:12" x14ac:dyDescent="0.25">
      <c r="A40" s="7" t="str">
        <f t="shared" si="1"/>
        <v/>
      </c>
      <c r="B40" s="4" t="s">
        <v>1313</v>
      </c>
      <c r="C40" s="17" t="s">
        <v>1317</v>
      </c>
      <c r="D40" s="7" t="str">
        <f t="shared" si="0"/>
        <v xml:space="preserve"> pack</v>
      </c>
      <c r="E40" s="4"/>
      <c r="F40" s="7" t="str">
        <f t="shared" si="2"/>
        <v/>
      </c>
      <c r="G40" s="4"/>
      <c r="H40" s="324"/>
      <c r="I40" s="227" t="s">
        <v>1273</v>
      </c>
      <c r="J40" s="58"/>
      <c r="K40" s="48"/>
      <c r="L40" s="48"/>
    </row>
    <row r="41" spans="1:12" x14ac:dyDescent="0.25">
      <c r="A41" s="7" t="str">
        <f t="shared" si="1"/>
        <v/>
      </c>
      <c r="B41" s="4" t="s">
        <v>1318</v>
      </c>
      <c r="C41" s="5" t="s">
        <v>1319</v>
      </c>
      <c r="D41" s="7" t="str">
        <f t="shared" si="0"/>
        <v xml:space="preserve"> pack</v>
      </c>
      <c r="E41" s="4"/>
      <c r="F41" s="7" t="str">
        <f t="shared" si="2"/>
        <v/>
      </c>
      <c r="G41" s="4"/>
      <c r="H41" s="324"/>
      <c r="I41" s="227" t="s">
        <v>1273</v>
      </c>
      <c r="J41" s="58"/>
      <c r="K41" s="48"/>
      <c r="L41" s="48"/>
    </row>
    <row r="42" spans="1:12" x14ac:dyDescent="0.25">
      <c r="A42" s="7" t="str">
        <f t="shared" si="1"/>
        <v/>
      </c>
      <c r="B42" s="4"/>
      <c r="C42" s="199" t="s">
        <v>1320</v>
      </c>
      <c r="D42" s="7" t="str">
        <f t="shared" si="0"/>
        <v xml:space="preserve"> pack</v>
      </c>
      <c r="E42" s="4"/>
      <c r="F42" s="7" t="str">
        <f t="shared" si="2"/>
        <v/>
      </c>
      <c r="G42" s="4"/>
      <c r="H42" s="324"/>
      <c r="I42" s="227" t="s">
        <v>1273</v>
      </c>
      <c r="J42" s="58"/>
      <c r="K42" s="48"/>
      <c r="L42" s="48"/>
    </row>
    <row r="43" spans="1:12" x14ac:dyDescent="0.25">
      <c r="A43" s="7" t="str">
        <f t="shared" si="1"/>
        <v/>
      </c>
      <c r="B43" s="4" t="s">
        <v>1321</v>
      </c>
      <c r="C43" s="5" t="s">
        <v>1322</v>
      </c>
      <c r="D43" s="7" t="str">
        <f t="shared" si="0"/>
        <v xml:space="preserve"> pack</v>
      </c>
      <c r="E43" s="4"/>
      <c r="F43" s="7" t="str">
        <f t="shared" si="2"/>
        <v/>
      </c>
      <c r="G43" s="4"/>
      <c r="H43" s="324"/>
      <c r="I43" s="227" t="s">
        <v>1273</v>
      </c>
      <c r="J43" s="58"/>
      <c r="K43" s="48"/>
      <c r="L43" s="48"/>
    </row>
    <row r="44" spans="1:12" x14ac:dyDescent="0.25">
      <c r="A44" s="7"/>
      <c r="B44" s="4" t="s">
        <v>1321</v>
      </c>
      <c r="C44" s="5" t="s">
        <v>1323</v>
      </c>
      <c r="D44" s="7" t="str">
        <f t="shared" si="0"/>
        <v xml:space="preserve"> pack</v>
      </c>
      <c r="E44" s="4"/>
      <c r="F44" s="7"/>
      <c r="G44" s="4"/>
      <c r="H44" s="324"/>
      <c r="I44" s="227"/>
      <c r="J44" s="58"/>
      <c r="K44" s="48"/>
      <c r="L44" s="48"/>
    </row>
    <row r="45" spans="1:12" x14ac:dyDescent="0.25">
      <c r="A45" s="7" t="str">
        <f t="shared" si="1"/>
        <v/>
      </c>
      <c r="B45" s="4" t="s">
        <v>1324</v>
      </c>
      <c r="C45" s="328" t="s">
        <v>1325</v>
      </c>
      <c r="D45" s="7" t="str">
        <f t="shared" si="0"/>
        <v xml:space="preserve"> pack</v>
      </c>
      <c r="E45" s="4"/>
      <c r="F45" s="7" t="str">
        <f t="shared" si="2"/>
        <v/>
      </c>
      <c r="G45" s="4"/>
      <c r="H45" s="324"/>
      <c r="I45" s="227" t="s">
        <v>1273</v>
      </c>
      <c r="J45" s="58"/>
      <c r="K45" s="48"/>
      <c r="L45" s="48"/>
    </row>
    <row r="46" spans="1:12" x14ac:dyDescent="0.25">
      <c r="A46" s="7" t="str">
        <f t="shared" si="1"/>
        <v/>
      </c>
      <c r="B46" s="4" t="s">
        <v>1324</v>
      </c>
      <c r="C46" s="328" t="s">
        <v>1326</v>
      </c>
      <c r="D46" s="7" t="str">
        <f t="shared" si="0"/>
        <v xml:space="preserve"> pack</v>
      </c>
      <c r="E46" s="4"/>
      <c r="F46" s="7" t="str">
        <f t="shared" si="2"/>
        <v/>
      </c>
      <c r="G46" s="4"/>
      <c r="H46" s="324"/>
      <c r="I46" s="227" t="s">
        <v>1273</v>
      </c>
      <c r="J46" s="58"/>
      <c r="K46" s="48"/>
      <c r="L46" s="48"/>
    </row>
    <row r="47" spans="1:12" x14ac:dyDescent="0.25">
      <c r="A47" s="7" t="str">
        <f t="shared" si="1"/>
        <v/>
      </c>
      <c r="B47" s="4" t="s">
        <v>1324</v>
      </c>
      <c r="C47" s="328" t="s">
        <v>1327</v>
      </c>
      <c r="D47" s="7" t="str">
        <f t="shared" si="0"/>
        <v xml:space="preserve"> pack</v>
      </c>
      <c r="E47" s="4"/>
      <c r="F47" s="7" t="str">
        <f t="shared" si="2"/>
        <v/>
      </c>
      <c r="G47" s="4"/>
      <c r="H47" s="324"/>
      <c r="I47" s="227" t="s">
        <v>1273</v>
      </c>
      <c r="J47" s="58"/>
      <c r="K47" s="48"/>
      <c r="L47" s="48"/>
    </row>
    <row r="48" spans="1:12" x14ac:dyDescent="0.25">
      <c r="A48" s="7" t="str">
        <f t="shared" si="1"/>
        <v/>
      </c>
      <c r="B48" s="4"/>
      <c r="C48" s="17" t="s">
        <v>1328</v>
      </c>
      <c r="D48" s="7" t="str">
        <f t="shared" si="0"/>
        <v xml:space="preserve"> pack</v>
      </c>
      <c r="E48" s="4"/>
      <c r="F48" s="7" t="str">
        <f t="shared" si="2"/>
        <v/>
      </c>
      <c r="G48" s="4"/>
      <c r="H48" s="324"/>
      <c r="I48" s="227" t="s">
        <v>1273</v>
      </c>
      <c r="J48" s="58"/>
      <c r="K48" s="48"/>
      <c r="L48" s="48"/>
    </row>
    <row r="49" spans="1:12" x14ac:dyDescent="0.25">
      <c r="A49" s="7" t="str">
        <f t="shared" si="1"/>
        <v/>
      </c>
      <c r="B49" s="4"/>
      <c r="C49" s="5" t="s">
        <v>1329</v>
      </c>
      <c r="D49" s="7" t="str">
        <f t="shared" si="0"/>
        <v xml:space="preserve"> pack</v>
      </c>
      <c r="E49" s="4"/>
      <c r="F49" s="7" t="str">
        <f t="shared" si="2"/>
        <v/>
      </c>
      <c r="G49" s="4"/>
      <c r="H49" s="324"/>
      <c r="I49" s="227" t="s">
        <v>1273</v>
      </c>
      <c r="J49" s="58"/>
      <c r="K49" s="48"/>
      <c r="L49" s="48"/>
    </row>
    <row r="50" spans="1:12" x14ac:dyDescent="0.25">
      <c r="A50" s="7" t="str">
        <f t="shared" si="1"/>
        <v/>
      </c>
      <c r="B50" s="4" t="s">
        <v>1318</v>
      </c>
      <c r="C50" s="329" t="s">
        <v>1330</v>
      </c>
      <c r="D50" s="7" t="str">
        <f t="shared" si="0"/>
        <v xml:space="preserve"> pack</v>
      </c>
      <c r="E50" s="4"/>
      <c r="F50" s="7" t="str">
        <f t="shared" si="2"/>
        <v/>
      </c>
      <c r="G50" s="4"/>
      <c r="H50" s="324"/>
      <c r="I50" s="227" t="s">
        <v>1273</v>
      </c>
      <c r="J50" s="58"/>
      <c r="K50" s="48"/>
      <c r="L50" s="48"/>
    </row>
    <row r="51" spans="1:12" x14ac:dyDescent="0.25">
      <c r="A51" s="7" t="str">
        <f t="shared" si="1"/>
        <v/>
      </c>
      <c r="B51" s="4" t="s">
        <v>1318</v>
      </c>
      <c r="C51" s="329" t="s">
        <v>1331</v>
      </c>
      <c r="D51" s="7" t="str">
        <f t="shared" si="0"/>
        <v xml:space="preserve"> pack</v>
      </c>
      <c r="E51" s="4"/>
      <c r="F51" s="7" t="str">
        <f t="shared" si="2"/>
        <v/>
      </c>
      <c r="G51" s="4"/>
      <c r="H51" s="324"/>
      <c r="I51" s="227" t="s">
        <v>1273</v>
      </c>
      <c r="J51" s="58"/>
      <c r="K51" s="48"/>
      <c r="L51" s="48"/>
    </row>
    <row r="52" spans="1:12" x14ac:dyDescent="0.25">
      <c r="A52" s="7" t="str">
        <f t="shared" si="1"/>
        <v/>
      </c>
      <c r="B52" s="4" t="s">
        <v>1318</v>
      </c>
      <c r="C52" s="329" t="s">
        <v>1332</v>
      </c>
      <c r="D52" s="7" t="str">
        <f t="shared" si="0"/>
        <v xml:space="preserve"> pack</v>
      </c>
      <c r="E52" s="4"/>
      <c r="F52" s="7" t="str">
        <f t="shared" si="2"/>
        <v/>
      </c>
      <c r="G52" s="4"/>
      <c r="H52" s="324"/>
      <c r="I52" s="227" t="s">
        <v>1273</v>
      </c>
      <c r="J52" s="58"/>
      <c r="K52" s="48"/>
      <c r="L52" s="48"/>
    </row>
    <row r="53" spans="1:12" x14ac:dyDescent="0.25">
      <c r="A53" s="7" t="str">
        <f t="shared" si="1"/>
        <v/>
      </c>
      <c r="B53" s="4" t="s">
        <v>1318</v>
      </c>
      <c r="C53" s="329" t="s">
        <v>1333</v>
      </c>
      <c r="D53" s="7" t="str">
        <f t="shared" si="0"/>
        <v xml:space="preserve"> pack</v>
      </c>
      <c r="E53" s="4"/>
      <c r="F53" s="7" t="str">
        <f t="shared" si="2"/>
        <v/>
      </c>
      <c r="G53" s="4"/>
      <c r="H53" s="324"/>
      <c r="I53" s="227" t="s">
        <v>1273</v>
      </c>
      <c r="J53" s="58"/>
      <c r="K53" s="48"/>
      <c r="L53" s="48"/>
    </row>
    <row r="54" spans="1:12" x14ac:dyDescent="0.25">
      <c r="A54" s="7" t="str">
        <f t="shared" si="1"/>
        <v/>
      </c>
      <c r="B54" s="4" t="s">
        <v>1334</v>
      </c>
      <c r="C54" s="325" t="s">
        <v>1335</v>
      </c>
      <c r="D54" s="7" t="str">
        <f t="shared" si="0"/>
        <v xml:space="preserve"> pack</v>
      </c>
      <c r="E54" s="4"/>
      <c r="F54" s="7" t="str">
        <f t="shared" si="2"/>
        <v/>
      </c>
      <c r="G54" s="4"/>
      <c r="H54" s="324"/>
      <c r="I54" s="227" t="s">
        <v>1273</v>
      </c>
      <c r="J54" s="58"/>
      <c r="K54" s="48"/>
      <c r="L54" s="48"/>
    </row>
    <row r="55" spans="1:12" x14ac:dyDescent="0.25">
      <c r="A55" s="7" t="str">
        <f t="shared" si="1"/>
        <v/>
      </c>
      <c r="B55" s="4" t="s">
        <v>1334</v>
      </c>
      <c r="C55" s="325" t="s">
        <v>1336</v>
      </c>
      <c r="D55" s="7" t="str">
        <f t="shared" si="0"/>
        <v xml:space="preserve"> pack</v>
      </c>
      <c r="E55" s="4"/>
      <c r="F55" s="7" t="str">
        <f t="shared" si="2"/>
        <v/>
      </c>
      <c r="G55" s="4"/>
      <c r="H55" s="324"/>
      <c r="I55" s="227" t="s">
        <v>1273</v>
      </c>
      <c r="J55" s="58"/>
      <c r="K55" s="48"/>
      <c r="L55" s="48"/>
    </row>
    <row r="56" spans="1:12" x14ac:dyDescent="0.25">
      <c r="A56" s="7" t="str">
        <f t="shared" si="1"/>
        <v/>
      </c>
      <c r="B56" s="4" t="s">
        <v>1337</v>
      </c>
      <c r="C56" s="329" t="s">
        <v>1338</v>
      </c>
      <c r="D56" s="7" t="str">
        <f t="shared" si="0"/>
        <v xml:space="preserve"> pack</v>
      </c>
      <c r="E56" s="4"/>
      <c r="F56" s="7" t="str">
        <f t="shared" si="2"/>
        <v/>
      </c>
      <c r="G56" s="4"/>
      <c r="H56" s="324"/>
      <c r="I56" s="227" t="s">
        <v>1273</v>
      </c>
      <c r="J56" s="58"/>
      <c r="K56" s="48"/>
      <c r="L56" s="48"/>
    </row>
    <row r="57" spans="1:12" x14ac:dyDescent="0.25">
      <c r="A57" s="7" t="str">
        <f t="shared" si="1"/>
        <v/>
      </c>
      <c r="B57" s="4" t="s">
        <v>1337</v>
      </c>
      <c r="C57" s="329" t="s">
        <v>1339</v>
      </c>
      <c r="D57" s="7" t="str">
        <f t="shared" si="0"/>
        <v xml:space="preserve"> pack</v>
      </c>
      <c r="E57" s="4"/>
      <c r="F57" s="7" t="str">
        <f t="shared" si="2"/>
        <v/>
      </c>
      <c r="G57" s="4"/>
      <c r="H57" s="324"/>
      <c r="I57" s="227" t="s">
        <v>1273</v>
      </c>
      <c r="J57" s="58"/>
      <c r="K57" s="48"/>
      <c r="L57" s="48"/>
    </row>
    <row r="58" spans="1:12" x14ac:dyDescent="0.25">
      <c r="A58" s="7" t="str">
        <f t="shared" si="1"/>
        <v/>
      </c>
      <c r="B58" s="4" t="s">
        <v>1337</v>
      </c>
      <c r="C58" s="329" t="s">
        <v>1340</v>
      </c>
      <c r="D58" s="7" t="str">
        <f t="shared" si="0"/>
        <v xml:space="preserve"> pack</v>
      </c>
      <c r="E58" s="4"/>
      <c r="F58" s="7" t="str">
        <f t="shared" si="2"/>
        <v/>
      </c>
      <c r="G58" s="4"/>
      <c r="H58" s="324"/>
      <c r="I58" s="227" t="s">
        <v>1273</v>
      </c>
      <c r="J58" s="58"/>
      <c r="K58" s="48"/>
      <c r="L58" s="48"/>
    </row>
    <row r="59" spans="1:12" x14ac:dyDescent="0.25">
      <c r="A59" s="7" t="str">
        <f t="shared" si="1"/>
        <v/>
      </c>
      <c r="B59" s="4" t="s">
        <v>1337</v>
      </c>
      <c r="C59" s="164" t="s">
        <v>1341</v>
      </c>
      <c r="D59" s="7" t="str">
        <f t="shared" si="0"/>
        <v xml:space="preserve"> pack</v>
      </c>
      <c r="E59" s="4"/>
      <c r="F59" s="7" t="str">
        <f t="shared" si="2"/>
        <v/>
      </c>
      <c r="G59" s="4"/>
      <c r="H59" s="324"/>
      <c r="I59" s="227" t="s">
        <v>1273</v>
      </c>
      <c r="J59" s="58"/>
      <c r="K59" s="48"/>
      <c r="L59" s="48"/>
    </row>
    <row r="60" spans="1:12" x14ac:dyDescent="0.25">
      <c r="A60" s="7" t="str">
        <f t="shared" si="1"/>
        <v/>
      </c>
      <c r="B60" s="4" t="s">
        <v>1337</v>
      </c>
      <c r="C60" s="164" t="s">
        <v>1342</v>
      </c>
      <c r="D60" s="7" t="str">
        <f t="shared" si="0"/>
        <v xml:space="preserve"> pack</v>
      </c>
      <c r="E60" s="4"/>
      <c r="F60" s="7" t="str">
        <f t="shared" si="2"/>
        <v/>
      </c>
      <c r="G60" s="4"/>
      <c r="H60" s="324"/>
      <c r="I60" s="227" t="s">
        <v>1273</v>
      </c>
      <c r="J60" s="58"/>
      <c r="K60" s="48"/>
      <c r="L60" s="48"/>
    </row>
    <row r="61" spans="1:12" x14ac:dyDescent="0.25">
      <c r="A61" s="7" t="str">
        <f t="shared" si="1"/>
        <v/>
      </c>
      <c r="B61" s="4" t="s">
        <v>1337</v>
      </c>
      <c r="C61" s="225" t="s">
        <v>1343</v>
      </c>
      <c r="D61" s="7" t="str">
        <f t="shared" si="0"/>
        <v xml:space="preserve"> pack</v>
      </c>
      <c r="E61" s="4"/>
      <c r="F61" s="7" t="str">
        <f t="shared" si="2"/>
        <v/>
      </c>
      <c r="G61" s="4"/>
      <c r="H61" s="324"/>
      <c r="I61" s="227" t="s">
        <v>1273</v>
      </c>
      <c r="J61" s="58"/>
      <c r="K61" s="48"/>
      <c r="L61" s="48"/>
    </row>
    <row r="62" spans="1:12" x14ac:dyDescent="0.25">
      <c r="A62" s="7" t="str">
        <f t="shared" si="1"/>
        <v/>
      </c>
      <c r="B62" s="4" t="s">
        <v>1337</v>
      </c>
      <c r="C62" s="225" t="s">
        <v>1344</v>
      </c>
      <c r="D62" s="7" t="str">
        <f t="shared" si="0"/>
        <v xml:space="preserve"> pack</v>
      </c>
      <c r="E62" s="4"/>
      <c r="F62" s="7" t="str">
        <f t="shared" si="2"/>
        <v/>
      </c>
      <c r="G62" s="4"/>
      <c r="H62" s="324"/>
      <c r="I62" s="227" t="s">
        <v>1273</v>
      </c>
      <c r="J62" s="58"/>
      <c r="K62" s="48"/>
      <c r="L62" s="48"/>
    </row>
    <row r="63" spans="1:12" x14ac:dyDescent="0.25">
      <c r="A63" s="7" t="str">
        <f t="shared" si="1"/>
        <v/>
      </c>
      <c r="B63" s="4"/>
      <c r="C63" s="199" t="s">
        <v>1345</v>
      </c>
      <c r="D63" s="7" t="str">
        <f t="shared" si="0"/>
        <v xml:space="preserve"> pack</v>
      </c>
      <c r="E63" s="4"/>
      <c r="F63" s="7" t="str">
        <f t="shared" si="2"/>
        <v/>
      </c>
      <c r="G63" s="4"/>
      <c r="H63" s="324"/>
      <c r="I63" s="227" t="s">
        <v>1273</v>
      </c>
      <c r="J63" s="58"/>
      <c r="K63" s="48"/>
      <c r="L63" s="48"/>
    </row>
    <row r="64" spans="1:12" x14ac:dyDescent="0.25">
      <c r="A64" s="7" t="str">
        <f t="shared" si="1"/>
        <v/>
      </c>
      <c r="B64" s="4" t="s">
        <v>1346</v>
      </c>
      <c r="C64" s="17" t="s">
        <v>1347</v>
      </c>
      <c r="D64" s="7" t="str">
        <f t="shared" si="0"/>
        <v xml:space="preserve"> pack</v>
      </c>
      <c r="E64" s="4"/>
      <c r="F64" s="7" t="str">
        <f t="shared" si="2"/>
        <v/>
      </c>
      <c r="G64" s="4"/>
      <c r="H64" s="324"/>
      <c r="I64" s="227" t="s">
        <v>1273</v>
      </c>
      <c r="J64" s="58"/>
      <c r="K64" s="48"/>
      <c r="L64" s="48"/>
    </row>
    <row r="65" spans="1:12" x14ac:dyDescent="0.25">
      <c r="A65" s="7" t="str">
        <f t="shared" si="1"/>
        <v/>
      </c>
      <c r="B65" s="4"/>
      <c r="C65" s="227" t="s">
        <v>1348</v>
      </c>
      <c r="D65" s="7" t="str">
        <f t="shared" si="0"/>
        <v xml:space="preserve"> pack</v>
      </c>
      <c r="E65" s="4"/>
      <c r="F65" s="7" t="str">
        <f t="shared" si="2"/>
        <v/>
      </c>
      <c r="G65" s="4"/>
      <c r="H65" s="324"/>
      <c r="I65" s="227" t="s">
        <v>1273</v>
      </c>
      <c r="J65" s="58"/>
      <c r="K65" s="48"/>
      <c r="L65" s="48"/>
    </row>
    <row r="66" spans="1:12" x14ac:dyDescent="0.25">
      <c r="A66" s="7" t="str">
        <f t="shared" si="1"/>
        <v/>
      </c>
      <c r="B66" s="4"/>
      <c r="C66" s="330" t="s">
        <v>1349</v>
      </c>
      <c r="D66" s="7" t="str">
        <f t="shared" ref="D66:D103" si="3">A66 &amp;" pack"</f>
        <v xml:space="preserve"> pack</v>
      </c>
      <c r="E66" s="4"/>
      <c r="F66" s="7" t="str">
        <f t="shared" si="2"/>
        <v/>
      </c>
      <c r="G66" s="4"/>
      <c r="H66" s="324"/>
      <c r="I66" s="227" t="s">
        <v>1273</v>
      </c>
      <c r="J66" s="58"/>
      <c r="K66" s="48"/>
      <c r="L66" s="48"/>
    </row>
    <row r="67" spans="1:12" x14ac:dyDescent="0.25">
      <c r="A67" s="7" t="str">
        <f t="shared" si="1"/>
        <v/>
      </c>
      <c r="B67" s="4" t="s">
        <v>1277</v>
      </c>
      <c r="C67" s="5" t="s">
        <v>1350</v>
      </c>
      <c r="D67" s="7" t="str">
        <f t="shared" si="3"/>
        <v xml:space="preserve"> pack</v>
      </c>
      <c r="E67" s="4"/>
      <c r="F67" s="7" t="str">
        <f t="shared" si="2"/>
        <v/>
      </c>
      <c r="G67" s="4"/>
      <c r="H67" s="324"/>
      <c r="I67" s="227" t="s">
        <v>1273</v>
      </c>
      <c r="J67" s="58"/>
      <c r="K67" s="48"/>
      <c r="L67" s="48"/>
    </row>
    <row r="68" spans="1:12" x14ac:dyDescent="0.25">
      <c r="A68" s="7" t="str">
        <f t="shared" ref="A68:A101" si="4">IF( G68-H68 &gt; 0,G68-H68, "")</f>
        <v/>
      </c>
      <c r="B68" s="4"/>
      <c r="C68" s="215" t="s">
        <v>1351</v>
      </c>
      <c r="D68" s="7" t="str">
        <f t="shared" si="3"/>
        <v xml:space="preserve"> pack</v>
      </c>
      <c r="E68" s="4"/>
      <c r="F68" s="7" t="str">
        <f t="shared" ref="F68:F101" si="5">IF( A68="", "",A68*E68)</f>
        <v/>
      </c>
      <c r="G68" s="4"/>
      <c r="H68" s="324"/>
      <c r="I68" s="227" t="s">
        <v>1273</v>
      </c>
      <c r="J68" s="58"/>
      <c r="K68" s="48"/>
      <c r="L68" s="48"/>
    </row>
    <row r="69" spans="1:12" x14ac:dyDescent="0.25">
      <c r="A69" s="7" t="str">
        <f t="shared" si="4"/>
        <v/>
      </c>
      <c r="B69" s="4"/>
      <c r="C69" s="215" t="s">
        <v>1352</v>
      </c>
      <c r="D69" s="7" t="str">
        <f t="shared" si="3"/>
        <v xml:space="preserve"> pack</v>
      </c>
      <c r="E69" s="4"/>
      <c r="F69" s="7" t="str">
        <f t="shared" si="5"/>
        <v/>
      </c>
      <c r="G69" s="4"/>
      <c r="H69" s="324"/>
      <c r="I69" s="227" t="s">
        <v>1273</v>
      </c>
      <c r="J69" s="58"/>
      <c r="K69" s="48"/>
      <c r="L69" s="48"/>
    </row>
    <row r="70" spans="1:12" x14ac:dyDescent="0.25">
      <c r="A70" s="7" t="str">
        <f t="shared" si="4"/>
        <v/>
      </c>
      <c r="B70" s="4"/>
      <c r="C70" s="10" t="s">
        <v>1353</v>
      </c>
      <c r="D70" s="7" t="str">
        <f t="shared" si="3"/>
        <v xml:space="preserve"> pack</v>
      </c>
      <c r="E70" s="4"/>
      <c r="F70" s="7" t="str">
        <f t="shared" si="5"/>
        <v/>
      </c>
      <c r="G70" s="4"/>
      <c r="H70" s="324"/>
      <c r="I70" s="227" t="s">
        <v>1273</v>
      </c>
      <c r="J70" s="58"/>
      <c r="K70" s="48"/>
      <c r="L70" s="48"/>
    </row>
    <row r="71" spans="1:12" x14ac:dyDescent="0.25">
      <c r="A71" s="7" t="str">
        <f t="shared" si="4"/>
        <v/>
      </c>
      <c r="B71" s="4"/>
      <c r="C71" s="10" t="s">
        <v>1354</v>
      </c>
      <c r="D71" s="7" t="str">
        <f t="shared" si="3"/>
        <v xml:space="preserve"> pack</v>
      </c>
      <c r="E71" s="4"/>
      <c r="F71" s="7" t="str">
        <f t="shared" si="5"/>
        <v/>
      </c>
      <c r="G71" s="4"/>
      <c r="H71" s="324"/>
      <c r="I71" s="227" t="s">
        <v>1273</v>
      </c>
      <c r="J71" s="58"/>
      <c r="K71" s="48"/>
      <c r="L71" s="48"/>
    </row>
    <row r="72" spans="1:12" x14ac:dyDescent="0.25">
      <c r="A72" s="7" t="str">
        <f t="shared" si="4"/>
        <v/>
      </c>
      <c r="B72" s="4"/>
      <c r="C72" s="19" t="s">
        <v>1355</v>
      </c>
      <c r="D72" s="7" t="str">
        <f t="shared" si="3"/>
        <v xml:space="preserve"> pack</v>
      </c>
      <c r="E72" s="4"/>
      <c r="F72" s="7" t="str">
        <f t="shared" si="5"/>
        <v/>
      </c>
      <c r="G72" s="4"/>
      <c r="H72" s="324"/>
      <c r="I72" s="227" t="s">
        <v>1273</v>
      </c>
      <c r="J72" s="58"/>
      <c r="K72" s="48"/>
      <c r="L72" s="48"/>
    </row>
    <row r="73" spans="1:12" x14ac:dyDescent="0.25">
      <c r="A73" s="7" t="str">
        <f t="shared" si="4"/>
        <v/>
      </c>
      <c r="B73" s="4"/>
      <c r="C73" s="19" t="s">
        <v>1356</v>
      </c>
      <c r="D73" s="7" t="str">
        <f t="shared" si="3"/>
        <v xml:space="preserve"> pack</v>
      </c>
      <c r="E73" s="4"/>
      <c r="F73" s="7" t="str">
        <f t="shared" si="5"/>
        <v/>
      </c>
      <c r="G73" s="4"/>
      <c r="H73" s="324"/>
      <c r="I73" s="227" t="s">
        <v>1273</v>
      </c>
      <c r="J73" s="58"/>
      <c r="K73" s="48"/>
      <c r="L73" s="48"/>
    </row>
    <row r="74" spans="1:12" x14ac:dyDescent="0.25">
      <c r="A74" s="7" t="str">
        <f t="shared" si="4"/>
        <v/>
      </c>
      <c r="B74" s="4"/>
      <c r="C74" s="19" t="s">
        <v>1357</v>
      </c>
      <c r="D74" s="7" t="str">
        <f t="shared" si="3"/>
        <v xml:space="preserve"> pack</v>
      </c>
      <c r="E74" s="4"/>
      <c r="F74" s="7" t="str">
        <f t="shared" si="5"/>
        <v/>
      </c>
      <c r="G74" s="4"/>
      <c r="H74" s="324"/>
      <c r="I74" s="227" t="s">
        <v>1273</v>
      </c>
      <c r="J74" s="58"/>
      <c r="K74" s="48"/>
      <c r="L74" s="48"/>
    </row>
    <row r="75" spans="1:12" x14ac:dyDescent="0.25">
      <c r="A75" s="7" t="str">
        <f t="shared" si="4"/>
        <v/>
      </c>
      <c r="B75" s="4"/>
      <c r="C75" s="199" t="s">
        <v>1358</v>
      </c>
      <c r="D75" s="7" t="str">
        <f t="shared" si="3"/>
        <v xml:space="preserve"> pack</v>
      </c>
      <c r="E75" s="4"/>
      <c r="F75" s="7" t="str">
        <f t="shared" si="5"/>
        <v/>
      </c>
      <c r="G75" s="4"/>
      <c r="H75" s="324"/>
      <c r="I75" s="227" t="s">
        <v>1273</v>
      </c>
      <c r="J75" s="58"/>
      <c r="K75" s="48"/>
      <c r="L75" s="48"/>
    </row>
    <row r="76" spans="1:12" x14ac:dyDescent="0.25">
      <c r="A76" s="7" t="str">
        <f t="shared" si="4"/>
        <v/>
      </c>
      <c r="B76" s="4" t="s">
        <v>1359</v>
      </c>
      <c r="C76" s="199" t="s">
        <v>1360</v>
      </c>
      <c r="D76" s="7" t="str">
        <f t="shared" si="3"/>
        <v xml:space="preserve"> pack</v>
      </c>
      <c r="E76" s="4"/>
      <c r="F76" s="7" t="str">
        <f t="shared" si="5"/>
        <v/>
      </c>
      <c r="G76" s="4"/>
      <c r="H76" s="324"/>
      <c r="I76" s="227" t="s">
        <v>1273</v>
      </c>
      <c r="J76" s="58"/>
      <c r="K76" s="48"/>
      <c r="L76" s="48"/>
    </row>
    <row r="77" spans="1:12" x14ac:dyDescent="0.25">
      <c r="A77" s="7" t="str">
        <f t="shared" si="4"/>
        <v/>
      </c>
      <c r="B77" s="4" t="s">
        <v>1359</v>
      </c>
      <c r="C77" s="331" t="s">
        <v>1361</v>
      </c>
      <c r="D77" s="7" t="str">
        <f t="shared" si="3"/>
        <v xml:space="preserve"> pack</v>
      </c>
      <c r="F77" s="7" t="str">
        <f t="shared" si="5"/>
        <v/>
      </c>
      <c r="I77" s="227" t="s">
        <v>1273</v>
      </c>
      <c r="J77" s="58"/>
      <c r="K77" s="48"/>
      <c r="L77" s="48"/>
    </row>
    <row r="78" spans="1:12" x14ac:dyDescent="0.25">
      <c r="A78" s="7" t="str">
        <f t="shared" si="4"/>
        <v/>
      </c>
      <c r="B78" s="4" t="s">
        <v>1359</v>
      </c>
      <c r="C78" s="199" t="s">
        <v>1362</v>
      </c>
      <c r="D78" s="7" t="str">
        <f t="shared" si="3"/>
        <v xml:space="preserve"> pack</v>
      </c>
      <c r="E78" s="4"/>
      <c r="F78" s="7" t="str">
        <f t="shared" si="5"/>
        <v/>
      </c>
      <c r="G78" s="4"/>
      <c r="H78" s="324"/>
      <c r="I78" s="227" t="s">
        <v>1273</v>
      </c>
      <c r="J78" s="58"/>
      <c r="K78" s="48"/>
      <c r="L78" s="48"/>
    </row>
    <row r="79" spans="1:12" x14ac:dyDescent="0.25">
      <c r="A79" s="7" t="str">
        <f t="shared" si="4"/>
        <v/>
      </c>
      <c r="B79" s="4" t="s">
        <v>1359</v>
      </c>
      <c r="C79" s="17" t="s">
        <v>1363</v>
      </c>
      <c r="D79" s="7" t="str">
        <f t="shared" si="3"/>
        <v xml:space="preserve"> pack</v>
      </c>
      <c r="E79" s="4"/>
      <c r="F79" s="7" t="str">
        <f t="shared" si="5"/>
        <v/>
      </c>
      <c r="G79" s="4"/>
      <c r="H79" s="324"/>
      <c r="I79" s="227" t="s">
        <v>1273</v>
      </c>
      <c r="J79" s="58"/>
      <c r="K79" s="48"/>
      <c r="L79" s="48"/>
    </row>
    <row r="80" spans="1:12" x14ac:dyDescent="0.25">
      <c r="A80" s="7" t="str">
        <f t="shared" si="4"/>
        <v/>
      </c>
      <c r="B80" s="4"/>
      <c r="C80" s="17" t="s">
        <v>1364</v>
      </c>
      <c r="D80" s="7" t="str">
        <f t="shared" si="3"/>
        <v xml:space="preserve"> pack</v>
      </c>
      <c r="E80" s="4"/>
      <c r="F80" s="7" t="str">
        <f t="shared" si="5"/>
        <v/>
      </c>
      <c r="G80" s="4"/>
      <c r="H80" s="324"/>
      <c r="I80" s="227" t="s">
        <v>1273</v>
      </c>
      <c r="J80" s="58"/>
      <c r="K80" s="48"/>
      <c r="L80" s="48"/>
    </row>
    <row r="81" spans="1:12" x14ac:dyDescent="0.25">
      <c r="A81" s="7"/>
      <c r="B81" s="4" t="s">
        <v>832</v>
      </c>
      <c r="C81" s="17" t="s">
        <v>1365</v>
      </c>
      <c r="D81" s="7" t="str">
        <f t="shared" si="3"/>
        <v xml:space="preserve"> pack</v>
      </c>
      <c r="E81" s="4"/>
      <c r="F81" s="7"/>
      <c r="G81" s="4"/>
      <c r="H81" s="324"/>
      <c r="I81" s="227"/>
      <c r="J81" s="58"/>
      <c r="K81" s="48"/>
      <c r="L81" s="48"/>
    </row>
    <row r="82" spans="1:12" x14ac:dyDescent="0.25">
      <c r="A82" s="7" t="str">
        <f t="shared" si="4"/>
        <v/>
      </c>
      <c r="B82" s="4"/>
      <c r="C82" s="199" t="s">
        <v>1366</v>
      </c>
      <c r="D82" s="7" t="str">
        <f t="shared" si="3"/>
        <v xml:space="preserve"> pack</v>
      </c>
      <c r="E82" s="4"/>
      <c r="F82" s="7" t="str">
        <f t="shared" si="5"/>
        <v/>
      </c>
      <c r="G82" s="4"/>
      <c r="H82" s="324"/>
      <c r="I82" s="227" t="s">
        <v>1273</v>
      </c>
      <c r="J82" s="58"/>
      <c r="K82" s="48"/>
      <c r="L82" s="48"/>
    </row>
    <row r="83" spans="1:12" x14ac:dyDescent="0.25">
      <c r="A83" s="7" t="str">
        <f t="shared" si="4"/>
        <v/>
      </c>
      <c r="B83" s="4"/>
      <c r="C83" s="199" t="s">
        <v>1367</v>
      </c>
      <c r="D83" s="7" t="str">
        <f t="shared" si="3"/>
        <v xml:space="preserve"> pack</v>
      </c>
      <c r="E83" s="4"/>
      <c r="F83" s="7" t="str">
        <f t="shared" si="5"/>
        <v/>
      </c>
      <c r="G83" s="4"/>
      <c r="H83" s="324"/>
      <c r="I83" s="227" t="s">
        <v>1273</v>
      </c>
      <c r="J83" s="58"/>
      <c r="K83" s="48"/>
      <c r="L83" s="48"/>
    </row>
    <row r="84" spans="1:12" x14ac:dyDescent="0.25">
      <c r="A84" s="7" t="str">
        <f t="shared" si="4"/>
        <v/>
      </c>
      <c r="B84" s="4"/>
      <c r="C84" s="5" t="s">
        <v>1368</v>
      </c>
      <c r="D84" s="7" t="str">
        <f t="shared" si="3"/>
        <v xml:space="preserve"> pack</v>
      </c>
      <c r="E84" s="4"/>
      <c r="F84" s="7" t="str">
        <f t="shared" si="5"/>
        <v/>
      </c>
      <c r="G84" s="4"/>
      <c r="H84" s="324"/>
      <c r="I84" s="227" t="s">
        <v>1273</v>
      </c>
      <c r="J84" s="58"/>
      <c r="K84" s="48"/>
      <c r="L84" s="48"/>
    </row>
    <row r="85" spans="1:12" x14ac:dyDescent="0.25">
      <c r="A85" s="7" t="str">
        <f t="shared" si="4"/>
        <v/>
      </c>
      <c r="B85" s="4" t="s">
        <v>1369</v>
      </c>
      <c r="C85" s="325" t="s">
        <v>1370</v>
      </c>
      <c r="D85" s="7" t="str">
        <f t="shared" si="3"/>
        <v xml:space="preserve"> pack</v>
      </c>
      <c r="E85" s="4"/>
      <c r="F85" s="7" t="str">
        <f t="shared" si="5"/>
        <v/>
      </c>
      <c r="G85" s="4"/>
      <c r="H85" s="324"/>
      <c r="I85" s="227" t="s">
        <v>1273</v>
      </c>
      <c r="J85" s="58"/>
      <c r="K85" s="48"/>
      <c r="L85" s="48"/>
    </row>
    <row r="86" spans="1:12" x14ac:dyDescent="0.25">
      <c r="A86" s="7" t="str">
        <f t="shared" si="4"/>
        <v/>
      </c>
      <c r="B86" s="4" t="s">
        <v>1369</v>
      </c>
      <c r="C86" s="325" t="s">
        <v>1371</v>
      </c>
      <c r="D86" s="7" t="str">
        <f t="shared" si="3"/>
        <v xml:space="preserve"> pack</v>
      </c>
      <c r="E86" s="4"/>
      <c r="F86" s="7" t="str">
        <f t="shared" si="5"/>
        <v/>
      </c>
      <c r="G86" s="4"/>
      <c r="H86" s="324"/>
      <c r="I86" s="227" t="s">
        <v>1273</v>
      </c>
      <c r="J86" s="58"/>
      <c r="K86" s="48"/>
      <c r="L86" s="48"/>
    </row>
    <row r="87" spans="1:12" x14ac:dyDescent="0.25">
      <c r="A87" s="7" t="str">
        <f t="shared" si="4"/>
        <v/>
      </c>
      <c r="B87" s="4" t="s">
        <v>1369</v>
      </c>
      <c r="C87" s="325" t="s">
        <v>1372</v>
      </c>
      <c r="D87" s="7" t="str">
        <f t="shared" si="3"/>
        <v xml:space="preserve"> pack</v>
      </c>
      <c r="E87" s="4"/>
      <c r="F87" s="7" t="str">
        <f t="shared" si="5"/>
        <v/>
      </c>
      <c r="G87" s="4"/>
      <c r="H87" s="324"/>
      <c r="I87" s="227" t="s">
        <v>1273</v>
      </c>
      <c r="J87" s="58"/>
      <c r="K87" s="48"/>
      <c r="L87" s="48"/>
    </row>
    <row r="88" spans="1:12" x14ac:dyDescent="0.25">
      <c r="A88" s="7" t="str">
        <f t="shared" si="4"/>
        <v/>
      </c>
      <c r="B88" s="4" t="s">
        <v>1369</v>
      </c>
      <c r="C88" s="325" t="s">
        <v>1373</v>
      </c>
      <c r="D88" s="7" t="str">
        <f t="shared" si="3"/>
        <v xml:space="preserve"> pack</v>
      </c>
      <c r="E88" s="4"/>
      <c r="F88" s="7" t="str">
        <f t="shared" si="5"/>
        <v/>
      </c>
      <c r="G88" s="4"/>
      <c r="H88" s="324"/>
      <c r="I88" s="227" t="s">
        <v>1273</v>
      </c>
      <c r="J88" s="58"/>
      <c r="K88" s="48"/>
      <c r="L88" s="48"/>
    </row>
    <row r="89" spans="1:12" x14ac:dyDescent="0.25">
      <c r="A89" s="7" t="str">
        <f t="shared" si="4"/>
        <v/>
      </c>
      <c r="B89" s="4" t="s">
        <v>1369</v>
      </c>
      <c r="C89" s="215" t="s">
        <v>1374</v>
      </c>
      <c r="D89" s="7" t="str">
        <f t="shared" si="3"/>
        <v xml:space="preserve"> pack</v>
      </c>
      <c r="E89" s="4"/>
      <c r="F89" s="7" t="str">
        <f t="shared" si="5"/>
        <v/>
      </c>
      <c r="G89" s="4"/>
      <c r="H89" s="324"/>
      <c r="I89" s="227" t="s">
        <v>1273</v>
      </c>
      <c r="J89" s="58"/>
      <c r="K89" s="48"/>
      <c r="L89" s="48"/>
    </row>
    <row r="90" spans="1:12" x14ac:dyDescent="0.25">
      <c r="A90" s="7" t="str">
        <f t="shared" si="4"/>
        <v/>
      </c>
      <c r="B90" s="4" t="s">
        <v>1369</v>
      </c>
      <c r="C90" s="215" t="s">
        <v>1375</v>
      </c>
      <c r="D90" s="7" t="str">
        <f t="shared" si="3"/>
        <v xml:space="preserve"> pack</v>
      </c>
      <c r="E90" s="4"/>
      <c r="F90" s="7" t="str">
        <f t="shared" si="5"/>
        <v/>
      </c>
      <c r="G90" s="4"/>
      <c r="H90" s="324"/>
      <c r="I90" s="227" t="s">
        <v>1273</v>
      </c>
      <c r="J90" s="58"/>
      <c r="K90" s="48"/>
      <c r="L90" s="48"/>
    </row>
    <row r="91" spans="1:12" x14ac:dyDescent="0.25">
      <c r="A91" s="7" t="str">
        <f t="shared" si="4"/>
        <v/>
      </c>
      <c r="B91" s="4" t="s">
        <v>1369</v>
      </c>
      <c r="C91" s="215" t="s">
        <v>1376</v>
      </c>
      <c r="D91" s="7" t="str">
        <f t="shared" si="3"/>
        <v xml:space="preserve"> pack</v>
      </c>
      <c r="E91" s="4"/>
      <c r="F91" s="7" t="str">
        <f t="shared" si="5"/>
        <v/>
      </c>
      <c r="G91" s="4"/>
      <c r="H91" s="324"/>
      <c r="I91" s="227" t="s">
        <v>1273</v>
      </c>
      <c r="J91" s="58"/>
      <c r="K91" s="48"/>
      <c r="L91" s="48"/>
    </row>
    <row r="92" spans="1:12" x14ac:dyDescent="0.25">
      <c r="A92" s="7" t="str">
        <f t="shared" si="4"/>
        <v/>
      </c>
      <c r="B92" s="4" t="s">
        <v>1369</v>
      </c>
      <c r="C92" s="215" t="s">
        <v>1377</v>
      </c>
      <c r="D92" s="7" t="str">
        <f t="shared" si="3"/>
        <v xml:space="preserve"> pack</v>
      </c>
      <c r="E92" s="4"/>
      <c r="F92" s="7" t="str">
        <f t="shared" si="5"/>
        <v/>
      </c>
      <c r="G92" s="4"/>
      <c r="H92" s="324"/>
      <c r="I92" s="227" t="s">
        <v>1273</v>
      </c>
      <c r="J92" s="58"/>
      <c r="K92" s="48"/>
      <c r="L92" s="48"/>
    </row>
    <row r="93" spans="1:12" x14ac:dyDescent="0.25">
      <c r="A93" s="7" t="str">
        <f t="shared" si="4"/>
        <v/>
      </c>
      <c r="B93" s="4" t="s">
        <v>1378</v>
      </c>
      <c r="C93" s="199" t="s">
        <v>1379</v>
      </c>
      <c r="D93" s="7" t="str">
        <f t="shared" si="3"/>
        <v xml:space="preserve"> pack</v>
      </c>
      <c r="E93" s="4"/>
      <c r="F93" s="7" t="str">
        <f t="shared" si="5"/>
        <v/>
      </c>
      <c r="G93" s="4"/>
      <c r="H93" s="324"/>
      <c r="I93" s="227" t="s">
        <v>1273</v>
      </c>
      <c r="J93" s="58"/>
      <c r="K93" s="48"/>
      <c r="L93" s="48"/>
    </row>
    <row r="94" spans="1:12" x14ac:dyDescent="0.25">
      <c r="A94" s="7" t="str">
        <f t="shared" si="4"/>
        <v/>
      </c>
      <c r="B94" s="4" t="s">
        <v>1378</v>
      </c>
      <c r="C94" s="199" t="s">
        <v>1380</v>
      </c>
      <c r="D94" s="7" t="str">
        <f t="shared" si="3"/>
        <v xml:space="preserve"> pack</v>
      </c>
      <c r="E94" s="4"/>
      <c r="F94" s="7" t="str">
        <f t="shared" si="5"/>
        <v/>
      </c>
      <c r="G94" s="4"/>
      <c r="H94" s="324"/>
      <c r="I94" s="227" t="s">
        <v>1273</v>
      </c>
      <c r="J94" s="58"/>
      <c r="K94" s="48"/>
      <c r="L94" s="48"/>
    </row>
    <row r="95" spans="1:12" x14ac:dyDescent="0.25">
      <c r="A95" s="7" t="str">
        <f t="shared" si="4"/>
        <v/>
      </c>
      <c r="B95" s="4" t="s">
        <v>1378</v>
      </c>
      <c r="C95" s="5" t="s">
        <v>1381</v>
      </c>
      <c r="D95" s="7" t="str">
        <f t="shared" si="3"/>
        <v xml:space="preserve"> pack</v>
      </c>
      <c r="E95" s="4"/>
      <c r="F95" s="7" t="str">
        <f t="shared" si="5"/>
        <v/>
      </c>
      <c r="G95" s="4"/>
      <c r="H95" s="324"/>
      <c r="I95" s="227" t="s">
        <v>1273</v>
      </c>
      <c r="J95" s="58"/>
      <c r="K95" s="48"/>
      <c r="L95" s="48"/>
    </row>
    <row r="96" spans="1:12" x14ac:dyDescent="0.25">
      <c r="A96" s="7" t="str">
        <f t="shared" si="4"/>
        <v/>
      </c>
      <c r="B96" s="4"/>
      <c r="C96" s="199" t="s">
        <v>1382</v>
      </c>
      <c r="D96" s="7" t="str">
        <f t="shared" si="3"/>
        <v xml:space="preserve"> pack</v>
      </c>
      <c r="E96" s="4"/>
      <c r="F96" s="7" t="str">
        <f t="shared" si="5"/>
        <v/>
      </c>
      <c r="G96" s="4"/>
      <c r="H96" s="324"/>
      <c r="I96" s="227" t="s">
        <v>1273</v>
      </c>
      <c r="J96" s="58"/>
      <c r="K96" s="48"/>
      <c r="L96" s="48"/>
    </row>
    <row r="97" spans="1:12" x14ac:dyDescent="0.25">
      <c r="A97" s="7" t="str">
        <f t="shared" si="4"/>
        <v/>
      </c>
      <c r="B97" s="4"/>
      <c r="C97" s="5" t="s">
        <v>1383</v>
      </c>
      <c r="D97" s="7" t="str">
        <f t="shared" si="3"/>
        <v xml:space="preserve"> pack</v>
      </c>
      <c r="E97" s="4"/>
      <c r="F97" s="7" t="str">
        <f t="shared" si="5"/>
        <v/>
      </c>
      <c r="G97" s="4"/>
      <c r="H97" s="324"/>
      <c r="I97" s="227" t="s">
        <v>1273</v>
      </c>
      <c r="J97" s="58"/>
      <c r="K97" s="48"/>
      <c r="L97" s="48"/>
    </row>
    <row r="98" spans="1:12" x14ac:dyDescent="0.25">
      <c r="A98" s="7" t="str">
        <f t="shared" si="4"/>
        <v/>
      </c>
      <c r="B98" s="4"/>
      <c r="C98" s="5" t="s">
        <v>1384</v>
      </c>
      <c r="D98" s="7" t="str">
        <f t="shared" si="3"/>
        <v xml:space="preserve"> pack</v>
      </c>
      <c r="E98" s="4"/>
      <c r="F98" s="7" t="str">
        <f t="shared" si="5"/>
        <v/>
      </c>
      <c r="G98" s="4"/>
      <c r="H98" s="324"/>
      <c r="I98" s="227" t="s">
        <v>1273</v>
      </c>
      <c r="J98" s="58"/>
      <c r="K98" s="48"/>
      <c r="L98" s="48"/>
    </row>
    <row r="99" spans="1:12" x14ac:dyDescent="0.25">
      <c r="A99" s="7" t="str">
        <f t="shared" si="4"/>
        <v/>
      </c>
      <c r="B99" s="4" t="s">
        <v>1271</v>
      </c>
      <c r="C99" s="17" t="s">
        <v>1385</v>
      </c>
      <c r="D99" s="7" t="str">
        <f t="shared" si="3"/>
        <v xml:space="preserve"> pack</v>
      </c>
      <c r="E99" s="4"/>
      <c r="F99" s="7" t="str">
        <f t="shared" si="5"/>
        <v/>
      </c>
      <c r="G99" s="4"/>
      <c r="H99" s="324"/>
      <c r="I99" s="227" t="s">
        <v>1273</v>
      </c>
      <c r="J99" s="58"/>
      <c r="K99" s="48"/>
      <c r="L99" s="48"/>
    </row>
    <row r="100" spans="1:12" x14ac:dyDescent="0.25">
      <c r="A100" s="7" t="str">
        <f t="shared" si="4"/>
        <v/>
      </c>
      <c r="B100" s="4" t="s">
        <v>1386</v>
      </c>
      <c r="C100" s="19" t="s">
        <v>1387</v>
      </c>
      <c r="D100" s="7" t="str">
        <f t="shared" si="3"/>
        <v xml:space="preserve"> pack</v>
      </c>
      <c r="E100" s="4">
        <v>500</v>
      </c>
      <c r="F100" s="7" t="str">
        <f t="shared" si="5"/>
        <v/>
      </c>
      <c r="G100" s="4"/>
      <c r="H100" s="324"/>
      <c r="I100" s="227" t="s">
        <v>1273</v>
      </c>
      <c r="J100" s="58"/>
      <c r="K100" s="48"/>
      <c r="L100" s="48"/>
    </row>
    <row r="101" spans="1:12" x14ac:dyDescent="0.25">
      <c r="A101" s="7" t="str">
        <f t="shared" si="4"/>
        <v/>
      </c>
      <c r="B101" s="4" t="s">
        <v>1386</v>
      </c>
      <c r="C101" s="19" t="s">
        <v>1388</v>
      </c>
      <c r="D101" s="7" t="str">
        <f t="shared" si="3"/>
        <v xml:space="preserve"> pack</v>
      </c>
      <c r="E101" s="4"/>
      <c r="F101" s="7" t="str">
        <f t="shared" si="5"/>
        <v/>
      </c>
      <c r="G101" s="4"/>
      <c r="H101" s="7"/>
      <c r="I101" s="227" t="s">
        <v>1273</v>
      </c>
      <c r="J101" s="58"/>
      <c r="K101" s="48"/>
      <c r="L101" s="48"/>
    </row>
    <row r="102" spans="1:12" x14ac:dyDescent="0.25">
      <c r="A102" s="7">
        <f>G102-H102</f>
        <v>1</v>
      </c>
      <c r="B102" s="4" t="s">
        <v>1389</v>
      </c>
      <c r="C102" s="19" t="s">
        <v>1390</v>
      </c>
      <c r="D102" s="7" t="str">
        <f t="shared" si="3"/>
        <v>1 pack</v>
      </c>
      <c r="E102" s="4">
        <v>2300</v>
      </c>
      <c r="F102" s="7">
        <f>A102*E102</f>
        <v>2300</v>
      </c>
      <c r="G102" s="4">
        <v>2</v>
      </c>
      <c r="H102" s="7">
        <v>1</v>
      </c>
      <c r="I102" s="227" t="s">
        <v>1273</v>
      </c>
      <c r="J102" s="58"/>
      <c r="K102" s="48"/>
      <c r="L102" s="48"/>
    </row>
    <row r="103" spans="1:12" x14ac:dyDescent="0.25">
      <c r="A103" s="7">
        <f>G103-H103</f>
        <v>1</v>
      </c>
      <c r="B103" s="4" t="s">
        <v>1389</v>
      </c>
      <c r="C103" s="19" t="s">
        <v>1391</v>
      </c>
      <c r="D103" s="7" t="str">
        <f t="shared" si="3"/>
        <v>1 pack</v>
      </c>
      <c r="E103" s="4">
        <v>3270</v>
      </c>
      <c r="F103" s="7">
        <f>A103*E103</f>
        <v>3270</v>
      </c>
      <c r="G103" s="4">
        <v>1</v>
      </c>
      <c r="H103" s="7">
        <v>0</v>
      </c>
      <c r="I103" s="227" t="s">
        <v>1273</v>
      </c>
      <c r="J103" s="58" t="s">
        <v>1392</v>
      </c>
      <c r="K103" s="25"/>
      <c r="L103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82"/>
  <sheetViews>
    <sheetView topLeftCell="A170" workbookViewId="0">
      <selection activeCell="F181" sqref="F181"/>
    </sheetView>
  </sheetViews>
  <sheetFormatPr defaultRowHeight="15" x14ac:dyDescent="0.25"/>
  <cols>
    <col min="1" max="1" width="24.5703125" style="14" customWidth="1"/>
    <col min="2" max="2" width="63.28515625" customWidth="1"/>
    <col min="3" max="3" width="24.5703125" bestFit="1" customWidth="1"/>
    <col min="4" max="4" width="23.5703125" customWidth="1"/>
    <col min="5" max="5" width="30" customWidth="1"/>
    <col min="6" max="6" width="23.42578125" customWidth="1"/>
    <col min="7" max="7" width="18.85546875" customWidth="1"/>
    <col min="8" max="8" width="20.5703125" customWidth="1"/>
    <col min="9" max="9" width="23.5703125" customWidth="1"/>
    <col min="10" max="10" width="21" bestFit="1" customWidth="1"/>
    <col min="11" max="11" width="36.5703125" bestFit="1" customWidth="1"/>
    <col min="12" max="12" width="26.42578125" bestFit="1" customWidth="1"/>
    <col min="13" max="13" width="21.85546875" customWidth="1"/>
    <col min="14" max="15" width="11.7109375" customWidth="1"/>
    <col min="16" max="16" width="16.85546875" bestFit="1" customWidth="1"/>
    <col min="17" max="17" width="10.7109375" customWidth="1"/>
  </cols>
  <sheetData>
    <row r="7" spans="3:18" x14ac:dyDescent="0.3">
      <c r="C7" s="124" t="s">
        <v>554</v>
      </c>
      <c r="D7" s="124" t="s">
        <v>542</v>
      </c>
      <c r="E7" s="124" t="s">
        <v>540</v>
      </c>
      <c r="F7" s="126" t="s">
        <v>535</v>
      </c>
      <c r="G7" s="124" t="s">
        <v>533</v>
      </c>
      <c r="H7" s="124" t="s">
        <v>529</v>
      </c>
      <c r="I7" s="124" t="s">
        <v>531</v>
      </c>
      <c r="J7" s="124" t="s">
        <v>549</v>
      </c>
      <c r="K7" s="15" t="s">
        <v>550</v>
      </c>
      <c r="L7" s="15" t="s">
        <v>525</v>
      </c>
      <c r="M7" s="15" t="s">
        <v>526</v>
      </c>
      <c r="N7" s="7" t="s">
        <v>551</v>
      </c>
      <c r="O7" s="7" t="s">
        <v>552</v>
      </c>
      <c r="P7" s="7" t="s">
        <v>553</v>
      </c>
      <c r="Q7" s="125" t="s">
        <v>555</v>
      </c>
    </row>
    <row r="8" spans="3:18" ht="195" x14ac:dyDescent="0.25">
      <c r="C8" s="124" t="s">
        <v>522</v>
      </c>
      <c r="D8" s="126" t="s">
        <v>543</v>
      </c>
      <c r="E8" s="126" t="s">
        <v>541</v>
      </c>
      <c r="F8" s="126" t="s">
        <v>536</v>
      </c>
      <c r="G8" s="126" t="s">
        <v>534</v>
      </c>
      <c r="H8" s="126" t="s">
        <v>530</v>
      </c>
      <c r="I8" s="126" t="s">
        <v>532</v>
      </c>
      <c r="J8" s="124" t="s">
        <v>527</v>
      </c>
      <c r="K8" s="124" t="s">
        <v>528</v>
      </c>
      <c r="L8" s="15">
        <v>14</v>
      </c>
      <c r="M8" s="15">
        <v>7</v>
      </c>
      <c r="N8" s="15"/>
      <c r="O8" s="15"/>
      <c r="P8" s="15" t="s">
        <v>523</v>
      </c>
      <c r="Q8" s="124" t="s">
        <v>524</v>
      </c>
      <c r="R8" s="14"/>
    </row>
    <row r="9" spans="3:18" x14ac:dyDescent="0.3">
      <c r="F9" s="126" t="s">
        <v>535</v>
      </c>
      <c r="H9" s="120"/>
    </row>
    <row r="10" spans="3:18" ht="135" x14ac:dyDescent="0.3">
      <c r="F10" s="127" t="s">
        <v>537</v>
      </c>
    </row>
    <row r="11" spans="3:18" ht="29.25" customHeight="1" x14ac:dyDescent="0.3">
      <c r="F11" s="123" t="s">
        <v>535</v>
      </c>
    </row>
    <row r="12" spans="3:18" ht="60" x14ac:dyDescent="0.3">
      <c r="F12" s="127" t="s">
        <v>538</v>
      </c>
      <c r="H12" s="120"/>
    </row>
    <row r="13" spans="3:18" ht="15.6" x14ac:dyDescent="0.3">
      <c r="F13" s="123" t="s">
        <v>535</v>
      </c>
    </row>
    <row r="14" spans="3:18" ht="75" x14ac:dyDescent="0.3">
      <c r="F14" s="127" t="s">
        <v>539</v>
      </c>
    </row>
    <row r="18" spans="1:12" ht="45.6" x14ac:dyDescent="0.4">
      <c r="H18" s="121" t="s">
        <v>544</v>
      </c>
    </row>
    <row r="19" spans="1:12" ht="14.45" x14ac:dyDescent="0.3">
      <c r="H19" t="s">
        <v>545</v>
      </c>
    </row>
    <row r="22" spans="1:12" ht="17.45" x14ac:dyDescent="0.3">
      <c r="H22" s="122" t="s">
        <v>546</v>
      </c>
    </row>
    <row r="23" spans="1:12" ht="14.45" x14ac:dyDescent="0.3">
      <c r="H23" t="s">
        <v>547</v>
      </c>
    </row>
    <row r="24" spans="1:12" ht="11.25" customHeight="1" x14ac:dyDescent="0.3"/>
    <row r="25" spans="1:12" ht="20.25" customHeight="1" x14ac:dyDescent="0.3">
      <c r="A25" s="352" t="s">
        <v>694</v>
      </c>
      <c r="B25" s="353"/>
      <c r="C25" s="9">
        <v>1</v>
      </c>
      <c r="D25" s="9">
        <v>2</v>
      </c>
      <c r="E25" s="9">
        <v>3</v>
      </c>
      <c r="F25" s="9">
        <v>4</v>
      </c>
      <c r="G25" s="9">
        <v>5</v>
      </c>
      <c r="H25" s="9">
        <v>6</v>
      </c>
      <c r="I25" s="9">
        <v>7</v>
      </c>
      <c r="J25" s="9">
        <v>8</v>
      </c>
      <c r="K25" s="9">
        <v>9</v>
      </c>
      <c r="L25" s="9">
        <v>10</v>
      </c>
    </row>
    <row r="26" spans="1:12" ht="14.45" x14ac:dyDescent="0.3">
      <c r="A26" s="6">
        <v>1</v>
      </c>
      <c r="B26" s="130" t="s">
        <v>695</v>
      </c>
      <c r="C26" s="129" t="s">
        <v>558</v>
      </c>
      <c r="D26" s="129" t="s">
        <v>567</v>
      </c>
      <c r="E26" s="129" t="s">
        <v>585</v>
      </c>
      <c r="F26" s="129" t="s">
        <v>595</v>
      </c>
      <c r="G26" s="131" t="s">
        <v>629</v>
      </c>
      <c r="H26" s="129" t="s">
        <v>758</v>
      </c>
      <c r="I26" s="129" t="s">
        <v>654</v>
      </c>
      <c r="J26" s="129" t="s">
        <v>677</v>
      </c>
      <c r="K26" s="129" t="s">
        <v>692</v>
      </c>
      <c r="L26" s="129" t="s">
        <v>755</v>
      </c>
    </row>
    <row r="27" spans="1:12" ht="14.45" x14ac:dyDescent="0.3">
      <c r="A27" s="6">
        <v>2</v>
      </c>
      <c r="B27" s="130" t="s">
        <v>696</v>
      </c>
      <c r="C27" s="6" t="s">
        <v>559</v>
      </c>
      <c r="D27" s="6" t="s">
        <v>568</v>
      </c>
      <c r="E27" s="6" t="s">
        <v>586</v>
      </c>
      <c r="F27" s="6" t="s">
        <v>596</v>
      </c>
      <c r="G27" s="19" t="s">
        <v>631</v>
      </c>
      <c r="H27" s="133" t="s">
        <v>641</v>
      </c>
      <c r="I27" s="130" t="s">
        <v>648</v>
      </c>
      <c r="J27" s="19" t="s">
        <v>596</v>
      </c>
      <c r="K27" s="19" t="s">
        <v>641</v>
      </c>
      <c r="L27" s="19" t="s">
        <v>705</v>
      </c>
    </row>
    <row r="28" spans="1:12" ht="14.45" x14ac:dyDescent="0.3">
      <c r="A28" s="6">
        <v>3</v>
      </c>
      <c r="B28" s="130" t="s">
        <v>697</v>
      </c>
      <c r="C28" s="6" t="s">
        <v>560</v>
      </c>
      <c r="D28" s="6" t="s">
        <v>569</v>
      </c>
      <c r="E28" s="6" t="s">
        <v>569</v>
      </c>
      <c r="F28" s="6" t="s">
        <v>597</v>
      </c>
      <c r="G28" s="19" t="s">
        <v>632</v>
      </c>
      <c r="H28" s="133" t="s">
        <v>642</v>
      </c>
      <c r="I28" s="130" t="s">
        <v>641</v>
      </c>
      <c r="J28" s="19" t="s">
        <v>641</v>
      </c>
      <c r="K28" s="19" t="s">
        <v>568</v>
      </c>
      <c r="L28" s="19" t="s">
        <v>634</v>
      </c>
    </row>
    <row r="29" spans="1:12" ht="14.45" x14ac:dyDescent="0.3">
      <c r="A29" s="6">
        <v>4</v>
      </c>
      <c r="B29" s="130" t="s">
        <v>594</v>
      </c>
      <c r="C29" s="6" t="s">
        <v>558</v>
      </c>
      <c r="D29" s="6" t="s">
        <v>570</v>
      </c>
      <c r="E29" s="6" t="s">
        <v>585</v>
      </c>
      <c r="F29" s="6" t="s">
        <v>598</v>
      </c>
      <c r="G29" s="19" t="s">
        <v>633</v>
      </c>
      <c r="H29" s="133" t="s">
        <v>643</v>
      </c>
      <c r="I29" s="130" t="s">
        <v>649</v>
      </c>
      <c r="J29" s="19" t="s">
        <v>586</v>
      </c>
      <c r="K29" s="19" t="s">
        <v>685</v>
      </c>
      <c r="L29" s="19" t="s">
        <v>719</v>
      </c>
    </row>
    <row r="30" spans="1:12" ht="14.45" x14ac:dyDescent="0.3">
      <c r="A30" s="6">
        <v>5</v>
      </c>
      <c r="B30" s="130" t="s">
        <v>630</v>
      </c>
      <c r="C30" s="6" t="s">
        <v>561</v>
      </c>
      <c r="D30" s="6" t="s">
        <v>567</v>
      </c>
      <c r="E30" s="6" t="s">
        <v>587</v>
      </c>
      <c r="F30" s="6" t="s">
        <v>599</v>
      </c>
      <c r="G30" s="131" t="s">
        <v>634</v>
      </c>
      <c r="H30" s="133" t="s">
        <v>572</v>
      </c>
      <c r="I30" s="130" t="s">
        <v>650</v>
      </c>
      <c r="J30" s="19" t="s">
        <v>669</v>
      </c>
      <c r="K30" s="19" t="s">
        <v>686</v>
      </c>
      <c r="L30" s="19" t="s">
        <v>563</v>
      </c>
    </row>
    <row r="31" spans="1:12" ht="14.45" x14ac:dyDescent="0.3">
      <c r="A31" s="6">
        <v>6</v>
      </c>
      <c r="B31" s="130" t="s">
        <v>640</v>
      </c>
      <c r="C31" s="6" t="s">
        <v>562</v>
      </c>
      <c r="D31" s="6" t="s">
        <v>571</v>
      </c>
      <c r="E31" s="6" t="s">
        <v>588</v>
      </c>
      <c r="F31" s="6" t="s">
        <v>600</v>
      </c>
      <c r="G31" s="19" t="s">
        <v>629</v>
      </c>
      <c r="H31" s="133" t="s">
        <v>604</v>
      </c>
      <c r="I31" s="130" t="s">
        <v>588</v>
      </c>
      <c r="J31" s="19" t="s">
        <v>670</v>
      </c>
      <c r="K31" s="19" t="s">
        <v>687</v>
      </c>
      <c r="L31" s="19" t="s">
        <v>683</v>
      </c>
    </row>
    <row r="32" spans="1:12" ht="14.45" x14ac:dyDescent="0.3">
      <c r="A32" s="6">
        <v>7</v>
      </c>
      <c r="B32" s="130" t="s">
        <v>647</v>
      </c>
      <c r="C32" s="6" t="s">
        <v>528</v>
      </c>
      <c r="D32" s="6" t="s">
        <v>572</v>
      </c>
      <c r="E32" s="6" t="s">
        <v>589</v>
      </c>
      <c r="F32" s="6" t="s">
        <v>601</v>
      </c>
      <c r="G32" s="19" t="s">
        <v>635</v>
      </c>
      <c r="H32" s="133" t="s">
        <v>644</v>
      </c>
      <c r="I32" s="130" t="s">
        <v>633</v>
      </c>
      <c r="J32" s="19" t="s">
        <v>634</v>
      </c>
      <c r="K32" s="19" t="s">
        <v>643</v>
      </c>
      <c r="L32" s="19" t="s">
        <v>755</v>
      </c>
    </row>
    <row r="33" spans="1:12" ht="14.45" x14ac:dyDescent="0.3">
      <c r="A33" s="6">
        <v>8</v>
      </c>
      <c r="B33" s="130" t="s">
        <v>668</v>
      </c>
      <c r="C33" s="6" t="s">
        <v>563</v>
      </c>
      <c r="D33" s="6" t="s">
        <v>573</v>
      </c>
      <c r="E33" s="6" t="s">
        <v>528</v>
      </c>
      <c r="F33" s="6" t="s">
        <v>588</v>
      </c>
      <c r="G33" s="19" t="s">
        <v>636</v>
      </c>
      <c r="H33" s="133" t="s">
        <v>645</v>
      </c>
      <c r="I33" s="130" t="s">
        <v>651</v>
      </c>
      <c r="J33" s="19" t="s">
        <v>651</v>
      </c>
      <c r="K33" s="19" t="s">
        <v>688</v>
      </c>
      <c r="L33" s="19"/>
    </row>
    <row r="34" spans="1:12" ht="14.45" x14ac:dyDescent="0.3">
      <c r="A34" s="6">
        <v>9</v>
      </c>
      <c r="B34" s="130" t="s">
        <v>684</v>
      </c>
      <c r="C34" s="6" t="s">
        <v>564</v>
      </c>
      <c r="D34" s="6" t="s">
        <v>574</v>
      </c>
      <c r="E34" s="6" t="s">
        <v>590</v>
      </c>
      <c r="F34" s="6" t="s">
        <v>572</v>
      </c>
      <c r="G34" s="131" t="s">
        <v>637</v>
      </c>
      <c r="H34" s="133" t="s">
        <v>590</v>
      </c>
      <c r="I34" s="130" t="s">
        <v>652</v>
      </c>
      <c r="J34" s="19" t="s">
        <v>671</v>
      </c>
      <c r="K34" s="19" t="s">
        <v>604</v>
      </c>
      <c r="L34" s="19"/>
    </row>
    <row r="35" spans="1:12" ht="14.45" x14ac:dyDescent="0.3">
      <c r="A35" s="6">
        <v>10</v>
      </c>
      <c r="B35" s="130" t="s">
        <v>693</v>
      </c>
      <c r="C35" s="6" t="s">
        <v>565</v>
      </c>
      <c r="D35" s="6" t="s">
        <v>575</v>
      </c>
      <c r="E35" s="6" t="s">
        <v>591</v>
      </c>
      <c r="F35" s="6" t="s">
        <v>595</v>
      </c>
      <c r="G35" s="19" t="s">
        <v>638</v>
      </c>
      <c r="H35" s="133" t="s">
        <v>591</v>
      </c>
      <c r="I35" s="130" t="s">
        <v>653</v>
      </c>
      <c r="J35" s="19" t="s">
        <v>672</v>
      </c>
      <c r="K35" s="19" t="s">
        <v>689</v>
      </c>
      <c r="L35" s="19"/>
    </row>
    <row r="36" spans="1:12" ht="14.45" x14ac:dyDescent="0.3">
      <c r="A36" s="6">
        <v>11</v>
      </c>
      <c r="B36" s="19"/>
      <c r="C36" s="6" t="s">
        <v>566</v>
      </c>
      <c r="D36" s="6" t="s">
        <v>576</v>
      </c>
      <c r="E36" s="6" t="s">
        <v>592</v>
      </c>
      <c r="F36" s="6" t="s">
        <v>602</v>
      </c>
      <c r="G36" s="19" t="s">
        <v>563</v>
      </c>
      <c r="H36" s="133" t="s">
        <v>576</v>
      </c>
      <c r="I36" s="130" t="s">
        <v>654</v>
      </c>
      <c r="J36" s="19" t="s">
        <v>611</v>
      </c>
      <c r="K36" s="19" t="s">
        <v>590</v>
      </c>
      <c r="L36" s="19"/>
    </row>
    <row r="37" spans="1:12" ht="14.45" x14ac:dyDescent="0.3">
      <c r="A37" s="6">
        <v>12</v>
      </c>
      <c r="B37" s="19"/>
      <c r="C37" s="6"/>
      <c r="D37" s="6" t="s">
        <v>577</v>
      </c>
      <c r="E37" s="6" t="s">
        <v>563</v>
      </c>
      <c r="F37" s="6" t="s">
        <v>603</v>
      </c>
      <c r="G37" s="19" t="s">
        <v>566</v>
      </c>
      <c r="H37" s="133" t="s">
        <v>579</v>
      </c>
      <c r="I37" s="130" t="s">
        <v>655</v>
      </c>
      <c r="J37" s="19" t="s">
        <v>590</v>
      </c>
      <c r="K37" s="19" t="s">
        <v>690</v>
      </c>
      <c r="L37" s="19"/>
    </row>
    <row r="38" spans="1:12" ht="14.45" x14ac:dyDescent="0.3">
      <c r="A38" s="6">
        <v>13</v>
      </c>
      <c r="B38" s="19"/>
      <c r="C38" s="6"/>
      <c r="D38" s="6" t="s">
        <v>578</v>
      </c>
      <c r="E38" s="6" t="s">
        <v>593</v>
      </c>
      <c r="F38" s="6" t="s">
        <v>604</v>
      </c>
      <c r="G38" s="131" t="s">
        <v>639</v>
      </c>
      <c r="H38" s="133" t="s">
        <v>563</v>
      </c>
      <c r="I38" s="130" t="s">
        <v>656</v>
      </c>
      <c r="J38" s="19" t="s">
        <v>673</v>
      </c>
      <c r="K38" s="19" t="s">
        <v>691</v>
      </c>
      <c r="L38" s="19"/>
    </row>
    <row r="39" spans="1:12" ht="14.45" x14ac:dyDescent="0.3">
      <c r="A39" s="6">
        <v>14</v>
      </c>
      <c r="B39" s="19"/>
      <c r="C39" s="6"/>
      <c r="D39" s="6" t="s">
        <v>579</v>
      </c>
      <c r="E39" s="6"/>
      <c r="F39" s="6" t="s">
        <v>605</v>
      </c>
      <c r="G39" s="19"/>
      <c r="H39" s="133" t="s">
        <v>646</v>
      </c>
      <c r="I39" s="130" t="s">
        <v>611</v>
      </c>
      <c r="J39" s="19" t="s">
        <v>635</v>
      </c>
      <c r="K39" s="19" t="s">
        <v>579</v>
      </c>
      <c r="L39" s="19"/>
    </row>
    <row r="40" spans="1:12" ht="14.45" x14ac:dyDescent="0.3">
      <c r="A40" s="6"/>
      <c r="B40" s="19"/>
      <c r="C40" s="6"/>
      <c r="D40" s="6" t="s">
        <v>580</v>
      </c>
      <c r="E40" s="6"/>
      <c r="F40" s="6" t="s">
        <v>606</v>
      </c>
      <c r="G40" s="19"/>
      <c r="H40" s="133" t="s">
        <v>566</v>
      </c>
      <c r="I40" s="130" t="s">
        <v>657</v>
      </c>
      <c r="J40" s="19" t="s">
        <v>591</v>
      </c>
      <c r="K40" s="19" t="s">
        <v>563</v>
      </c>
      <c r="L40" s="19"/>
    </row>
    <row r="41" spans="1:12" ht="14.45" x14ac:dyDescent="0.3">
      <c r="A41" s="6"/>
      <c r="B41" s="19"/>
      <c r="C41" s="6"/>
      <c r="D41" s="6" t="s">
        <v>563</v>
      </c>
      <c r="E41" s="6"/>
      <c r="F41" s="6" t="s">
        <v>607</v>
      </c>
      <c r="G41" s="19"/>
      <c r="H41" s="133"/>
      <c r="I41" s="130" t="s">
        <v>590</v>
      </c>
      <c r="J41" s="19" t="s">
        <v>674</v>
      </c>
      <c r="K41" s="19" t="s">
        <v>692</v>
      </c>
      <c r="L41" s="19"/>
    </row>
    <row r="42" spans="1:12" ht="14.45" x14ac:dyDescent="0.3">
      <c r="A42" s="6"/>
      <c r="B42" s="19"/>
      <c r="C42" s="6"/>
      <c r="D42" s="6" t="s">
        <v>581</v>
      </c>
      <c r="E42" s="6"/>
      <c r="F42" s="6" t="s">
        <v>608</v>
      </c>
      <c r="G42" s="131"/>
      <c r="H42" s="133"/>
      <c r="I42" s="130" t="s">
        <v>591</v>
      </c>
      <c r="J42" s="19" t="s">
        <v>613</v>
      </c>
      <c r="K42" s="19" t="s">
        <v>666</v>
      </c>
      <c r="L42" s="19"/>
    </row>
    <row r="43" spans="1:12" ht="14.45" x14ac:dyDescent="0.3">
      <c r="A43" s="6"/>
      <c r="B43" s="19"/>
      <c r="C43" s="6"/>
      <c r="D43" s="6" t="s">
        <v>582</v>
      </c>
      <c r="E43" s="6"/>
      <c r="F43" s="6" t="s">
        <v>609</v>
      </c>
      <c r="G43" s="19"/>
      <c r="H43" s="133"/>
      <c r="I43" s="130" t="s">
        <v>658</v>
      </c>
      <c r="J43" s="19" t="s">
        <v>675</v>
      </c>
      <c r="K43" s="19"/>
      <c r="L43" s="19"/>
    </row>
    <row r="44" spans="1:12" ht="14.45" x14ac:dyDescent="0.3">
      <c r="A44" s="6"/>
      <c r="B44" s="19"/>
      <c r="C44" s="6"/>
      <c r="D44" s="6" t="s">
        <v>583</v>
      </c>
      <c r="E44" s="6"/>
      <c r="F44" s="6" t="s">
        <v>610</v>
      </c>
      <c r="G44" s="19"/>
      <c r="H44" s="133"/>
      <c r="I44" s="130" t="s">
        <v>659</v>
      </c>
      <c r="J44" s="19" t="s">
        <v>676</v>
      </c>
      <c r="K44" s="19"/>
      <c r="L44" s="19"/>
    </row>
    <row r="45" spans="1:12" ht="14.45" x14ac:dyDescent="0.3">
      <c r="A45" s="6"/>
      <c r="B45" s="19"/>
      <c r="C45" s="6"/>
      <c r="D45" s="6" t="s">
        <v>566</v>
      </c>
      <c r="E45" s="6"/>
      <c r="F45" s="6" t="s">
        <v>611</v>
      </c>
      <c r="G45" s="19"/>
      <c r="H45" s="133"/>
      <c r="I45" s="130" t="s">
        <v>660</v>
      </c>
      <c r="J45" s="19" t="s">
        <v>677</v>
      </c>
      <c r="K45" s="19"/>
      <c r="L45" s="19"/>
    </row>
    <row r="46" spans="1:12" ht="14.45" x14ac:dyDescent="0.3">
      <c r="A46" s="6"/>
      <c r="B46" s="19"/>
      <c r="C46" s="6"/>
      <c r="D46" s="6" t="s">
        <v>584</v>
      </c>
      <c r="E46" s="6"/>
      <c r="F46" s="6" t="s">
        <v>612</v>
      </c>
      <c r="G46" s="131"/>
      <c r="H46" s="133"/>
      <c r="I46" s="130" t="s">
        <v>661</v>
      </c>
      <c r="J46" s="19" t="s">
        <v>678</v>
      </c>
      <c r="K46" s="19"/>
      <c r="L46" s="19"/>
    </row>
    <row r="47" spans="1:12" ht="14.45" x14ac:dyDescent="0.3">
      <c r="A47" s="6"/>
      <c r="B47" s="19"/>
      <c r="C47" s="107"/>
      <c r="D47" s="107"/>
      <c r="E47" s="107"/>
      <c r="F47" s="107" t="s">
        <v>528</v>
      </c>
      <c r="G47" s="134"/>
      <c r="H47" s="133"/>
      <c r="I47" s="135" t="s">
        <v>662</v>
      </c>
      <c r="J47" s="134" t="s">
        <v>679</v>
      </c>
      <c r="K47" s="134"/>
      <c r="L47" s="134"/>
    </row>
    <row r="48" spans="1:12" ht="14.45" x14ac:dyDescent="0.3">
      <c r="A48" s="6"/>
      <c r="B48" s="19"/>
      <c r="C48" s="6"/>
      <c r="D48" s="6"/>
      <c r="E48" s="6"/>
      <c r="F48" s="6" t="s">
        <v>590</v>
      </c>
      <c r="G48" s="19"/>
      <c r="H48" s="19"/>
      <c r="I48" s="19" t="s">
        <v>663</v>
      </c>
      <c r="J48" s="19" t="s">
        <v>680</v>
      </c>
      <c r="K48" s="19"/>
      <c r="L48" s="19"/>
    </row>
    <row r="49" spans="1:12" ht="14.45" x14ac:dyDescent="0.3">
      <c r="A49" s="6"/>
      <c r="B49" s="19"/>
      <c r="C49" s="6"/>
      <c r="D49" s="6"/>
      <c r="E49" s="6"/>
      <c r="F49" s="6" t="s">
        <v>591</v>
      </c>
      <c r="G49" s="19"/>
      <c r="H49" s="19"/>
      <c r="I49" s="19" t="s">
        <v>664</v>
      </c>
      <c r="J49" s="19" t="s">
        <v>579</v>
      </c>
      <c r="K49" s="19"/>
      <c r="L49" s="19"/>
    </row>
    <row r="50" spans="1:12" ht="14.45" x14ac:dyDescent="0.3">
      <c r="A50" s="6"/>
      <c r="B50" s="19"/>
      <c r="C50" s="6"/>
      <c r="D50" s="6"/>
      <c r="E50" s="6"/>
      <c r="F50" s="6" t="s">
        <v>613</v>
      </c>
      <c r="G50" s="131"/>
      <c r="H50" s="19"/>
      <c r="I50" s="19" t="s">
        <v>563</v>
      </c>
      <c r="J50" s="19" t="s">
        <v>663</v>
      </c>
      <c r="K50" s="19"/>
      <c r="L50" s="19"/>
    </row>
    <row r="51" spans="1:12" ht="14.45" x14ac:dyDescent="0.3">
      <c r="A51" s="6"/>
      <c r="B51" s="19"/>
      <c r="C51" s="6"/>
      <c r="D51" s="6"/>
      <c r="E51" s="6"/>
      <c r="F51" s="6" t="s">
        <v>614</v>
      </c>
      <c r="G51" s="19"/>
      <c r="H51" s="19"/>
      <c r="I51" s="19" t="s">
        <v>665</v>
      </c>
      <c r="J51" s="19" t="s">
        <v>681</v>
      </c>
      <c r="K51" s="19"/>
      <c r="L51" s="19"/>
    </row>
    <row r="52" spans="1:12" ht="14.45" x14ac:dyDescent="0.3">
      <c r="A52" s="6"/>
      <c r="B52" s="19"/>
      <c r="C52" s="6"/>
      <c r="D52" s="6"/>
      <c r="E52" s="6"/>
      <c r="F52" s="6" t="s">
        <v>615</v>
      </c>
      <c r="G52" s="19"/>
      <c r="H52" s="19"/>
      <c r="I52" s="19" t="s">
        <v>566</v>
      </c>
      <c r="J52" s="19" t="s">
        <v>682</v>
      </c>
      <c r="K52" s="19"/>
      <c r="L52" s="19"/>
    </row>
    <row r="53" spans="1:12" ht="14.45" x14ac:dyDescent="0.3">
      <c r="A53" s="6"/>
      <c r="B53" s="19"/>
      <c r="C53" s="6"/>
      <c r="D53" s="6"/>
      <c r="E53" s="6"/>
      <c r="F53" s="6" t="s">
        <v>579</v>
      </c>
      <c r="G53" s="19"/>
      <c r="H53" s="19"/>
      <c r="I53" s="19" t="s">
        <v>666</v>
      </c>
      <c r="J53" s="19" t="s">
        <v>563</v>
      </c>
      <c r="K53" s="19"/>
      <c r="L53" s="19"/>
    </row>
    <row r="54" spans="1:12" ht="14.45" x14ac:dyDescent="0.3">
      <c r="A54" s="6"/>
      <c r="B54" s="19"/>
      <c r="C54" s="6"/>
      <c r="D54" s="6"/>
      <c r="E54" s="6"/>
      <c r="F54" s="6" t="s">
        <v>563</v>
      </c>
      <c r="G54" s="131"/>
      <c r="H54" s="19"/>
      <c r="I54" s="19" t="s">
        <v>667</v>
      </c>
      <c r="J54" s="19" t="s">
        <v>566</v>
      </c>
      <c r="K54" s="19"/>
      <c r="L54" s="19"/>
    </row>
    <row r="55" spans="1:12" ht="14.45" x14ac:dyDescent="0.3">
      <c r="A55" s="6"/>
      <c r="B55" s="19"/>
      <c r="C55" s="6"/>
      <c r="D55" s="6"/>
      <c r="E55" s="6"/>
      <c r="F55" s="6" t="s">
        <v>616</v>
      </c>
      <c r="G55" s="19"/>
      <c r="H55" s="19"/>
      <c r="I55" s="19"/>
      <c r="J55" s="19" t="s">
        <v>683</v>
      </c>
      <c r="K55" s="19"/>
      <c r="L55" s="19"/>
    </row>
    <row r="56" spans="1:12" ht="14.45" x14ac:dyDescent="0.3">
      <c r="A56" s="6"/>
      <c r="B56" s="19"/>
      <c r="C56" s="6"/>
      <c r="D56" s="6"/>
      <c r="E56" s="6"/>
      <c r="F56" s="6" t="s">
        <v>617</v>
      </c>
      <c r="G56" s="19"/>
      <c r="H56" s="19"/>
      <c r="I56" s="19"/>
      <c r="J56" s="19" t="s">
        <v>628</v>
      </c>
      <c r="K56" s="19"/>
      <c r="L56" s="19"/>
    </row>
    <row r="57" spans="1:12" ht="14.45" x14ac:dyDescent="0.3">
      <c r="C57" s="69"/>
      <c r="D57" s="69"/>
      <c r="E57" s="69"/>
      <c r="F57" s="69" t="s">
        <v>618</v>
      </c>
      <c r="G57" s="136"/>
    </row>
    <row r="58" spans="1:12" ht="14.45" x14ac:dyDescent="0.3">
      <c r="C58" s="6"/>
      <c r="D58" s="6"/>
      <c r="E58" s="6"/>
      <c r="F58" s="6" t="s">
        <v>619</v>
      </c>
      <c r="G58" s="128"/>
    </row>
    <row r="59" spans="1:12" ht="14.45" x14ac:dyDescent="0.3">
      <c r="C59" s="6"/>
      <c r="D59" s="6"/>
      <c r="E59" s="6"/>
      <c r="F59" s="6" t="s">
        <v>582</v>
      </c>
      <c r="G59" s="25"/>
    </row>
    <row r="60" spans="1:12" ht="14.45" x14ac:dyDescent="0.3">
      <c r="C60" s="6"/>
      <c r="D60" s="6"/>
      <c r="E60" s="6"/>
      <c r="F60" s="6" t="s">
        <v>620</v>
      </c>
      <c r="G60" s="25"/>
    </row>
    <row r="61" spans="1:12" ht="14.45" x14ac:dyDescent="0.3">
      <c r="C61" s="6"/>
      <c r="D61" s="6"/>
      <c r="E61" s="6"/>
      <c r="F61" s="6" t="s">
        <v>621</v>
      </c>
      <c r="G61" s="25"/>
    </row>
    <row r="62" spans="1:12" ht="14.45" x14ac:dyDescent="0.3">
      <c r="C62" s="6"/>
      <c r="D62" s="6"/>
      <c r="E62" s="6"/>
      <c r="F62" s="6" t="s">
        <v>622</v>
      </c>
      <c r="G62" s="128"/>
    </row>
    <row r="63" spans="1:12" ht="14.45" x14ac:dyDescent="0.3">
      <c r="C63" s="6"/>
      <c r="D63" s="6"/>
      <c r="E63" s="6"/>
      <c r="F63" s="6" t="s">
        <v>623</v>
      </c>
      <c r="G63" s="25"/>
    </row>
    <row r="64" spans="1:12" ht="14.45" x14ac:dyDescent="0.3">
      <c r="C64" s="6"/>
      <c r="D64" s="6"/>
      <c r="E64" s="6"/>
      <c r="F64" s="6" t="s">
        <v>624</v>
      </c>
      <c r="G64" s="25"/>
    </row>
    <row r="65" spans="2:7" ht="14.45" x14ac:dyDescent="0.3">
      <c r="C65" s="6"/>
      <c r="D65" s="6"/>
      <c r="E65" s="6"/>
      <c r="F65" s="6" t="s">
        <v>625</v>
      </c>
      <c r="G65" s="25"/>
    </row>
    <row r="66" spans="2:7" ht="14.45" x14ac:dyDescent="0.3">
      <c r="C66" s="6"/>
      <c r="D66" s="6"/>
      <c r="E66" s="6"/>
      <c r="F66" s="6" t="s">
        <v>566</v>
      </c>
      <c r="G66" s="128"/>
    </row>
    <row r="67" spans="2:7" ht="14.45" x14ac:dyDescent="0.3">
      <c r="C67" s="6"/>
      <c r="D67" s="6"/>
      <c r="E67" s="6"/>
      <c r="F67" s="6" t="s">
        <v>626</v>
      </c>
    </row>
    <row r="68" spans="2:7" ht="14.45" x14ac:dyDescent="0.3">
      <c r="C68" s="6"/>
      <c r="D68" s="6"/>
      <c r="E68" s="6"/>
      <c r="F68" s="6" t="s">
        <v>627</v>
      </c>
    </row>
    <row r="69" spans="2:7" ht="14.45" x14ac:dyDescent="0.3">
      <c r="C69" s="6"/>
      <c r="D69" s="6"/>
      <c r="E69" s="6"/>
      <c r="F69" s="6" t="s">
        <v>628</v>
      </c>
    </row>
    <row r="70" spans="2:7" ht="14.45" x14ac:dyDescent="0.3">
      <c r="B70" s="132" t="s">
        <v>698</v>
      </c>
    </row>
    <row r="71" spans="2:7" ht="14.45" x14ac:dyDescent="0.3">
      <c r="B71" s="132" t="s">
        <v>648</v>
      </c>
    </row>
    <row r="72" spans="2:7" ht="14.45" x14ac:dyDescent="0.3">
      <c r="B72" s="132" t="s">
        <v>699</v>
      </c>
    </row>
    <row r="73" spans="2:7" ht="14.45" x14ac:dyDescent="0.3">
      <c r="B73" s="132" t="s">
        <v>700</v>
      </c>
    </row>
    <row r="74" spans="2:7" ht="14.45" x14ac:dyDescent="0.3">
      <c r="B74" s="132" t="s">
        <v>596</v>
      </c>
    </row>
    <row r="75" spans="2:7" ht="14.45" x14ac:dyDescent="0.3">
      <c r="B75" s="132" t="s">
        <v>597</v>
      </c>
    </row>
    <row r="76" spans="2:7" ht="14.45" x14ac:dyDescent="0.3">
      <c r="B76" s="132" t="s">
        <v>641</v>
      </c>
    </row>
    <row r="77" spans="2:7" ht="14.45" x14ac:dyDescent="0.3">
      <c r="B77" s="132" t="s">
        <v>568</v>
      </c>
    </row>
    <row r="78" spans="2:7" ht="14.45" x14ac:dyDescent="0.3">
      <c r="B78" s="132" t="s">
        <v>586</v>
      </c>
    </row>
    <row r="79" spans="2:7" ht="14.45" x14ac:dyDescent="0.3">
      <c r="B79" s="132" t="s">
        <v>559</v>
      </c>
    </row>
    <row r="80" spans="2:7" ht="14.45" x14ac:dyDescent="0.3">
      <c r="B80" s="132" t="s">
        <v>598</v>
      </c>
    </row>
    <row r="81" spans="2:2" ht="14.45" x14ac:dyDescent="0.3">
      <c r="B81" s="132" t="s">
        <v>701</v>
      </c>
    </row>
    <row r="82" spans="2:2" ht="14.45" x14ac:dyDescent="0.3">
      <c r="B82" s="132" t="s">
        <v>702</v>
      </c>
    </row>
    <row r="83" spans="2:2" ht="14.45" x14ac:dyDescent="0.3">
      <c r="B83" s="132" t="s">
        <v>703</v>
      </c>
    </row>
    <row r="84" spans="2:2" ht="14.45" x14ac:dyDescent="0.3">
      <c r="B84" s="132" t="s">
        <v>569</v>
      </c>
    </row>
    <row r="85" spans="2:2" ht="14.45" x14ac:dyDescent="0.3">
      <c r="B85" s="132" t="s">
        <v>570</v>
      </c>
    </row>
    <row r="86" spans="2:2" ht="14.45" x14ac:dyDescent="0.3">
      <c r="B86" s="132" t="s">
        <v>649</v>
      </c>
    </row>
    <row r="87" spans="2:2" ht="14.45" x14ac:dyDescent="0.3">
      <c r="B87" s="132" t="s">
        <v>560</v>
      </c>
    </row>
    <row r="88" spans="2:2" ht="14.45" x14ac:dyDescent="0.3">
      <c r="B88" s="132" t="s">
        <v>704</v>
      </c>
    </row>
    <row r="89" spans="2:2" ht="14.45" x14ac:dyDescent="0.3">
      <c r="B89" s="132" t="s">
        <v>685</v>
      </c>
    </row>
    <row r="90" spans="2:2" ht="14.45" x14ac:dyDescent="0.3">
      <c r="B90" s="132" t="s">
        <v>669</v>
      </c>
    </row>
    <row r="91" spans="2:2" ht="14.45" x14ac:dyDescent="0.3">
      <c r="B91" s="132" t="s">
        <v>599</v>
      </c>
    </row>
    <row r="92" spans="2:2" ht="14.45" x14ac:dyDescent="0.3">
      <c r="B92" s="132" t="s">
        <v>705</v>
      </c>
    </row>
    <row r="93" spans="2:2" ht="14.45" x14ac:dyDescent="0.3">
      <c r="B93" s="132" t="s">
        <v>706</v>
      </c>
    </row>
    <row r="94" spans="2:2" ht="14.45" x14ac:dyDescent="0.3">
      <c r="B94" s="132" t="s">
        <v>650</v>
      </c>
    </row>
    <row r="95" spans="2:2" ht="14.45" x14ac:dyDescent="0.3">
      <c r="B95" s="132" t="s">
        <v>686</v>
      </c>
    </row>
    <row r="96" spans="2:2" ht="14.45" x14ac:dyDescent="0.3">
      <c r="B96" s="132" t="s">
        <v>670</v>
      </c>
    </row>
    <row r="97" spans="2:2" ht="14.45" x14ac:dyDescent="0.3">
      <c r="B97" s="132" t="s">
        <v>558</v>
      </c>
    </row>
    <row r="98" spans="2:2" ht="14.45" x14ac:dyDescent="0.3">
      <c r="B98" s="132" t="s">
        <v>642</v>
      </c>
    </row>
    <row r="99" spans="2:2" ht="14.45" x14ac:dyDescent="0.3">
      <c r="B99" s="132" t="s">
        <v>567</v>
      </c>
    </row>
    <row r="100" spans="2:2" ht="14.45" x14ac:dyDescent="0.3">
      <c r="B100" s="132" t="s">
        <v>687</v>
      </c>
    </row>
    <row r="101" spans="2:2" ht="14.45" x14ac:dyDescent="0.3">
      <c r="B101" s="132" t="s">
        <v>585</v>
      </c>
    </row>
    <row r="102" spans="2:2" ht="14.45" x14ac:dyDescent="0.3">
      <c r="B102" s="132" t="s">
        <v>707</v>
      </c>
    </row>
    <row r="103" spans="2:2" ht="14.45" x14ac:dyDescent="0.3">
      <c r="B103" s="132" t="s">
        <v>571</v>
      </c>
    </row>
    <row r="104" spans="2:2" ht="14.45" x14ac:dyDescent="0.3">
      <c r="B104" s="132" t="s">
        <v>631</v>
      </c>
    </row>
    <row r="105" spans="2:2" ht="14.45" x14ac:dyDescent="0.3">
      <c r="B105" s="132" t="s">
        <v>643</v>
      </c>
    </row>
    <row r="106" spans="2:2" ht="14.45" x14ac:dyDescent="0.3">
      <c r="B106" s="132" t="s">
        <v>632</v>
      </c>
    </row>
    <row r="107" spans="2:2" ht="14.45" x14ac:dyDescent="0.3">
      <c r="B107" s="132" t="s">
        <v>688</v>
      </c>
    </row>
    <row r="108" spans="2:2" ht="14.45" x14ac:dyDescent="0.3">
      <c r="B108" s="132" t="s">
        <v>600</v>
      </c>
    </row>
    <row r="109" spans="2:2" ht="14.45" x14ac:dyDescent="0.3">
      <c r="B109" s="132" t="s">
        <v>601</v>
      </c>
    </row>
    <row r="110" spans="2:2" ht="14.45" x14ac:dyDescent="0.3">
      <c r="B110" s="132" t="s">
        <v>587</v>
      </c>
    </row>
    <row r="111" spans="2:2" ht="14.45" x14ac:dyDescent="0.3">
      <c r="B111" s="132" t="s">
        <v>588</v>
      </c>
    </row>
    <row r="112" spans="2:2" ht="14.45" x14ac:dyDescent="0.3">
      <c r="B112" s="132" t="s">
        <v>708</v>
      </c>
    </row>
    <row r="113" spans="2:2" ht="14.45" x14ac:dyDescent="0.3">
      <c r="B113" s="132" t="s">
        <v>572</v>
      </c>
    </row>
    <row r="114" spans="2:2" ht="14.45" x14ac:dyDescent="0.3">
      <c r="B114" s="132" t="s">
        <v>595</v>
      </c>
    </row>
    <row r="115" spans="2:2" ht="14.45" x14ac:dyDescent="0.3">
      <c r="B115" s="132" t="s">
        <v>602</v>
      </c>
    </row>
    <row r="116" spans="2:2" ht="14.45" x14ac:dyDescent="0.3">
      <c r="B116" s="132" t="s">
        <v>633</v>
      </c>
    </row>
    <row r="117" spans="2:2" ht="14.45" x14ac:dyDescent="0.3">
      <c r="B117" s="132" t="s">
        <v>709</v>
      </c>
    </row>
    <row r="118" spans="2:2" ht="14.45" x14ac:dyDescent="0.3">
      <c r="B118" s="132" t="s">
        <v>634</v>
      </c>
    </row>
    <row r="119" spans="2:2" ht="14.45" x14ac:dyDescent="0.3">
      <c r="B119" s="132" t="s">
        <v>651</v>
      </c>
    </row>
    <row r="120" spans="2:2" ht="14.45" x14ac:dyDescent="0.3">
      <c r="B120" s="132" t="s">
        <v>710</v>
      </c>
    </row>
    <row r="121" spans="2:2" ht="14.45" x14ac:dyDescent="0.3">
      <c r="B121" s="132" t="s">
        <v>711</v>
      </c>
    </row>
    <row r="122" spans="2:2" ht="14.45" x14ac:dyDescent="0.3">
      <c r="B122" s="132" t="s">
        <v>712</v>
      </c>
    </row>
    <row r="123" spans="2:2" ht="14.45" x14ac:dyDescent="0.3">
      <c r="B123" s="132" t="s">
        <v>603</v>
      </c>
    </row>
    <row r="124" spans="2:2" ht="14.45" x14ac:dyDescent="0.3">
      <c r="B124" s="132" t="s">
        <v>604</v>
      </c>
    </row>
    <row r="125" spans="2:2" ht="14.45" x14ac:dyDescent="0.3">
      <c r="B125" s="132" t="s">
        <v>713</v>
      </c>
    </row>
    <row r="126" spans="2:2" ht="14.45" x14ac:dyDescent="0.3">
      <c r="B126" s="132" t="s">
        <v>605</v>
      </c>
    </row>
    <row r="127" spans="2:2" ht="14.45" x14ac:dyDescent="0.3">
      <c r="B127" s="132" t="s">
        <v>629</v>
      </c>
    </row>
    <row r="128" spans="2:2" ht="14.45" x14ac:dyDescent="0.3">
      <c r="B128" s="132" t="s">
        <v>714</v>
      </c>
    </row>
    <row r="129" spans="2:2" ht="14.45" x14ac:dyDescent="0.3">
      <c r="B129" s="132" t="s">
        <v>573</v>
      </c>
    </row>
    <row r="130" spans="2:2" ht="14.45" x14ac:dyDescent="0.3">
      <c r="B130" s="132" t="s">
        <v>671</v>
      </c>
    </row>
    <row r="131" spans="2:2" ht="14.45" x14ac:dyDescent="0.3">
      <c r="B131" s="132" t="s">
        <v>715</v>
      </c>
    </row>
    <row r="132" spans="2:2" ht="14.45" x14ac:dyDescent="0.3">
      <c r="B132" s="132" t="s">
        <v>716</v>
      </c>
    </row>
    <row r="133" spans="2:2" ht="14.45" x14ac:dyDescent="0.3">
      <c r="B133" s="132" t="s">
        <v>672</v>
      </c>
    </row>
    <row r="134" spans="2:2" ht="14.45" x14ac:dyDescent="0.3">
      <c r="B134" s="132" t="s">
        <v>644</v>
      </c>
    </row>
    <row r="135" spans="2:2" ht="14.45" x14ac:dyDescent="0.3">
      <c r="B135" s="132" t="s">
        <v>606</v>
      </c>
    </row>
    <row r="136" spans="2:2" ht="14.45" x14ac:dyDescent="0.3">
      <c r="B136" s="132" t="s">
        <v>689</v>
      </c>
    </row>
    <row r="137" spans="2:2" ht="14.45" x14ac:dyDescent="0.3">
      <c r="B137" s="132" t="s">
        <v>717</v>
      </c>
    </row>
    <row r="138" spans="2:2" ht="14.45" x14ac:dyDescent="0.3">
      <c r="B138" s="132" t="s">
        <v>718</v>
      </c>
    </row>
    <row r="139" spans="2:2" ht="14.45" x14ac:dyDescent="0.3">
      <c r="B139" s="132" t="s">
        <v>652</v>
      </c>
    </row>
    <row r="140" spans="2:2" ht="14.45" x14ac:dyDescent="0.3">
      <c r="B140" s="132" t="s">
        <v>719</v>
      </c>
    </row>
    <row r="141" spans="2:2" ht="14.45" x14ac:dyDescent="0.3">
      <c r="B141" s="132" t="s">
        <v>607</v>
      </c>
    </row>
    <row r="142" spans="2:2" ht="14.45" x14ac:dyDescent="0.3">
      <c r="B142" s="132" t="s">
        <v>653</v>
      </c>
    </row>
    <row r="143" spans="2:2" ht="14.45" x14ac:dyDescent="0.3">
      <c r="B143" s="132" t="s">
        <v>654</v>
      </c>
    </row>
    <row r="144" spans="2:2" ht="14.45" x14ac:dyDescent="0.3">
      <c r="B144" s="132" t="s">
        <v>655</v>
      </c>
    </row>
    <row r="145" spans="2:2" ht="14.45" x14ac:dyDescent="0.3">
      <c r="B145" s="132" t="s">
        <v>720</v>
      </c>
    </row>
    <row r="146" spans="2:2" ht="14.45" x14ac:dyDescent="0.3">
      <c r="B146" s="132" t="s">
        <v>645</v>
      </c>
    </row>
    <row r="147" spans="2:2" ht="14.45" x14ac:dyDescent="0.3">
      <c r="B147" s="132" t="s">
        <v>721</v>
      </c>
    </row>
    <row r="148" spans="2:2" ht="14.45" x14ac:dyDescent="0.3">
      <c r="B148" s="132" t="s">
        <v>722</v>
      </c>
    </row>
    <row r="149" spans="2:2" ht="14.45" x14ac:dyDescent="0.3">
      <c r="B149" s="132" t="s">
        <v>608</v>
      </c>
    </row>
    <row r="150" spans="2:2" ht="14.45" x14ac:dyDescent="0.3">
      <c r="B150" s="132" t="s">
        <v>609</v>
      </c>
    </row>
    <row r="151" spans="2:2" ht="14.45" x14ac:dyDescent="0.3">
      <c r="B151" s="132" t="s">
        <v>723</v>
      </c>
    </row>
    <row r="152" spans="2:2" ht="14.45" x14ac:dyDescent="0.3">
      <c r="B152" s="132" t="s">
        <v>610</v>
      </c>
    </row>
    <row r="153" spans="2:2" ht="14.45" x14ac:dyDescent="0.3">
      <c r="B153" s="132" t="s">
        <v>724</v>
      </c>
    </row>
    <row r="154" spans="2:2" ht="14.45" x14ac:dyDescent="0.3">
      <c r="B154" s="132" t="s">
        <v>561</v>
      </c>
    </row>
    <row r="155" spans="2:2" ht="14.45" x14ac:dyDescent="0.3">
      <c r="B155" s="132" t="s">
        <v>589</v>
      </c>
    </row>
    <row r="156" spans="2:2" ht="14.45" x14ac:dyDescent="0.3">
      <c r="B156" s="132" t="s">
        <v>656</v>
      </c>
    </row>
    <row r="157" spans="2:2" ht="14.45" x14ac:dyDescent="0.3">
      <c r="B157" s="132" t="s">
        <v>725</v>
      </c>
    </row>
    <row r="158" spans="2:2" ht="14.45" x14ac:dyDescent="0.3">
      <c r="B158" s="132" t="s">
        <v>611</v>
      </c>
    </row>
    <row r="159" spans="2:2" ht="14.45" x14ac:dyDescent="0.3">
      <c r="B159" s="132" t="s">
        <v>562</v>
      </c>
    </row>
    <row r="160" spans="2:2" ht="14.45" x14ac:dyDescent="0.3">
      <c r="B160" s="132" t="s">
        <v>612</v>
      </c>
    </row>
    <row r="161" spans="2:2" ht="14.45" x14ac:dyDescent="0.3">
      <c r="B161" s="132" t="s">
        <v>528</v>
      </c>
    </row>
    <row r="162" spans="2:2" ht="14.45" x14ac:dyDescent="0.3">
      <c r="B162" s="132" t="s">
        <v>726</v>
      </c>
    </row>
    <row r="163" spans="2:2" ht="14.45" x14ac:dyDescent="0.3">
      <c r="B163" s="132" t="s">
        <v>657</v>
      </c>
    </row>
    <row r="164" spans="2:2" ht="14.45" x14ac:dyDescent="0.3">
      <c r="B164" s="132" t="s">
        <v>590</v>
      </c>
    </row>
    <row r="165" spans="2:2" ht="14.45" x14ac:dyDescent="0.3">
      <c r="B165" s="132" t="s">
        <v>673</v>
      </c>
    </row>
    <row r="166" spans="2:2" ht="14.45" x14ac:dyDescent="0.3">
      <c r="B166" s="132" t="s">
        <v>635</v>
      </c>
    </row>
    <row r="167" spans="2:2" ht="14.45" x14ac:dyDescent="0.3">
      <c r="B167" s="132" t="s">
        <v>591</v>
      </c>
    </row>
    <row r="168" spans="2:2" ht="14.45" x14ac:dyDescent="0.3">
      <c r="B168" s="132" t="s">
        <v>574</v>
      </c>
    </row>
    <row r="169" spans="2:2" ht="14.45" x14ac:dyDescent="0.3">
      <c r="B169" s="132" t="s">
        <v>636</v>
      </c>
    </row>
    <row r="170" spans="2:2" ht="14.45" x14ac:dyDescent="0.3">
      <c r="B170" s="132" t="s">
        <v>674</v>
      </c>
    </row>
    <row r="171" spans="2:2" ht="14.45" x14ac:dyDescent="0.3">
      <c r="B171" s="132" t="s">
        <v>658</v>
      </c>
    </row>
    <row r="172" spans="2:2" ht="14.45" x14ac:dyDescent="0.3">
      <c r="B172" s="132" t="s">
        <v>613</v>
      </c>
    </row>
    <row r="173" spans="2:2" ht="14.45" x14ac:dyDescent="0.3">
      <c r="B173" s="132" t="s">
        <v>727</v>
      </c>
    </row>
    <row r="174" spans="2:2" ht="14.45" x14ac:dyDescent="0.3">
      <c r="B174" s="132" t="s">
        <v>659</v>
      </c>
    </row>
    <row r="175" spans="2:2" ht="14.45" x14ac:dyDescent="0.3">
      <c r="B175" s="132" t="s">
        <v>728</v>
      </c>
    </row>
    <row r="176" spans="2:2" ht="14.45" x14ac:dyDescent="0.3">
      <c r="B176" s="132" t="s">
        <v>729</v>
      </c>
    </row>
    <row r="177" spans="2:2" ht="14.45" x14ac:dyDescent="0.3">
      <c r="B177" s="132" t="s">
        <v>592</v>
      </c>
    </row>
    <row r="178" spans="2:2" ht="14.45" x14ac:dyDescent="0.3">
      <c r="B178" s="132" t="s">
        <v>675</v>
      </c>
    </row>
    <row r="179" spans="2:2" ht="14.45" x14ac:dyDescent="0.3">
      <c r="B179" s="132" t="s">
        <v>730</v>
      </c>
    </row>
    <row r="180" spans="2:2" ht="14.45" x14ac:dyDescent="0.3">
      <c r="B180" s="132" t="s">
        <v>614</v>
      </c>
    </row>
    <row r="181" spans="2:2" ht="14.45" x14ac:dyDescent="0.3">
      <c r="B181" s="132" t="s">
        <v>731</v>
      </c>
    </row>
    <row r="182" spans="2:2" ht="14.45" x14ac:dyDescent="0.3">
      <c r="B182" s="132" t="s">
        <v>732</v>
      </c>
    </row>
    <row r="183" spans="2:2" ht="14.45" x14ac:dyDescent="0.3">
      <c r="B183" s="132" t="s">
        <v>575</v>
      </c>
    </row>
    <row r="184" spans="2:2" ht="14.45" x14ac:dyDescent="0.3">
      <c r="B184" s="132" t="s">
        <v>676</v>
      </c>
    </row>
    <row r="185" spans="2:2" x14ac:dyDescent="0.25">
      <c r="B185" s="132" t="s">
        <v>677</v>
      </c>
    </row>
    <row r="186" spans="2:2" x14ac:dyDescent="0.25">
      <c r="B186" s="132" t="s">
        <v>576</v>
      </c>
    </row>
    <row r="187" spans="2:2" x14ac:dyDescent="0.25">
      <c r="B187" s="132" t="s">
        <v>733</v>
      </c>
    </row>
    <row r="188" spans="2:2" x14ac:dyDescent="0.25">
      <c r="B188" s="132" t="s">
        <v>734</v>
      </c>
    </row>
    <row r="189" spans="2:2" x14ac:dyDescent="0.25">
      <c r="B189" s="132" t="s">
        <v>690</v>
      </c>
    </row>
    <row r="190" spans="2:2" x14ac:dyDescent="0.25">
      <c r="B190" s="132" t="s">
        <v>735</v>
      </c>
    </row>
    <row r="191" spans="2:2" x14ac:dyDescent="0.25">
      <c r="B191" s="132" t="s">
        <v>678</v>
      </c>
    </row>
    <row r="192" spans="2:2" x14ac:dyDescent="0.25">
      <c r="B192" s="132" t="s">
        <v>736</v>
      </c>
    </row>
    <row r="193" spans="2:2" x14ac:dyDescent="0.25">
      <c r="B193" s="132" t="s">
        <v>737</v>
      </c>
    </row>
    <row r="194" spans="2:2" x14ac:dyDescent="0.25">
      <c r="B194" s="132" t="s">
        <v>691</v>
      </c>
    </row>
    <row r="195" spans="2:2" x14ac:dyDescent="0.25">
      <c r="B195" s="132" t="s">
        <v>738</v>
      </c>
    </row>
    <row r="196" spans="2:2" x14ac:dyDescent="0.25">
      <c r="B196" s="132" t="s">
        <v>739</v>
      </c>
    </row>
    <row r="197" spans="2:2" x14ac:dyDescent="0.25">
      <c r="B197" s="132" t="s">
        <v>660</v>
      </c>
    </row>
    <row r="198" spans="2:2" x14ac:dyDescent="0.25">
      <c r="B198" s="132" t="s">
        <v>577</v>
      </c>
    </row>
    <row r="199" spans="2:2" x14ac:dyDescent="0.25">
      <c r="B199" s="132" t="s">
        <v>615</v>
      </c>
    </row>
    <row r="200" spans="2:2" x14ac:dyDescent="0.25">
      <c r="B200" s="132" t="s">
        <v>637</v>
      </c>
    </row>
    <row r="201" spans="2:2" x14ac:dyDescent="0.25">
      <c r="B201" s="132" t="s">
        <v>740</v>
      </c>
    </row>
    <row r="202" spans="2:2" x14ac:dyDescent="0.25">
      <c r="B202" s="132" t="s">
        <v>661</v>
      </c>
    </row>
    <row r="203" spans="2:2" x14ac:dyDescent="0.25">
      <c r="B203" s="132" t="s">
        <v>578</v>
      </c>
    </row>
    <row r="204" spans="2:2" x14ac:dyDescent="0.25">
      <c r="B204" s="132" t="s">
        <v>679</v>
      </c>
    </row>
    <row r="205" spans="2:2" x14ac:dyDescent="0.25">
      <c r="B205" s="132" t="s">
        <v>741</v>
      </c>
    </row>
    <row r="206" spans="2:2" x14ac:dyDescent="0.25">
      <c r="B206" s="132" t="s">
        <v>742</v>
      </c>
    </row>
    <row r="207" spans="2:2" x14ac:dyDescent="0.25">
      <c r="B207" s="132" t="s">
        <v>743</v>
      </c>
    </row>
    <row r="208" spans="2:2" x14ac:dyDescent="0.25">
      <c r="B208" s="132" t="s">
        <v>638</v>
      </c>
    </row>
    <row r="209" spans="2:2" x14ac:dyDescent="0.25">
      <c r="B209" s="132" t="s">
        <v>680</v>
      </c>
    </row>
    <row r="210" spans="2:2" x14ac:dyDescent="0.25">
      <c r="B210" s="132" t="s">
        <v>744</v>
      </c>
    </row>
    <row r="211" spans="2:2" x14ac:dyDescent="0.25">
      <c r="B211" s="132" t="s">
        <v>662</v>
      </c>
    </row>
    <row r="212" spans="2:2" x14ac:dyDescent="0.25">
      <c r="B212" s="132" t="s">
        <v>579</v>
      </c>
    </row>
    <row r="213" spans="2:2" x14ac:dyDescent="0.25">
      <c r="B213" s="132" t="s">
        <v>745</v>
      </c>
    </row>
    <row r="214" spans="2:2" x14ac:dyDescent="0.25">
      <c r="B214" s="132" t="s">
        <v>746</v>
      </c>
    </row>
    <row r="215" spans="2:2" x14ac:dyDescent="0.25">
      <c r="B215" s="132" t="s">
        <v>663</v>
      </c>
    </row>
    <row r="216" spans="2:2" x14ac:dyDescent="0.25">
      <c r="B216" s="132" t="s">
        <v>580</v>
      </c>
    </row>
    <row r="217" spans="2:2" x14ac:dyDescent="0.25">
      <c r="B217" s="132" t="s">
        <v>664</v>
      </c>
    </row>
    <row r="218" spans="2:2" x14ac:dyDescent="0.25">
      <c r="B218" s="132" t="s">
        <v>681</v>
      </c>
    </row>
    <row r="219" spans="2:2" x14ac:dyDescent="0.25">
      <c r="B219" s="132" t="s">
        <v>682</v>
      </c>
    </row>
    <row r="220" spans="2:2" x14ac:dyDescent="0.25">
      <c r="B220" s="132" t="s">
        <v>563</v>
      </c>
    </row>
    <row r="221" spans="2:2" x14ac:dyDescent="0.25">
      <c r="B221" s="132" t="s">
        <v>646</v>
      </c>
    </row>
    <row r="222" spans="2:2" x14ac:dyDescent="0.25">
      <c r="B222" s="132" t="s">
        <v>616</v>
      </c>
    </row>
    <row r="223" spans="2:2" x14ac:dyDescent="0.25">
      <c r="B223" s="132" t="s">
        <v>581</v>
      </c>
    </row>
    <row r="224" spans="2:2" x14ac:dyDescent="0.25">
      <c r="B224" s="132" t="s">
        <v>564</v>
      </c>
    </row>
    <row r="225" spans="2:2" x14ac:dyDescent="0.25">
      <c r="B225" s="132" t="s">
        <v>747</v>
      </c>
    </row>
    <row r="226" spans="2:2" x14ac:dyDescent="0.25">
      <c r="B226" s="132" t="s">
        <v>617</v>
      </c>
    </row>
    <row r="227" spans="2:2" x14ac:dyDescent="0.25">
      <c r="B227" s="132" t="s">
        <v>748</v>
      </c>
    </row>
    <row r="228" spans="2:2" x14ac:dyDescent="0.25">
      <c r="B228" s="132" t="s">
        <v>749</v>
      </c>
    </row>
    <row r="229" spans="2:2" x14ac:dyDescent="0.25">
      <c r="B229" s="132" t="s">
        <v>750</v>
      </c>
    </row>
    <row r="230" spans="2:2" x14ac:dyDescent="0.25">
      <c r="B230" s="132" t="s">
        <v>692</v>
      </c>
    </row>
    <row r="231" spans="2:2" x14ac:dyDescent="0.25">
      <c r="B231" s="132" t="s">
        <v>751</v>
      </c>
    </row>
    <row r="232" spans="2:2" x14ac:dyDescent="0.25">
      <c r="B232" s="132" t="s">
        <v>618</v>
      </c>
    </row>
    <row r="233" spans="2:2" x14ac:dyDescent="0.25">
      <c r="B233" s="132" t="s">
        <v>619</v>
      </c>
    </row>
    <row r="234" spans="2:2" x14ac:dyDescent="0.25">
      <c r="B234" s="132" t="s">
        <v>582</v>
      </c>
    </row>
    <row r="235" spans="2:2" x14ac:dyDescent="0.25">
      <c r="B235" s="132" t="s">
        <v>752</v>
      </c>
    </row>
    <row r="236" spans="2:2" x14ac:dyDescent="0.25">
      <c r="B236" s="132" t="s">
        <v>583</v>
      </c>
    </row>
    <row r="237" spans="2:2" x14ac:dyDescent="0.25">
      <c r="B237" s="132" t="s">
        <v>620</v>
      </c>
    </row>
    <row r="238" spans="2:2" x14ac:dyDescent="0.25">
      <c r="B238" s="132" t="s">
        <v>621</v>
      </c>
    </row>
    <row r="239" spans="2:2" x14ac:dyDescent="0.25">
      <c r="B239" s="132" t="s">
        <v>622</v>
      </c>
    </row>
    <row r="240" spans="2:2" x14ac:dyDescent="0.25">
      <c r="B240" s="132" t="s">
        <v>753</v>
      </c>
    </row>
    <row r="241" spans="2:2" x14ac:dyDescent="0.25">
      <c r="B241" s="132" t="s">
        <v>665</v>
      </c>
    </row>
    <row r="242" spans="2:2" x14ac:dyDescent="0.25">
      <c r="B242" s="132" t="s">
        <v>565</v>
      </c>
    </row>
    <row r="243" spans="2:2" x14ac:dyDescent="0.25">
      <c r="B243" s="132" t="s">
        <v>623</v>
      </c>
    </row>
    <row r="244" spans="2:2" x14ac:dyDescent="0.25">
      <c r="B244" s="132" t="s">
        <v>624</v>
      </c>
    </row>
    <row r="245" spans="2:2" x14ac:dyDescent="0.25">
      <c r="B245" s="132" t="s">
        <v>625</v>
      </c>
    </row>
    <row r="246" spans="2:2" x14ac:dyDescent="0.25">
      <c r="B246" s="132" t="s">
        <v>566</v>
      </c>
    </row>
    <row r="247" spans="2:2" x14ac:dyDescent="0.25">
      <c r="B247" s="132" t="s">
        <v>626</v>
      </c>
    </row>
    <row r="248" spans="2:2" x14ac:dyDescent="0.25">
      <c r="B248" s="132" t="s">
        <v>666</v>
      </c>
    </row>
    <row r="249" spans="2:2" x14ac:dyDescent="0.25">
      <c r="B249" s="132" t="s">
        <v>754</v>
      </c>
    </row>
    <row r="250" spans="2:2" x14ac:dyDescent="0.25">
      <c r="B250" s="132" t="s">
        <v>683</v>
      </c>
    </row>
    <row r="251" spans="2:2" x14ac:dyDescent="0.25">
      <c r="B251" s="132" t="s">
        <v>755</v>
      </c>
    </row>
    <row r="252" spans="2:2" x14ac:dyDescent="0.25">
      <c r="B252" s="132" t="s">
        <v>756</v>
      </c>
    </row>
    <row r="253" spans="2:2" x14ac:dyDescent="0.25">
      <c r="B253" s="132" t="s">
        <v>639</v>
      </c>
    </row>
    <row r="254" spans="2:2" x14ac:dyDescent="0.25">
      <c r="B254" s="132" t="s">
        <v>593</v>
      </c>
    </row>
    <row r="255" spans="2:2" x14ac:dyDescent="0.25">
      <c r="B255" s="132" t="s">
        <v>584</v>
      </c>
    </row>
    <row r="256" spans="2:2" x14ac:dyDescent="0.25">
      <c r="B256" s="132" t="s">
        <v>667</v>
      </c>
    </row>
    <row r="257" spans="1:2" x14ac:dyDescent="0.25">
      <c r="B257" s="132" t="s">
        <v>627</v>
      </c>
    </row>
    <row r="258" spans="1:2" x14ac:dyDescent="0.25">
      <c r="B258" s="132" t="s">
        <v>628</v>
      </c>
    </row>
    <row r="259" spans="1:2" x14ac:dyDescent="0.25">
      <c r="B259" s="132" t="s">
        <v>757</v>
      </c>
    </row>
    <row r="261" spans="1:2" ht="30" customHeight="1" x14ac:dyDescent="0.25">
      <c r="A261" s="137" t="s">
        <v>759</v>
      </c>
      <c r="B261" t="s">
        <v>771</v>
      </c>
    </row>
    <row r="262" spans="1:2" ht="15.75" x14ac:dyDescent="0.25">
      <c r="A262" s="138"/>
    </row>
    <row r="263" spans="1:2" x14ac:dyDescent="0.25">
      <c r="A263" s="137" t="s">
        <v>760</v>
      </c>
    </row>
    <row r="264" spans="1:2" ht="15.75" x14ac:dyDescent="0.25">
      <c r="A264" s="138"/>
    </row>
    <row r="265" spans="1:2" x14ac:dyDescent="0.25">
      <c r="A265" s="137" t="s">
        <v>761</v>
      </c>
    </row>
    <row r="266" spans="1:2" ht="15.75" x14ac:dyDescent="0.25">
      <c r="A266" s="138"/>
    </row>
    <row r="267" spans="1:2" x14ac:dyDescent="0.25">
      <c r="A267" s="137" t="s">
        <v>762</v>
      </c>
    </row>
    <row r="268" spans="1:2" ht="15.75" x14ac:dyDescent="0.25">
      <c r="A268" s="138"/>
    </row>
    <row r="269" spans="1:2" x14ac:dyDescent="0.25">
      <c r="A269" s="137" t="s">
        <v>763</v>
      </c>
    </row>
    <row r="270" spans="1:2" ht="15.75" x14ac:dyDescent="0.25">
      <c r="A270" s="138"/>
    </row>
    <row r="271" spans="1:2" x14ac:dyDescent="0.25">
      <c r="A271" s="137" t="s">
        <v>764</v>
      </c>
    </row>
    <row r="272" spans="1:2" x14ac:dyDescent="0.25">
      <c r="A272" s="120"/>
    </row>
    <row r="273" spans="1:1" x14ac:dyDescent="0.25">
      <c r="A273" s="132" t="s">
        <v>678</v>
      </c>
    </row>
    <row r="274" spans="1:1" ht="30" x14ac:dyDescent="0.25">
      <c r="A274" s="132" t="s">
        <v>765</v>
      </c>
    </row>
    <row r="275" spans="1:1" ht="30" x14ac:dyDescent="0.25">
      <c r="A275" s="132" t="s">
        <v>766</v>
      </c>
    </row>
    <row r="276" spans="1:1" x14ac:dyDescent="0.25">
      <c r="A276" s="132" t="s">
        <v>767</v>
      </c>
    </row>
    <row r="277" spans="1:1" x14ac:dyDescent="0.25">
      <c r="A277" s="132" t="s">
        <v>768</v>
      </c>
    </row>
    <row r="278" spans="1:1" x14ac:dyDescent="0.25">
      <c r="A278"/>
    </row>
    <row r="279" spans="1:1" ht="15.75" x14ac:dyDescent="0.25">
      <c r="A279" s="138"/>
    </row>
    <row r="280" spans="1:1" x14ac:dyDescent="0.25">
      <c r="A280" s="137" t="s">
        <v>769</v>
      </c>
    </row>
    <row r="281" spans="1:1" ht="15.75" x14ac:dyDescent="0.25">
      <c r="A281" s="138"/>
    </row>
    <row r="282" spans="1:1" x14ac:dyDescent="0.25">
      <c r="A282" s="137" t="s">
        <v>770</v>
      </c>
    </row>
  </sheetData>
  <mergeCells count="1">
    <mergeCell ref="A25:B25"/>
  </mergeCells>
  <hyperlinks>
    <hyperlink ref="J8" r:id="rId1" display="https://dvago.myshopify.com/search?type=product&amp;q=%22Amlodipine%2C%20Valsartan%22"/>
    <hyperlink ref="K8" r:id="rId2" display="https://dvago.myshopify.com/collections/hypertension"/>
    <hyperlink ref="B70" r:id="rId3" display="https://dvago.pk/collections/medicine/acid-reflux?grid_list=grid-view"/>
    <hyperlink ref="B71" r:id="rId4" display="https://dvago.pk/collections/medicine/acidity?grid_list=grid-view"/>
    <hyperlink ref="B72" r:id="rId5" display="https://dvago.pk/collections/medicine/acidity-and-ulcers?grid_list=grid-view"/>
    <hyperlink ref="B73" r:id="rId6" display="https://dvago.pk/collections/medicine/acidity-indigestion-and-heartburn?grid_list=grid-view"/>
    <hyperlink ref="B74" r:id="rId7" display="https://dvago.pk/collections/medicine/acne?grid_list=grid-view"/>
    <hyperlink ref="B75" r:id="rId8" display="https://dvago.pk/collections/medicine/acne-vulgaris?grid_list=grid-view"/>
    <hyperlink ref="B76" r:id="rId9" display="https://dvago.pk/collections/medicine/allergy?grid_list=grid-view"/>
    <hyperlink ref="B77" r:id="rId10" display="https://dvago.pk/collections/medicine/anaesthesia?grid_list=grid-view"/>
    <hyperlink ref="B78" r:id="rId11" display="https://dvago.pk/collections/medicine/anemia?grid_list=grid-view"/>
    <hyperlink ref="B79" r:id="rId12" display="https://dvago.pk/collections/medicine/angina?grid_list=grid-view"/>
    <hyperlink ref="B80" r:id="rId13" display="https://dvago.pk/collections/medicine/anti-aging-cream?grid_list=grid-view"/>
    <hyperlink ref="B81" r:id="rId14" display="https://dvago.pk/collections/medicine/anti-alzheimer?grid_list=grid-view"/>
    <hyperlink ref="B82" r:id="rId15" display="https://dvago.pk/collections/medicine/anti-viral?grid_list=grid-view"/>
    <hyperlink ref="B83" r:id="rId16" display="https://dvago.pk/collections/medicine/antibiotic?grid_list=grid-view"/>
    <hyperlink ref="B84" r:id="rId17" display="https://dvago.pk/collections/medicine/antidote?grid_list=grid-view"/>
    <hyperlink ref="B85" r:id="rId18" display="https://dvago.pk/collections/medicine/anxiety?grid_list=grid-view"/>
    <hyperlink ref="B86" r:id="rId19" display="https://dvago.pk/collections/medicine/appetite-stimulant?grid_list=grid-view"/>
    <hyperlink ref="B87" r:id="rId20" display="https://dvago.pk/collections/medicine/arrythmias?grid_list=grid-view"/>
    <hyperlink ref="B88" r:id="rId21" display="https://dvago.pk/collections/medicine/arthritis?grid_list=grid-view"/>
    <hyperlink ref="B89" r:id="rId22" display="https://dvago.pk/collections/medicine/asthma?grid_list=grid-view"/>
    <hyperlink ref="B90" r:id="rId23" display="https://dvago.pk/collections/medicine/bacterial-infection?grid_list=grid-view"/>
    <hyperlink ref="B91" r:id="rId24" display="https://dvago.pk/collections/medicine/baldness?grid_list=grid-view"/>
    <hyperlink ref="B92" r:id="rId25" display="https://dvago.pk/collections/medicine/benign-prostate-hyperplasia?grid_list=grid-view"/>
    <hyperlink ref="B93" r:id="rId26" display="https://dvago.pk/collections/medicine/bleeding-systemic-care?grid_list=grid-view"/>
    <hyperlink ref="B94" r:id="rId27" display="https://dvago.pk/collections/medicine/bleeding-gum?grid_list=grid-view"/>
    <hyperlink ref="B95" r:id="rId28" display="https://dvago.pk/collections/medicine/bronchodilator-allergy?grid_list=grid-view"/>
    <hyperlink ref="B96" r:id="rId29" display="https://dvago.pk/collections/medicine/cancer?grid_list=grid-view"/>
    <hyperlink ref="B97" r:id="rId30" display="https://dvago.pk/collections/medicine/cardio-vascular-system?grid_list=grid-view"/>
    <hyperlink ref="B98" r:id="rId31" display="https://dvago.pk/collections/medicine/cataract?grid_list=grid-view"/>
    <hyperlink ref="B99" r:id="rId32" display="https://dvago.pk/collections/medicine/central-nervous-system?grid_list=grid-view"/>
    <hyperlink ref="B100" r:id="rId33" display="https://dvago.pk/collections/medicine/chronic-obstructive-pulmonary-disease?grid_list=grid-view"/>
    <hyperlink ref="B101" r:id="rId34" display="https://dvago.pk/collections/medicine/circulatory-system?grid_list=grid-view"/>
    <hyperlink ref="B102" r:id="rId35" display="https://dvago.pk/collections/medicine/cns-stimulant?grid_list=grid-view"/>
    <hyperlink ref="B103" r:id="rId36" display="https://dvago.pk/collections/medicine/cognitive-function?grid_list=grid-view"/>
    <hyperlink ref="B104" r:id="rId37" display="https://dvago.pk/collections/medicine/conception?grid_list=grid-view"/>
    <hyperlink ref="B105" r:id="rId38" display="https://dvago.pk/collections/medicine/congestion?grid_list=grid-view"/>
    <hyperlink ref="B106" r:id="rId39" display="https://dvago.pk/collections/medicine/contraceptive?grid_list=grid-view"/>
    <hyperlink ref="B107" r:id="rId40" display="https://dvago.pk/collections/medicine/cough?grid_list=grid-view"/>
    <hyperlink ref="B108" r:id="rId41" display="https://dvago.pk/collections/medicine/dandruff?grid_list=grid-view"/>
    <hyperlink ref="B109" r:id="rId42" display="https://dvago.pk/collections/medicine/dark-spots?grid_list=grid-view"/>
    <hyperlink ref="B110" r:id="rId43" display="https://dvago.pk/collections/medicine/deep-vein-thrombosis?grid_list=grid-view"/>
    <hyperlink ref="B111" r:id="rId44" display="https://dvago.pk/collections/medicine/dehydration?grid_list=grid-view"/>
    <hyperlink ref="B112" r:id="rId45" display="https://dvago.pk/collections/medicine/dementia?grid_list=grid-view"/>
    <hyperlink ref="B113" r:id="rId46" display="https://dvago.pk/collections/medicine/depression?grid_list=grid-view"/>
    <hyperlink ref="B114" r:id="rId47" display="https://dvago.pk/collections/medicine/derma?grid_list=grid-view"/>
    <hyperlink ref="B115" r:id="rId48" display="https://dvago.pk/collections/medicine/dermatitis?grid_list=grid-view"/>
    <hyperlink ref="B116" r:id="rId49" display="https://dvago.pk/collections/medicine/diabetes?grid_list=grid-view"/>
    <hyperlink ref="B117" r:id="rId50" display="https://dvago.pk/collections/medicine/diabetes-management?grid_list=grid-view"/>
    <hyperlink ref="B118" r:id="rId51" display="https://dvago.pk/collections/medicine/dialysis?grid_list=grid-view"/>
    <hyperlink ref="B119" r:id="rId52" display="https://dvago.pk/collections/medicine/diarrhea?grid_list=grid-view"/>
    <hyperlink ref="B120" r:id="rId53" display="https://dvago.pk/collections/medicine/digestive-system?grid_list=grid-view"/>
    <hyperlink ref="B121" r:id="rId54" display="https://dvago.pk/collections/medicine/digestives-and-laxatives?grid_list=grid-view"/>
    <hyperlink ref="B122" r:id="rId55" display="https://dvago.pk/collections/medicine/dry-eyes?grid_list=grid-view"/>
    <hyperlink ref="B123" r:id="rId56" display="https://dvago.pk/collections/medicine/dry-skin?grid_list=grid-view"/>
    <hyperlink ref="B124" r:id="rId57" display="https://dvago.pk/collections/medicine/dryness?grid_list=grid-view"/>
    <hyperlink ref="B125" r:id="rId58" display="https://dvago.pk/collections/medicine/ear-infection?grid_list=grid-view"/>
    <hyperlink ref="B126" r:id="rId59" display="https://dvago.pk/collections/medicine/eczema?grid_list=grid-view"/>
    <hyperlink ref="B127" r:id="rId60" display="https://dvago.pk/collections/medicine/endocrine-system?grid_list=grid-view"/>
    <hyperlink ref="B128" r:id="rId61" display="https://dvago.pk/collections/medicine/endometriosis?grid_list=grid-view"/>
    <hyperlink ref="B129" r:id="rId62" display="https://dvago.pk/collections/medicine/epilepsy?grid_list=grid-view"/>
    <hyperlink ref="B130" r:id="rId63" display="https://dvago.pk/collections/medicine/eye-allergies?grid_list=grid-view"/>
    <hyperlink ref="B131" r:id="rId64" display="https://dvago.pk/collections/medicine/eye-care?grid_list=grid-view"/>
    <hyperlink ref="B132" r:id="rId65" display="https://dvago.pk/collections/medicine/eye-infection?grid_list=grid-view"/>
    <hyperlink ref="B133" r:id="rId66" display="https://dvago.pk/collections/medicine/eye-inflammation?grid_list=grid-view"/>
    <hyperlink ref="B134" r:id="rId67" display="https://dvago.pk/collections/medicine/eyes-nose-ear?grid_list=grid-view"/>
    <hyperlink ref="B135" r:id="rId68" display="https://dvago.pk/collections/medicine/facial-hair?grid_list=grid-view"/>
    <hyperlink ref="B136" r:id="rId69" display="https://dvago.pk/collections/medicine/fever-cough?grid_list=grid-view"/>
    <hyperlink ref="B137" r:id="rId70" display="https://dvago.pk/collections/medicine/fever-pain?grid_list=grid-view"/>
    <hyperlink ref="B138" r:id="rId71" display="https://dvago.pk/collections/medicine/fight-the-cold?grid_list=grid-view"/>
    <hyperlink ref="B139" r:id="rId72" display="https://dvago.pk/collections/medicine/fluids-electrolytes?grid_list=grid-view"/>
    <hyperlink ref="B140" r:id="rId73" display="https://dvago.pk/collections/medicine/frequent-urination?grid_list=grid-view"/>
    <hyperlink ref="B141" r:id="rId74" display="https://dvago.pk/collections/medicine/fungal-infection?grid_list=grid-view"/>
    <hyperlink ref="B142" r:id="rId75" display="https://dvago.pk/collections/medicine/gall-stones?grid_list=grid-view"/>
    <hyperlink ref="B143" r:id="rId76" display="https://dvago.pk/collections/medicine/gastro-intestinal-tract?grid_list=grid-view"/>
    <hyperlink ref="B144" r:id="rId77" display="https://dvago.pk/collections/medicine/gastroesophageal-reflux-disease?grid_list=grid-view"/>
    <hyperlink ref="B145" r:id="rId78" display="https://dvago.pk/collections/medicine/gastrointestinal-system?grid_list=grid-view"/>
    <hyperlink ref="B146" r:id="rId79" display="https://dvago.pk/collections/medicine/glaucoma?grid_list=grid-view"/>
    <hyperlink ref="B147" r:id="rId80" display="https://dvago.pk/collections/medicine/haematoma?grid_list=grid-view"/>
    <hyperlink ref="B148" r:id="rId81" display="https://dvago.pk/collections/medicine/hair-care?grid_list=grid-view"/>
    <hyperlink ref="B149" r:id="rId82" display="https://dvago.pk/collections/medicine/hair-fall?grid_list=grid-view"/>
    <hyperlink ref="B150" r:id="rId83" display="https://dvago.pk/collections/medicine/hair-growth?grid_list=grid-view"/>
    <hyperlink ref="B151" r:id="rId84" display="https://dvago.pk/collections/medicine/hair-oil?grid_list=grid-view"/>
    <hyperlink ref="B152" r:id="rId85" display="https://dvago.pk/collections/medicine/hair-treatments?grid_list=grid-view"/>
    <hyperlink ref="B153" r:id="rId86" display="https://dvago.pk/collections/medicine/heart-burn?grid_list=grid-view"/>
    <hyperlink ref="B154" r:id="rId87" display="https://dvago.pk/collections/medicine/heart-failure?grid_list=grid-view"/>
    <hyperlink ref="B155" r:id="rId88" display="https://dvago.pk/collections/medicine/hemorrhage?grid_list=grid-view"/>
    <hyperlink ref="B156" r:id="rId89" display="https://dvago.pk/collections/medicine/hepatitis?grid_list=grid-view"/>
    <hyperlink ref="B157" r:id="rId90" display="https://dvago.pk/collections/medicine/hormone-replacement-therapy?grid_list=grid-view"/>
    <hyperlink ref="B158" r:id="rId91" display="https://dvago.pk/collections/medicine/hygiene?grid_list=grid-view"/>
    <hyperlink ref="B159" r:id="rId92" display="https://dvago.pk/collections/medicine/hyperlipidemia?grid_list=grid-view"/>
    <hyperlink ref="B160" r:id="rId93" display="https://dvago.pk/collections/medicine/hyperpigmentation?grid_list=grid-view"/>
    <hyperlink ref="B161" r:id="rId94" display="https://dvago.pk/collections/medicine/hypertension?grid_list=grid-view"/>
    <hyperlink ref="B162" r:id="rId95" display="https://dvago.pk/collections/medicine/immunosuppressant?grid_list=grid-view"/>
    <hyperlink ref="B163" r:id="rId96" display="https://dvago.pk/collections/medicine/indigestion?grid_list=grid-view"/>
    <hyperlink ref="B164" r:id="rId97" display="https://dvago.pk/collections/medicine/infection?grid_list=grid-view"/>
    <hyperlink ref="B165" r:id="rId98" display="https://dvago.pk/collections/medicine/infection-and-inflammation?grid_list=grid-view"/>
    <hyperlink ref="B166" r:id="rId99" display="https://dvago.pk/collections/medicine/infertility?grid_list=grid-view"/>
    <hyperlink ref="B167" r:id="rId100" display="https://dvago.pk/collections/medicine/inflammation?grid_list=grid-view"/>
    <hyperlink ref="B168" r:id="rId101" display="https://dvago.pk/collections/medicine/insomnia?grid_list=grid-view"/>
    <hyperlink ref="B169" r:id="rId102" display="https://dvago.pk/collections/medicine/insufficient-lactation?grid_list=grid-view"/>
    <hyperlink ref="B170" r:id="rId103" display="https://dvago.pk/collections/medicine/iron-deficiency?grid_list=grid-view"/>
    <hyperlink ref="B171" r:id="rId104" display="https://dvago.pk/collections/medicine/irritable-bowel-syndrome?grid_list=grid-view"/>
    <hyperlink ref="B172" r:id="rId105" display="https://dvago.pk/collections/medicine/itching?grid_list=grid-view"/>
    <hyperlink ref="B173" r:id="rId106" display="https://dvago.pk/collections/medicine/labour?grid_list=grid-view"/>
    <hyperlink ref="B174" r:id="rId107" display="https://dvago.pk/collections/medicine/laxative?grid_list=grid-view"/>
    <hyperlink ref="B175" r:id="rId108" display="https://dvago.pk/collections/medicine/liver-disease?grid_list=grid-view"/>
    <hyperlink ref="B176" r:id="rId109" display="https://dvago.pk/collections/medicine/local-anesthetic?grid_list=grid-view"/>
    <hyperlink ref="B177" r:id="rId110" display="https://dvago.pk/collections/medicine/malaria?grid_list=grid-view"/>
    <hyperlink ref="B178" r:id="rId111" display="https://dvago.pk/collections/medicine/malnutrients-baby?grid_list=grid-view"/>
    <hyperlink ref="B179" r:id="rId112" display="https://dvago.pk/collections/medicine/medicated-shampoo?grid_list=grid-view"/>
    <hyperlink ref="B180" r:id="rId113" display="https://dvago.pk/collections/medicine/medicated-soaps?grid_list=grid-view"/>
    <hyperlink ref="B181" r:id="rId114" display="https://dvago.pk/collections/medicine/medicine?grid_list=grid-view"/>
    <hyperlink ref="B182" r:id="rId115" display="https://dvago.pk/collections/medicine/mens-care?grid_list=grid-view"/>
    <hyperlink ref="B183" r:id="rId116" display="https://dvago.pk/collections/medicine/migraine?grid_list=grid-view"/>
    <hyperlink ref="B184" r:id="rId117" display="https://dvago.pk/collections/medicine/minerals-defficiency?grid_list=grid-view"/>
    <hyperlink ref="B185" r:id="rId118" display="https://dvago.pk/collections/medicine/miscellaneous?grid_list=grid-view"/>
    <hyperlink ref="B186" r:id="rId119" display="https://dvago.pk/collections/medicine/motion-sickness?grid_list=grid-view"/>
    <hyperlink ref="B187" r:id="rId120" display="https://dvago.pk/collections/medicine/mouth-infection?grid_list=grid-view"/>
    <hyperlink ref="B188" r:id="rId121" display="https://dvago.pk/collections/medicine/mouth-ulcers?grid_list=grid-view"/>
    <hyperlink ref="B189" r:id="rId122" display="https://dvago.pk/collections/medicine/mucolytic-agent?grid_list=grid-view"/>
    <hyperlink ref="B190" r:id="rId123" display="https://dvago.pk/collections/medicine/multivitamin?grid_list=grid-view"/>
    <hyperlink ref="B191" r:id="rId124" display="https://dvago.pk/collections/medicine/multivitamins?grid_list=grid-view"/>
    <hyperlink ref="B192" r:id="rId125" display="https://dvago.pk/collections/medicine/muscle-pain?grid_list=grid-view"/>
    <hyperlink ref="B193" r:id="rId126" display="https://dvago.pk/collections/medicine/muscle-spasm?grid_list=grid-view"/>
    <hyperlink ref="B194" r:id="rId127" display="https://dvago.pk/collections/medicine/musculo-skeletal-system?grid_list=grid-view"/>
    <hyperlink ref="B195" r:id="rId128" display="https://dvago.pk/collections/medicine/myasthenia-gravis?grid_list=grid-view"/>
    <hyperlink ref="B196" r:id="rId129" display="https://dvago.pk/collections/medicine/nasal-congestion?grid_list=grid-view"/>
    <hyperlink ref="B197" r:id="rId130" display="https://dvago.pk/collections/medicine/nausea-vomiting-of-pregnancy?grid_list=grid-view"/>
    <hyperlink ref="B198" r:id="rId131" display="https://dvago.pk/collections/medicine/neuropathic-pain?grid_list=grid-view"/>
    <hyperlink ref="B199" r:id="rId132" display="https://dvago.pk/collections/medicine/nits-lice?grid_list=grid-view"/>
    <hyperlink ref="B200" r:id="rId133" display="https://dvago.pk/collections/medicine/nocturia?grid_list=grid-view"/>
    <hyperlink ref="B201" r:id="rId134" display="https://dvago.pk/collections/medicine/nutritional-supplement?grid_list=grid-view"/>
    <hyperlink ref="B202" r:id="rId135" display="https://dvago.pk/collections/medicine/obesity?grid_list=grid-view"/>
    <hyperlink ref="B203" r:id="rId136" display="https://dvago.pk/collections/medicine/obsessive-compulsive-disorder?grid_list=grid-view"/>
    <hyperlink ref="B204" r:id="rId137" display="https://dvago.pk/collections/medicine/omega-3-defficiency?grid_list=grid-view"/>
    <hyperlink ref="B205" r:id="rId138" display="https://dvago.pk/collections/medicine/oral-care?grid_list=grid-view"/>
    <hyperlink ref="B206" r:id="rId139" display="https://dvago.pk/collections/medicine/osteoarthiritis?grid_list=grid-view"/>
    <hyperlink ref="B207" r:id="rId140" display="https://dvago.pk/collections/medicine/osteoporosis?grid_list=grid-view"/>
    <hyperlink ref="B208" r:id="rId141" display="https://dvago.pk/collections/medicine/osteoporosis-osteopenia-osteoarthritis?grid_list=grid-view"/>
    <hyperlink ref="B209" r:id="rId142" display="https://dvago.pk/collections/medicine/osteoprosis?grid_list=grid-view"/>
    <hyperlink ref="B210" r:id="rId143" display="https://dvago.pk/collections/medicine/otc?grid_list=grid-view"/>
    <hyperlink ref="B211" r:id="rId144" display="https://dvago.pk/collections/medicine/overweight?grid_list=grid-view"/>
    <hyperlink ref="B212" r:id="rId145" display="https://dvago.pk/collections/medicine/pain?grid_list=grid-view"/>
    <hyperlink ref="B213" r:id="rId146" display="https://dvago.pk/collections/medicine/pain-inflammation?grid_list=grid-view"/>
    <hyperlink ref="B214" r:id="rId147" display="https://dvago.pk/collections/medicine/pain-and-inflammation?grid_list=grid-view"/>
    <hyperlink ref="B215" r:id="rId148" display="https://dvago.pk/collections/medicine/parasites?grid_list=grid-view"/>
    <hyperlink ref="B216" r:id="rId149" display="https://dvago.pk/collections/medicine/parkinson?grid_list=grid-view"/>
    <hyperlink ref="B217" r:id="rId150" display="https://dvago.pk/collections/medicine/piles?grid_list=grid-view"/>
    <hyperlink ref="B218" r:id="rId151" display="https://dvago.pk/collections/medicine/plasma-substitute?grid_list=grid-view"/>
    <hyperlink ref="B219" r:id="rId152" display="https://dvago.pk/collections/medicine/poly-cystic-ovaries?grid_list=grid-view"/>
    <hyperlink ref="B220" r:id="rId153" display="https://dvago.pk/collections/medicine/prescription?grid_list=grid-view"/>
    <hyperlink ref="B221" r:id="rId154" display="https://dvago.pk/collections/medicine/procedure?grid_list=grid-view"/>
    <hyperlink ref="B222" r:id="rId155" display="https://dvago.pk/collections/medicine/psoriasis?grid_list=grid-view"/>
    <hyperlink ref="B223" r:id="rId156" display="https://dvago.pk/collections/medicine/psychosis?grid_list=grid-view"/>
    <hyperlink ref="B224" r:id="rId157" display="https://dvago.pk/collections/medicine/pulmonary-hypertension?grid_list=grid-view"/>
    <hyperlink ref="B225" r:id="rId158" display="https://dvago.pk/collections/medicine/pupil-dilation?grid_list=grid-view"/>
    <hyperlink ref="B226" r:id="rId159" display="https://dvago.pk/collections/medicine/rashes?grid_list=grid-view"/>
    <hyperlink ref="B227" r:id="rId160" display="https://dvago.pk/collections/medicine/reproductive-system?grid_list=grid-view"/>
    <hyperlink ref="B228" r:id="rId161" display="https://dvago.pk/collections/medicine/respiratory?grid_list=grid-view"/>
    <hyperlink ref="B229" r:id="rId162" display="https://dvago.pk/collections/medicine/respiratory-system?grid_list=grid-view"/>
    <hyperlink ref="B230" r:id="rId163" display="https://dvago.pk/collections/medicine/respiratory-tract-system?grid_list=grid-view"/>
    <hyperlink ref="B231" r:id="rId164" display="https://dvago.pk/collections/medicine/rheumatoid-arthritis?grid_list=grid-view"/>
    <hyperlink ref="B232" r:id="rId165" display="https://dvago.pk/collections/medicine/scabies?grid_list=grid-view"/>
    <hyperlink ref="B233" r:id="rId166" display="https://dvago.pk/collections/medicine/scars?grid_list=grid-view"/>
    <hyperlink ref="B234" r:id="rId167" display="https://dvago.pk/collections/medicine/schizophrenia?grid_list=grid-view"/>
    <hyperlink ref="B235" r:id="rId168" display="https://dvago.pk/collections/medicine/sedation-and-analgesia?grid_list=grid-view"/>
    <hyperlink ref="B236" r:id="rId169" display="https://dvago.pk/collections/medicine/seizures?grid_list=grid-view"/>
    <hyperlink ref="B237" r:id="rId170" display="https://dvago.pk/collections/medicine/skin-care?grid_list=grid-view"/>
    <hyperlink ref="B238" r:id="rId171" display="https://dvago.pk/collections/medicine/skin-hair-nails?grid_list=grid-view"/>
    <hyperlink ref="B239" r:id="rId172" display="https://dvago.pk/collections/medicine/skin-nails-hair-problems?grid_list=grid-view"/>
    <hyperlink ref="B240" r:id="rId173" display="https://dvago.pk/collections/medicine/sore-throat?grid_list=grid-view"/>
    <hyperlink ref="B241" r:id="rId174" display="https://dvago.pk/collections/medicine/spasm?grid_list=grid-view"/>
    <hyperlink ref="B242" r:id="rId175" display="https://dvago.pk/collections/medicine/stroke?grid_list=grid-view"/>
    <hyperlink ref="B243" r:id="rId176" display="https://dvago.pk/collections/medicine/sun-burns?grid_list=grid-view"/>
    <hyperlink ref="B244" r:id="rId177" display="https://dvago.pk/collections/medicine/sun-screen?grid_list=grid-view"/>
    <hyperlink ref="B245" r:id="rId178" display="https://dvago.pk/collections/medicine/sunblock?grid_list=grid-view"/>
    <hyperlink ref="B246" r:id="rId179" display="https://dvago.pk/collections/medicine/supplement?grid_list=grid-view"/>
    <hyperlink ref="B247" r:id="rId180" display="https://dvago.pk/collections/medicine/topical-antibacterial?grid_list=grid-view"/>
    <hyperlink ref="B248" r:id="rId181" display="https://dvago.pk/collections/medicine/tuberculosis?grid_list=grid-view"/>
    <hyperlink ref="B249" r:id="rId182" display="https://dvago.pk/collections/medicine/urinary-tract?grid_list=grid-view"/>
    <hyperlink ref="B250" r:id="rId183" display="https://dvago.pk/collections/medicine/urinary-tract-infection?grid_list=grid-view"/>
    <hyperlink ref="B251" r:id="rId184" display="https://dvago.pk/collections/medicine/urinary-tract-system?grid_list=grid-view"/>
    <hyperlink ref="B252" r:id="rId185" display="https://dvago.pk/collections/medicine/urology?grid_list=grid-view"/>
    <hyperlink ref="B253" r:id="rId186" display="https://dvago.pk/collections/medicine/uterine-contraction?grid_list=grid-view"/>
    <hyperlink ref="B254" r:id="rId187" display="https://dvago.pk/collections/medicine/vaccine?grid_list=grid-view"/>
    <hyperlink ref="B255" r:id="rId188" display="https://dvago.pk/collections/medicine/vertigo?grid_list=grid-view"/>
    <hyperlink ref="B256" r:id="rId189" display="https://dvago.pk/collections/medicine/vomiting?grid_list=grid-view"/>
    <hyperlink ref="B257" r:id="rId190" display="https://dvago.pk/collections/medicine/warts?grid_list=grid-view"/>
    <hyperlink ref="B258" r:id="rId191" display="https://dvago.pk/collections/medicine/whitening?grid_list=grid-view"/>
    <hyperlink ref="B259" r:id="rId192" display="https://dvago.pk/collections/medicine/wound-care?grid_list=grid-view"/>
    <hyperlink ref="A261" r:id="rId193" display="https://dvago.pk/collections/medicine"/>
    <hyperlink ref="A263" r:id="rId194" display="https://dvago.pk/collections/baby-and-mother-care"/>
    <hyperlink ref="A265" r:id="rId195" display="https://dvago.pk/collections/personal-care"/>
    <hyperlink ref="A267" r:id="rId196" display="https://dvago.pk/collections/over-the-counter"/>
    <hyperlink ref="A269" r:id="rId197" display="https://dvago.pk/collections/foods-and-beverages"/>
    <hyperlink ref="A271" r:id="rId198" display="https://dvago.pk/collections/nutrition-and-supplements"/>
    <hyperlink ref="A273" r:id="rId199" display="https://dvago.pk/collections/multivitamins"/>
    <hyperlink ref="A274" r:id="rId200" display="https://dvago.pk/collections/calcium-bone-supplements"/>
    <hyperlink ref="A275" r:id="rId201" display="https://dvago.pk/collections/nutritional-foods-and-drinks"/>
    <hyperlink ref="A276" r:id="rId202" display="https://dvago.pk/collections/sports-supplements"/>
    <hyperlink ref="A277" r:id="rId203" display="https://dvago.pk/collections/nutrition-and-supplements"/>
    <hyperlink ref="A280" r:id="rId204" display="https://dvago.pk/collections/devices-and-appliances"/>
    <hyperlink ref="A282" r:id="rId205" display="https://dvago.pk/collections/personal-hygiene-and-household"/>
  </hyperlinks>
  <pageMargins left="0.7" right="0.7" top="0.75" bottom="0.75" header="0.3" footer="0.3"/>
  <pageSetup paperSize="9" orientation="portrait" r:id="rId20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7" sqref="F7"/>
    </sheetView>
  </sheetViews>
  <sheetFormatPr defaultRowHeight="15" x14ac:dyDescent="0.25"/>
  <cols>
    <col min="1" max="1" width="15" customWidth="1"/>
    <col min="2" max="2" width="20.28515625" customWidth="1"/>
  </cols>
  <sheetData>
    <row r="1" spans="1:2" x14ac:dyDescent="0.3">
      <c r="A1" s="15">
        <v>1</v>
      </c>
      <c r="B1" s="15" t="s">
        <v>557</v>
      </c>
    </row>
    <row r="2" spans="1:2" x14ac:dyDescent="0.3">
      <c r="A2" s="15">
        <v>2</v>
      </c>
      <c r="B2" s="15" t="s">
        <v>556</v>
      </c>
    </row>
    <row r="3" spans="1:2" x14ac:dyDescent="0.3">
      <c r="A3" s="15"/>
      <c r="B3" s="15"/>
    </row>
    <row r="4" spans="1:2" x14ac:dyDescent="0.3">
      <c r="A4" s="15"/>
      <c r="B4" s="15"/>
    </row>
    <row r="5" spans="1:2" x14ac:dyDescent="0.3">
      <c r="A5" s="15"/>
      <c r="B5" s="15"/>
    </row>
    <row r="6" spans="1:2" x14ac:dyDescent="0.3">
      <c r="A6" s="15"/>
      <c r="B6" s="15"/>
    </row>
    <row r="7" spans="1:2" x14ac:dyDescent="0.3">
      <c r="A7" s="15"/>
      <c r="B7" s="15"/>
    </row>
    <row r="8" spans="1:2" x14ac:dyDescent="0.3">
      <c r="A8" s="15"/>
      <c r="B8" s="15"/>
    </row>
    <row r="9" spans="1:2" x14ac:dyDescent="0.3">
      <c r="A9" s="15"/>
      <c r="B9" s="15"/>
    </row>
    <row r="10" spans="1:2" x14ac:dyDescent="0.3">
      <c r="A10" s="15"/>
      <c r="B10" s="15"/>
    </row>
    <row r="11" spans="1:2" x14ac:dyDescent="0.3">
      <c r="A11" s="15"/>
      <c r="B11" s="15"/>
    </row>
    <row r="12" spans="1:2" x14ac:dyDescent="0.3">
      <c r="A12" s="15"/>
      <c r="B12" s="15"/>
    </row>
    <row r="13" spans="1:2" x14ac:dyDescent="0.3">
      <c r="A13" s="15"/>
      <c r="B13" s="15"/>
    </row>
    <row r="14" spans="1:2" x14ac:dyDescent="0.3">
      <c r="A14" s="15"/>
      <c r="B14" s="15"/>
    </row>
    <row r="15" spans="1:2" x14ac:dyDescent="0.25">
      <c r="A15" s="15"/>
      <c r="B15" s="15"/>
    </row>
    <row r="16" spans="1:2" x14ac:dyDescent="0.25">
      <c r="A16" s="15"/>
      <c r="B16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27" sqref="C27"/>
    </sheetView>
  </sheetViews>
  <sheetFormatPr defaultRowHeight="15" x14ac:dyDescent="0.25"/>
  <cols>
    <col min="1" max="4" width="25" customWidth="1"/>
  </cols>
  <sheetData>
    <row r="1" spans="1:4" ht="33" customHeight="1" x14ac:dyDescent="0.25">
      <c r="A1" s="347" t="s">
        <v>1487</v>
      </c>
      <c r="B1" s="347" t="s">
        <v>1487</v>
      </c>
      <c r="C1" s="347" t="s">
        <v>1487</v>
      </c>
      <c r="D1" s="347" t="s">
        <v>1487</v>
      </c>
    </row>
    <row r="2" spans="1:4" ht="33" customHeight="1" x14ac:dyDescent="0.25">
      <c r="A2" s="347" t="s">
        <v>1487</v>
      </c>
      <c r="B2" s="347" t="s">
        <v>1487</v>
      </c>
      <c r="C2" s="347" t="s">
        <v>1487</v>
      </c>
      <c r="D2" s="347" t="s">
        <v>1487</v>
      </c>
    </row>
    <row r="3" spans="1:4" ht="33" customHeight="1" x14ac:dyDescent="0.25">
      <c r="A3" s="347" t="s">
        <v>1487</v>
      </c>
      <c r="B3" s="347" t="s">
        <v>1487</v>
      </c>
      <c r="C3" s="347" t="s">
        <v>1487</v>
      </c>
      <c r="D3" s="347" t="s">
        <v>1487</v>
      </c>
    </row>
    <row r="4" spans="1:4" ht="33" customHeight="1" x14ac:dyDescent="0.25">
      <c r="A4" s="347" t="s">
        <v>1487</v>
      </c>
      <c r="B4" s="347" t="s">
        <v>1487</v>
      </c>
      <c r="C4" s="347" t="s">
        <v>1487</v>
      </c>
      <c r="D4" s="347" t="s">
        <v>1487</v>
      </c>
    </row>
    <row r="5" spans="1:4" ht="33" customHeight="1" x14ac:dyDescent="0.25">
      <c r="A5" s="347" t="s">
        <v>1487</v>
      </c>
      <c r="B5" s="347" t="s">
        <v>1487</v>
      </c>
      <c r="C5" s="347" t="s">
        <v>1487</v>
      </c>
      <c r="D5" s="347" t="s">
        <v>1487</v>
      </c>
    </row>
    <row r="6" spans="1:4" ht="33" customHeight="1" x14ac:dyDescent="0.25">
      <c r="A6" s="347" t="s">
        <v>1487</v>
      </c>
      <c r="B6" s="347" t="s">
        <v>1487</v>
      </c>
      <c r="C6" s="347" t="s">
        <v>1487</v>
      </c>
      <c r="D6" s="347" t="s">
        <v>1487</v>
      </c>
    </row>
    <row r="7" spans="1:4" ht="33" customHeight="1" x14ac:dyDescent="0.25">
      <c r="A7" s="347" t="s">
        <v>1487</v>
      </c>
      <c r="B7" s="347" t="s">
        <v>1487</v>
      </c>
      <c r="C7" s="347" t="s">
        <v>1487</v>
      </c>
      <c r="D7" s="347" t="s">
        <v>1487</v>
      </c>
    </row>
    <row r="8" spans="1:4" ht="33" customHeight="1" x14ac:dyDescent="0.25">
      <c r="A8" s="347" t="s">
        <v>1487</v>
      </c>
      <c r="B8" s="347" t="s">
        <v>1487</v>
      </c>
      <c r="C8" s="347" t="s">
        <v>1487</v>
      </c>
      <c r="D8" s="347" t="s">
        <v>1487</v>
      </c>
    </row>
    <row r="9" spans="1:4" ht="33" customHeight="1" x14ac:dyDescent="0.25">
      <c r="A9" s="347" t="s">
        <v>1487</v>
      </c>
      <c r="B9" s="347" t="s">
        <v>1487</v>
      </c>
      <c r="C9" s="347" t="s">
        <v>1487</v>
      </c>
      <c r="D9" s="347" t="s">
        <v>1487</v>
      </c>
    </row>
    <row r="10" spans="1:4" ht="33" customHeight="1" x14ac:dyDescent="0.25">
      <c r="A10" s="347" t="s">
        <v>1487</v>
      </c>
      <c r="B10" s="347" t="s">
        <v>1487</v>
      </c>
      <c r="C10" s="347" t="s">
        <v>1487</v>
      </c>
      <c r="D10" s="347" t="s">
        <v>1487</v>
      </c>
    </row>
    <row r="11" spans="1:4" ht="33" customHeight="1" x14ac:dyDescent="0.25">
      <c r="A11" s="347" t="s">
        <v>1487</v>
      </c>
      <c r="B11" s="347" t="s">
        <v>1487</v>
      </c>
      <c r="C11" s="347" t="s">
        <v>1487</v>
      </c>
      <c r="D11" s="347" t="s">
        <v>1487</v>
      </c>
    </row>
    <row r="12" spans="1:4" ht="33" customHeight="1" x14ac:dyDescent="0.25">
      <c r="A12" s="347" t="s">
        <v>1487</v>
      </c>
      <c r="B12" s="347" t="s">
        <v>1487</v>
      </c>
      <c r="C12" s="347" t="s">
        <v>1487</v>
      </c>
      <c r="D12" s="347" t="s">
        <v>1487</v>
      </c>
    </row>
    <row r="13" spans="1:4" ht="33" customHeight="1" x14ac:dyDescent="0.25">
      <c r="A13" s="347" t="s">
        <v>1487</v>
      </c>
      <c r="B13" s="347" t="s">
        <v>1487</v>
      </c>
      <c r="C13" s="347" t="s">
        <v>1487</v>
      </c>
      <c r="D13" s="347" t="s">
        <v>1487</v>
      </c>
    </row>
    <row r="14" spans="1:4" ht="33" customHeight="1" x14ac:dyDescent="0.25">
      <c r="A14" s="347" t="s">
        <v>1487</v>
      </c>
      <c r="B14" s="347" t="s">
        <v>1487</v>
      </c>
      <c r="C14" s="347" t="s">
        <v>1487</v>
      </c>
      <c r="D14" s="347" t="s">
        <v>1487</v>
      </c>
    </row>
    <row r="15" spans="1:4" ht="33" customHeight="1" x14ac:dyDescent="0.25">
      <c r="A15" s="347" t="s">
        <v>1487</v>
      </c>
      <c r="B15" s="347" t="s">
        <v>1487</v>
      </c>
      <c r="C15" s="347" t="s">
        <v>1487</v>
      </c>
      <c r="D15" s="347" t="s">
        <v>1487</v>
      </c>
    </row>
    <row r="16" spans="1:4" ht="33" customHeight="1" x14ac:dyDescent="0.25">
      <c r="A16" s="347" t="s">
        <v>1487</v>
      </c>
      <c r="B16" s="347" t="s">
        <v>1487</v>
      </c>
      <c r="C16" s="347" t="s">
        <v>1487</v>
      </c>
      <c r="D16" s="347" t="s">
        <v>1487</v>
      </c>
    </row>
    <row r="17" spans="1:4" ht="33" customHeight="1" x14ac:dyDescent="0.25">
      <c r="A17" s="347" t="s">
        <v>1487</v>
      </c>
      <c r="B17" s="347" t="s">
        <v>1487</v>
      </c>
      <c r="C17" s="347" t="s">
        <v>1487</v>
      </c>
      <c r="D17" s="347" t="s">
        <v>1487</v>
      </c>
    </row>
    <row r="18" spans="1:4" ht="33" customHeight="1" x14ac:dyDescent="0.25">
      <c r="A18" s="347" t="s">
        <v>1487</v>
      </c>
      <c r="B18" s="347" t="s">
        <v>1487</v>
      </c>
      <c r="C18" s="347" t="s">
        <v>1487</v>
      </c>
      <c r="D18" s="347" t="s">
        <v>1487</v>
      </c>
    </row>
    <row r="19" spans="1:4" ht="33" customHeight="1" x14ac:dyDescent="0.25">
      <c r="A19" s="347" t="s">
        <v>1487</v>
      </c>
      <c r="B19" s="347" t="s">
        <v>1487</v>
      </c>
      <c r="C19" s="347" t="s">
        <v>1487</v>
      </c>
      <c r="D19" s="347" t="s">
        <v>1487</v>
      </c>
    </row>
    <row r="20" spans="1:4" ht="33" customHeight="1" x14ac:dyDescent="0.25">
      <c r="A20" s="347" t="s">
        <v>1487</v>
      </c>
      <c r="B20" s="347" t="s">
        <v>1487</v>
      </c>
      <c r="C20" s="347" t="s">
        <v>1487</v>
      </c>
      <c r="D20" s="347" t="s">
        <v>1487</v>
      </c>
    </row>
    <row r="21" spans="1:4" ht="33" customHeight="1" x14ac:dyDescent="0.25">
      <c r="A21" s="347" t="s">
        <v>1487</v>
      </c>
      <c r="B21" s="347" t="s">
        <v>1487</v>
      </c>
      <c r="C21" s="347" t="s">
        <v>1487</v>
      </c>
      <c r="D21" s="347" t="s">
        <v>1487</v>
      </c>
    </row>
    <row r="22" spans="1:4" ht="33" customHeight="1" x14ac:dyDescent="0.25">
      <c r="A22" s="347" t="s">
        <v>1487</v>
      </c>
      <c r="B22" s="347" t="s">
        <v>1487</v>
      </c>
      <c r="C22" s="347" t="s">
        <v>1487</v>
      </c>
      <c r="D22" s="347" t="s">
        <v>1487</v>
      </c>
    </row>
    <row r="23" spans="1:4" ht="33" customHeight="1" x14ac:dyDescent="0.25">
      <c r="A23" s="347" t="s">
        <v>1487</v>
      </c>
      <c r="B23" s="347" t="s">
        <v>1487</v>
      </c>
      <c r="C23" s="347" t="s">
        <v>1487</v>
      </c>
      <c r="D23" s="347" t="s">
        <v>1487</v>
      </c>
    </row>
    <row r="24" spans="1:4" ht="33" customHeight="1" x14ac:dyDescent="0.25">
      <c r="A24" s="347" t="s">
        <v>1487</v>
      </c>
      <c r="B24" s="347" t="s">
        <v>1487</v>
      </c>
      <c r="C24" s="347" t="s">
        <v>1487</v>
      </c>
      <c r="D24" s="347" t="s">
        <v>1487</v>
      </c>
    </row>
    <row r="25" spans="1:4" ht="33" customHeight="1" x14ac:dyDescent="0.25">
      <c r="A25" s="248"/>
      <c r="B25" s="248"/>
      <c r="C25" s="248"/>
    </row>
    <row r="26" spans="1:4" ht="33" customHeight="1" x14ac:dyDescent="0.25">
      <c r="A26" s="248"/>
      <c r="B26" s="248"/>
      <c r="C26" s="248"/>
    </row>
    <row r="27" spans="1:4" ht="33" customHeight="1" x14ac:dyDescent="0.25">
      <c r="A27" s="248"/>
      <c r="B27" s="248"/>
      <c r="C27" s="248"/>
    </row>
  </sheetData>
  <printOptions gridLines="1"/>
  <pageMargins left="0" right="0" top="0" bottom="0" header="0.3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1"/>
  <sheetViews>
    <sheetView workbookViewId="0">
      <pane ySplit="1" topLeftCell="A2" activePane="bottomLeft" state="frozen"/>
      <selection pane="bottomLeft" activeCell="A131" sqref="A131"/>
    </sheetView>
  </sheetViews>
  <sheetFormatPr defaultRowHeight="15" x14ac:dyDescent="0.25"/>
  <cols>
    <col min="1" max="1" width="16.42578125" style="14" customWidth="1"/>
    <col min="2" max="2" width="8.85546875" style="11" customWidth="1"/>
    <col min="3" max="3" width="12.28515625" style="11" customWidth="1"/>
    <col min="4" max="4" width="31.42578125" customWidth="1"/>
    <col min="5" max="5" width="11.5703125" style="14" customWidth="1"/>
    <col min="6" max="6" width="14" style="11" customWidth="1"/>
    <col min="7" max="7" width="14" style="84" customWidth="1"/>
    <col min="8" max="8" width="21.28515625" style="14" customWidth="1"/>
    <col min="9" max="9" width="13" style="14" customWidth="1"/>
    <col min="10" max="10" width="33.140625" customWidth="1"/>
    <col min="11" max="11" width="16.140625" customWidth="1"/>
    <col min="12" max="12" width="31.85546875" customWidth="1"/>
    <col min="16" max="16" width="8.85546875" customWidth="1"/>
  </cols>
  <sheetData>
    <row r="1" spans="1:12" ht="19.5" customHeight="1" x14ac:dyDescent="0.3">
      <c r="A1" s="1" t="s">
        <v>977</v>
      </c>
      <c r="B1" s="1" t="s">
        <v>0</v>
      </c>
      <c r="C1" s="1" t="s">
        <v>492</v>
      </c>
      <c r="D1" s="2" t="s">
        <v>790</v>
      </c>
      <c r="E1" s="1"/>
      <c r="F1" s="1" t="s">
        <v>1128</v>
      </c>
      <c r="G1" s="83" t="s">
        <v>2</v>
      </c>
      <c r="H1" s="1" t="s">
        <v>489</v>
      </c>
      <c r="I1" s="61" t="s">
        <v>490</v>
      </c>
      <c r="J1" s="35" t="s">
        <v>148</v>
      </c>
      <c r="K1" s="35"/>
      <c r="L1" s="35" t="s">
        <v>198</v>
      </c>
    </row>
    <row r="2" spans="1:12" ht="14.45" hidden="1" x14ac:dyDescent="0.3">
      <c r="A2" s="235">
        <f ca="1">NOW()</f>
        <v>44602.833948842592</v>
      </c>
      <c r="B2" s="70" t="str">
        <f t="shared" ref="B2:B34" si="0">IF( H2-I2 &gt; 0,H2-I2, "")</f>
        <v/>
      </c>
      <c r="C2" s="73" t="s">
        <v>516</v>
      </c>
      <c r="D2" s="77" t="s">
        <v>182</v>
      </c>
      <c r="E2" s="76" t="str">
        <f t="shared" ref="E2:E34" si="1">B2 &amp;" pack"</f>
        <v xml:space="preserve"> pack</v>
      </c>
      <c r="F2" s="73"/>
      <c r="G2" s="70" t="str">
        <f t="shared" ref="G2:G32" si="2">IF( B2="", "",B2*F2)</f>
        <v/>
      </c>
      <c r="H2" s="76"/>
      <c r="I2" s="76"/>
      <c r="J2" s="35" t="s">
        <v>149</v>
      </c>
      <c r="K2" s="35"/>
      <c r="L2" s="36" t="s">
        <v>199</v>
      </c>
    </row>
    <row r="3" spans="1:12" ht="14.45" hidden="1" x14ac:dyDescent="0.3">
      <c r="A3" s="235"/>
      <c r="B3" s="70" t="str">
        <f t="shared" si="0"/>
        <v/>
      </c>
      <c r="C3" s="73" t="s">
        <v>516</v>
      </c>
      <c r="D3" s="77" t="s">
        <v>188</v>
      </c>
      <c r="E3" s="76" t="str">
        <f t="shared" si="1"/>
        <v xml:space="preserve"> pack</v>
      </c>
      <c r="F3" s="73"/>
      <c r="G3" s="70" t="str">
        <f t="shared" si="2"/>
        <v/>
      </c>
      <c r="H3" s="82"/>
      <c r="I3" s="82"/>
      <c r="J3" s="35" t="s">
        <v>150</v>
      </c>
      <c r="K3" s="35"/>
      <c r="L3" s="36" t="s">
        <v>200</v>
      </c>
    </row>
    <row r="4" spans="1:12" ht="14.45" hidden="1" x14ac:dyDescent="0.3">
      <c r="A4" s="235"/>
      <c r="B4" s="70" t="str">
        <f t="shared" si="0"/>
        <v/>
      </c>
      <c r="C4" s="73" t="s">
        <v>516</v>
      </c>
      <c r="D4" s="77" t="s">
        <v>189</v>
      </c>
      <c r="E4" s="76" t="str">
        <f t="shared" si="1"/>
        <v xml:space="preserve"> pack</v>
      </c>
      <c r="F4" s="73"/>
      <c r="G4" s="70" t="str">
        <f t="shared" si="2"/>
        <v/>
      </c>
      <c r="H4" s="82"/>
      <c r="I4" s="82"/>
      <c r="J4" s="36" t="s">
        <v>151</v>
      </c>
      <c r="K4" s="36"/>
      <c r="L4" s="36" t="s">
        <v>201</v>
      </c>
    </row>
    <row r="5" spans="1:12" ht="14.45" hidden="1" x14ac:dyDescent="0.3">
      <c r="A5" s="15"/>
      <c r="B5" s="9" t="str">
        <f t="shared" si="0"/>
        <v/>
      </c>
      <c r="C5" s="9" t="s">
        <v>516</v>
      </c>
      <c r="D5" s="10" t="s">
        <v>199</v>
      </c>
      <c r="E5" s="6" t="str">
        <f t="shared" si="1"/>
        <v xml:space="preserve"> pack</v>
      </c>
      <c r="F5" s="9"/>
      <c r="G5" s="9" t="str">
        <f t="shared" si="2"/>
        <v/>
      </c>
      <c r="H5" s="6"/>
      <c r="I5" s="249"/>
      <c r="J5" s="36" t="s">
        <v>152</v>
      </c>
      <c r="K5" s="36"/>
      <c r="L5" s="36" t="s">
        <v>202</v>
      </c>
    </row>
    <row r="6" spans="1:12" ht="14.45" hidden="1" x14ac:dyDescent="0.3">
      <c r="A6" s="15"/>
      <c r="B6" s="9" t="str">
        <f t="shared" si="0"/>
        <v/>
      </c>
      <c r="C6" s="9" t="s">
        <v>516</v>
      </c>
      <c r="D6" s="10" t="s">
        <v>467</v>
      </c>
      <c r="E6" s="6" t="str">
        <f t="shared" si="1"/>
        <v xml:space="preserve"> pack</v>
      </c>
      <c r="F6" s="9"/>
      <c r="G6" s="9" t="str">
        <f t="shared" si="2"/>
        <v/>
      </c>
      <c r="H6" s="6">
        <v>2</v>
      </c>
      <c r="I6" s="249">
        <v>2</v>
      </c>
      <c r="J6" s="36" t="s">
        <v>153</v>
      </c>
      <c r="K6" s="36"/>
      <c r="L6" s="36" t="s">
        <v>203</v>
      </c>
    </row>
    <row r="7" spans="1:12" ht="14.45" hidden="1" x14ac:dyDescent="0.3">
      <c r="A7" s="15" t="s">
        <v>978</v>
      </c>
      <c r="B7" s="9" t="str">
        <f t="shared" si="0"/>
        <v/>
      </c>
      <c r="C7" s="9" t="s">
        <v>516</v>
      </c>
      <c r="D7" s="10" t="s">
        <v>200</v>
      </c>
      <c r="E7" s="6" t="str">
        <f t="shared" si="1"/>
        <v xml:space="preserve"> pack</v>
      </c>
      <c r="F7" s="9">
        <v>70</v>
      </c>
      <c r="G7" s="9" t="str">
        <f t="shared" si="2"/>
        <v/>
      </c>
      <c r="H7" s="6">
        <v>2</v>
      </c>
      <c r="I7" s="249">
        <v>2</v>
      </c>
      <c r="J7" s="35" t="s">
        <v>155</v>
      </c>
      <c r="K7" s="35"/>
      <c r="L7" s="36" t="s">
        <v>204</v>
      </c>
    </row>
    <row r="8" spans="1:12" ht="14.45" hidden="1" x14ac:dyDescent="0.3">
      <c r="A8" s="15"/>
      <c r="B8" s="9" t="str">
        <f t="shared" si="0"/>
        <v/>
      </c>
      <c r="C8" s="9" t="s">
        <v>516</v>
      </c>
      <c r="D8" s="10" t="s">
        <v>473</v>
      </c>
      <c r="E8" s="6" t="str">
        <f t="shared" si="1"/>
        <v xml:space="preserve"> pack</v>
      </c>
      <c r="F8" s="9">
        <v>70</v>
      </c>
      <c r="G8" s="9" t="str">
        <f t="shared" si="2"/>
        <v/>
      </c>
      <c r="H8" s="6">
        <v>1</v>
      </c>
      <c r="I8" s="249">
        <v>1</v>
      </c>
      <c r="J8" s="37" t="s">
        <v>157</v>
      </c>
      <c r="K8" s="37"/>
      <c r="L8" s="35" t="s">
        <v>205</v>
      </c>
    </row>
    <row r="9" spans="1:12" ht="14.45" hidden="1" x14ac:dyDescent="0.3">
      <c r="A9" s="15"/>
      <c r="B9" s="9" t="str">
        <f t="shared" si="0"/>
        <v/>
      </c>
      <c r="C9" s="9" t="s">
        <v>516</v>
      </c>
      <c r="D9" s="10" t="s">
        <v>201</v>
      </c>
      <c r="E9" s="6" t="str">
        <f t="shared" si="1"/>
        <v xml:space="preserve"> pack</v>
      </c>
      <c r="F9" s="9">
        <v>70</v>
      </c>
      <c r="G9" s="9" t="str">
        <f t="shared" si="2"/>
        <v/>
      </c>
      <c r="H9" s="6">
        <v>6</v>
      </c>
      <c r="I9" s="249">
        <v>6</v>
      </c>
      <c r="J9" s="36" t="s">
        <v>158</v>
      </c>
      <c r="K9" s="36"/>
      <c r="L9" s="35" t="s">
        <v>206</v>
      </c>
    </row>
    <row r="10" spans="1:12" ht="14.45" hidden="1" x14ac:dyDescent="0.3">
      <c r="A10" s="15"/>
      <c r="B10" s="9" t="str">
        <f t="shared" si="0"/>
        <v/>
      </c>
      <c r="C10" s="9" t="s">
        <v>516</v>
      </c>
      <c r="D10" s="10" t="s">
        <v>202</v>
      </c>
      <c r="E10" s="6" t="str">
        <f t="shared" si="1"/>
        <v xml:space="preserve"> pack</v>
      </c>
      <c r="F10" s="9">
        <v>70</v>
      </c>
      <c r="G10" s="9" t="str">
        <f t="shared" si="2"/>
        <v/>
      </c>
      <c r="H10" s="6">
        <v>2</v>
      </c>
      <c r="I10" s="249">
        <v>2</v>
      </c>
      <c r="J10" s="36" t="s">
        <v>159</v>
      </c>
      <c r="K10" s="36"/>
      <c r="L10" s="36" t="s">
        <v>207</v>
      </c>
    </row>
    <row r="11" spans="1:12" ht="14.45" x14ac:dyDescent="0.3">
      <c r="A11" s="15"/>
      <c r="B11" s="70">
        <f t="shared" si="0"/>
        <v>6</v>
      </c>
      <c r="C11" s="78" t="s">
        <v>809</v>
      </c>
      <c r="D11" s="79" t="s">
        <v>175</v>
      </c>
      <c r="E11" s="46" t="str">
        <f t="shared" si="1"/>
        <v>6 pack</v>
      </c>
      <c r="F11" s="78">
        <v>65</v>
      </c>
      <c r="G11" s="70">
        <f t="shared" si="2"/>
        <v>390</v>
      </c>
      <c r="H11" s="46">
        <v>10</v>
      </c>
      <c r="I11" s="46">
        <v>4</v>
      </c>
      <c r="J11" s="36"/>
      <c r="K11" s="36"/>
      <c r="L11" s="36"/>
    </row>
    <row r="12" spans="1:12" ht="14.45" hidden="1" x14ac:dyDescent="0.3">
      <c r="A12" s="15"/>
      <c r="B12" s="70" t="str">
        <f t="shared" si="0"/>
        <v/>
      </c>
      <c r="C12" s="78" t="s">
        <v>809</v>
      </c>
      <c r="D12" s="80" t="s">
        <v>824</v>
      </c>
      <c r="E12" s="46" t="str">
        <f t="shared" si="1"/>
        <v xml:space="preserve"> pack</v>
      </c>
      <c r="F12" s="78">
        <v>60</v>
      </c>
      <c r="G12" s="70" t="str">
        <f t="shared" si="2"/>
        <v/>
      </c>
      <c r="H12" s="46">
        <v>10</v>
      </c>
      <c r="I12" s="46">
        <v>10</v>
      </c>
      <c r="J12" s="36"/>
      <c r="K12" s="36"/>
      <c r="L12" s="36"/>
    </row>
    <row r="13" spans="1:12" ht="14.45" hidden="1" x14ac:dyDescent="0.3">
      <c r="A13" s="15"/>
      <c r="B13" s="70" t="str">
        <f t="shared" si="0"/>
        <v/>
      </c>
      <c r="C13" s="78" t="s">
        <v>809</v>
      </c>
      <c r="D13" s="80" t="s">
        <v>499</v>
      </c>
      <c r="E13" s="46" t="str">
        <f t="shared" si="1"/>
        <v xml:space="preserve"> pack</v>
      </c>
      <c r="F13" s="78">
        <v>65</v>
      </c>
      <c r="G13" s="70" t="str">
        <f t="shared" si="2"/>
        <v/>
      </c>
      <c r="H13" s="46">
        <v>22</v>
      </c>
      <c r="I13" s="46">
        <v>22</v>
      </c>
      <c r="J13" s="36" t="s">
        <v>160</v>
      </c>
      <c r="K13" s="36"/>
      <c r="L13" s="36" t="s">
        <v>208</v>
      </c>
    </row>
    <row r="14" spans="1:12" ht="14.45" hidden="1" x14ac:dyDescent="0.3">
      <c r="A14" s="15"/>
      <c r="B14" s="70" t="str">
        <f t="shared" si="0"/>
        <v/>
      </c>
      <c r="C14" s="70" t="s">
        <v>798</v>
      </c>
      <c r="D14" s="71" t="s">
        <v>225</v>
      </c>
      <c r="E14" s="72" t="str">
        <f t="shared" si="1"/>
        <v xml:space="preserve"> pack</v>
      </c>
      <c r="F14" s="70">
        <v>0</v>
      </c>
      <c r="G14" s="70" t="str">
        <f t="shared" si="2"/>
        <v/>
      </c>
      <c r="H14" s="72">
        <v>1</v>
      </c>
      <c r="I14" s="72">
        <v>1</v>
      </c>
      <c r="J14" s="36" t="s">
        <v>161</v>
      </c>
      <c r="K14" s="36"/>
      <c r="L14" s="36" t="s">
        <v>209</v>
      </c>
    </row>
    <row r="15" spans="1:12" ht="14.45" hidden="1" x14ac:dyDescent="0.3">
      <c r="A15" s="15"/>
      <c r="B15" s="70" t="str">
        <f t="shared" si="0"/>
        <v/>
      </c>
      <c r="C15" s="70" t="str">
        <f xml:space="preserve"> IF(OR(ISNUMBER(SEARCH("gel",D15)),ISNUMBER(SEARCH("cream",D15)),ISNUMBER(SEARCH("oint",D15)),ISNUMBER(SEARCH("ointment",D15)),ISNUMBER(SEARCH("balm",D15))),"cream",IF( ISNUMBER(SEARCH("inj",D15)), "inj",IF( ISNUMBER(SEARCH("sachet",D15)),"sachet",IF( ISNUMBER(SEARCH("syp",D15)),"syp",IF( ISNUMBER(SEARCH("susp",D15)),"syp",IF( ISNUMBER(SEARCH("sachet",D15)),"sachet","tab/cap") )))))</f>
        <v>inj</v>
      </c>
      <c r="D15" s="71" t="s">
        <v>164</v>
      </c>
      <c r="E15" s="72" t="str">
        <f t="shared" si="1"/>
        <v xml:space="preserve"> pack</v>
      </c>
      <c r="F15" s="70">
        <v>0</v>
      </c>
      <c r="G15" s="70" t="str">
        <f t="shared" si="2"/>
        <v/>
      </c>
      <c r="H15" s="72">
        <v>1</v>
      </c>
      <c r="I15" s="72">
        <v>1</v>
      </c>
      <c r="J15" s="36" t="s">
        <v>162</v>
      </c>
      <c r="K15" s="36"/>
      <c r="L15" s="35" t="s">
        <v>210</v>
      </c>
    </row>
    <row r="16" spans="1:12" ht="14.45" hidden="1" x14ac:dyDescent="0.3">
      <c r="A16" s="15"/>
      <c r="B16" s="9" t="str">
        <f t="shared" si="0"/>
        <v/>
      </c>
      <c r="C16" s="9" t="s">
        <v>786</v>
      </c>
      <c r="D16" s="19" t="s">
        <v>218</v>
      </c>
      <c r="E16" s="6" t="str">
        <f t="shared" si="1"/>
        <v xml:space="preserve"> pack</v>
      </c>
      <c r="F16" s="9">
        <v>150</v>
      </c>
      <c r="G16" s="9" t="str">
        <f t="shared" si="2"/>
        <v/>
      </c>
      <c r="H16" s="6">
        <v>2</v>
      </c>
      <c r="I16" s="249">
        <v>2</v>
      </c>
      <c r="J16" s="36" t="s">
        <v>163</v>
      </c>
      <c r="K16" s="36"/>
      <c r="L16" s="35" t="s">
        <v>211</v>
      </c>
    </row>
    <row r="17" spans="1:12" ht="14.45" hidden="1" x14ac:dyDescent="0.3">
      <c r="A17" s="15"/>
      <c r="B17" s="9" t="str">
        <f t="shared" si="0"/>
        <v/>
      </c>
      <c r="C17" s="9" t="s">
        <v>786</v>
      </c>
      <c r="D17" s="10" t="s">
        <v>219</v>
      </c>
      <c r="E17" s="6" t="str">
        <f t="shared" si="1"/>
        <v xml:space="preserve"> pack</v>
      </c>
      <c r="F17" s="9">
        <v>0</v>
      </c>
      <c r="G17" s="9" t="str">
        <f t="shared" si="2"/>
        <v/>
      </c>
      <c r="H17" s="6"/>
      <c r="I17" s="249"/>
      <c r="J17" s="36"/>
      <c r="K17" s="36"/>
      <c r="L17" s="35"/>
    </row>
    <row r="18" spans="1:12" ht="14.45" hidden="1" x14ac:dyDescent="0.3">
      <c r="A18" s="15"/>
      <c r="B18" s="9" t="str">
        <f t="shared" si="0"/>
        <v/>
      </c>
      <c r="C18" s="9" t="s">
        <v>786</v>
      </c>
      <c r="D18" s="19" t="s">
        <v>220</v>
      </c>
      <c r="E18" s="6" t="str">
        <f t="shared" si="1"/>
        <v xml:space="preserve"> pack</v>
      </c>
      <c r="F18" s="9"/>
      <c r="G18" s="9" t="str">
        <f t="shared" si="2"/>
        <v/>
      </c>
      <c r="H18" s="6">
        <v>1</v>
      </c>
      <c r="I18" s="249">
        <v>1</v>
      </c>
      <c r="J18" s="35" t="s">
        <v>165</v>
      </c>
      <c r="K18" s="35"/>
      <c r="L18" s="35" t="s">
        <v>212</v>
      </c>
    </row>
    <row r="19" spans="1:12" s="248" customFormat="1" ht="14.45" hidden="1" x14ac:dyDescent="0.3">
      <c r="A19" s="15"/>
      <c r="B19" s="9" t="str">
        <f t="shared" si="0"/>
        <v/>
      </c>
      <c r="C19" s="9" t="s">
        <v>786</v>
      </c>
      <c r="D19" s="19" t="s">
        <v>1027</v>
      </c>
      <c r="E19" s="249" t="str">
        <f t="shared" si="1"/>
        <v xml:space="preserve"> pack</v>
      </c>
      <c r="F19" s="9">
        <v>130</v>
      </c>
      <c r="G19" s="9" t="str">
        <f t="shared" si="2"/>
        <v/>
      </c>
      <c r="H19" s="249">
        <v>1</v>
      </c>
      <c r="I19" s="249">
        <v>1</v>
      </c>
      <c r="J19" s="35"/>
      <c r="K19" s="35"/>
      <c r="L19" s="35"/>
    </row>
    <row r="20" spans="1:12" s="248" customFormat="1" ht="14.45" hidden="1" x14ac:dyDescent="0.3">
      <c r="A20" s="15"/>
      <c r="B20" s="9"/>
      <c r="C20" s="9"/>
      <c r="D20" s="19" t="s">
        <v>499</v>
      </c>
      <c r="E20" s="249"/>
      <c r="F20" s="9"/>
      <c r="G20" s="9"/>
      <c r="H20" s="249"/>
      <c r="I20" s="249"/>
      <c r="J20" s="35"/>
      <c r="K20" s="35"/>
      <c r="L20" s="35"/>
    </row>
    <row r="21" spans="1:12" ht="14.45" hidden="1" x14ac:dyDescent="0.3">
      <c r="A21" s="108"/>
      <c r="B21" s="232" t="str">
        <f t="shared" si="0"/>
        <v/>
      </c>
      <c r="C21" s="232" t="str">
        <f xml:space="preserve"> IF(OR(ISNUMBER(SEARCH("gel",D21)),ISNUMBER(SEARCH("cream",D21)),ISNUMBER(SEARCH("oint",D21)),ISNUMBER(SEARCH("ointment",D21)),ISNUMBER(SEARCH("balm",D21))),"cream",IF( ISNUMBER(SEARCH("inj",D21)), "inj",IF( ISNUMBER(SEARCH("sachet",D21)),"sachet",IF( ISNUMBER(SEARCH("syp",D21)),"syp",IF( ISNUMBER(SEARCH("susp",D21)),"syp",IF( ISNUMBER(SEARCH("sachet",D21)),"sachet","tab/cap") )))))</f>
        <v>sachet</v>
      </c>
      <c r="D21" s="159" t="s">
        <v>174</v>
      </c>
      <c r="E21" s="108" t="str">
        <f t="shared" si="1"/>
        <v xml:space="preserve"> pack</v>
      </c>
      <c r="F21" s="232">
        <v>420</v>
      </c>
      <c r="G21" s="232" t="str">
        <f t="shared" si="2"/>
        <v/>
      </c>
      <c r="H21" s="108">
        <v>2</v>
      </c>
      <c r="I21" s="108">
        <v>2</v>
      </c>
      <c r="J21" s="17" t="s">
        <v>969</v>
      </c>
      <c r="K21" s="35"/>
      <c r="L21" s="35" t="s">
        <v>213</v>
      </c>
    </row>
    <row r="22" spans="1:12" ht="14.45" hidden="1" x14ac:dyDescent="0.3">
      <c r="A22" s="15"/>
      <c r="B22" s="70" t="str">
        <f t="shared" si="0"/>
        <v/>
      </c>
      <c r="C22" s="78" t="s">
        <v>484</v>
      </c>
      <c r="D22" s="79" t="s">
        <v>172</v>
      </c>
      <c r="E22" s="46" t="str">
        <f t="shared" si="1"/>
        <v xml:space="preserve"> pack</v>
      </c>
      <c r="F22" s="78"/>
      <c r="G22" s="70" t="str">
        <f t="shared" si="2"/>
        <v/>
      </c>
      <c r="H22" s="46"/>
      <c r="I22" s="46"/>
      <c r="J22" s="35" t="s">
        <v>167</v>
      </c>
      <c r="K22" s="35"/>
      <c r="L22" s="35" t="s">
        <v>214</v>
      </c>
    </row>
    <row r="23" spans="1:12" ht="14.45" hidden="1" x14ac:dyDescent="0.3">
      <c r="A23" s="15"/>
      <c r="B23" s="70" t="str">
        <f t="shared" si="0"/>
        <v/>
      </c>
      <c r="C23" s="78" t="str">
        <f t="shared" ref="C23:C54" si="3" xml:space="preserve"> IF(OR(ISNUMBER(SEARCH("gel",D23)),ISNUMBER(SEARCH("cream",D23)),ISNUMBER(SEARCH("oint",D23)),ISNUMBER(SEARCH("ointment",D23)),ISNUMBER(SEARCH("balm",D23))),"cream",IF( ISNUMBER(SEARCH("inj",D23)), "inj",IF( ISNUMBER(SEARCH("sachet",D23)),"sachet",IF( ISNUMBER(SEARCH("syp",D23)),"syp",IF( ISNUMBER(SEARCH("susp",D23)),"syp",IF( ISNUMBER(SEARCH("sachet",D23)),"sachet","tab/cap") )))))</f>
        <v>syp</v>
      </c>
      <c r="D23" s="80" t="s">
        <v>184</v>
      </c>
      <c r="E23" s="46" t="str">
        <f t="shared" si="1"/>
        <v xml:space="preserve"> pack</v>
      </c>
      <c r="F23" s="78"/>
      <c r="G23" s="70" t="str">
        <f t="shared" si="2"/>
        <v/>
      </c>
      <c r="H23" s="46"/>
      <c r="I23" s="46"/>
      <c r="J23" s="36" t="s">
        <v>168</v>
      </c>
      <c r="K23" s="36"/>
      <c r="L23" s="35" t="s">
        <v>215</v>
      </c>
    </row>
    <row r="24" spans="1:12" ht="14.45" hidden="1" x14ac:dyDescent="0.3">
      <c r="A24" s="15"/>
      <c r="B24" s="70" t="str">
        <f t="shared" si="0"/>
        <v/>
      </c>
      <c r="C24" s="78" t="str">
        <f t="shared" si="3"/>
        <v>syp</v>
      </c>
      <c r="D24" s="80" t="s">
        <v>186</v>
      </c>
      <c r="E24" s="46" t="str">
        <f t="shared" si="1"/>
        <v xml:space="preserve"> pack</v>
      </c>
      <c r="F24" s="78"/>
      <c r="G24" s="70" t="str">
        <f t="shared" si="2"/>
        <v/>
      </c>
      <c r="H24" s="46"/>
      <c r="I24" s="46"/>
      <c r="J24" s="35" t="s">
        <v>169</v>
      </c>
      <c r="K24" s="35"/>
      <c r="L24" s="35" t="s">
        <v>216</v>
      </c>
    </row>
    <row r="25" spans="1:12" ht="14.45" hidden="1" x14ac:dyDescent="0.3">
      <c r="A25" s="15"/>
      <c r="B25" s="70" t="str">
        <f t="shared" si="0"/>
        <v/>
      </c>
      <c r="C25" s="78" t="str">
        <f t="shared" si="3"/>
        <v>syp</v>
      </c>
      <c r="D25" s="80" t="s">
        <v>190</v>
      </c>
      <c r="E25" s="46" t="str">
        <f t="shared" si="1"/>
        <v xml:space="preserve"> pack</v>
      </c>
      <c r="F25" s="78">
        <v>60</v>
      </c>
      <c r="G25" s="70" t="str">
        <f t="shared" si="2"/>
        <v/>
      </c>
      <c r="H25" s="46">
        <v>1</v>
      </c>
      <c r="I25" s="46">
        <v>1</v>
      </c>
      <c r="J25" s="36" t="s">
        <v>170</v>
      </c>
      <c r="K25" s="36"/>
      <c r="L25" s="36" t="s">
        <v>217</v>
      </c>
    </row>
    <row r="26" spans="1:12" ht="14.45" hidden="1" x14ac:dyDescent="0.3">
      <c r="A26" s="108" t="s">
        <v>1049</v>
      </c>
      <c r="B26" s="232" t="str">
        <f t="shared" si="0"/>
        <v/>
      </c>
      <c r="C26" s="232" t="str">
        <f t="shared" si="3"/>
        <v>tab/cap</v>
      </c>
      <c r="D26" s="159" t="s">
        <v>148</v>
      </c>
      <c r="E26" s="108" t="str">
        <f t="shared" si="1"/>
        <v xml:space="preserve"> pack</v>
      </c>
      <c r="F26" s="232">
        <v>92</v>
      </c>
      <c r="G26" s="70" t="str">
        <f t="shared" si="2"/>
        <v/>
      </c>
      <c r="H26" s="108">
        <v>3</v>
      </c>
      <c r="I26" s="108">
        <v>3</v>
      </c>
      <c r="J26" s="35" t="s">
        <v>172</v>
      </c>
      <c r="K26" s="35"/>
      <c r="L26" s="36" t="s">
        <v>219</v>
      </c>
    </row>
    <row r="27" spans="1:12" s="248" customFormat="1" ht="14.45" hidden="1" x14ac:dyDescent="0.3">
      <c r="A27" s="108"/>
      <c r="B27" s="232"/>
      <c r="C27" s="232" t="str">
        <f t="shared" si="3"/>
        <v>tab/cap</v>
      </c>
      <c r="D27" s="159" t="s">
        <v>1050</v>
      </c>
      <c r="E27" s="108"/>
      <c r="F27" s="232"/>
      <c r="G27" s="232"/>
      <c r="H27" s="108">
        <v>0</v>
      </c>
      <c r="I27" s="108">
        <v>0</v>
      </c>
      <c r="J27" s="35"/>
      <c r="K27" s="35"/>
      <c r="L27" s="36"/>
    </row>
    <row r="28" spans="1:12" ht="14.45" hidden="1" x14ac:dyDescent="0.3">
      <c r="A28" s="15"/>
      <c r="B28" s="70" t="str">
        <f t="shared" si="0"/>
        <v/>
      </c>
      <c r="C28" s="73" t="str">
        <f t="shared" si="3"/>
        <v>tab/cap</v>
      </c>
      <c r="D28" s="227" t="s">
        <v>149</v>
      </c>
      <c r="E28" s="76" t="str">
        <f t="shared" si="1"/>
        <v xml:space="preserve"> pack</v>
      </c>
      <c r="F28" s="73"/>
      <c r="G28" s="70" t="str">
        <f t="shared" si="2"/>
        <v/>
      </c>
      <c r="H28" s="76">
        <v>2</v>
      </c>
      <c r="I28" s="76">
        <v>2</v>
      </c>
      <c r="J28" s="36" t="s">
        <v>173</v>
      </c>
      <c r="K28" s="36"/>
      <c r="L28" s="36" t="s">
        <v>220</v>
      </c>
    </row>
    <row r="29" spans="1:12" ht="14.45" hidden="1" x14ac:dyDescent="0.3">
      <c r="A29" s="15"/>
      <c r="B29" s="70" t="str">
        <f t="shared" si="0"/>
        <v/>
      </c>
      <c r="C29" s="73" t="str">
        <f t="shared" si="3"/>
        <v>tab/cap</v>
      </c>
      <c r="D29" s="227" t="s">
        <v>150</v>
      </c>
      <c r="E29" s="76" t="str">
        <f t="shared" si="1"/>
        <v xml:space="preserve"> pack</v>
      </c>
      <c r="F29" s="73"/>
      <c r="G29" s="70" t="str">
        <f t="shared" si="2"/>
        <v/>
      </c>
      <c r="H29" s="76">
        <v>2</v>
      </c>
      <c r="I29" s="76">
        <v>2</v>
      </c>
      <c r="J29" s="35" t="s">
        <v>174</v>
      </c>
      <c r="K29" s="35"/>
      <c r="L29" s="36" t="s">
        <v>221</v>
      </c>
    </row>
    <row r="30" spans="1:12" ht="14.45" hidden="1" x14ac:dyDescent="0.3">
      <c r="A30" s="15"/>
      <c r="B30" s="70" t="str">
        <f t="shared" si="0"/>
        <v/>
      </c>
      <c r="C30" s="73" t="str">
        <f t="shared" si="3"/>
        <v>tab/cap</v>
      </c>
      <c r="D30" s="222" t="s">
        <v>151</v>
      </c>
      <c r="E30" s="76" t="str">
        <f t="shared" si="1"/>
        <v xml:space="preserve"> pack</v>
      </c>
      <c r="F30" s="73"/>
      <c r="G30" s="70" t="str">
        <f t="shared" si="2"/>
        <v/>
      </c>
      <c r="H30" s="76"/>
      <c r="I30" s="76"/>
      <c r="J30" s="36" t="s">
        <v>175</v>
      </c>
      <c r="K30" s="36"/>
      <c r="L30" s="36" t="s">
        <v>222</v>
      </c>
    </row>
    <row r="31" spans="1:12" ht="14.45" hidden="1" x14ac:dyDescent="0.3">
      <c r="A31" s="15"/>
      <c r="B31" s="70" t="str">
        <f t="shared" si="0"/>
        <v/>
      </c>
      <c r="C31" s="73" t="str">
        <f t="shared" si="3"/>
        <v>tab/cap</v>
      </c>
      <c r="D31" s="222" t="s">
        <v>152</v>
      </c>
      <c r="E31" s="76" t="str">
        <f t="shared" si="1"/>
        <v xml:space="preserve"> pack</v>
      </c>
      <c r="F31" s="73">
        <v>418</v>
      </c>
      <c r="G31" s="70" t="str">
        <f t="shared" si="2"/>
        <v/>
      </c>
      <c r="H31" s="76"/>
      <c r="I31" s="76"/>
      <c r="J31" s="36" t="s">
        <v>176</v>
      </c>
      <c r="K31" s="36"/>
      <c r="L31" s="36" t="s">
        <v>223</v>
      </c>
    </row>
    <row r="32" spans="1:12" ht="14.45" hidden="1" x14ac:dyDescent="0.3">
      <c r="A32" s="15"/>
      <c r="B32" s="70" t="str">
        <f t="shared" si="0"/>
        <v/>
      </c>
      <c r="C32" s="73" t="str">
        <f t="shared" si="3"/>
        <v>tab/cap</v>
      </c>
      <c r="D32" s="222" t="s">
        <v>154</v>
      </c>
      <c r="E32" s="76" t="str">
        <f t="shared" si="1"/>
        <v xml:space="preserve"> pack</v>
      </c>
      <c r="F32" s="73">
        <v>90</v>
      </c>
      <c r="G32" s="70" t="str">
        <f t="shared" si="2"/>
        <v/>
      </c>
      <c r="H32" s="76">
        <v>3</v>
      </c>
      <c r="I32" s="76">
        <v>3</v>
      </c>
      <c r="J32" s="35" t="s">
        <v>177</v>
      </c>
      <c r="K32" s="35"/>
      <c r="L32" s="36" t="s">
        <v>224</v>
      </c>
    </row>
    <row r="33" spans="1:12" ht="14.45" hidden="1" x14ac:dyDescent="0.3">
      <c r="A33" s="15"/>
      <c r="B33" s="70" t="str">
        <f t="shared" si="0"/>
        <v/>
      </c>
      <c r="C33" s="73" t="str">
        <f t="shared" si="3"/>
        <v>tab/cap</v>
      </c>
      <c r="D33" s="10" t="s">
        <v>785</v>
      </c>
      <c r="E33" s="76" t="str">
        <f t="shared" si="1"/>
        <v xml:space="preserve"> pack</v>
      </c>
      <c r="F33" s="73"/>
      <c r="G33" s="70"/>
      <c r="H33" s="76">
        <v>1</v>
      </c>
      <c r="I33" s="76">
        <v>1</v>
      </c>
      <c r="J33" s="35"/>
      <c r="K33" s="35"/>
      <c r="L33" s="36"/>
    </row>
    <row r="34" spans="1:12" ht="14.45" hidden="1" x14ac:dyDescent="0.3">
      <c r="A34" s="15"/>
      <c r="B34" s="70" t="str">
        <f t="shared" si="0"/>
        <v/>
      </c>
      <c r="C34" s="73" t="str">
        <f t="shared" si="3"/>
        <v>tab/cap</v>
      </c>
      <c r="D34" s="10" t="s">
        <v>159</v>
      </c>
      <c r="E34" s="76" t="str">
        <f t="shared" si="1"/>
        <v xml:space="preserve"> pack</v>
      </c>
      <c r="F34" s="73">
        <v>670</v>
      </c>
      <c r="G34" s="70" t="str">
        <f t="shared" ref="G34:G44" si="4">IF( B34="", "",B34*F34)</f>
        <v/>
      </c>
      <c r="H34" s="76">
        <v>3</v>
      </c>
      <c r="I34" s="76">
        <v>3</v>
      </c>
      <c r="J34" s="35" t="s">
        <v>179</v>
      </c>
      <c r="K34" s="35"/>
      <c r="L34" s="36" t="s">
        <v>227</v>
      </c>
    </row>
    <row r="35" spans="1:12" ht="14.45" hidden="1" x14ac:dyDescent="0.3">
      <c r="A35" s="15"/>
      <c r="B35" s="70" t="str">
        <f t="shared" ref="B35:B68" si="5">IF( H35-I35 &gt; 0,H35-I35, "")</f>
        <v/>
      </c>
      <c r="C35" s="73" t="str">
        <f t="shared" si="3"/>
        <v>tab/cap</v>
      </c>
      <c r="D35" s="10" t="s">
        <v>160</v>
      </c>
      <c r="E35" s="76" t="str">
        <f t="shared" ref="E35:E68" si="6">B35 &amp;" pack"</f>
        <v xml:space="preserve"> pack</v>
      </c>
      <c r="F35" s="73"/>
      <c r="G35" s="70" t="str">
        <f t="shared" si="4"/>
        <v/>
      </c>
      <c r="H35" s="76">
        <v>1</v>
      </c>
      <c r="I35" s="76">
        <v>1</v>
      </c>
      <c r="J35" s="35" t="s">
        <v>180</v>
      </c>
      <c r="K35" s="35"/>
      <c r="L35" s="36" t="s">
        <v>228</v>
      </c>
    </row>
    <row r="36" spans="1:12" ht="14.45" hidden="1" x14ac:dyDescent="0.3">
      <c r="A36" s="15"/>
      <c r="B36" s="70" t="str">
        <f t="shared" si="5"/>
        <v/>
      </c>
      <c r="C36" s="73" t="str">
        <f t="shared" si="3"/>
        <v>tab/cap</v>
      </c>
      <c r="D36" s="77" t="s">
        <v>161</v>
      </c>
      <c r="E36" s="76" t="str">
        <f t="shared" si="6"/>
        <v xml:space="preserve"> pack</v>
      </c>
      <c r="F36" s="73"/>
      <c r="G36" s="70" t="str">
        <f t="shared" si="4"/>
        <v/>
      </c>
      <c r="H36" s="76">
        <v>0</v>
      </c>
      <c r="I36" s="76">
        <v>0</v>
      </c>
      <c r="J36" s="35" t="s">
        <v>181</v>
      </c>
      <c r="K36" s="35"/>
    </row>
    <row r="37" spans="1:12" ht="14.45" hidden="1" x14ac:dyDescent="0.3">
      <c r="A37" s="15"/>
      <c r="B37" s="70" t="str">
        <f t="shared" si="5"/>
        <v/>
      </c>
      <c r="C37" s="73" t="str">
        <f t="shared" si="3"/>
        <v>tab/cap</v>
      </c>
      <c r="D37" s="77" t="s">
        <v>162</v>
      </c>
      <c r="E37" s="76" t="str">
        <f t="shared" si="6"/>
        <v xml:space="preserve"> pack</v>
      </c>
      <c r="F37" s="81"/>
      <c r="G37" s="70" t="str">
        <f t="shared" si="4"/>
        <v/>
      </c>
      <c r="H37" s="76">
        <v>1</v>
      </c>
      <c r="I37" s="76">
        <v>1</v>
      </c>
      <c r="J37" s="36" t="s">
        <v>182</v>
      </c>
      <c r="K37" s="36"/>
      <c r="L37" s="35"/>
    </row>
    <row r="38" spans="1:12" ht="14.45" hidden="1" x14ac:dyDescent="0.3">
      <c r="A38" s="15"/>
      <c r="B38" s="70" t="str">
        <f t="shared" si="5"/>
        <v/>
      </c>
      <c r="C38" s="73" t="str">
        <f t="shared" si="3"/>
        <v>tab/cap</v>
      </c>
      <c r="D38" s="221" t="s">
        <v>166</v>
      </c>
      <c r="E38" s="76" t="str">
        <f t="shared" si="6"/>
        <v xml:space="preserve"> pack</v>
      </c>
      <c r="F38" s="73"/>
      <c r="G38" s="70" t="str">
        <f t="shared" si="4"/>
        <v/>
      </c>
      <c r="H38" s="76">
        <v>2</v>
      </c>
      <c r="I38" s="76">
        <v>2</v>
      </c>
      <c r="J38" s="35" t="s">
        <v>183</v>
      </c>
      <c r="K38" s="35"/>
      <c r="L38" s="35"/>
    </row>
    <row r="39" spans="1:12" ht="14.45" hidden="1" x14ac:dyDescent="0.3">
      <c r="A39" s="15"/>
      <c r="B39" s="70" t="str">
        <f t="shared" si="5"/>
        <v/>
      </c>
      <c r="C39" s="73" t="str">
        <f t="shared" si="3"/>
        <v>tab/cap</v>
      </c>
      <c r="D39" s="221" t="s">
        <v>167</v>
      </c>
      <c r="E39" s="76" t="str">
        <f t="shared" si="6"/>
        <v xml:space="preserve"> pack</v>
      </c>
      <c r="F39" s="73"/>
      <c r="G39" s="70" t="str">
        <f t="shared" si="4"/>
        <v/>
      </c>
      <c r="H39" s="76">
        <v>1</v>
      </c>
      <c r="I39" s="76">
        <v>1</v>
      </c>
      <c r="J39" s="35" t="s">
        <v>184</v>
      </c>
      <c r="K39" s="35"/>
      <c r="L39" s="35"/>
    </row>
    <row r="40" spans="1:12" ht="14.45" hidden="1" x14ac:dyDescent="0.3">
      <c r="A40" s="15"/>
      <c r="B40" s="70" t="str">
        <f t="shared" si="5"/>
        <v/>
      </c>
      <c r="C40" s="73" t="str">
        <f t="shared" si="3"/>
        <v>tab/cap</v>
      </c>
      <c r="D40" s="10" t="s">
        <v>168</v>
      </c>
      <c r="E40" s="76" t="str">
        <f t="shared" si="6"/>
        <v xml:space="preserve"> pack</v>
      </c>
      <c r="F40" s="73">
        <v>420</v>
      </c>
      <c r="G40" s="70" t="str">
        <f t="shared" si="4"/>
        <v/>
      </c>
      <c r="H40" s="76">
        <v>1</v>
      </c>
      <c r="I40" s="76">
        <v>1</v>
      </c>
      <c r="J40" s="35" t="s">
        <v>185</v>
      </c>
      <c r="K40" s="35"/>
      <c r="L40" s="35"/>
    </row>
    <row r="41" spans="1:12" ht="14.45" hidden="1" x14ac:dyDescent="0.3">
      <c r="A41" s="15"/>
      <c r="B41" s="70" t="str">
        <f t="shared" si="5"/>
        <v/>
      </c>
      <c r="C41" s="73" t="str">
        <f t="shared" si="3"/>
        <v>tab/cap</v>
      </c>
      <c r="D41" s="19" t="s">
        <v>169</v>
      </c>
      <c r="E41" s="76" t="str">
        <f t="shared" si="6"/>
        <v xml:space="preserve"> pack</v>
      </c>
      <c r="F41" s="73">
        <v>355</v>
      </c>
      <c r="G41" s="70" t="str">
        <f t="shared" si="4"/>
        <v/>
      </c>
      <c r="H41" s="76">
        <v>2</v>
      </c>
      <c r="I41" s="76">
        <v>2</v>
      </c>
      <c r="J41" s="36" t="s">
        <v>186</v>
      </c>
      <c r="K41" s="36"/>
      <c r="L41" s="35"/>
    </row>
    <row r="42" spans="1:12" ht="14.45" hidden="1" x14ac:dyDescent="0.3">
      <c r="A42" s="15"/>
      <c r="B42" s="70" t="str">
        <f t="shared" si="5"/>
        <v/>
      </c>
      <c r="C42" s="73" t="str">
        <f t="shared" si="3"/>
        <v>tab/cap</v>
      </c>
      <c r="D42" s="10" t="s">
        <v>170</v>
      </c>
      <c r="E42" s="76" t="str">
        <f t="shared" si="6"/>
        <v xml:space="preserve"> pack</v>
      </c>
      <c r="F42" s="73">
        <v>280</v>
      </c>
      <c r="G42" s="70" t="str">
        <f t="shared" si="4"/>
        <v/>
      </c>
      <c r="H42" s="76">
        <v>2</v>
      </c>
      <c r="I42" s="76">
        <v>2</v>
      </c>
      <c r="J42" s="36"/>
      <c r="K42" s="36"/>
      <c r="L42" s="35"/>
    </row>
    <row r="43" spans="1:12" ht="14.45" hidden="1" x14ac:dyDescent="0.3">
      <c r="A43" s="15" t="s">
        <v>832</v>
      </c>
      <c r="B43" s="70" t="str">
        <f t="shared" si="5"/>
        <v/>
      </c>
      <c r="C43" s="73" t="str">
        <f t="shared" si="3"/>
        <v>tab/cap</v>
      </c>
      <c r="D43" s="77" t="s">
        <v>1008</v>
      </c>
      <c r="E43" s="76" t="str">
        <f t="shared" si="6"/>
        <v xml:space="preserve"> pack</v>
      </c>
      <c r="F43" s="73">
        <v>200</v>
      </c>
      <c r="G43" s="70" t="str">
        <f t="shared" si="4"/>
        <v/>
      </c>
      <c r="H43" s="76">
        <v>1</v>
      </c>
      <c r="I43" s="76">
        <v>1</v>
      </c>
      <c r="J43" s="36"/>
      <c r="K43" s="36"/>
      <c r="L43" s="35"/>
    </row>
    <row r="44" spans="1:12" ht="14.45" hidden="1" x14ac:dyDescent="0.3">
      <c r="A44" s="15" t="s">
        <v>832</v>
      </c>
      <c r="B44" s="70" t="str">
        <f t="shared" si="5"/>
        <v/>
      </c>
      <c r="C44" s="73" t="str">
        <f t="shared" si="3"/>
        <v>tab/cap</v>
      </c>
      <c r="D44" s="77" t="s">
        <v>815</v>
      </c>
      <c r="E44" s="76" t="str">
        <f t="shared" si="6"/>
        <v xml:space="preserve"> pack</v>
      </c>
      <c r="F44" s="73">
        <v>340</v>
      </c>
      <c r="G44" s="70" t="str">
        <f t="shared" si="4"/>
        <v/>
      </c>
      <c r="H44" s="76">
        <v>0</v>
      </c>
      <c r="I44" s="76">
        <v>0</v>
      </c>
      <c r="J44" s="36" t="s">
        <v>187</v>
      </c>
      <c r="K44" s="36"/>
      <c r="L44" s="35"/>
    </row>
    <row r="45" spans="1:12" ht="14.45" hidden="1" x14ac:dyDescent="0.3">
      <c r="A45" s="15"/>
      <c r="B45" s="70" t="str">
        <f t="shared" si="5"/>
        <v/>
      </c>
      <c r="C45" s="73" t="str">
        <f t="shared" si="3"/>
        <v>tab/cap</v>
      </c>
      <c r="D45" s="74" t="s">
        <v>171</v>
      </c>
      <c r="E45" s="76" t="str">
        <f t="shared" si="6"/>
        <v xml:space="preserve"> pack</v>
      </c>
      <c r="F45" s="73"/>
      <c r="G45" s="70" t="str">
        <f t="shared" ref="G45:G55" si="7">IF( B45="", "",B45*F45)</f>
        <v/>
      </c>
      <c r="H45" s="76"/>
      <c r="I45" s="76"/>
      <c r="J45" s="36" t="s">
        <v>188</v>
      </c>
      <c r="K45" s="36"/>
      <c r="L45" s="35"/>
    </row>
    <row r="46" spans="1:12" ht="14.45" hidden="1" x14ac:dyDescent="0.3">
      <c r="A46" s="15"/>
      <c r="B46" s="70" t="str">
        <f t="shared" si="5"/>
        <v/>
      </c>
      <c r="C46" s="73" t="str">
        <f t="shared" si="3"/>
        <v>tab/cap</v>
      </c>
      <c r="D46" s="77" t="s">
        <v>173</v>
      </c>
      <c r="E46" s="76" t="str">
        <f t="shared" si="6"/>
        <v xml:space="preserve"> pack</v>
      </c>
      <c r="F46" s="73"/>
      <c r="G46" s="70" t="str">
        <f t="shared" si="7"/>
        <v/>
      </c>
      <c r="H46" s="76"/>
      <c r="I46" s="76"/>
      <c r="J46" s="36" t="s">
        <v>189</v>
      </c>
      <c r="K46" s="36"/>
      <c r="L46" s="35"/>
    </row>
    <row r="47" spans="1:12" ht="14.45" hidden="1" x14ac:dyDescent="0.3">
      <c r="A47" s="15" t="s">
        <v>1177</v>
      </c>
      <c r="B47" s="70" t="str">
        <f t="shared" si="5"/>
        <v/>
      </c>
      <c r="C47" s="73" t="str">
        <f t="shared" si="3"/>
        <v>tab/cap</v>
      </c>
      <c r="D47" s="77" t="s">
        <v>1178</v>
      </c>
      <c r="E47" s="76" t="str">
        <f t="shared" si="6"/>
        <v xml:space="preserve"> pack</v>
      </c>
      <c r="F47" s="73"/>
      <c r="G47" s="70" t="str">
        <f t="shared" si="7"/>
        <v/>
      </c>
      <c r="H47" s="76"/>
      <c r="I47" s="76"/>
      <c r="J47" s="37" t="s">
        <v>190</v>
      </c>
      <c r="K47" s="37"/>
      <c r="L47" s="35"/>
    </row>
    <row r="48" spans="1:12" x14ac:dyDescent="0.25">
      <c r="A48" s="108" t="s">
        <v>1039</v>
      </c>
      <c r="B48" s="232">
        <f t="shared" si="5"/>
        <v>2</v>
      </c>
      <c r="C48" s="232" t="str">
        <f t="shared" si="3"/>
        <v>tab/cap</v>
      </c>
      <c r="D48" s="217" t="s">
        <v>178</v>
      </c>
      <c r="E48" s="108" t="str">
        <f t="shared" si="6"/>
        <v>2 pack</v>
      </c>
      <c r="F48" s="232">
        <v>350</v>
      </c>
      <c r="G48" s="232">
        <f t="shared" si="7"/>
        <v>700</v>
      </c>
      <c r="H48" s="108">
        <v>2</v>
      </c>
      <c r="I48" s="108">
        <v>0</v>
      </c>
      <c r="J48" s="37" t="s">
        <v>191</v>
      </c>
      <c r="K48" s="37"/>
      <c r="L48" s="35"/>
    </row>
    <row r="49" spans="1:12" ht="14.45" hidden="1" x14ac:dyDescent="0.3">
      <c r="A49" s="15"/>
      <c r="B49" s="70" t="str">
        <f t="shared" si="5"/>
        <v/>
      </c>
      <c r="C49" s="73" t="str">
        <f t="shared" si="3"/>
        <v>tab/cap</v>
      </c>
      <c r="D49" s="221" t="s">
        <v>179</v>
      </c>
      <c r="E49" s="76" t="str">
        <f t="shared" si="6"/>
        <v xml:space="preserve"> pack</v>
      </c>
      <c r="F49" s="73"/>
      <c r="G49" s="70" t="str">
        <f t="shared" si="7"/>
        <v/>
      </c>
      <c r="H49" s="76">
        <v>1</v>
      </c>
      <c r="I49" s="76">
        <v>1</v>
      </c>
      <c r="J49" s="36" t="s">
        <v>193</v>
      </c>
      <c r="K49" s="36"/>
      <c r="L49" s="35"/>
    </row>
    <row r="50" spans="1:12" s="248" customFormat="1" ht="14.45" hidden="1" x14ac:dyDescent="0.3">
      <c r="A50" s="108" t="s">
        <v>1169</v>
      </c>
      <c r="B50" s="232" t="str">
        <f t="shared" ref="B50" si="8">IF( H50-I50 &gt; 0,H50-I50, "")</f>
        <v/>
      </c>
      <c r="C50" s="232" t="str">
        <f t="shared" ref="C50" si="9" xml:space="preserve"> IF(OR(ISNUMBER(SEARCH("gel",D50)),ISNUMBER(SEARCH("cream",D50)),ISNUMBER(SEARCH("oint",D50)),ISNUMBER(SEARCH("ointment",D50)),ISNUMBER(SEARCH("balm",D50))),"cream",IF( ISNUMBER(SEARCH("inj",D50)), "inj",IF( ISNUMBER(SEARCH("sachet",D50)),"sachet",IF( ISNUMBER(SEARCH("syp",D50)),"syp",IF( ISNUMBER(SEARCH("susp",D50)),"syp",IF( ISNUMBER(SEARCH("sachet",D50)),"sachet","tab/cap") )))))</f>
        <v>tab/cap</v>
      </c>
      <c r="D50" s="159" t="s">
        <v>1136</v>
      </c>
      <c r="E50" s="108" t="str">
        <f t="shared" si="6"/>
        <v xml:space="preserve"> pack</v>
      </c>
      <c r="F50" s="232">
        <v>900</v>
      </c>
      <c r="G50" s="232" t="str">
        <f t="shared" si="7"/>
        <v/>
      </c>
      <c r="H50" s="108">
        <v>1</v>
      </c>
      <c r="I50" s="108">
        <v>1</v>
      </c>
      <c r="J50" s="36"/>
      <c r="K50" s="36"/>
      <c r="L50" s="35"/>
    </row>
    <row r="51" spans="1:12" ht="14.45" hidden="1" x14ac:dyDescent="0.3">
      <c r="A51" s="15" t="s">
        <v>832</v>
      </c>
      <c r="B51" s="70" t="str">
        <f t="shared" si="5"/>
        <v/>
      </c>
      <c r="C51" s="73" t="str">
        <f t="shared" si="3"/>
        <v>tab/cap</v>
      </c>
      <c r="D51" s="74" t="s">
        <v>180</v>
      </c>
      <c r="E51" s="76" t="str">
        <f t="shared" si="6"/>
        <v xml:space="preserve"> pack</v>
      </c>
      <c r="F51" s="73">
        <v>230</v>
      </c>
      <c r="G51" s="70" t="str">
        <f t="shared" si="7"/>
        <v/>
      </c>
      <c r="H51" s="76">
        <v>0</v>
      </c>
      <c r="I51" s="76">
        <v>0</v>
      </c>
      <c r="J51" s="36" t="s">
        <v>194</v>
      </c>
      <c r="K51" s="36"/>
      <c r="L51" s="35"/>
    </row>
    <row r="52" spans="1:12" ht="14.45" hidden="1" x14ac:dyDescent="0.3">
      <c r="A52" s="15" t="s">
        <v>832</v>
      </c>
      <c r="B52" s="70" t="str">
        <f t="shared" si="5"/>
        <v/>
      </c>
      <c r="C52" s="73" t="str">
        <f t="shared" si="3"/>
        <v>tab/cap</v>
      </c>
      <c r="D52" s="74" t="s">
        <v>181</v>
      </c>
      <c r="E52" s="76" t="str">
        <f t="shared" si="6"/>
        <v xml:space="preserve"> pack</v>
      </c>
      <c r="F52" s="73">
        <v>320</v>
      </c>
      <c r="G52" s="70" t="str">
        <f t="shared" si="7"/>
        <v/>
      </c>
      <c r="H52" s="76">
        <v>0</v>
      </c>
      <c r="I52" s="76">
        <v>0</v>
      </c>
      <c r="J52" s="36" t="s">
        <v>195</v>
      </c>
      <c r="K52" s="36"/>
      <c r="L52" s="35"/>
    </row>
    <row r="53" spans="1:12" ht="14.45" hidden="1" x14ac:dyDescent="0.3">
      <c r="B53" s="70" t="str">
        <f t="shared" si="5"/>
        <v/>
      </c>
      <c r="C53" s="73" t="str">
        <f t="shared" si="3"/>
        <v>tab/cap</v>
      </c>
      <c r="D53" s="221" t="s">
        <v>185</v>
      </c>
      <c r="E53" s="76" t="str">
        <f t="shared" si="6"/>
        <v xml:space="preserve"> pack</v>
      </c>
      <c r="F53" s="73"/>
      <c r="G53" s="70" t="str">
        <f t="shared" si="7"/>
        <v/>
      </c>
      <c r="H53" s="76"/>
      <c r="I53" s="76"/>
      <c r="J53" s="35" t="s">
        <v>196</v>
      </c>
      <c r="K53" s="35"/>
      <c r="L53" s="35"/>
    </row>
    <row r="54" spans="1:12" ht="14.45" hidden="1" x14ac:dyDescent="0.3">
      <c r="A54" s="15"/>
      <c r="B54" s="70" t="str">
        <f t="shared" si="5"/>
        <v/>
      </c>
      <c r="C54" s="73" t="str">
        <f t="shared" si="3"/>
        <v>tab/cap</v>
      </c>
      <c r="D54" s="222" t="s">
        <v>187</v>
      </c>
      <c r="E54" s="76" t="str">
        <f t="shared" si="6"/>
        <v xml:space="preserve"> pack</v>
      </c>
      <c r="F54" s="73"/>
      <c r="G54" s="70" t="str">
        <f t="shared" si="7"/>
        <v/>
      </c>
      <c r="H54" s="76"/>
      <c r="I54" s="76"/>
      <c r="J54" s="35" t="s">
        <v>197</v>
      </c>
      <c r="K54" s="25"/>
      <c r="L54" s="25"/>
    </row>
    <row r="55" spans="1:12" ht="14.45" hidden="1" x14ac:dyDescent="0.3">
      <c r="A55" s="15"/>
      <c r="B55" s="70" t="str">
        <f t="shared" si="5"/>
        <v/>
      </c>
      <c r="C55" s="73" t="str">
        <f t="shared" ref="C55:C81" si="10" xml:space="preserve"> IF(OR(ISNUMBER(SEARCH("gel",D55)),ISNUMBER(SEARCH("cream",D55)),ISNUMBER(SEARCH("oint",D55)),ISNUMBER(SEARCH("ointment",D55)),ISNUMBER(SEARCH("balm",D55))),"cream",IF( ISNUMBER(SEARCH("inj",D55)), "inj",IF( ISNUMBER(SEARCH("sachet",D55)),"sachet",IF( ISNUMBER(SEARCH("syp",D55)),"syp",IF( ISNUMBER(SEARCH("susp",D55)),"syp",IF( ISNUMBER(SEARCH("sachet",D55)),"sachet","tab/cap") )))))</f>
        <v>tab/cap</v>
      </c>
      <c r="D55" s="75" t="s">
        <v>191</v>
      </c>
      <c r="E55" s="76" t="str">
        <f t="shared" si="6"/>
        <v xml:space="preserve"> pack</v>
      </c>
      <c r="F55" s="73"/>
      <c r="G55" s="70" t="str">
        <f t="shared" si="7"/>
        <v/>
      </c>
      <c r="H55" s="76">
        <v>1</v>
      </c>
      <c r="I55" s="76">
        <v>1</v>
      </c>
    </row>
    <row r="56" spans="1:12" ht="14.45" hidden="1" x14ac:dyDescent="0.3">
      <c r="A56" s="15"/>
      <c r="B56" s="70" t="str">
        <f t="shared" si="5"/>
        <v/>
      </c>
      <c r="C56" s="73" t="str">
        <f t="shared" si="10"/>
        <v>tab/cap</v>
      </c>
      <c r="D56" s="221" t="s">
        <v>840</v>
      </c>
      <c r="E56" s="76" t="str">
        <f t="shared" si="6"/>
        <v xml:space="preserve"> pack</v>
      </c>
      <c r="F56" s="73"/>
      <c r="G56" s="70"/>
      <c r="H56" s="76">
        <v>1</v>
      </c>
      <c r="I56" s="76">
        <v>1</v>
      </c>
    </row>
    <row r="57" spans="1:12" ht="14.45" hidden="1" x14ac:dyDescent="0.3">
      <c r="A57" s="15"/>
      <c r="B57" s="70" t="str">
        <f t="shared" si="5"/>
        <v/>
      </c>
      <c r="C57" s="73" t="str">
        <f t="shared" si="10"/>
        <v>tab/cap</v>
      </c>
      <c r="D57" s="221" t="s">
        <v>192</v>
      </c>
      <c r="E57" s="76" t="str">
        <f t="shared" si="6"/>
        <v xml:space="preserve"> pack</v>
      </c>
      <c r="F57" s="73"/>
      <c r="G57" s="70" t="str">
        <f t="shared" ref="G57:G67" si="11">IF( B57="", "",B57*F57)</f>
        <v/>
      </c>
      <c r="H57" s="76"/>
      <c r="I57" s="76"/>
    </row>
    <row r="58" spans="1:12" ht="14.45" hidden="1" x14ac:dyDescent="0.3">
      <c r="A58" s="15"/>
      <c r="B58" s="70" t="str">
        <f t="shared" si="5"/>
        <v/>
      </c>
      <c r="C58" s="73" t="str">
        <f t="shared" si="10"/>
        <v>tab/cap</v>
      </c>
      <c r="D58" s="222" t="s">
        <v>193</v>
      </c>
      <c r="E58" s="76" t="str">
        <f t="shared" si="6"/>
        <v xml:space="preserve"> pack</v>
      </c>
      <c r="F58" s="73">
        <v>165</v>
      </c>
      <c r="G58" s="70" t="str">
        <f t="shared" si="11"/>
        <v/>
      </c>
      <c r="H58" s="76">
        <v>1</v>
      </c>
      <c r="I58" s="76">
        <v>1</v>
      </c>
    </row>
    <row r="59" spans="1:12" ht="14.45" hidden="1" x14ac:dyDescent="0.3">
      <c r="A59" s="15"/>
      <c r="B59" s="70" t="str">
        <f t="shared" si="5"/>
        <v/>
      </c>
      <c r="C59" s="73" t="s">
        <v>516</v>
      </c>
      <c r="D59" s="74" t="s">
        <v>196</v>
      </c>
      <c r="E59" s="76" t="str">
        <f t="shared" si="6"/>
        <v xml:space="preserve"> pack</v>
      </c>
      <c r="F59" s="73"/>
      <c r="G59" s="70" t="str">
        <f t="shared" si="11"/>
        <v/>
      </c>
      <c r="H59" s="76">
        <v>1</v>
      </c>
      <c r="I59" s="76">
        <v>1</v>
      </c>
    </row>
    <row r="60" spans="1:12" ht="14.45" x14ac:dyDescent="0.3">
      <c r="A60" s="15"/>
      <c r="B60" s="70">
        <f t="shared" si="5"/>
        <v>6</v>
      </c>
      <c r="C60" s="73" t="str">
        <f t="shared" si="10"/>
        <v>tab/cap</v>
      </c>
      <c r="D60" s="74" t="s">
        <v>197</v>
      </c>
      <c r="E60" s="76" t="str">
        <f t="shared" si="6"/>
        <v>6 pack</v>
      </c>
      <c r="F60" s="73">
        <v>85</v>
      </c>
      <c r="G60" s="70">
        <f t="shared" si="11"/>
        <v>510</v>
      </c>
      <c r="H60" s="76">
        <v>10</v>
      </c>
      <c r="I60" s="76">
        <v>4</v>
      </c>
    </row>
    <row r="61" spans="1:12" ht="14.45" hidden="1" x14ac:dyDescent="0.3">
      <c r="A61" s="15" t="s">
        <v>832</v>
      </c>
      <c r="B61" s="70" t="str">
        <f t="shared" si="5"/>
        <v/>
      </c>
      <c r="C61" s="73" t="str">
        <f t="shared" si="10"/>
        <v>tab/cap</v>
      </c>
      <c r="D61" s="74" t="s">
        <v>198</v>
      </c>
      <c r="E61" s="76" t="str">
        <f t="shared" si="6"/>
        <v xml:space="preserve"> pack</v>
      </c>
      <c r="F61" s="73">
        <v>710</v>
      </c>
      <c r="G61" s="70" t="str">
        <f t="shared" si="11"/>
        <v/>
      </c>
      <c r="H61" s="76">
        <v>0</v>
      </c>
      <c r="I61" s="76"/>
    </row>
    <row r="62" spans="1:12" s="248" customFormat="1" ht="14.45" hidden="1" x14ac:dyDescent="0.3">
      <c r="A62" s="15" t="s">
        <v>1177</v>
      </c>
      <c r="B62" s="70"/>
      <c r="C62" s="73"/>
      <c r="D62" s="77" t="s">
        <v>1176</v>
      </c>
      <c r="E62" s="76"/>
      <c r="F62" s="73"/>
      <c r="G62" s="70"/>
      <c r="H62" s="76"/>
      <c r="I62" s="76"/>
    </row>
    <row r="63" spans="1:12" ht="14.45" hidden="1" x14ac:dyDescent="0.3">
      <c r="A63" s="15"/>
      <c r="B63" s="70" t="str">
        <f t="shared" si="5"/>
        <v/>
      </c>
      <c r="C63" s="73" t="str">
        <f t="shared" si="10"/>
        <v>tab/cap</v>
      </c>
      <c r="D63" s="77" t="s">
        <v>1163</v>
      </c>
      <c r="E63" s="76" t="str">
        <f t="shared" si="6"/>
        <v xml:space="preserve"> pack</v>
      </c>
      <c r="F63" s="73"/>
      <c r="G63" s="70" t="str">
        <f t="shared" si="11"/>
        <v/>
      </c>
      <c r="H63" s="76">
        <v>1</v>
      </c>
      <c r="I63" s="76">
        <v>1</v>
      </c>
    </row>
    <row r="64" spans="1:12" s="248" customFormat="1" ht="14.45" hidden="1" x14ac:dyDescent="0.3">
      <c r="A64" s="108"/>
      <c r="B64" s="232" t="str">
        <f t="shared" ref="B64" si="12">IF( H64-I64 &gt; 0,H64-I64, "")</f>
        <v/>
      </c>
      <c r="C64" s="232" t="str">
        <f t="shared" ref="C64" si="13" xml:space="preserve"> IF(OR(ISNUMBER(SEARCH("gel",D64)),ISNUMBER(SEARCH("cream",D64)),ISNUMBER(SEARCH("oint",D64)),ISNUMBER(SEARCH("ointment",D64)),ISNUMBER(SEARCH("balm",D64))),"cream",IF( ISNUMBER(SEARCH("inj",D64)), "inj",IF( ISNUMBER(SEARCH("sachet",D64)),"sachet",IF( ISNUMBER(SEARCH("syp",D64)),"syp",IF( ISNUMBER(SEARCH("susp",D64)),"syp",IF( ISNUMBER(SEARCH("sachet",D64)),"sachet","tab/cap") )))))</f>
        <v>tab/cap</v>
      </c>
      <c r="D64" s="217" t="s">
        <v>1164</v>
      </c>
      <c r="E64" s="108" t="str">
        <f t="shared" ref="E64" si="14">B64 &amp;" pack"</f>
        <v xml:space="preserve"> pack</v>
      </c>
      <c r="F64" s="232">
        <v>300</v>
      </c>
      <c r="G64" s="232" t="str">
        <f t="shared" ref="G64" si="15">IF( B64="", "",B64*F64)</f>
        <v/>
      </c>
      <c r="H64" s="108">
        <v>1</v>
      </c>
      <c r="I64" s="108">
        <v>1</v>
      </c>
    </row>
    <row r="65" spans="1:9" ht="14.45" hidden="1" x14ac:dyDescent="0.3">
      <c r="A65" s="15"/>
      <c r="B65" s="70" t="str">
        <f t="shared" si="5"/>
        <v/>
      </c>
      <c r="C65" s="73" t="str">
        <f t="shared" si="10"/>
        <v>tab/cap</v>
      </c>
      <c r="D65" s="74" t="s">
        <v>212</v>
      </c>
      <c r="E65" s="76" t="str">
        <f t="shared" si="6"/>
        <v xml:space="preserve"> pack</v>
      </c>
      <c r="F65" s="73">
        <v>250</v>
      </c>
      <c r="G65" s="70" t="str">
        <f t="shared" si="11"/>
        <v/>
      </c>
      <c r="H65" s="76">
        <v>1</v>
      </c>
      <c r="I65" s="76">
        <v>1</v>
      </c>
    </row>
    <row r="66" spans="1:9" ht="14.45" hidden="1" x14ac:dyDescent="0.3">
      <c r="A66" s="15"/>
      <c r="B66" s="70" t="str">
        <f t="shared" si="5"/>
        <v/>
      </c>
      <c r="C66" s="73" t="str">
        <f t="shared" si="10"/>
        <v>tab/cap</v>
      </c>
      <c r="D66" s="221" t="s">
        <v>470</v>
      </c>
      <c r="E66" s="76" t="str">
        <f t="shared" si="6"/>
        <v xml:space="preserve"> pack</v>
      </c>
      <c r="F66" s="73"/>
      <c r="G66" s="70" t="str">
        <f t="shared" si="11"/>
        <v/>
      </c>
      <c r="H66" s="76"/>
      <c r="I66" s="76"/>
    </row>
    <row r="67" spans="1:9" ht="14.45" hidden="1" x14ac:dyDescent="0.3">
      <c r="A67" s="15"/>
      <c r="B67" s="70" t="str">
        <f t="shared" si="5"/>
        <v/>
      </c>
      <c r="C67" s="73" t="str">
        <f t="shared" si="10"/>
        <v>tab/cap</v>
      </c>
      <c r="D67" s="221" t="s">
        <v>471</v>
      </c>
      <c r="E67" s="76" t="str">
        <f t="shared" si="6"/>
        <v xml:space="preserve"> pack</v>
      </c>
      <c r="F67" s="73"/>
      <c r="G67" s="70" t="str">
        <f t="shared" si="11"/>
        <v/>
      </c>
      <c r="H67" s="76"/>
      <c r="I67" s="76"/>
    </row>
    <row r="68" spans="1:9" hidden="1" x14ac:dyDescent="0.25">
      <c r="A68" s="15"/>
      <c r="B68" s="70" t="str">
        <f t="shared" si="5"/>
        <v/>
      </c>
      <c r="C68" s="73" t="str">
        <f t="shared" si="10"/>
        <v>tab/cap</v>
      </c>
      <c r="D68" s="221" t="s">
        <v>839</v>
      </c>
      <c r="E68" s="76" t="str">
        <f t="shared" si="6"/>
        <v xml:space="preserve"> pack</v>
      </c>
      <c r="F68" s="73"/>
      <c r="G68" s="70"/>
      <c r="H68" s="76">
        <v>1</v>
      </c>
      <c r="I68" s="76">
        <v>1</v>
      </c>
    </row>
    <row r="69" spans="1:9" hidden="1" x14ac:dyDescent="0.25">
      <c r="A69" s="15"/>
      <c r="B69" s="70" t="str">
        <f t="shared" ref="B69:B80" si="16">IF( H69-I69 &gt; 0,H69-I69, "")</f>
        <v/>
      </c>
      <c r="C69" s="73" t="str">
        <f t="shared" si="10"/>
        <v>tab/cap</v>
      </c>
      <c r="D69" s="19" t="s">
        <v>1179</v>
      </c>
      <c r="E69" s="76" t="str">
        <f t="shared" ref="E69:E87" si="17">B69 &amp;" pack"</f>
        <v xml:space="preserve"> pack</v>
      </c>
      <c r="F69" s="73"/>
      <c r="G69" s="70" t="str">
        <f t="shared" ref="G69:G92" si="18">IF( B69="", "",B69*F69)</f>
        <v/>
      </c>
      <c r="H69" s="76">
        <v>2</v>
      </c>
      <c r="I69" s="76">
        <v>2</v>
      </c>
    </row>
    <row r="70" spans="1:9" hidden="1" x14ac:dyDescent="0.25">
      <c r="A70" s="15" t="s">
        <v>832</v>
      </c>
      <c r="B70" s="70" t="str">
        <f t="shared" si="16"/>
        <v/>
      </c>
      <c r="C70" s="73" t="str">
        <f t="shared" si="10"/>
        <v>tab/cap</v>
      </c>
      <c r="D70" s="19" t="s">
        <v>216</v>
      </c>
      <c r="E70" s="76" t="str">
        <f t="shared" si="17"/>
        <v xml:space="preserve"> pack</v>
      </c>
      <c r="F70" s="73"/>
      <c r="G70" s="70" t="str">
        <f t="shared" si="18"/>
        <v/>
      </c>
      <c r="H70" s="76">
        <v>0</v>
      </c>
      <c r="I70" s="76">
        <v>0</v>
      </c>
    </row>
    <row r="71" spans="1:9" hidden="1" x14ac:dyDescent="0.25">
      <c r="A71" s="15"/>
      <c r="B71" s="70" t="str">
        <f t="shared" si="16"/>
        <v/>
      </c>
      <c r="C71" s="73" t="str">
        <f t="shared" si="10"/>
        <v>tab/cap</v>
      </c>
      <c r="D71" s="74" t="s">
        <v>213</v>
      </c>
      <c r="E71" s="76" t="str">
        <f t="shared" si="17"/>
        <v xml:space="preserve"> pack</v>
      </c>
      <c r="F71" s="73"/>
      <c r="G71" s="70" t="str">
        <f t="shared" si="18"/>
        <v/>
      </c>
      <c r="H71" s="76">
        <v>4</v>
      </c>
      <c r="I71" s="76">
        <v>4</v>
      </c>
    </row>
    <row r="72" spans="1:9" hidden="1" x14ac:dyDescent="0.25">
      <c r="A72" s="108" t="s">
        <v>1092</v>
      </c>
      <c r="B72" s="232" t="str">
        <f t="shared" si="16"/>
        <v/>
      </c>
      <c r="C72" s="232" t="str">
        <f t="shared" si="10"/>
        <v>tab/cap</v>
      </c>
      <c r="D72" s="159" t="s">
        <v>468</v>
      </c>
      <c r="E72" s="108" t="str">
        <f t="shared" si="17"/>
        <v xml:space="preserve"> pack</v>
      </c>
      <c r="F72" s="232">
        <v>200</v>
      </c>
      <c r="G72" s="232" t="str">
        <f t="shared" si="18"/>
        <v/>
      </c>
      <c r="H72" s="108">
        <v>2</v>
      </c>
      <c r="I72" s="108">
        <v>2</v>
      </c>
    </row>
    <row r="73" spans="1:9" hidden="1" x14ac:dyDescent="0.25">
      <c r="A73" s="15"/>
      <c r="B73" s="70" t="str">
        <f t="shared" si="16"/>
        <v/>
      </c>
      <c r="C73" s="73" t="str">
        <f t="shared" si="10"/>
        <v>tab/cap</v>
      </c>
      <c r="D73" s="74" t="s">
        <v>469</v>
      </c>
      <c r="E73" s="76" t="str">
        <f t="shared" si="17"/>
        <v xml:space="preserve"> pack</v>
      </c>
      <c r="F73" s="73"/>
      <c r="G73" s="70" t="str">
        <f t="shared" si="18"/>
        <v/>
      </c>
      <c r="H73" s="76">
        <v>5</v>
      </c>
      <c r="I73" s="76">
        <v>5</v>
      </c>
    </row>
    <row r="74" spans="1:9" hidden="1" x14ac:dyDescent="0.25">
      <c r="A74" s="15"/>
      <c r="B74" s="70" t="str">
        <f t="shared" si="16"/>
        <v/>
      </c>
      <c r="C74" s="73" t="str">
        <f t="shared" si="10"/>
        <v>tab/cap</v>
      </c>
      <c r="D74" s="74" t="s">
        <v>214</v>
      </c>
      <c r="E74" s="76" t="str">
        <f t="shared" si="17"/>
        <v xml:space="preserve"> pack</v>
      </c>
      <c r="F74" s="73"/>
      <c r="G74" s="70" t="str">
        <f t="shared" si="18"/>
        <v/>
      </c>
      <c r="H74" s="76"/>
      <c r="I74" s="76"/>
    </row>
    <row r="75" spans="1:9" hidden="1" x14ac:dyDescent="0.25">
      <c r="A75" s="259">
        <v>44564</v>
      </c>
      <c r="B75" s="232" t="str">
        <f t="shared" si="16"/>
        <v/>
      </c>
      <c r="C75" s="232" t="str">
        <f t="shared" si="10"/>
        <v>tab/cap</v>
      </c>
      <c r="D75" s="217" t="s">
        <v>472</v>
      </c>
      <c r="E75" s="108" t="str">
        <f t="shared" si="17"/>
        <v xml:space="preserve"> pack</v>
      </c>
      <c r="F75" s="232"/>
      <c r="G75" s="232" t="str">
        <f t="shared" si="18"/>
        <v/>
      </c>
      <c r="H75" s="108"/>
      <c r="I75" s="108"/>
    </row>
    <row r="76" spans="1:9" hidden="1" x14ac:dyDescent="0.25">
      <c r="A76" s="15"/>
      <c r="B76" s="70" t="str">
        <f t="shared" si="16"/>
        <v/>
      </c>
      <c r="C76" s="73" t="str">
        <f t="shared" si="10"/>
        <v>tab/cap</v>
      </c>
      <c r="D76" s="10" t="s">
        <v>221</v>
      </c>
      <c r="E76" s="76" t="str">
        <f t="shared" si="17"/>
        <v xml:space="preserve"> pack</v>
      </c>
      <c r="F76" s="73"/>
      <c r="G76" s="70" t="str">
        <f t="shared" si="18"/>
        <v/>
      </c>
      <c r="H76" s="76">
        <v>2</v>
      </c>
      <c r="I76" s="76">
        <v>2</v>
      </c>
    </row>
    <row r="77" spans="1:9" hidden="1" x14ac:dyDescent="0.25">
      <c r="A77" s="15"/>
      <c r="B77" s="70" t="str">
        <f t="shared" si="16"/>
        <v/>
      </c>
      <c r="C77" s="73" t="str">
        <f t="shared" si="10"/>
        <v>tab/cap</v>
      </c>
      <c r="D77" s="10" t="s">
        <v>222</v>
      </c>
      <c r="E77" s="76" t="str">
        <f t="shared" si="17"/>
        <v xml:space="preserve"> pack</v>
      </c>
      <c r="F77" s="76"/>
      <c r="G77" s="70" t="str">
        <f t="shared" si="18"/>
        <v/>
      </c>
      <c r="H77" s="76"/>
      <c r="I77" s="76"/>
    </row>
    <row r="78" spans="1:9" hidden="1" x14ac:dyDescent="0.25">
      <c r="A78" s="15"/>
      <c r="B78" s="70" t="str">
        <f t="shared" si="16"/>
        <v/>
      </c>
      <c r="C78" s="73" t="str">
        <f t="shared" si="10"/>
        <v>tab/cap</v>
      </c>
      <c r="D78" s="10" t="s">
        <v>223</v>
      </c>
      <c r="E78" s="76" t="str">
        <f t="shared" si="17"/>
        <v xml:space="preserve"> pack</v>
      </c>
      <c r="F78" s="76"/>
      <c r="G78" s="70" t="str">
        <f t="shared" si="18"/>
        <v/>
      </c>
      <c r="H78" s="76"/>
      <c r="I78" s="76"/>
    </row>
    <row r="79" spans="1:9" hidden="1" x14ac:dyDescent="0.25">
      <c r="A79" s="15"/>
      <c r="B79" s="70" t="str">
        <f t="shared" si="16"/>
        <v/>
      </c>
      <c r="C79" s="73" t="str">
        <f t="shared" si="10"/>
        <v>tab/cap</v>
      </c>
      <c r="D79" s="222" t="s">
        <v>226</v>
      </c>
      <c r="E79" s="76" t="str">
        <f t="shared" si="17"/>
        <v xml:space="preserve"> pack</v>
      </c>
      <c r="F79" s="76"/>
      <c r="G79" s="70" t="str">
        <f t="shared" si="18"/>
        <v/>
      </c>
      <c r="H79" s="76"/>
      <c r="I79" s="76"/>
    </row>
    <row r="80" spans="1:9" hidden="1" x14ac:dyDescent="0.25">
      <c r="A80" s="15"/>
      <c r="B80" s="70" t="str">
        <f t="shared" si="16"/>
        <v/>
      </c>
      <c r="C80" s="73" t="str">
        <f t="shared" si="10"/>
        <v>tab/cap</v>
      </c>
      <c r="D80" s="222" t="s">
        <v>227</v>
      </c>
      <c r="E80" s="76" t="str">
        <f t="shared" si="17"/>
        <v xml:space="preserve"> pack</v>
      </c>
      <c r="F80" s="73"/>
      <c r="G80" s="70" t="str">
        <f t="shared" si="18"/>
        <v/>
      </c>
      <c r="H80" s="76"/>
      <c r="I80" s="76"/>
    </row>
    <row r="81" spans="1:13" hidden="1" x14ac:dyDescent="0.25">
      <c r="A81" s="15" t="s">
        <v>832</v>
      </c>
      <c r="B81" s="70"/>
      <c r="C81" s="73" t="str">
        <f t="shared" si="10"/>
        <v>tab/cap</v>
      </c>
      <c r="D81" s="222" t="s">
        <v>228</v>
      </c>
      <c r="E81" s="76" t="str">
        <f t="shared" si="17"/>
        <v xml:space="preserve"> pack</v>
      </c>
      <c r="F81" s="73"/>
      <c r="G81" s="70" t="str">
        <f t="shared" si="18"/>
        <v/>
      </c>
      <c r="H81" s="76"/>
      <c r="I81" s="76"/>
    </row>
    <row r="82" spans="1:13" x14ac:dyDescent="0.25">
      <c r="A82" s="15"/>
      <c r="B82" s="70">
        <f t="shared" ref="B82:B87" si="19">IF( H82-I82 &gt; 0,H82-I82, "")</f>
        <v>2</v>
      </c>
      <c r="C82" s="73" t="s">
        <v>515</v>
      </c>
      <c r="D82" s="74" t="s">
        <v>156</v>
      </c>
      <c r="E82" s="76" t="str">
        <f t="shared" si="17"/>
        <v>2 pack</v>
      </c>
      <c r="F82" s="73">
        <v>121</v>
      </c>
      <c r="G82" s="70">
        <f t="shared" si="18"/>
        <v>242</v>
      </c>
      <c r="H82" s="76">
        <v>3</v>
      </c>
      <c r="I82" s="76">
        <v>1</v>
      </c>
    </row>
    <row r="83" spans="1:13" hidden="1" x14ac:dyDescent="0.25">
      <c r="A83" s="15"/>
      <c r="B83" s="70" t="str">
        <f t="shared" si="19"/>
        <v/>
      </c>
      <c r="C83" s="73" t="s">
        <v>515</v>
      </c>
      <c r="D83" s="75" t="s">
        <v>157</v>
      </c>
      <c r="E83" s="76" t="str">
        <f t="shared" si="17"/>
        <v xml:space="preserve"> pack</v>
      </c>
      <c r="F83" s="73">
        <v>220</v>
      </c>
      <c r="G83" s="70" t="str">
        <f t="shared" si="18"/>
        <v/>
      </c>
      <c r="H83" s="76">
        <v>1</v>
      </c>
      <c r="I83" s="76">
        <v>1</v>
      </c>
    </row>
    <row r="84" spans="1:13" hidden="1" x14ac:dyDescent="0.25">
      <c r="A84" s="15"/>
      <c r="B84" s="70" t="str">
        <f t="shared" si="19"/>
        <v/>
      </c>
      <c r="C84" s="73" t="s">
        <v>515</v>
      </c>
      <c r="D84" s="77" t="s">
        <v>500</v>
      </c>
      <c r="E84" s="76" t="str">
        <f t="shared" si="17"/>
        <v xml:space="preserve"> pack</v>
      </c>
      <c r="F84" s="76"/>
      <c r="G84" s="70" t="str">
        <f t="shared" si="18"/>
        <v/>
      </c>
      <c r="H84" s="76"/>
      <c r="I84" s="76"/>
    </row>
    <row r="85" spans="1:13" hidden="1" x14ac:dyDescent="0.25">
      <c r="A85" s="15"/>
      <c r="B85" s="70" t="str">
        <f t="shared" si="19"/>
        <v/>
      </c>
      <c r="C85" s="78" t="s">
        <v>825</v>
      </c>
      <c r="D85" s="80" t="s">
        <v>784</v>
      </c>
      <c r="E85" s="46" t="str">
        <f t="shared" si="17"/>
        <v xml:space="preserve"> pack</v>
      </c>
      <c r="F85" s="78"/>
      <c r="G85" s="70" t="str">
        <f t="shared" si="18"/>
        <v/>
      </c>
      <c r="H85" s="46">
        <v>1</v>
      </c>
      <c r="I85" s="46">
        <v>1</v>
      </c>
    </row>
    <row r="86" spans="1:13" hidden="1" x14ac:dyDescent="0.25">
      <c r="A86" s="15"/>
      <c r="B86" s="70" t="str">
        <f t="shared" si="19"/>
        <v/>
      </c>
      <c r="C86" s="78" t="s">
        <v>825</v>
      </c>
      <c r="D86" s="80" t="s">
        <v>501</v>
      </c>
      <c r="E86" s="46" t="str">
        <f t="shared" si="17"/>
        <v xml:space="preserve"> pack</v>
      </c>
      <c r="F86" s="78">
        <v>240</v>
      </c>
      <c r="G86" s="70" t="str">
        <f t="shared" si="18"/>
        <v/>
      </c>
      <c r="H86" s="46">
        <v>1</v>
      </c>
      <c r="I86" s="46">
        <v>1</v>
      </c>
    </row>
    <row r="87" spans="1:13" hidden="1" x14ac:dyDescent="0.25">
      <c r="A87" s="108" t="s">
        <v>1028</v>
      </c>
      <c r="B87" s="232" t="str">
        <f t="shared" si="19"/>
        <v/>
      </c>
      <c r="C87" s="232" t="s">
        <v>486</v>
      </c>
      <c r="D87" s="159" t="s">
        <v>1038</v>
      </c>
      <c r="E87" s="108" t="str">
        <f t="shared" si="17"/>
        <v xml:space="preserve"> pack</v>
      </c>
      <c r="F87" s="232">
        <v>750</v>
      </c>
      <c r="G87" s="232" t="str">
        <f t="shared" si="18"/>
        <v/>
      </c>
      <c r="H87" s="108">
        <v>1</v>
      </c>
      <c r="I87" s="108">
        <v>1</v>
      </c>
    </row>
    <row r="88" spans="1:13" s="248" customFormat="1" hidden="1" x14ac:dyDescent="0.25">
      <c r="A88" s="14"/>
      <c r="B88" s="14"/>
      <c r="C88" s="14"/>
      <c r="D88" s="14"/>
      <c r="E88" s="14"/>
      <c r="F88" s="14"/>
      <c r="G88" s="14"/>
      <c r="H88" s="14"/>
      <c r="I88" s="14"/>
    </row>
    <row r="89" spans="1:13" s="248" customFormat="1" hidden="1" x14ac:dyDescent="0.25">
      <c r="A89" s="14"/>
      <c r="B89" s="14"/>
      <c r="C89" s="14"/>
      <c r="D89" s="14"/>
      <c r="E89" s="14"/>
      <c r="F89" s="14"/>
      <c r="G89" s="14"/>
      <c r="H89" s="14"/>
      <c r="I89" s="14"/>
    </row>
    <row r="90" spans="1:13" s="248" customFormat="1" hidden="1" x14ac:dyDescent="0.25">
      <c r="A90" s="14"/>
      <c r="B90" s="14"/>
      <c r="C90" s="14"/>
      <c r="D90" s="14"/>
      <c r="E90" s="14"/>
      <c r="F90" s="14"/>
      <c r="G90" s="14"/>
      <c r="H90" s="14"/>
      <c r="I90" s="14"/>
    </row>
    <row r="91" spans="1:13" hidden="1" x14ac:dyDescent="0.25">
      <c r="B91" s="14"/>
      <c r="C91" s="14"/>
      <c r="D91" s="14"/>
      <c r="F91" s="14"/>
      <c r="G91" s="14"/>
    </row>
    <row r="92" spans="1:13" hidden="1" x14ac:dyDescent="0.25">
      <c r="A92" s="15" t="s">
        <v>1015</v>
      </c>
      <c r="B92" s="70" t="str">
        <f>IF( H92-I92 &gt; 0,H92-I92, "")</f>
        <v/>
      </c>
      <c r="C92" s="78" t="str">
        <f xml:space="preserve"> IF(OR(ISNUMBER(SEARCH("gel",D92)),ISNUMBER(SEARCH("cream",D92)),ISNUMBER(SEARCH("oint",D92)),ISNUMBER(SEARCH("ointment",D92)),ISNUMBER(SEARCH("balm",D92))),"cream",IF( ISNUMBER(SEARCH("inj",D92)), "inj",IF( ISNUMBER(SEARCH("sachet",D92)),"sachet",IF( ISNUMBER(SEARCH("syp",D92)),"syp",IF( ISNUMBER(SEARCH("susp",D92)),"syp",IF( ISNUMBER(SEARCH("sachet",D92)),"sachet","tab/cap") )))))</f>
        <v>syp</v>
      </c>
      <c r="D92" s="80" t="s">
        <v>194</v>
      </c>
      <c r="E92" s="46" t="str">
        <f>B92 &amp;" pack"</f>
        <v xml:space="preserve"> pack</v>
      </c>
      <c r="F92" s="78"/>
      <c r="G92" s="70" t="str">
        <f t="shared" si="18"/>
        <v/>
      </c>
      <c r="H92" s="46">
        <v>0</v>
      </c>
      <c r="I92" s="46"/>
      <c r="J92" s="35" t="s">
        <v>171</v>
      </c>
      <c r="K92" s="35"/>
      <c r="L92" s="35" t="s">
        <v>218</v>
      </c>
    </row>
    <row r="93" spans="1:13" ht="14.45" hidden="1" x14ac:dyDescent="0.3">
      <c r="A93" s="15" t="s">
        <v>1015</v>
      </c>
      <c r="B93" s="70" t="str">
        <f>IF( H93-I93 &gt; 0,H93-I93, "")</f>
        <v/>
      </c>
      <c r="C93" s="73" t="str">
        <f xml:space="preserve"> IF(OR(ISNUMBER(SEARCH("gel",D93)),ISNUMBER(SEARCH("cream",D93)),ISNUMBER(SEARCH("oint",D93)),ISNUMBER(SEARCH("ointment",D93)),ISNUMBER(SEARCH("balm",D93))),"cream",IF( ISNUMBER(SEARCH("inj",D93)), "inj",IF( ISNUMBER(SEARCH("sachet",D93)),"sachet",IF( ISNUMBER(SEARCH("syp",D93)),"syp",IF( ISNUMBER(SEARCH("susp",D93)),"syp",IF( ISNUMBER(SEARCH("sachet",D93)),"sachet","tab/cap") )))))</f>
        <v>tab/cap</v>
      </c>
      <c r="D93" s="77" t="s">
        <v>195</v>
      </c>
      <c r="E93" s="76" t="str">
        <f>B93 &amp;" pack"</f>
        <v xml:space="preserve"> pack</v>
      </c>
      <c r="F93" s="73"/>
      <c r="G93" s="70" t="str">
        <f>IF( B93="", "",B93*F93)</f>
        <v/>
      </c>
      <c r="H93" s="76">
        <v>0</v>
      </c>
      <c r="I93" s="76"/>
    </row>
    <row r="94" spans="1:13" hidden="1" x14ac:dyDescent="0.25"/>
    <row r="95" spans="1:13" hidden="1" x14ac:dyDescent="0.25"/>
    <row r="96" spans="1:13" hidden="1" x14ac:dyDescent="0.25">
      <c r="F96" s="70">
        <v>6</v>
      </c>
      <c r="G96" s="78" t="s">
        <v>809</v>
      </c>
      <c r="H96" s="79" t="s">
        <v>175</v>
      </c>
      <c r="I96" s="46" t="s">
        <v>778</v>
      </c>
      <c r="J96" s="70">
        <v>0</v>
      </c>
      <c r="K96" s="46">
        <v>8</v>
      </c>
      <c r="L96" s="46">
        <v>0</v>
      </c>
      <c r="M96" s="46">
        <v>0</v>
      </c>
    </row>
    <row r="97" spans="6:13" hidden="1" x14ac:dyDescent="0.25">
      <c r="F97" s="70">
        <v>6</v>
      </c>
      <c r="G97" s="78" t="s">
        <v>809</v>
      </c>
      <c r="H97" s="80" t="s">
        <v>824</v>
      </c>
      <c r="I97" s="46" t="s">
        <v>843</v>
      </c>
      <c r="J97" s="70">
        <v>0</v>
      </c>
      <c r="K97" s="46">
        <v>8</v>
      </c>
      <c r="L97" s="46">
        <v>2</v>
      </c>
      <c r="M97" s="46">
        <v>6</v>
      </c>
    </row>
    <row r="98" spans="6:13" hidden="1" x14ac:dyDescent="0.25">
      <c r="F98" s="70">
        <v>5</v>
      </c>
      <c r="G98" s="78" t="s">
        <v>809</v>
      </c>
      <c r="H98" s="80" t="s">
        <v>499</v>
      </c>
      <c r="I98" s="46" t="s">
        <v>1006</v>
      </c>
      <c r="J98" s="70">
        <v>55</v>
      </c>
      <c r="K98" s="46">
        <v>6</v>
      </c>
      <c r="L98" s="46">
        <v>1</v>
      </c>
      <c r="M98" s="46">
        <v>20</v>
      </c>
    </row>
    <row r="99" spans="6:13" hidden="1" x14ac:dyDescent="0.25">
      <c r="F99" s="70">
        <v>1</v>
      </c>
      <c r="G99" s="78" t="s">
        <v>484</v>
      </c>
      <c r="H99" s="80" t="s">
        <v>194</v>
      </c>
      <c r="I99" s="46" t="s">
        <v>466</v>
      </c>
      <c r="J99" s="70">
        <v>0</v>
      </c>
      <c r="K99" s="46">
        <v>1</v>
      </c>
      <c r="L99" s="46"/>
      <c r="M99" s="46"/>
    </row>
    <row r="100" spans="6:13" hidden="1" x14ac:dyDescent="0.25">
      <c r="F100" s="70">
        <v>2</v>
      </c>
      <c r="G100" s="73" t="s">
        <v>814</v>
      </c>
      <c r="H100" s="222" t="s">
        <v>154</v>
      </c>
      <c r="I100" s="76" t="s">
        <v>466</v>
      </c>
      <c r="J100" s="70">
        <v>502</v>
      </c>
      <c r="K100" s="76">
        <v>3</v>
      </c>
      <c r="L100" s="76">
        <v>1</v>
      </c>
      <c r="M100" s="76"/>
    </row>
    <row r="101" spans="6:13" hidden="1" x14ac:dyDescent="0.25">
      <c r="F101" s="70">
        <v>1</v>
      </c>
      <c r="G101" s="73" t="s">
        <v>814</v>
      </c>
      <c r="H101" s="10" t="s">
        <v>158</v>
      </c>
      <c r="I101" s="76" t="s">
        <v>466</v>
      </c>
      <c r="J101" s="70">
        <v>0</v>
      </c>
      <c r="K101" s="76">
        <v>1</v>
      </c>
      <c r="L101" s="76">
        <v>0</v>
      </c>
      <c r="M101" s="76"/>
    </row>
    <row r="102" spans="6:13" hidden="1" x14ac:dyDescent="0.25">
      <c r="F102" s="70">
        <v>1</v>
      </c>
      <c r="G102" s="73" t="s">
        <v>814</v>
      </c>
      <c r="H102" s="77" t="s">
        <v>1008</v>
      </c>
      <c r="I102" s="76" t="s">
        <v>466</v>
      </c>
      <c r="J102" s="70"/>
      <c r="K102" s="76">
        <v>1</v>
      </c>
      <c r="L102" s="76">
        <v>0</v>
      </c>
      <c r="M102" s="76"/>
    </row>
    <row r="103" spans="6:13" hidden="1" x14ac:dyDescent="0.25">
      <c r="F103" s="70">
        <v>1</v>
      </c>
      <c r="G103" s="73" t="s">
        <v>814</v>
      </c>
      <c r="H103" s="77" t="s">
        <v>1009</v>
      </c>
      <c r="I103" s="76" t="s">
        <v>466</v>
      </c>
      <c r="J103" s="70"/>
      <c r="K103" s="76">
        <v>1</v>
      </c>
      <c r="L103" s="76">
        <v>0</v>
      </c>
      <c r="M103" s="76"/>
    </row>
    <row r="104" spans="6:13" hidden="1" x14ac:dyDescent="0.25">
      <c r="F104" s="70">
        <v>1</v>
      </c>
      <c r="G104" s="73" t="s">
        <v>814</v>
      </c>
      <c r="H104" s="77" t="s">
        <v>195</v>
      </c>
      <c r="I104" s="76" t="s">
        <v>466</v>
      </c>
      <c r="J104" s="70">
        <v>0</v>
      </c>
      <c r="K104" s="76">
        <v>1</v>
      </c>
      <c r="L104" s="76"/>
      <c r="M104" s="76"/>
    </row>
    <row r="105" spans="6:13" hidden="1" x14ac:dyDescent="0.25">
      <c r="F105" s="70">
        <v>1</v>
      </c>
      <c r="G105" s="73" t="s">
        <v>515</v>
      </c>
      <c r="H105" s="75" t="s">
        <v>157</v>
      </c>
      <c r="I105" s="76" t="s">
        <v>466</v>
      </c>
      <c r="J105" s="70">
        <v>0</v>
      </c>
      <c r="K105" s="76">
        <v>1</v>
      </c>
      <c r="L105" s="76"/>
      <c r="M105" s="76"/>
    </row>
    <row r="106" spans="6:13" ht="14.45" hidden="1" x14ac:dyDescent="0.3">
      <c r="H106" s="74" t="s">
        <v>1007</v>
      </c>
      <c r="I106" s="76" t="s">
        <v>466</v>
      </c>
    </row>
    <row r="107" spans="6:13" hidden="1" x14ac:dyDescent="0.25"/>
    <row r="108" spans="6:13" hidden="1" x14ac:dyDescent="0.25"/>
    <row r="109" spans="6:13" hidden="1" x14ac:dyDescent="0.25"/>
    <row r="110" spans="6:13" hidden="1" x14ac:dyDescent="0.25"/>
    <row r="111" spans="6:13" hidden="1" x14ac:dyDescent="0.25"/>
    <row r="112" spans="6:13" hidden="1" x14ac:dyDescent="0.25"/>
    <row r="113" spans="1:9" hidden="1" x14ac:dyDescent="0.25"/>
    <row r="114" spans="1:9" hidden="1" x14ac:dyDescent="0.25"/>
    <row r="115" spans="1:9" hidden="1" x14ac:dyDescent="0.25"/>
    <row r="116" spans="1:9" hidden="1" x14ac:dyDescent="0.25"/>
    <row r="117" spans="1:9" hidden="1" x14ac:dyDescent="0.25"/>
    <row r="118" spans="1:9" hidden="1" x14ac:dyDescent="0.25"/>
    <row r="119" spans="1:9" hidden="1" x14ac:dyDescent="0.25"/>
    <row r="120" spans="1:9" hidden="1" x14ac:dyDescent="0.25"/>
    <row r="121" spans="1:9" hidden="1" x14ac:dyDescent="0.25"/>
    <row r="122" spans="1:9" hidden="1" x14ac:dyDescent="0.25"/>
    <row r="123" spans="1:9" hidden="1" x14ac:dyDescent="0.25"/>
    <row r="124" spans="1:9" s="248" customFormat="1" hidden="1" x14ac:dyDescent="0.25">
      <c r="A124" s="14"/>
      <c r="B124" s="11"/>
      <c r="C124" s="11"/>
      <c r="E124" s="14"/>
      <c r="F124" s="11"/>
      <c r="G124" s="14"/>
      <c r="H124" s="14"/>
      <c r="I124" s="14"/>
    </row>
    <row r="125" spans="1:9" hidden="1" x14ac:dyDescent="0.25">
      <c r="I125" s="14" t="s">
        <v>1120</v>
      </c>
    </row>
    <row r="131" spans="1:1" x14ac:dyDescent="0.25">
      <c r="A131" s="310" t="s">
        <v>1207</v>
      </c>
    </row>
  </sheetData>
  <autoFilter ref="B1:B125">
    <filterColumn colId="0">
      <customFilters>
        <customFilter operator="notEqual" val=" "/>
      </customFilters>
    </filterColumn>
  </autoFilter>
  <sortState ref="B2:J83">
    <sortCondition ref="C2:C83"/>
    <sortCondition ref="D2:D83"/>
  </sortState>
  <pageMargins left="0.24" right="0.7" top="0.43" bottom="0.75" header="0.17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pane ySplit="1" topLeftCell="A35" activePane="bottomLeft" state="frozen"/>
      <selection pane="bottomLeft" activeCell="G39" sqref="G39"/>
    </sheetView>
  </sheetViews>
  <sheetFormatPr defaultRowHeight="15" x14ac:dyDescent="0.25"/>
  <cols>
    <col min="1" max="1" width="26.7109375" style="14" customWidth="1"/>
    <col min="2" max="2" width="9.140625" style="14"/>
    <col min="3" max="3" width="8.140625" style="14" customWidth="1"/>
    <col min="4" max="4" width="9.140625" style="14"/>
    <col min="5" max="5" width="28.42578125" customWidth="1"/>
    <col min="6" max="6" width="10.85546875" style="14" customWidth="1"/>
    <col min="7" max="7" width="14.85546875" customWidth="1"/>
    <col min="8" max="8" width="17.140625" customWidth="1"/>
    <col min="9" max="9" width="18" style="14" customWidth="1"/>
    <col min="10" max="10" width="15.140625" style="14" customWidth="1"/>
    <col min="11" max="11" width="14.7109375" style="14" customWidth="1"/>
  </cols>
  <sheetData>
    <row r="1" spans="1:11" ht="14.45" x14ac:dyDescent="0.3">
      <c r="A1" s="14" t="s">
        <v>965</v>
      </c>
      <c r="B1" s="1" t="s">
        <v>810</v>
      </c>
      <c r="C1" s="2" t="s">
        <v>0</v>
      </c>
      <c r="D1" s="2" t="s">
        <v>492</v>
      </c>
      <c r="E1" s="2" t="s">
        <v>829</v>
      </c>
      <c r="F1" s="1" t="s">
        <v>311</v>
      </c>
      <c r="G1" s="1" t="s">
        <v>1</v>
      </c>
      <c r="H1" s="1" t="s">
        <v>2</v>
      </c>
      <c r="I1" s="61" t="s">
        <v>489</v>
      </c>
      <c r="J1" s="61" t="s">
        <v>490</v>
      </c>
      <c r="K1" s="61" t="s">
        <v>1033</v>
      </c>
    </row>
    <row r="2" spans="1:11" ht="15.75" customHeight="1" x14ac:dyDescent="0.3">
      <c r="A2" s="15" t="s">
        <v>1174</v>
      </c>
      <c r="B2" s="15"/>
      <c r="C2" s="6" t="str">
        <f>IF( I2-J2 &gt; 0,I2-J2, "")</f>
        <v/>
      </c>
      <c r="D2" s="6" t="str">
        <f>IF(ISNUMBER(SEARCH("gel",E2)),"cream",IF(ISNUMBER(SEARCH("syp",E2)),"syp",IF(ISNUMBER(SEARCH("drop",E2)),"drops",IF(ISNUMBER(SEARCH("cream",E2)),"cream",IF(ISNUMBER(SEARCH("oint",E2)),"cream",IF(ISNUMBER(SEARCH("inj",E2)),"inj",IF(ISNUMBER(SEARCH("lotion",E2)),"lotion",IF(ISNUMBER(SEARCH("e/drop",E2)),"drops","tab/cap"))))))))</f>
        <v>cream</v>
      </c>
      <c r="E2" s="19" t="s">
        <v>351</v>
      </c>
      <c r="F2" s="98" t="str">
        <f>C2 &amp;" pack"</f>
        <v xml:space="preserve"> pack</v>
      </c>
      <c r="G2" s="6"/>
      <c r="H2" s="98" t="str">
        <f>IF( C2="", "",C2*G2)</f>
        <v/>
      </c>
      <c r="I2" s="6">
        <v>2</v>
      </c>
      <c r="J2" s="6">
        <v>2</v>
      </c>
      <c r="K2" s="15"/>
    </row>
    <row r="3" spans="1:11" ht="15.75" customHeight="1" x14ac:dyDescent="0.3">
      <c r="A3" s="15"/>
      <c r="B3" s="15"/>
      <c r="C3" s="6">
        <f>IF( I3-J3 &gt; 0,I3-J3, "")</f>
        <v>1</v>
      </c>
      <c r="D3" s="6" t="str">
        <f>IF(ISNUMBER(SEARCH("gel",E3)),"cream",IF(ISNUMBER(SEARCH("syp",E3)),"syp",IF(ISNUMBER(SEARCH("drop",E3)),"drops",IF(ISNUMBER(SEARCH("cream",E3)),"cream",IF(ISNUMBER(SEARCH("oint",E3)),"cream",IF(ISNUMBER(SEARCH("inj",E3)),"inj",IF(ISNUMBER(SEARCH("lotion",E3)),"lotion",IF(ISNUMBER(SEARCH("e/drop",E3)),"drops","tab/cap"))))))))</f>
        <v>cream</v>
      </c>
      <c r="E3" s="106" t="s">
        <v>365</v>
      </c>
      <c r="F3" s="98" t="str">
        <f>C3 &amp;" pack"</f>
        <v>1 pack</v>
      </c>
      <c r="G3" s="6">
        <v>180</v>
      </c>
      <c r="H3" s="98">
        <f>IF( C3="", "",C3*G3)</f>
        <v>180</v>
      </c>
      <c r="I3" s="6">
        <v>4</v>
      </c>
      <c r="J3" s="6">
        <v>3</v>
      </c>
      <c r="K3" s="15"/>
    </row>
    <row r="4" spans="1:11" ht="15.75" customHeight="1" x14ac:dyDescent="0.3">
      <c r="A4" s="15"/>
      <c r="B4" s="15"/>
      <c r="C4" s="6" t="str">
        <f>IF( I4-J4 &gt; 0,I4-J4, "")</f>
        <v/>
      </c>
      <c r="D4" s="6" t="str">
        <f>IF(ISNUMBER(SEARCH("gel",E4)),"cream",IF(ISNUMBER(SEARCH("syp",E4)),"syp",IF(ISNUMBER(SEARCH("drop",E4)),"drops",IF(ISNUMBER(SEARCH("cream",E4)),"cream",IF(ISNUMBER(SEARCH("oint",E4)),"cream",IF(ISNUMBER(SEARCH("inj",E4)),"inj",IF(ISNUMBER(SEARCH("lotion",E4)),"lotion",IF(ISNUMBER(SEARCH("e/drop",E4)),"drops","tab/cap"))))))))</f>
        <v>cream</v>
      </c>
      <c r="E4" s="51" t="s">
        <v>371</v>
      </c>
      <c r="F4" s="98" t="str">
        <f>C4 &amp;" pack"</f>
        <v xml:space="preserve"> pack</v>
      </c>
      <c r="G4" s="6">
        <v>75</v>
      </c>
      <c r="H4" s="98" t="str">
        <f>IF( C4="", "",C4*G4)</f>
        <v/>
      </c>
      <c r="I4" s="69">
        <v>4</v>
      </c>
      <c r="J4" s="6">
        <v>4</v>
      </c>
      <c r="K4" s="15"/>
    </row>
    <row r="5" spans="1:11" ht="14.45" x14ac:dyDescent="0.3">
      <c r="A5" s="15"/>
      <c r="B5" s="15"/>
      <c r="C5" s="6"/>
      <c r="D5" s="6" t="str">
        <f>IF(ISNUMBER(SEARCH("gel",E5)),"cream",IF(ISNUMBER(SEARCH("syp",E5)),"syp",IF(ISNUMBER(SEARCH("drop",E5)),"drops",IF(ISNUMBER(SEARCH("cream",E5)),"cream",IF(ISNUMBER(SEARCH("oint",E5)),"cream",IF(ISNUMBER(SEARCH("inj",E5)),"inj",IF(ISNUMBER(SEARCH("lotion",E5)),"lotion",IF(ISNUMBER(SEARCH("e/drop",E5)),"drops","tab/cap"))))))))</f>
        <v>cream</v>
      </c>
      <c r="E5" s="106" t="s">
        <v>831</v>
      </c>
      <c r="F5" s="98" t="str">
        <f>C5 &amp;" pack"</f>
        <v xml:space="preserve"> pack</v>
      </c>
      <c r="G5" s="6"/>
      <c r="H5" s="98" t="str">
        <f>IF( C5="", "",C5*G5)</f>
        <v/>
      </c>
      <c r="I5" s="69">
        <v>0</v>
      </c>
      <c r="J5" s="6">
        <v>0</v>
      </c>
      <c r="K5" s="15"/>
    </row>
    <row r="6" spans="1:11" ht="15.75" customHeight="1" x14ac:dyDescent="0.25"/>
    <row r="7" spans="1:11" ht="15.75" customHeight="1" x14ac:dyDescent="0.25"/>
    <row r="8" spans="1:11" ht="15.75" customHeight="1" x14ac:dyDescent="0.3">
      <c r="A8" s="15"/>
      <c r="B8" s="15"/>
      <c r="C8" s="6">
        <f t="shared" ref="C8:C17" si="0">IF( I8-J8 &gt; 0,I8-J8, "")</f>
        <v>2</v>
      </c>
      <c r="D8" s="6" t="str">
        <f>IF(ISNUMBER(SEARCH("gel",E8)),"cream",IF(ISNUMBER(SEARCH("syp",E8)),"syp",IF(ISNUMBER(SEARCH("drop",E8)),"drops",IF(ISNUMBER(SEARCH("cream",E8)),"cream",IF(ISNUMBER(SEARCH("oint",E8)),"cream",IF(ISNUMBER(SEARCH("inj",E8)),"inj",IF(ISNUMBER(SEARCH("lotion",E8)),"lotion",IF(ISNUMBER(SEARCH("e/drop",E8)),"drops","tab/cap"))))))))</f>
        <v>cream</v>
      </c>
      <c r="E8" s="106" t="s">
        <v>395</v>
      </c>
      <c r="F8" s="98" t="str">
        <f t="shared" ref="F8:F41" si="1">C8 &amp;" pack"</f>
        <v>2 pack</v>
      </c>
      <c r="G8" s="6">
        <v>125</v>
      </c>
      <c r="H8" s="98">
        <f t="shared" ref="H8:H27" si="2">IF( C8="", "",C8*G8)</f>
        <v>250</v>
      </c>
      <c r="I8" s="69">
        <v>3</v>
      </c>
      <c r="J8" s="6">
        <v>1</v>
      </c>
      <c r="K8" s="15" t="s">
        <v>1087</v>
      </c>
    </row>
    <row r="9" spans="1:11" ht="15.75" customHeight="1" x14ac:dyDescent="0.3">
      <c r="A9" s="15"/>
      <c r="B9" s="15"/>
      <c r="C9" s="6" t="str">
        <f t="shared" si="0"/>
        <v/>
      </c>
      <c r="D9" s="6" t="str">
        <f>IF(ISNUMBER(SEARCH("gel",E9)),"cream",IF(ISNUMBER(SEARCH("syp",E9)),"syp",IF(ISNUMBER(SEARCH("drop",E9)),"drops",IF(ISNUMBER(SEARCH("cream",E9)),"cream",IF(ISNUMBER(SEARCH("oint",E9)),"cream",IF(ISNUMBER(SEARCH("inj",E9)),"inj",IF(ISNUMBER(SEARCH("lotion",E9)),"lotion",IF(ISNUMBER(SEARCH("e/drop",E9)),"drops","tab/cap"))))))))</f>
        <v>cream</v>
      </c>
      <c r="E9" s="19" t="s">
        <v>396</v>
      </c>
      <c r="F9" s="98" t="str">
        <f t="shared" si="1"/>
        <v xml:space="preserve"> pack</v>
      </c>
      <c r="G9" s="6">
        <v>290</v>
      </c>
      <c r="H9" s="98" t="str">
        <f t="shared" si="2"/>
        <v/>
      </c>
      <c r="I9" s="69">
        <v>2</v>
      </c>
      <c r="J9" s="6">
        <v>2</v>
      </c>
      <c r="K9" s="15" t="s">
        <v>1087</v>
      </c>
    </row>
    <row r="10" spans="1:11" ht="15.75" customHeight="1" x14ac:dyDescent="0.3">
      <c r="A10" s="15" t="s">
        <v>1200</v>
      </c>
      <c r="B10" s="15"/>
      <c r="C10" s="6" t="str">
        <f t="shared" si="0"/>
        <v/>
      </c>
      <c r="D10" s="6" t="str">
        <f>IF(ISNUMBER(SEARCH("gel",E10)),"cream",IF(ISNUMBER(SEARCH("syp",E10)),"syp",IF(ISNUMBER(SEARCH("drop",E10)),"drops",IF(ISNUMBER(SEARCH("cream",E10)),"cream",IF(ISNUMBER(SEARCH("oint",E10)),"cream",IF(ISNUMBER(SEARCH("inj",E10)),"inj",IF(ISNUMBER(SEARCH("lotion",E10)),"lotion",IF(ISNUMBER(SEARCH("e/drop",E10)),"drops","tab/cap"))))))))</f>
        <v>cream</v>
      </c>
      <c r="E10" s="19" t="s">
        <v>403</v>
      </c>
      <c r="F10" s="98" t="str">
        <f t="shared" si="1"/>
        <v xml:space="preserve"> pack</v>
      </c>
      <c r="G10" s="6">
        <v>240</v>
      </c>
      <c r="H10" s="98" t="str">
        <f t="shared" si="2"/>
        <v/>
      </c>
      <c r="I10" s="69">
        <v>1</v>
      </c>
      <c r="J10" s="6">
        <v>1</v>
      </c>
      <c r="K10" s="15"/>
    </row>
    <row r="11" spans="1:11" ht="15.75" customHeight="1" x14ac:dyDescent="0.3">
      <c r="A11" s="15"/>
      <c r="B11" s="171"/>
      <c r="C11" s="171" t="str">
        <f t="shared" si="0"/>
        <v/>
      </c>
      <c r="D11" s="171" t="s">
        <v>516</v>
      </c>
      <c r="E11" s="173" t="s">
        <v>379</v>
      </c>
      <c r="F11" s="171" t="str">
        <f t="shared" si="1"/>
        <v xml:space="preserve"> pack</v>
      </c>
      <c r="G11" s="171"/>
      <c r="H11" s="171" t="str">
        <f t="shared" si="2"/>
        <v/>
      </c>
      <c r="I11" s="171">
        <v>1</v>
      </c>
      <c r="J11" s="171">
        <v>1</v>
      </c>
      <c r="K11" s="15"/>
    </row>
    <row r="12" spans="1:11" ht="15.75" customHeight="1" x14ac:dyDescent="0.3">
      <c r="A12" s="15"/>
      <c r="B12" s="174"/>
      <c r="C12" s="174" t="str">
        <f t="shared" si="0"/>
        <v/>
      </c>
      <c r="D12" s="174" t="s">
        <v>516</v>
      </c>
      <c r="E12" s="172" t="s">
        <v>381</v>
      </c>
      <c r="F12" s="171" t="str">
        <f t="shared" si="1"/>
        <v xml:space="preserve"> pack</v>
      </c>
      <c r="G12" s="174"/>
      <c r="H12" s="171" t="str">
        <f t="shared" si="2"/>
        <v/>
      </c>
      <c r="I12" s="174">
        <v>1</v>
      </c>
      <c r="J12" s="174">
        <v>1</v>
      </c>
      <c r="K12" s="15"/>
    </row>
    <row r="13" spans="1:11" ht="15.75" customHeight="1" x14ac:dyDescent="0.3">
      <c r="A13" s="15"/>
      <c r="B13" s="118"/>
      <c r="C13" s="118" t="str">
        <f t="shared" si="0"/>
        <v/>
      </c>
      <c r="D13" s="118" t="s">
        <v>809</v>
      </c>
      <c r="E13" s="119" t="s">
        <v>370</v>
      </c>
      <c r="F13" s="118" t="str">
        <f t="shared" si="1"/>
        <v xml:space="preserve"> pack</v>
      </c>
      <c r="G13" s="118">
        <v>75</v>
      </c>
      <c r="H13" s="250" t="str">
        <f t="shared" si="2"/>
        <v/>
      </c>
      <c r="I13" s="118">
        <v>3</v>
      </c>
      <c r="J13" s="118">
        <v>3</v>
      </c>
      <c r="K13" s="15" t="s">
        <v>1031</v>
      </c>
    </row>
    <row r="14" spans="1:11" ht="15.75" customHeight="1" x14ac:dyDescent="0.3">
      <c r="A14" s="15"/>
      <c r="B14" s="171"/>
      <c r="C14" s="171">
        <f t="shared" si="0"/>
        <v>6</v>
      </c>
      <c r="D14" s="171" t="s">
        <v>809</v>
      </c>
      <c r="E14" s="172" t="s">
        <v>375</v>
      </c>
      <c r="F14" s="171" t="str">
        <f t="shared" si="1"/>
        <v>6 pack</v>
      </c>
      <c r="G14" s="171">
        <v>60</v>
      </c>
      <c r="H14" s="171">
        <f t="shared" si="2"/>
        <v>360</v>
      </c>
      <c r="I14" s="171">
        <v>6</v>
      </c>
      <c r="J14" s="171">
        <v>0</v>
      </c>
      <c r="K14" s="15" t="s">
        <v>1031</v>
      </c>
    </row>
    <row r="15" spans="1:11" ht="15.75" customHeight="1" x14ac:dyDescent="0.3">
      <c r="A15" s="15" t="s">
        <v>1200</v>
      </c>
      <c r="B15" s="46"/>
      <c r="C15" s="46" t="str">
        <f t="shared" si="0"/>
        <v/>
      </c>
      <c r="D15" s="46" t="s">
        <v>520</v>
      </c>
      <c r="E15" s="80" t="s">
        <v>364</v>
      </c>
      <c r="F15" s="49" t="str">
        <f t="shared" si="1"/>
        <v xml:space="preserve"> pack</v>
      </c>
      <c r="G15" s="46">
        <v>610</v>
      </c>
      <c r="H15" s="49" t="str">
        <f t="shared" si="2"/>
        <v/>
      </c>
      <c r="I15" s="46">
        <v>1</v>
      </c>
      <c r="J15" s="46">
        <v>1</v>
      </c>
      <c r="K15" s="15"/>
    </row>
    <row r="16" spans="1:11" ht="15.75" customHeight="1" x14ac:dyDescent="0.3">
      <c r="A16" s="15"/>
      <c r="B16" s="46"/>
      <c r="C16" s="46" t="str">
        <f t="shared" si="0"/>
        <v/>
      </c>
      <c r="D16" s="46" t="s">
        <v>520</v>
      </c>
      <c r="E16" s="80" t="s">
        <v>1197</v>
      </c>
      <c r="F16" s="49" t="str">
        <f t="shared" si="1"/>
        <v xml:space="preserve"> pack</v>
      </c>
      <c r="G16" s="46"/>
      <c r="H16" s="49" t="str">
        <f t="shared" si="2"/>
        <v/>
      </c>
      <c r="I16" s="46">
        <v>0</v>
      </c>
      <c r="J16" s="46">
        <v>0</v>
      </c>
      <c r="K16" s="15"/>
    </row>
    <row r="17" spans="1:11" ht="15.75" customHeight="1" x14ac:dyDescent="0.3">
      <c r="A17" s="108" t="s">
        <v>1199</v>
      </c>
      <c r="B17" s="108"/>
      <c r="C17" s="108">
        <f t="shared" si="0"/>
        <v>1</v>
      </c>
      <c r="D17" s="108" t="s">
        <v>520</v>
      </c>
      <c r="E17" s="159" t="s">
        <v>1102</v>
      </c>
      <c r="F17" s="241" t="str">
        <f t="shared" si="1"/>
        <v>1 pack</v>
      </c>
      <c r="G17" s="108"/>
      <c r="H17" s="241">
        <f t="shared" si="2"/>
        <v>0</v>
      </c>
      <c r="I17" s="108">
        <v>1</v>
      </c>
      <c r="J17" s="108">
        <v>0</v>
      </c>
      <c r="K17" s="15"/>
    </row>
    <row r="18" spans="1:11" ht="15.75" customHeight="1" x14ac:dyDescent="0.3">
      <c r="A18" s="15"/>
      <c r="B18" s="46"/>
      <c r="C18" s="46" t="str">
        <f t="shared" ref="C18:C42" si="3">IF( I18-J18 &gt; 0,I18-J18, "")</f>
        <v/>
      </c>
      <c r="D18" s="46" t="s">
        <v>520</v>
      </c>
      <c r="E18" s="80" t="s">
        <v>390</v>
      </c>
      <c r="F18" s="49" t="str">
        <f t="shared" si="1"/>
        <v xml:space="preserve"> pack</v>
      </c>
      <c r="G18" s="46"/>
      <c r="H18" s="49" t="str">
        <f t="shared" si="2"/>
        <v/>
      </c>
      <c r="I18" s="46">
        <v>0</v>
      </c>
      <c r="J18" s="46">
        <v>0</v>
      </c>
      <c r="K18" s="15"/>
    </row>
    <row r="19" spans="1:11" s="248" customFormat="1" ht="15.75" customHeight="1" x14ac:dyDescent="0.3">
      <c r="A19" s="15"/>
      <c r="B19" s="46"/>
      <c r="C19" s="46" t="str">
        <f t="shared" si="3"/>
        <v/>
      </c>
      <c r="D19" s="46" t="s">
        <v>520</v>
      </c>
      <c r="E19" s="80" t="s">
        <v>1198</v>
      </c>
      <c r="F19" s="49" t="str">
        <f t="shared" si="1"/>
        <v xml:space="preserve"> pack</v>
      </c>
      <c r="G19" s="46"/>
      <c r="H19" s="49" t="str">
        <f t="shared" si="2"/>
        <v/>
      </c>
      <c r="I19" s="46">
        <v>0</v>
      </c>
      <c r="J19" s="46">
        <v>0</v>
      </c>
      <c r="K19" s="15"/>
    </row>
    <row r="20" spans="1:11" ht="15.75" customHeight="1" x14ac:dyDescent="0.3">
      <c r="A20" s="15"/>
      <c r="B20" s="109"/>
      <c r="C20" s="109" t="str">
        <f t="shared" si="3"/>
        <v/>
      </c>
      <c r="D20" s="109" t="s">
        <v>486</v>
      </c>
      <c r="E20" s="110" t="s">
        <v>354</v>
      </c>
      <c r="F20" s="111" t="str">
        <f t="shared" si="1"/>
        <v xml:space="preserve"> pack</v>
      </c>
      <c r="G20" s="109"/>
      <c r="H20" s="98" t="str">
        <f t="shared" si="2"/>
        <v/>
      </c>
      <c r="I20" s="109">
        <v>0</v>
      </c>
      <c r="J20" s="109">
        <v>1</v>
      </c>
      <c r="K20" s="15"/>
    </row>
    <row r="21" spans="1:11" ht="14.45" x14ac:dyDescent="0.3">
      <c r="A21" s="15"/>
      <c r="B21" s="6"/>
      <c r="C21" s="6" t="str">
        <f t="shared" si="3"/>
        <v/>
      </c>
      <c r="D21" s="6" t="s">
        <v>486</v>
      </c>
      <c r="E21" s="106" t="s">
        <v>362</v>
      </c>
      <c r="F21" s="98" t="str">
        <f t="shared" si="1"/>
        <v xml:space="preserve"> pack</v>
      </c>
      <c r="G21" s="6"/>
      <c r="H21" s="98" t="str">
        <f t="shared" si="2"/>
        <v/>
      </c>
      <c r="I21" s="6">
        <v>1</v>
      </c>
      <c r="J21" s="6">
        <v>1</v>
      </c>
      <c r="K21" s="15"/>
    </row>
    <row r="22" spans="1:11" ht="14.45" x14ac:dyDescent="0.3">
      <c r="A22" s="15"/>
      <c r="B22" s="6"/>
      <c r="C22" s="6" t="str">
        <f t="shared" si="3"/>
        <v/>
      </c>
      <c r="D22" s="6" t="str">
        <f>IF(ISNUMBER(SEARCH("gel",E22)),"cream",IF(ISNUMBER(SEARCH("syp",E22)),"syp",IF(ISNUMBER(SEARCH("drop",E22)),"drops",IF(ISNUMBER(SEARCH("cream",E22)),"cream",IF(ISNUMBER(SEARCH("oint",E22)),"cream",IF(ISNUMBER(SEARCH("inj",E22)),"inj",IF(ISNUMBER(SEARCH("lotion",E22)),"lotion",IF(ISNUMBER(SEARCH("e/drop",E22)),"drops","tab/cap"))))))))</f>
        <v>lotion</v>
      </c>
      <c r="E22" s="19" t="s">
        <v>372</v>
      </c>
      <c r="F22" s="98" t="str">
        <f t="shared" si="1"/>
        <v xml:space="preserve"> pack</v>
      </c>
      <c r="G22" s="6">
        <v>95</v>
      </c>
      <c r="H22" s="98" t="str">
        <f t="shared" si="2"/>
        <v/>
      </c>
      <c r="I22" s="6">
        <v>4</v>
      </c>
      <c r="J22" s="6">
        <v>4</v>
      </c>
      <c r="K22" s="15"/>
    </row>
    <row r="23" spans="1:11" ht="14.45" x14ac:dyDescent="0.3">
      <c r="A23" s="15"/>
      <c r="B23" s="168"/>
      <c r="C23" s="168" t="str">
        <f t="shared" si="3"/>
        <v/>
      </c>
      <c r="D23" s="168" t="s">
        <v>508</v>
      </c>
      <c r="E23" s="169" t="s">
        <v>360</v>
      </c>
      <c r="F23" s="170" t="str">
        <f t="shared" si="1"/>
        <v xml:space="preserve"> pack</v>
      </c>
      <c r="G23" s="168"/>
      <c r="H23" s="170" t="str">
        <f t="shared" si="2"/>
        <v/>
      </c>
      <c r="I23" s="168">
        <v>1</v>
      </c>
      <c r="J23" s="168">
        <v>1</v>
      </c>
      <c r="K23" s="15"/>
    </row>
    <row r="24" spans="1:11" ht="14.45" x14ac:dyDescent="0.3">
      <c r="A24" s="15"/>
      <c r="B24" s="46"/>
      <c r="C24" s="46" t="str">
        <f t="shared" si="3"/>
        <v/>
      </c>
      <c r="D24" s="49" t="str">
        <f>IF(ISNUMBER(SEARCH("gel",E24)),"cream",IF(ISNUMBER(SEARCH("syp",E24)),"syp",IF(ISNUMBER(SEARCH("drop",E24)),"drops",IF(ISNUMBER(SEARCH("cream",E24)),"cream",IF(ISNUMBER(SEARCH("oint",E24)),"cream",IF(ISNUMBER(SEARCH("inj",E24)),"inj",IF(ISNUMBER(SEARCH("lotion",E24)),"lotion",IF(ISNUMBER(SEARCH("e/drop",E24)),"drops","tab/cap"))))))))</f>
        <v>syp</v>
      </c>
      <c r="E24" s="167" t="s">
        <v>355</v>
      </c>
      <c r="F24" s="49" t="str">
        <f t="shared" si="1"/>
        <v xml:space="preserve"> pack</v>
      </c>
      <c r="G24" s="49">
        <v>75</v>
      </c>
      <c r="H24" s="49" t="str">
        <f t="shared" si="2"/>
        <v/>
      </c>
      <c r="I24" s="49">
        <v>3</v>
      </c>
      <c r="J24" s="49">
        <v>3</v>
      </c>
      <c r="K24" s="15" t="s">
        <v>1030</v>
      </c>
    </row>
    <row r="25" spans="1:11" x14ac:dyDescent="0.25">
      <c r="A25" s="15"/>
      <c r="B25" s="46"/>
      <c r="C25" s="46" t="str">
        <f t="shared" si="3"/>
        <v/>
      </c>
      <c r="D25" s="49" t="str">
        <f>IF(ISNUMBER(SEARCH("gel",E25)),"cream",IF(ISNUMBER(SEARCH("syp",E25)),"syp",IF(ISNUMBER(SEARCH("drop",E25)),"drops",IF(ISNUMBER(SEARCH("cream",E25)),"cream",IF(ISNUMBER(SEARCH("oint",E25)),"cream",IF(ISNUMBER(SEARCH("inj",E25)),"inj",IF(ISNUMBER(SEARCH("lotion",E25)),"lotion",IF(ISNUMBER(SEARCH("e/drop",E25)),"drops","tab/cap"))))))))</f>
        <v>syp</v>
      </c>
      <c r="E25" s="167" t="s">
        <v>373</v>
      </c>
      <c r="F25" s="49" t="str">
        <f t="shared" si="1"/>
        <v xml:space="preserve"> pack</v>
      </c>
      <c r="G25" s="49"/>
      <c r="H25" s="49" t="str">
        <f t="shared" si="2"/>
        <v/>
      </c>
      <c r="I25" s="49">
        <v>0</v>
      </c>
      <c r="J25" s="49">
        <v>0</v>
      </c>
      <c r="K25" s="15"/>
    </row>
    <row r="26" spans="1:11" x14ac:dyDescent="0.25">
      <c r="A26" s="15"/>
      <c r="B26" s="46"/>
      <c r="C26" s="46" t="str">
        <f t="shared" si="3"/>
        <v/>
      </c>
      <c r="D26" s="46" t="s">
        <v>484</v>
      </c>
      <c r="E26" s="80" t="s">
        <v>380</v>
      </c>
      <c r="F26" s="49" t="str">
        <f t="shared" si="1"/>
        <v xml:space="preserve"> pack</v>
      </c>
      <c r="G26" s="46">
        <v>35</v>
      </c>
      <c r="H26" s="49" t="str">
        <f t="shared" si="2"/>
        <v/>
      </c>
      <c r="I26" s="46">
        <v>3</v>
      </c>
      <c r="J26" s="46">
        <v>3</v>
      </c>
      <c r="K26" s="15" t="s">
        <v>1035</v>
      </c>
    </row>
    <row r="27" spans="1:11" s="248" customFormat="1" x14ac:dyDescent="0.25">
      <c r="A27" s="108" t="s">
        <v>1026</v>
      </c>
      <c r="B27" s="108"/>
      <c r="C27" s="46" t="str">
        <f t="shared" si="3"/>
        <v/>
      </c>
      <c r="D27" s="108" t="s">
        <v>814</v>
      </c>
      <c r="E27" s="159" t="s">
        <v>1025</v>
      </c>
      <c r="F27" s="241" t="str">
        <f t="shared" si="1"/>
        <v xml:space="preserve"> pack</v>
      </c>
      <c r="G27" s="108">
        <v>300</v>
      </c>
      <c r="H27" s="241" t="str">
        <f t="shared" si="2"/>
        <v/>
      </c>
      <c r="I27" s="108">
        <v>1</v>
      </c>
      <c r="J27" s="108">
        <v>1</v>
      </c>
      <c r="K27" s="15" t="s">
        <v>1030</v>
      </c>
    </row>
    <row r="28" spans="1:11" x14ac:dyDescent="0.25">
      <c r="A28" s="15"/>
      <c r="B28" s="109"/>
      <c r="C28" s="109" t="str">
        <f t="shared" si="3"/>
        <v/>
      </c>
      <c r="D28" s="109" t="s">
        <v>814</v>
      </c>
      <c r="E28" s="112" t="s">
        <v>812</v>
      </c>
      <c r="F28" s="111" t="str">
        <f t="shared" si="1"/>
        <v xml:space="preserve"> pack</v>
      </c>
      <c r="G28" s="109"/>
      <c r="H28" s="98"/>
      <c r="I28" s="109">
        <v>1</v>
      </c>
      <c r="J28" s="109">
        <v>1</v>
      </c>
      <c r="K28" s="15"/>
    </row>
    <row r="29" spans="1:11" x14ac:dyDescent="0.25">
      <c r="A29" s="15"/>
      <c r="B29" s="109"/>
      <c r="C29" s="109" t="str">
        <f t="shared" si="3"/>
        <v/>
      </c>
      <c r="D29" s="109" t="str">
        <f t="shared" ref="D29:D54" si="4">IF(ISNUMBER(SEARCH("gel",E29)),"cream",IF(ISNUMBER(SEARCH("syp",E29)),"syp",IF(ISNUMBER(SEARCH("drop",E29)),"drops",IF(ISNUMBER(SEARCH("cream",E29)),"cream",IF(ISNUMBER(SEARCH("oint",E29)),"cream",IF(ISNUMBER(SEARCH("inj",E29)),"inj",IF(ISNUMBER(SEARCH("lotion",E29)),"lotion",IF(ISNUMBER(SEARCH("e/drop",E29)),"drops","tab/cap"))))))))</f>
        <v>tab/cap</v>
      </c>
      <c r="E29" s="112" t="s">
        <v>813</v>
      </c>
      <c r="F29" s="111" t="str">
        <f t="shared" si="1"/>
        <v xml:space="preserve"> pack</v>
      </c>
      <c r="G29" s="109"/>
      <c r="H29" s="98" t="str">
        <f>IF( C29="", "",C29*G29)</f>
        <v/>
      </c>
      <c r="I29" s="109">
        <v>1</v>
      </c>
      <c r="J29" s="109">
        <v>1</v>
      </c>
      <c r="K29" s="15"/>
    </row>
    <row r="30" spans="1:11" x14ac:dyDescent="0.25">
      <c r="A30" s="15"/>
      <c r="B30" s="15"/>
      <c r="C30" s="104" t="str">
        <f t="shared" si="3"/>
        <v/>
      </c>
      <c r="D30" s="104" t="str">
        <f t="shared" si="4"/>
        <v>tab/cap</v>
      </c>
      <c r="E30" s="54" t="s">
        <v>352</v>
      </c>
      <c r="F30" s="105" t="str">
        <f t="shared" si="1"/>
        <v xml:space="preserve"> pack</v>
      </c>
      <c r="G30" s="104">
        <v>70</v>
      </c>
      <c r="H30" s="98" t="str">
        <f>IF( C30="", "",C30*G30)</f>
        <v/>
      </c>
      <c r="I30" s="104">
        <v>2</v>
      </c>
      <c r="J30" s="104">
        <v>2</v>
      </c>
      <c r="K30" s="15"/>
    </row>
    <row r="31" spans="1:11" x14ac:dyDescent="0.25">
      <c r="A31" s="15"/>
      <c r="B31" s="109"/>
      <c r="C31" s="109">
        <f t="shared" si="3"/>
        <v>2</v>
      </c>
      <c r="D31" s="109" t="str">
        <f t="shared" si="4"/>
        <v>tab/cap</v>
      </c>
      <c r="E31" s="112" t="s">
        <v>353</v>
      </c>
      <c r="F31" s="111" t="str">
        <f t="shared" si="1"/>
        <v>2 pack</v>
      </c>
      <c r="G31" s="109">
        <v>45</v>
      </c>
      <c r="H31" s="98">
        <f>IF( C31="", "",C31*G31)</f>
        <v>90</v>
      </c>
      <c r="I31" s="109">
        <v>2</v>
      </c>
      <c r="J31" s="109">
        <v>0</v>
      </c>
      <c r="K31" s="15" t="s">
        <v>1086</v>
      </c>
    </row>
    <row r="32" spans="1:11" s="248" customFormat="1" x14ac:dyDescent="0.25">
      <c r="A32" s="108" t="s">
        <v>1130</v>
      </c>
      <c r="B32" s="108"/>
      <c r="C32" s="108">
        <f t="shared" si="3"/>
        <v>1</v>
      </c>
      <c r="D32" s="108" t="str">
        <f t="shared" si="4"/>
        <v>tab/cap</v>
      </c>
      <c r="E32" s="240" t="s">
        <v>1129</v>
      </c>
      <c r="F32" s="241" t="str">
        <f t="shared" si="1"/>
        <v>1 pack</v>
      </c>
      <c r="G32" s="108"/>
      <c r="H32" s="241"/>
      <c r="I32" s="108">
        <v>1</v>
      </c>
      <c r="J32" s="108">
        <v>0</v>
      </c>
      <c r="K32" s="108"/>
    </row>
    <row r="33" spans="1:11" x14ac:dyDescent="0.25">
      <c r="A33" s="15"/>
      <c r="B33" s="109"/>
      <c r="C33" s="109" t="str">
        <f t="shared" si="3"/>
        <v/>
      </c>
      <c r="D33" s="109" t="str">
        <f t="shared" si="4"/>
        <v>tab/cap</v>
      </c>
      <c r="E33" s="10" t="s">
        <v>356</v>
      </c>
      <c r="F33" s="111" t="str">
        <f t="shared" si="1"/>
        <v xml:space="preserve"> pack</v>
      </c>
      <c r="G33" s="109"/>
      <c r="H33" s="98" t="str">
        <f t="shared" ref="H33:H47" si="5">IF( C33="", "",C33*G33)</f>
        <v/>
      </c>
      <c r="I33" s="109">
        <v>1</v>
      </c>
      <c r="J33" s="109">
        <v>1</v>
      </c>
      <c r="K33" s="15"/>
    </row>
    <row r="34" spans="1:11" x14ac:dyDescent="0.25">
      <c r="A34" s="15"/>
      <c r="B34" s="109"/>
      <c r="C34" s="109" t="str">
        <f t="shared" si="3"/>
        <v/>
      </c>
      <c r="D34" s="109" t="str">
        <f t="shared" si="4"/>
        <v>tab/cap</v>
      </c>
      <c r="E34" s="10" t="s">
        <v>357</v>
      </c>
      <c r="F34" s="111" t="str">
        <f t="shared" si="1"/>
        <v xml:space="preserve"> pack</v>
      </c>
      <c r="G34" s="109">
        <v>190</v>
      </c>
      <c r="H34" s="98" t="str">
        <f t="shared" si="5"/>
        <v/>
      </c>
      <c r="I34" s="109">
        <v>1</v>
      </c>
      <c r="J34" s="109">
        <v>1</v>
      </c>
      <c r="K34" s="249" t="s">
        <v>828</v>
      </c>
    </row>
    <row r="35" spans="1:11" x14ac:dyDescent="0.25">
      <c r="A35" s="15"/>
      <c r="B35" s="109"/>
      <c r="C35" s="109" t="str">
        <f t="shared" si="3"/>
        <v/>
      </c>
      <c r="D35" s="109" t="str">
        <f t="shared" si="4"/>
        <v>tab/cap</v>
      </c>
      <c r="E35" s="10" t="s">
        <v>358</v>
      </c>
      <c r="F35" s="111" t="str">
        <f t="shared" si="1"/>
        <v xml:space="preserve"> pack</v>
      </c>
      <c r="G35" s="109">
        <v>75</v>
      </c>
      <c r="H35" s="98" t="str">
        <f t="shared" si="5"/>
        <v/>
      </c>
      <c r="I35" s="109">
        <v>2</v>
      </c>
      <c r="J35" s="109">
        <v>2</v>
      </c>
      <c r="K35" s="15" t="s">
        <v>1030</v>
      </c>
    </row>
    <row r="36" spans="1:11" x14ac:dyDescent="0.25">
      <c r="A36" s="15"/>
      <c r="B36" s="109"/>
      <c r="C36" s="109" t="str">
        <f t="shared" si="3"/>
        <v/>
      </c>
      <c r="D36" s="109" t="str">
        <f t="shared" si="4"/>
        <v>tab/cap</v>
      </c>
      <c r="E36" s="10" t="s">
        <v>359</v>
      </c>
      <c r="F36" s="111" t="str">
        <f t="shared" si="1"/>
        <v xml:space="preserve"> pack</v>
      </c>
      <c r="G36" s="109">
        <v>170</v>
      </c>
      <c r="H36" s="98" t="str">
        <f t="shared" si="5"/>
        <v/>
      </c>
      <c r="I36" s="109">
        <v>1</v>
      </c>
      <c r="J36" s="109">
        <v>1</v>
      </c>
      <c r="K36" s="15" t="s">
        <v>1030</v>
      </c>
    </row>
    <row r="37" spans="1:11" x14ac:dyDescent="0.25">
      <c r="A37" s="99" t="s">
        <v>1165</v>
      </c>
      <c r="B37" s="99"/>
      <c r="C37" s="99">
        <f t="shared" si="3"/>
        <v>1</v>
      </c>
      <c r="D37" s="99" t="str">
        <f t="shared" si="4"/>
        <v>tab/cap</v>
      </c>
      <c r="E37" s="100" t="s">
        <v>1483</v>
      </c>
      <c r="F37" s="231" t="str">
        <f t="shared" si="1"/>
        <v>1 pack</v>
      </c>
      <c r="G37" s="99">
        <v>880</v>
      </c>
      <c r="H37" s="231">
        <f t="shared" si="5"/>
        <v>880</v>
      </c>
      <c r="I37" s="99">
        <v>2</v>
      </c>
      <c r="J37" s="99">
        <v>1</v>
      </c>
      <c r="K37" s="15" t="s">
        <v>1032</v>
      </c>
    </row>
    <row r="38" spans="1:11" x14ac:dyDescent="0.25">
      <c r="A38" s="15"/>
      <c r="B38" s="109"/>
      <c r="C38" s="109">
        <f t="shared" si="3"/>
        <v>1</v>
      </c>
      <c r="D38" s="109" t="str">
        <f t="shared" si="4"/>
        <v>tab/cap</v>
      </c>
      <c r="E38" s="80" t="s">
        <v>1484</v>
      </c>
      <c r="F38" s="111" t="str">
        <f t="shared" si="1"/>
        <v>1 pack</v>
      </c>
      <c r="G38" s="109"/>
      <c r="H38" s="98">
        <f t="shared" si="5"/>
        <v>0</v>
      </c>
      <c r="I38" s="109">
        <v>2</v>
      </c>
      <c r="J38" s="109">
        <v>1</v>
      </c>
      <c r="K38" s="15"/>
    </row>
    <row r="39" spans="1:11" s="248" customFormat="1" x14ac:dyDescent="0.25">
      <c r="A39" s="108" t="s">
        <v>1485</v>
      </c>
      <c r="B39" s="108"/>
      <c r="C39" s="108">
        <f t="shared" ref="C39:C40" si="6">IF( I39-J39 &gt; 0,I39-J39, "")</f>
        <v>1</v>
      </c>
      <c r="D39" s="108" t="str">
        <f t="shared" ref="D39:D40" si="7">IF(ISNUMBER(SEARCH("gel",E39)),"cream",IF(ISNUMBER(SEARCH("syp",E39)),"syp",IF(ISNUMBER(SEARCH("drop",E39)),"drops",IF(ISNUMBER(SEARCH("cream",E39)),"cream",IF(ISNUMBER(SEARCH("oint",E39)),"cream",IF(ISNUMBER(SEARCH("inj",E39)),"inj",IF(ISNUMBER(SEARCH("lotion",E39)),"lotion",IF(ISNUMBER(SEARCH("e/drop",E39)),"drops","tab/cap"))))))))</f>
        <v>tab/cap</v>
      </c>
      <c r="E39" s="159" t="s">
        <v>1481</v>
      </c>
      <c r="F39" s="241" t="str">
        <f t="shared" ref="F39:F40" si="8">C39 &amp;" pack"</f>
        <v>1 pack</v>
      </c>
      <c r="G39" s="108"/>
      <c r="H39" s="241">
        <f t="shared" ref="H39:H40" si="9">IF( C39="", "",C39*G39)</f>
        <v>0</v>
      </c>
      <c r="I39" s="108">
        <v>2</v>
      </c>
      <c r="J39" s="108">
        <v>1</v>
      </c>
      <c r="K39" s="15"/>
    </row>
    <row r="40" spans="1:11" s="248" customFormat="1" x14ac:dyDescent="0.25">
      <c r="A40" s="108" t="s">
        <v>1485</v>
      </c>
      <c r="B40" s="108"/>
      <c r="C40" s="108">
        <f t="shared" si="6"/>
        <v>1</v>
      </c>
      <c r="D40" s="108" t="str">
        <f t="shared" si="7"/>
        <v>tab/cap</v>
      </c>
      <c r="E40" s="159" t="s">
        <v>1482</v>
      </c>
      <c r="F40" s="241" t="str">
        <f t="shared" si="8"/>
        <v>1 pack</v>
      </c>
      <c r="G40" s="108"/>
      <c r="H40" s="241">
        <f t="shared" si="9"/>
        <v>0</v>
      </c>
      <c r="I40" s="108">
        <v>2</v>
      </c>
      <c r="J40" s="108">
        <v>1</v>
      </c>
      <c r="K40" s="15"/>
    </row>
    <row r="41" spans="1:11" x14ac:dyDescent="0.25">
      <c r="A41" s="15"/>
      <c r="B41" s="109"/>
      <c r="C41" s="109" t="str">
        <f t="shared" si="3"/>
        <v/>
      </c>
      <c r="D41" s="109" t="str">
        <f t="shared" si="4"/>
        <v>tab/cap</v>
      </c>
      <c r="E41" s="106" t="s">
        <v>518</v>
      </c>
      <c r="F41" s="111" t="str">
        <f t="shared" si="1"/>
        <v xml:space="preserve"> pack</v>
      </c>
      <c r="G41" s="109"/>
      <c r="H41" s="98" t="str">
        <f t="shared" si="5"/>
        <v/>
      </c>
      <c r="I41" s="109">
        <v>0</v>
      </c>
      <c r="J41" s="109">
        <v>4</v>
      </c>
      <c r="K41" s="15"/>
    </row>
    <row r="42" spans="1:11" x14ac:dyDescent="0.25">
      <c r="A42" s="15"/>
      <c r="B42" s="109"/>
      <c r="C42" s="109" t="str">
        <f t="shared" si="3"/>
        <v/>
      </c>
      <c r="D42" s="109" t="str">
        <f t="shared" si="4"/>
        <v>tab/cap</v>
      </c>
      <c r="E42" s="106" t="s">
        <v>517</v>
      </c>
      <c r="F42" s="111"/>
      <c r="G42" s="109"/>
      <c r="H42" s="98" t="str">
        <f t="shared" si="5"/>
        <v/>
      </c>
      <c r="I42" s="109"/>
      <c r="J42" s="109"/>
      <c r="K42" s="15"/>
    </row>
    <row r="43" spans="1:11" x14ac:dyDescent="0.25">
      <c r="A43" s="15"/>
      <c r="B43" s="109"/>
      <c r="C43" s="109"/>
      <c r="D43" s="109" t="str">
        <f t="shared" si="4"/>
        <v>tab/cap</v>
      </c>
      <c r="E43" s="106" t="s">
        <v>519</v>
      </c>
      <c r="F43" s="111"/>
      <c r="G43" s="109"/>
      <c r="H43" s="98" t="str">
        <f t="shared" si="5"/>
        <v/>
      </c>
      <c r="I43" s="109">
        <v>4</v>
      </c>
      <c r="J43" s="109">
        <v>4</v>
      </c>
      <c r="K43" s="15"/>
    </row>
    <row r="44" spans="1:11" x14ac:dyDescent="0.25">
      <c r="A44" s="15"/>
      <c r="B44" s="109"/>
      <c r="C44" s="109" t="str">
        <f t="shared" ref="C44:C63" si="10">IF( I44-J44 &gt; 0,I44-J44, "")</f>
        <v/>
      </c>
      <c r="D44" s="109" t="str">
        <f t="shared" si="4"/>
        <v>tab/cap</v>
      </c>
      <c r="E44" s="113" t="s">
        <v>361</v>
      </c>
      <c r="F44" s="111" t="str">
        <f>C44 &amp;" pack"</f>
        <v xml:space="preserve"> pack</v>
      </c>
      <c r="G44" s="109">
        <v>3030</v>
      </c>
      <c r="H44" s="98" t="str">
        <f t="shared" si="5"/>
        <v/>
      </c>
      <c r="I44" s="109">
        <v>2</v>
      </c>
      <c r="J44" s="109">
        <v>2</v>
      </c>
      <c r="K44" s="15"/>
    </row>
    <row r="45" spans="1:11" s="248" customFormat="1" x14ac:dyDescent="0.25">
      <c r="A45" s="15"/>
      <c r="B45" s="109"/>
      <c r="C45" s="109">
        <f t="shared" si="10"/>
        <v>1</v>
      </c>
      <c r="D45" s="109" t="str">
        <f t="shared" si="4"/>
        <v>tab/cap</v>
      </c>
      <c r="E45" s="113" t="s">
        <v>363</v>
      </c>
      <c r="F45" s="111" t="str">
        <f>C45 &amp;" pack"</f>
        <v>1 pack</v>
      </c>
      <c r="G45" s="109">
        <v>165</v>
      </c>
      <c r="H45" s="250">
        <f t="shared" si="5"/>
        <v>165</v>
      </c>
      <c r="I45" s="109">
        <v>1</v>
      </c>
      <c r="J45" s="109">
        <v>0</v>
      </c>
      <c r="K45" s="15"/>
    </row>
    <row r="46" spans="1:11" s="248" customFormat="1" x14ac:dyDescent="0.25">
      <c r="A46" s="14"/>
      <c r="B46" s="109"/>
      <c r="C46" s="109">
        <f t="shared" si="10"/>
        <v>1</v>
      </c>
      <c r="D46" s="109" t="str">
        <f t="shared" si="4"/>
        <v>tab/cap</v>
      </c>
      <c r="E46" s="113" t="s">
        <v>1048</v>
      </c>
      <c r="F46" s="111" t="str">
        <f>C46 &amp;" pack"</f>
        <v>1 pack</v>
      </c>
      <c r="G46" s="109">
        <v>300</v>
      </c>
      <c r="H46" s="250">
        <f t="shared" si="5"/>
        <v>300</v>
      </c>
      <c r="I46" s="109">
        <v>1</v>
      </c>
      <c r="J46" s="109"/>
      <c r="K46" s="15"/>
    </row>
    <row r="47" spans="1:11" x14ac:dyDescent="0.25">
      <c r="A47" s="25"/>
      <c r="B47" s="109"/>
      <c r="C47" s="109">
        <f t="shared" si="10"/>
        <v>1</v>
      </c>
      <c r="D47" s="109" t="str">
        <f t="shared" si="4"/>
        <v>tab/cap</v>
      </c>
      <c r="E47" s="113" t="s">
        <v>1047</v>
      </c>
      <c r="F47" s="111" t="str">
        <f>C47 &amp;" pack"</f>
        <v>1 pack</v>
      </c>
      <c r="G47" s="109">
        <v>350</v>
      </c>
      <c r="H47" s="98">
        <f t="shared" si="5"/>
        <v>350</v>
      </c>
      <c r="I47" s="109">
        <v>1</v>
      </c>
      <c r="J47" s="109">
        <v>0</v>
      </c>
      <c r="K47" s="15"/>
    </row>
    <row r="48" spans="1:11" x14ac:dyDescent="0.25">
      <c r="A48" s="15"/>
      <c r="B48" s="109"/>
      <c r="C48" s="109" t="str">
        <f t="shared" si="10"/>
        <v/>
      </c>
      <c r="D48" s="109" t="str">
        <f t="shared" si="4"/>
        <v>tab/cap</v>
      </c>
      <c r="E48" s="113" t="s">
        <v>985</v>
      </c>
      <c r="F48" s="111"/>
      <c r="G48" s="109"/>
      <c r="H48" s="98"/>
      <c r="I48" s="109">
        <v>1</v>
      </c>
      <c r="J48" s="109">
        <v>1</v>
      </c>
      <c r="K48" s="15"/>
    </row>
    <row r="49" spans="1:11" x14ac:dyDescent="0.25">
      <c r="A49" s="15" t="s">
        <v>832</v>
      </c>
      <c r="B49" s="109"/>
      <c r="C49" s="109" t="str">
        <f t="shared" si="10"/>
        <v/>
      </c>
      <c r="D49" s="109" t="str">
        <f t="shared" si="4"/>
        <v>tab/cap</v>
      </c>
      <c r="E49" s="115" t="s">
        <v>366</v>
      </c>
      <c r="F49" s="111" t="str">
        <f t="shared" ref="F49:F87" si="11">C49 &amp;" pack"</f>
        <v xml:space="preserve"> pack</v>
      </c>
      <c r="G49" s="109">
        <v>950</v>
      </c>
      <c r="H49" s="98" t="str">
        <f t="shared" ref="H49:H69" si="12">IF( C49="", "",C49*G49)</f>
        <v/>
      </c>
      <c r="I49" s="109">
        <v>0</v>
      </c>
      <c r="J49" s="109">
        <v>0</v>
      </c>
      <c r="K49" s="15"/>
    </row>
    <row r="50" spans="1:11" s="248" customFormat="1" x14ac:dyDescent="0.25">
      <c r="A50" s="108" t="s">
        <v>1212</v>
      </c>
      <c r="B50" s="108"/>
      <c r="C50" s="108">
        <f t="shared" si="10"/>
        <v>1</v>
      </c>
      <c r="D50" s="108" t="str">
        <f t="shared" si="4"/>
        <v>tab/cap</v>
      </c>
      <c r="E50" s="159" t="s">
        <v>1211</v>
      </c>
      <c r="F50" s="241"/>
      <c r="G50" s="108"/>
      <c r="H50" s="241"/>
      <c r="I50" s="108">
        <v>1</v>
      </c>
      <c r="J50" s="108"/>
      <c r="K50" s="108"/>
    </row>
    <row r="51" spans="1:11" x14ac:dyDescent="0.25">
      <c r="B51" s="109"/>
      <c r="C51" s="109" t="str">
        <f t="shared" si="10"/>
        <v/>
      </c>
      <c r="D51" s="109" t="str">
        <f t="shared" si="4"/>
        <v>tab/cap</v>
      </c>
      <c r="E51" s="19" t="s">
        <v>367</v>
      </c>
      <c r="F51" s="111" t="str">
        <f t="shared" si="11"/>
        <v xml:space="preserve"> pack</v>
      </c>
      <c r="G51" s="109"/>
      <c r="H51" s="98" t="str">
        <f t="shared" si="12"/>
        <v/>
      </c>
      <c r="I51" s="109">
        <v>0</v>
      </c>
      <c r="J51" s="109">
        <v>0</v>
      </c>
      <c r="K51" s="15"/>
    </row>
    <row r="52" spans="1:11" x14ac:dyDescent="0.25">
      <c r="A52" s="15"/>
      <c r="B52" s="109"/>
      <c r="C52" s="109" t="str">
        <f t="shared" si="10"/>
        <v/>
      </c>
      <c r="D52" s="109" t="str">
        <f t="shared" si="4"/>
        <v>tab/cap</v>
      </c>
      <c r="E52" s="19" t="s">
        <v>368</v>
      </c>
      <c r="F52" s="111" t="str">
        <f t="shared" si="11"/>
        <v xml:space="preserve"> pack</v>
      </c>
      <c r="G52" s="109"/>
      <c r="H52" s="98" t="str">
        <f t="shared" si="12"/>
        <v/>
      </c>
      <c r="I52" s="109">
        <v>1</v>
      </c>
      <c r="J52" s="109">
        <v>1</v>
      </c>
      <c r="K52" s="15"/>
    </row>
    <row r="53" spans="1:11" x14ac:dyDescent="0.25">
      <c r="A53" s="15"/>
      <c r="B53" s="109"/>
      <c r="C53" s="109" t="str">
        <f t="shared" si="10"/>
        <v/>
      </c>
      <c r="D53" s="109" t="str">
        <f t="shared" si="4"/>
        <v>tab/cap</v>
      </c>
      <c r="E53" s="19" t="s">
        <v>369</v>
      </c>
      <c r="F53" s="111" t="str">
        <f t="shared" si="11"/>
        <v xml:space="preserve"> pack</v>
      </c>
      <c r="G53" s="109"/>
      <c r="H53" s="98" t="str">
        <f t="shared" si="12"/>
        <v/>
      </c>
      <c r="I53" s="109">
        <v>0</v>
      </c>
      <c r="J53" s="109">
        <v>0</v>
      </c>
      <c r="K53" s="15"/>
    </row>
    <row r="54" spans="1:11" x14ac:dyDescent="0.25">
      <c r="A54" s="15"/>
      <c r="B54" s="109"/>
      <c r="C54" s="109" t="str">
        <f t="shared" si="10"/>
        <v/>
      </c>
      <c r="D54" s="109" t="str">
        <f t="shared" si="4"/>
        <v>tab/cap</v>
      </c>
      <c r="E54" s="112" t="s">
        <v>374</v>
      </c>
      <c r="F54" s="111" t="str">
        <f t="shared" si="11"/>
        <v xml:space="preserve"> pack</v>
      </c>
      <c r="G54" s="109"/>
      <c r="H54" s="98" t="str">
        <f t="shared" si="12"/>
        <v/>
      </c>
      <c r="I54" s="109">
        <v>0</v>
      </c>
      <c r="J54" s="109">
        <v>0</v>
      </c>
      <c r="K54" s="15"/>
    </row>
    <row r="55" spans="1:11" x14ac:dyDescent="0.25">
      <c r="A55" s="15"/>
      <c r="B55" s="168"/>
      <c r="C55" s="168" t="str">
        <f t="shared" si="10"/>
        <v/>
      </c>
      <c r="D55" s="168" t="s">
        <v>814</v>
      </c>
      <c r="E55" s="112" t="s">
        <v>376</v>
      </c>
      <c r="F55" s="170" t="str">
        <f t="shared" si="11"/>
        <v xml:space="preserve"> pack</v>
      </c>
      <c r="G55" s="168">
        <v>115</v>
      </c>
      <c r="H55" s="170" t="str">
        <f t="shared" si="12"/>
        <v/>
      </c>
      <c r="I55" s="168">
        <v>2</v>
      </c>
      <c r="J55" s="168">
        <v>2</v>
      </c>
      <c r="K55" s="15" t="s">
        <v>1031</v>
      </c>
    </row>
    <row r="56" spans="1:11" x14ac:dyDescent="0.25">
      <c r="A56" s="15"/>
      <c r="B56" s="109"/>
      <c r="C56" s="109" t="str">
        <f t="shared" si="10"/>
        <v/>
      </c>
      <c r="D56" s="109" t="str">
        <f t="shared" ref="D56:D68" si="13">IF(ISNUMBER(SEARCH("gel",E56)),"cream",IF(ISNUMBER(SEARCH("syp",E56)),"syp",IF(ISNUMBER(SEARCH("drop",E56)),"drops",IF(ISNUMBER(SEARCH("cream",E56)),"cream",IF(ISNUMBER(SEARCH("oint",E56)),"cream",IF(ISNUMBER(SEARCH("inj",E56)),"inj",IF(ISNUMBER(SEARCH("lotion",E56)),"lotion",IF(ISNUMBER(SEARCH("e/drop",E56)),"drops","tab/cap"))))))))</f>
        <v>tab/cap</v>
      </c>
      <c r="E56" s="106" t="s">
        <v>377</v>
      </c>
      <c r="F56" s="111" t="str">
        <f t="shared" si="11"/>
        <v xml:space="preserve"> pack</v>
      </c>
      <c r="G56" s="109"/>
      <c r="H56" s="98" t="str">
        <f t="shared" si="12"/>
        <v/>
      </c>
      <c r="I56" s="109">
        <v>0</v>
      </c>
      <c r="J56" s="109">
        <v>0</v>
      </c>
      <c r="K56" s="15"/>
    </row>
    <row r="57" spans="1:11" s="248" customFormat="1" x14ac:dyDescent="0.25">
      <c r="A57" s="15"/>
      <c r="B57" s="109"/>
      <c r="C57" s="109" t="str">
        <f t="shared" si="10"/>
        <v/>
      </c>
      <c r="D57" s="109" t="str">
        <f t="shared" si="13"/>
        <v>tab/cap</v>
      </c>
      <c r="E57" s="51" t="s">
        <v>378</v>
      </c>
      <c r="F57" s="111" t="str">
        <f t="shared" si="11"/>
        <v xml:space="preserve"> pack</v>
      </c>
      <c r="G57" s="109">
        <v>260</v>
      </c>
      <c r="H57" s="250" t="str">
        <f t="shared" si="12"/>
        <v/>
      </c>
      <c r="I57" s="109">
        <v>1</v>
      </c>
      <c r="J57" s="109">
        <v>1</v>
      </c>
      <c r="K57" s="15" t="s">
        <v>1030</v>
      </c>
    </row>
    <row r="58" spans="1:11" x14ac:dyDescent="0.25">
      <c r="A58" s="108" t="s">
        <v>1055</v>
      </c>
      <c r="B58" s="108"/>
      <c r="C58" s="108">
        <f t="shared" si="10"/>
        <v>1</v>
      </c>
      <c r="D58" s="109" t="str">
        <f t="shared" si="13"/>
        <v>tab/cap</v>
      </c>
      <c r="E58" s="254" t="s">
        <v>1054</v>
      </c>
      <c r="F58" s="241" t="str">
        <f t="shared" si="11"/>
        <v>1 pack</v>
      </c>
      <c r="G58" s="108">
        <v>1250</v>
      </c>
      <c r="H58" s="98">
        <f t="shared" si="12"/>
        <v>1250</v>
      </c>
      <c r="I58" s="108">
        <v>1</v>
      </c>
      <c r="J58" s="108">
        <v>0</v>
      </c>
      <c r="K58" s="108"/>
    </row>
    <row r="59" spans="1:11" x14ac:dyDescent="0.25">
      <c r="A59" s="15"/>
      <c r="B59" s="109"/>
      <c r="C59" s="109" t="str">
        <f t="shared" si="10"/>
        <v/>
      </c>
      <c r="D59" s="109" t="str">
        <f t="shared" si="13"/>
        <v>tab/cap</v>
      </c>
      <c r="E59" s="163" t="s">
        <v>385</v>
      </c>
      <c r="F59" s="111" t="str">
        <f t="shared" si="11"/>
        <v xml:space="preserve"> pack</v>
      </c>
      <c r="G59" s="109">
        <v>260</v>
      </c>
      <c r="H59" s="98" t="str">
        <f t="shared" si="12"/>
        <v/>
      </c>
      <c r="I59" s="109">
        <v>1</v>
      </c>
      <c r="J59" s="109">
        <v>1</v>
      </c>
      <c r="K59" s="15"/>
    </row>
    <row r="60" spans="1:11" x14ac:dyDescent="0.25">
      <c r="A60" s="15"/>
      <c r="B60" s="109"/>
      <c r="C60" s="109" t="str">
        <f t="shared" si="10"/>
        <v/>
      </c>
      <c r="D60" s="109" t="str">
        <f t="shared" si="13"/>
        <v>tab/cap</v>
      </c>
      <c r="E60" s="163" t="s">
        <v>386</v>
      </c>
      <c r="F60" s="111" t="str">
        <f t="shared" si="11"/>
        <v xml:space="preserve"> pack</v>
      </c>
      <c r="G60" s="109"/>
      <c r="H60" s="250" t="str">
        <f t="shared" si="12"/>
        <v/>
      </c>
      <c r="I60" s="109">
        <v>1</v>
      </c>
      <c r="J60" s="109">
        <v>1</v>
      </c>
      <c r="K60" s="15"/>
    </row>
    <row r="61" spans="1:11" x14ac:dyDescent="0.25">
      <c r="A61" s="56" t="s">
        <v>1091</v>
      </c>
      <c r="B61" s="56"/>
      <c r="C61" s="56">
        <f t="shared" si="10"/>
        <v>2</v>
      </c>
      <c r="D61" s="56" t="str">
        <f t="shared" si="13"/>
        <v>tab/cap</v>
      </c>
      <c r="E61" s="163" t="s">
        <v>387</v>
      </c>
      <c r="F61" s="272" t="str">
        <f t="shared" si="11"/>
        <v>2 pack</v>
      </c>
      <c r="G61" s="56"/>
      <c r="H61" s="272">
        <f t="shared" si="12"/>
        <v>0</v>
      </c>
      <c r="I61" s="56">
        <v>2</v>
      </c>
      <c r="J61" s="56">
        <v>0</v>
      </c>
      <c r="K61" s="56"/>
    </row>
    <row r="62" spans="1:11" x14ac:dyDescent="0.25">
      <c r="A62" s="15"/>
      <c r="B62" s="109"/>
      <c r="C62" s="109" t="str">
        <f t="shared" si="10"/>
        <v/>
      </c>
      <c r="D62" s="109" t="str">
        <f t="shared" si="13"/>
        <v>tab/cap</v>
      </c>
      <c r="E62" s="19" t="s">
        <v>388</v>
      </c>
      <c r="F62" s="111" t="str">
        <f t="shared" si="11"/>
        <v xml:space="preserve"> pack</v>
      </c>
      <c r="G62" s="109">
        <v>188</v>
      </c>
      <c r="H62" s="250" t="str">
        <f t="shared" si="12"/>
        <v/>
      </c>
      <c r="I62" s="109">
        <v>1</v>
      </c>
      <c r="J62" s="109">
        <v>1</v>
      </c>
      <c r="K62" s="15"/>
    </row>
    <row r="63" spans="1:11" x14ac:dyDescent="0.25">
      <c r="A63" s="108" t="s">
        <v>1119</v>
      </c>
      <c r="B63" s="108"/>
      <c r="C63" s="108" t="str">
        <f t="shared" si="10"/>
        <v/>
      </c>
      <c r="D63" s="108" t="str">
        <f t="shared" si="13"/>
        <v>tab/cap</v>
      </c>
      <c r="E63" s="159" t="s">
        <v>389</v>
      </c>
      <c r="F63" s="241" t="str">
        <f t="shared" si="11"/>
        <v xml:space="preserve"> pack</v>
      </c>
      <c r="G63" s="108"/>
      <c r="H63" s="241" t="str">
        <f t="shared" si="12"/>
        <v/>
      </c>
      <c r="I63" s="108">
        <v>1</v>
      </c>
      <c r="J63" s="108">
        <v>1</v>
      </c>
      <c r="K63" s="15"/>
    </row>
    <row r="64" spans="1:11" x14ac:dyDescent="0.25">
      <c r="A64" s="15"/>
      <c r="B64" s="109"/>
      <c r="C64" s="109"/>
      <c r="D64" s="109" t="str">
        <f t="shared" si="13"/>
        <v>tab/cap</v>
      </c>
      <c r="E64" s="110" t="s">
        <v>498</v>
      </c>
      <c r="F64" s="111" t="str">
        <f t="shared" si="11"/>
        <v xml:space="preserve"> pack</v>
      </c>
      <c r="G64" s="109">
        <v>75</v>
      </c>
      <c r="H64" s="98" t="str">
        <f t="shared" si="12"/>
        <v/>
      </c>
      <c r="I64" s="109">
        <v>1</v>
      </c>
      <c r="J64" s="109">
        <v>1</v>
      </c>
      <c r="K64" s="15"/>
    </row>
    <row r="65" spans="1:11" s="248" customFormat="1" x14ac:dyDescent="0.25">
      <c r="A65" s="15" t="s">
        <v>832</v>
      </c>
      <c r="B65" s="109"/>
      <c r="C65" s="109" t="str">
        <f t="shared" ref="C65:C87" si="14">IF( I65-J65 &gt; 0,I65-J65, "")</f>
        <v/>
      </c>
      <c r="D65" s="109" t="str">
        <f t="shared" si="13"/>
        <v>tab/cap</v>
      </c>
      <c r="E65" s="110" t="s">
        <v>833</v>
      </c>
      <c r="F65" s="111" t="str">
        <f t="shared" si="11"/>
        <v xml:space="preserve"> pack</v>
      </c>
      <c r="G65" s="109"/>
      <c r="H65" s="250" t="str">
        <f t="shared" si="12"/>
        <v/>
      </c>
      <c r="I65" s="109">
        <v>0</v>
      </c>
      <c r="J65" s="109">
        <v>0</v>
      </c>
      <c r="K65" s="15"/>
    </row>
    <row r="66" spans="1:11" x14ac:dyDescent="0.25">
      <c r="A66" s="108" t="s">
        <v>1042</v>
      </c>
      <c r="B66" s="108"/>
      <c r="C66" s="109" t="str">
        <f t="shared" si="14"/>
        <v/>
      </c>
      <c r="D66" s="109" t="str">
        <f t="shared" si="13"/>
        <v>tab/cap</v>
      </c>
      <c r="E66" s="159" t="s">
        <v>1041</v>
      </c>
      <c r="F66" s="111" t="str">
        <f t="shared" si="11"/>
        <v xml:space="preserve"> pack</v>
      </c>
      <c r="G66" s="109">
        <v>1210</v>
      </c>
      <c r="H66" s="250" t="str">
        <f t="shared" si="12"/>
        <v/>
      </c>
      <c r="I66" s="109">
        <v>1</v>
      </c>
      <c r="J66" s="109">
        <v>1</v>
      </c>
      <c r="K66" s="108" t="s">
        <v>1088</v>
      </c>
    </row>
    <row r="67" spans="1:11" x14ac:dyDescent="0.25">
      <c r="A67" s="15"/>
      <c r="B67" s="108"/>
      <c r="C67" s="108" t="str">
        <f t="shared" si="14"/>
        <v/>
      </c>
      <c r="D67" s="108" t="str">
        <f t="shared" si="13"/>
        <v>tab/cap</v>
      </c>
      <c r="E67" s="240" t="s">
        <v>391</v>
      </c>
      <c r="F67" s="241" t="str">
        <f t="shared" si="11"/>
        <v xml:space="preserve"> pack</v>
      </c>
      <c r="G67" s="108"/>
      <c r="H67" s="241" t="str">
        <f t="shared" si="12"/>
        <v/>
      </c>
      <c r="I67" s="108">
        <v>1</v>
      </c>
      <c r="J67" s="108">
        <v>1</v>
      </c>
      <c r="K67" s="15"/>
    </row>
    <row r="68" spans="1:11" x14ac:dyDescent="0.25">
      <c r="A68" s="15"/>
      <c r="B68" s="108"/>
      <c r="C68" s="108" t="str">
        <f t="shared" si="14"/>
        <v/>
      </c>
      <c r="D68" s="108" t="str">
        <f t="shared" si="13"/>
        <v>tab/cap</v>
      </c>
      <c r="E68" s="240" t="s">
        <v>392</v>
      </c>
      <c r="F68" s="241" t="str">
        <f t="shared" si="11"/>
        <v xml:space="preserve"> pack</v>
      </c>
      <c r="G68" s="108"/>
      <c r="H68" s="241" t="str">
        <f t="shared" si="12"/>
        <v/>
      </c>
      <c r="I68" s="108">
        <v>1</v>
      </c>
      <c r="J68" s="108">
        <v>1</v>
      </c>
      <c r="K68" s="15"/>
    </row>
    <row r="69" spans="1:11" x14ac:dyDescent="0.25">
      <c r="A69" s="15" t="s">
        <v>976</v>
      </c>
      <c r="B69" s="108"/>
      <c r="C69" s="108" t="str">
        <f t="shared" si="14"/>
        <v/>
      </c>
      <c r="D69" s="108" t="str">
        <f>IF(ISNUMBER(SEARCH("gel",E71)),"cream",IF(ISNUMBER(SEARCH("syp",E71)),"syp",IF(ISNUMBER(SEARCH("drop",E71)),"drops",IF(ISNUMBER(SEARCH("cream",E71)),"cream",IF(ISNUMBER(SEARCH("oint",E71)),"cream",IF(ISNUMBER(SEARCH("inj",E71)),"inj",IF(ISNUMBER(SEARCH("lotion",E71)),"lotion",IF(ISNUMBER(SEARCH("e/drop",E71)),"drops","tab/cap"))))))))</f>
        <v>tab/cap</v>
      </c>
      <c r="E69" s="257" t="s">
        <v>984</v>
      </c>
      <c r="F69" s="241" t="str">
        <f t="shared" si="11"/>
        <v xml:space="preserve"> pack</v>
      </c>
      <c r="G69" s="108">
        <v>330</v>
      </c>
      <c r="H69" s="241" t="str">
        <f t="shared" si="12"/>
        <v/>
      </c>
      <c r="I69" s="108">
        <v>1</v>
      </c>
      <c r="J69" s="108">
        <v>1</v>
      </c>
      <c r="K69" s="15"/>
    </row>
    <row r="70" spans="1:11" x14ac:dyDescent="0.25">
      <c r="A70" s="15" t="s">
        <v>976</v>
      </c>
      <c r="B70" s="108"/>
      <c r="C70" s="108" t="str">
        <f t="shared" si="14"/>
        <v/>
      </c>
      <c r="D70" s="108" t="str">
        <f>IF(ISNUMBER(SEARCH("gel",E72)),"cream",IF(ISNUMBER(SEARCH("syp",E72)),"syp",IF(ISNUMBER(SEARCH("drop",E72)),"drops",IF(ISNUMBER(SEARCH("cream",E72)),"cream",IF(ISNUMBER(SEARCH("oint",E72)),"cream",IF(ISNUMBER(SEARCH("inj",E72)),"inj",IF(ISNUMBER(SEARCH("lotion",E72)),"lotion",IF(ISNUMBER(SEARCH("e/drop",E72)),"drops","tab/cap"))))))))</f>
        <v>tab/cap</v>
      </c>
      <c r="E70" s="257" t="s">
        <v>982</v>
      </c>
      <c r="F70" s="241" t="str">
        <f t="shared" si="11"/>
        <v xml:space="preserve"> pack</v>
      </c>
      <c r="G70" s="108"/>
      <c r="H70" s="241"/>
      <c r="I70" s="108">
        <v>1</v>
      </c>
      <c r="J70" s="108">
        <v>1</v>
      </c>
      <c r="K70" s="15"/>
    </row>
    <row r="71" spans="1:11" x14ac:dyDescent="0.25">
      <c r="A71" s="15" t="s">
        <v>976</v>
      </c>
      <c r="B71" s="108"/>
      <c r="C71" s="108" t="str">
        <f t="shared" si="14"/>
        <v/>
      </c>
      <c r="D71" s="108" t="str">
        <f>IF(ISNUMBER(SEARCH("gel",E73)),"cream",IF(ISNUMBER(SEARCH("syp",E73)),"syp",IF(ISNUMBER(SEARCH("drop",E73)),"drops",IF(ISNUMBER(SEARCH("cream",E73)),"cream",IF(ISNUMBER(SEARCH("oint",E73)),"cream",IF(ISNUMBER(SEARCH("inj",E73)),"inj",IF(ISNUMBER(SEARCH("lotion",E73)),"lotion",IF(ISNUMBER(SEARCH("e/drop",E73)),"drops","tab/cap"))))))))</f>
        <v>tab/cap</v>
      </c>
      <c r="E71" s="257" t="s">
        <v>983</v>
      </c>
      <c r="F71" s="241" t="str">
        <f t="shared" si="11"/>
        <v xml:space="preserve"> pack</v>
      </c>
      <c r="G71" s="108"/>
      <c r="H71" s="241" t="str">
        <f>IF( C71="", "",C71*G71)</f>
        <v/>
      </c>
      <c r="I71" s="108">
        <v>1</v>
      </c>
      <c r="J71" s="108">
        <v>1</v>
      </c>
      <c r="K71" s="15"/>
    </row>
    <row r="72" spans="1:11" x14ac:dyDescent="0.25">
      <c r="A72" s="15"/>
      <c r="B72" s="108"/>
      <c r="C72" s="108" t="str">
        <f t="shared" si="14"/>
        <v/>
      </c>
      <c r="D72" s="108" t="str">
        <f>IF(ISNUMBER(SEARCH("gel",E74)),"cream",IF(ISNUMBER(SEARCH("syp",E74)),"syp",IF(ISNUMBER(SEARCH("drop",E74)),"drops",IF(ISNUMBER(SEARCH("cream",E74)),"cream",IF(ISNUMBER(SEARCH("oint",E74)),"cream",IF(ISNUMBER(SEARCH("inj",E74)),"inj",IF(ISNUMBER(SEARCH("lotion",E74)),"lotion",IF(ISNUMBER(SEARCH("e/drop",E74)),"drops","tab/cap"))))))))</f>
        <v>tab/cap</v>
      </c>
      <c r="E72" s="257" t="s">
        <v>393</v>
      </c>
      <c r="F72" s="241" t="str">
        <f t="shared" si="11"/>
        <v xml:space="preserve"> pack</v>
      </c>
      <c r="G72" s="108"/>
      <c r="H72" s="241"/>
      <c r="I72" s="108">
        <v>1</v>
      </c>
      <c r="J72" s="108">
        <v>1</v>
      </c>
      <c r="K72" s="15"/>
    </row>
    <row r="73" spans="1:11" x14ac:dyDescent="0.25">
      <c r="A73" s="108" t="s">
        <v>1175</v>
      </c>
      <c r="B73" s="108"/>
      <c r="C73" s="108" t="str">
        <f t="shared" si="14"/>
        <v/>
      </c>
      <c r="D73" s="108" t="str">
        <f>IF(ISNUMBER(SEARCH("gel",E73)),"cream",IF(ISNUMBER(SEARCH("syp",E73)),"syp",IF(ISNUMBER(SEARCH("drop",E73)),"drops",IF(ISNUMBER(SEARCH("cream",E73)),"cream",IF(ISNUMBER(SEARCH("oint",E73)),"cream",IF(ISNUMBER(SEARCH("inj",E73)),"inj",IF(ISNUMBER(SEARCH("lotion",E73)),"lotion",IF(ISNUMBER(SEARCH("e/drop",E73)),"drops","tab/cap"))))))))</f>
        <v>tab/cap</v>
      </c>
      <c r="E73" s="217" t="s">
        <v>397</v>
      </c>
      <c r="F73" s="241" t="str">
        <f t="shared" si="11"/>
        <v xml:space="preserve"> pack</v>
      </c>
      <c r="G73" s="108"/>
      <c r="H73" s="241" t="str">
        <f t="shared" ref="H73:H87" si="15">IF( C73="", "",C73*G73)</f>
        <v/>
      </c>
      <c r="I73" s="108">
        <v>0</v>
      </c>
      <c r="J73" s="108">
        <v>0</v>
      </c>
      <c r="K73" s="108"/>
    </row>
    <row r="74" spans="1:11" x14ac:dyDescent="0.25">
      <c r="A74" s="15"/>
      <c r="B74" s="109"/>
      <c r="C74" s="109" t="str">
        <f t="shared" si="14"/>
        <v/>
      </c>
      <c r="D74" s="109" t="str">
        <f>IF(ISNUMBER(SEARCH("gel",E74)),"cream",IF(ISNUMBER(SEARCH("syp",E74)),"syp",IF(ISNUMBER(SEARCH("drop",E74)),"drops",IF(ISNUMBER(SEARCH("cream",E74)),"cream",IF(ISNUMBER(SEARCH("oint",E74)),"cream",IF(ISNUMBER(SEARCH("inj",E74)),"inj",IF(ISNUMBER(SEARCH("lotion",E74)),"lotion",IF(ISNUMBER(SEARCH("e/drop",E74)),"drops","tab/cap"))))))))</f>
        <v>tab/cap</v>
      </c>
      <c r="E74" s="173" t="s">
        <v>398</v>
      </c>
      <c r="F74" s="111" t="str">
        <f t="shared" si="11"/>
        <v xml:space="preserve"> pack</v>
      </c>
      <c r="G74" s="109"/>
      <c r="H74" s="98" t="str">
        <f t="shared" si="15"/>
        <v/>
      </c>
      <c r="I74" s="109">
        <v>0</v>
      </c>
      <c r="J74" s="109">
        <v>0</v>
      </c>
      <c r="K74" s="15"/>
    </row>
    <row r="75" spans="1:11" x14ac:dyDescent="0.25">
      <c r="A75" s="15"/>
      <c r="B75" s="109"/>
      <c r="C75" s="109" t="str">
        <f t="shared" si="14"/>
        <v/>
      </c>
      <c r="D75" s="109" t="str">
        <f>IF(ISNUMBER(SEARCH("gel",E75)),"cream",IF(ISNUMBER(SEARCH("syp",E75)),"syp",IF(ISNUMBER(SEARCH("drop",E75)),"drops",IF(ISNUMBER(SEARCH("cream",E75)),"cream",IF(ISNUMBER(SEARCH("oint",E75)),"cream",IF(ISNUMBER(SEARCH("inj",E75)),"inj",IF(ISNUMBER(SEARCH("lotion",E75)),"lotion",IF(ISNUMBER(SEARCH("e/drop",E75)),"drops","tab/cap"))))))))</f>
        <v>tab/cap</v>
      </c>
      <c r="E75" s="172" t="s">
        <v>399</v>
      </c>
      <c r="F75" s="111" t="str">
        <f t="shared" si="11"/>
        <v xml:space="preserve"> pack</v>
      </c>
      <c r="G75" s="109">
        <v>170</v>
      </c>
      <c r="H75" s="250" t="str">
        <f t="shared" si="15"/>
        <v/>
      </c>
      <c r="I75" s="109">
        <v>4</v>
      </c>
      <c r="J75" s="109">
        <v>4</v>
      </c>
      <c r="K75" s="15" t="s">
        <v>1030</v>
      </c>
    </row>
    <row r="76" spans="1:11" x14ac:dyDescent="0.25">
      <c r="A76" s="108" t="s">
        <v>1020</v>
      </c>
      <c r="B76" s="108"/>
      <c r="C76" s="108" t="str">
        <f t="shared" si="14"/>
        <v/>
      </c>
      <c r="D76" s="108" t="str">
        <f>IF(ISNUMBER(SEARCH("gel",E76)),"cream",IF(ISNUMBER(SEARCH("syp",E76)),"syp",IF(ISNUMBER(SEARCH("drop",E76)),"drops",IF(ISNUMBER(SEARCH("cream",E76)),"cream",IF(ISNUMBER(SEARCH("oint",E76)),"cream",IF(ISNUMBER(SEARCH("inj",E76)),"inj",IF(ISNUMBER(SEARCH("lotion",E76)),"lotion",IF(ISNUMBER(SEARCH("e/drop",E76)),"drops","tab/cap"))))))))</f>
        <v>tab/cap</v>
      </c>
      <c r="E76" s="172" t="s">
        <v>400</v>
      </c>
      <c r="F76" s="241" t="str">
        <f t="shared" si="11"/>
        <v xml:space="preserve"> pack</v>
      </c>
      <c r="G76" s="108">
        <v>150</v>
      </c>
      <c r="H76" s="241" t="str">
        <f t="shared" si="15"/>
        <v/>
      </c>
      <c r="I76" s="108">
        <v>10</v>
      </c>
      <c r="J76" s="108">
        <v>10</v>
      </c>
      <c r="K76" s="15" t="s">
        <v>1030</v>
      </c>
    </row>
    <row r="77" spans="1:11" x14ac:dyDescent="0.25">
      <c r="A77" s="15"/>
      <c r="B77" s="109"/>
      <c r="C77" s="109" t="str">
        <f t="shared" si="14"/>
        <v/>
      </c>
      <c r="D77" s="109" t="str">
        <f>IF(ISNUMBER(SEARCH("gel",E77)),"cream",IF(ISNUMBER(SEARCH("syp",E77)),"syp",IF(ISNUMBER(SEARCH("drop",E77)),"drops",IF(ISNUMBER(SEARCH("cream",E77)),"cream",IF(ISNUMBER(SEARCH("oint",E77)),"cream",IF(ISNUMBER(SEARCH("inj",E77)),"inj",IF(ISNUMBER(SEARCH("lotion",E77)),"lotion",IF(ISNUMBER(SEARCH("e/drop",E77)),"drops","tab/cap"))))))))</f>
        <v>tab/cap</v>
      </c>
      <c r="E77" s="110" t="s">
        <v>401</v>
      </c>
      <c r="F77" s="111" t="str">
        <f t="shared" si="11"/>
        <v xml:space="preserve"> pack</v>
      </c>
      <c r="G77" s="109"/>
      <c r="H77" s="250" t="str">
        <f t="shared" si="15"/>
        <v/>
      </c>
      <c r="I77" s="109">
        <v>2</v>
      </c>
      <c r="J77" s="109">
        <v>2</v>
      </c>
      <c r="K77" s="15"/>
    </row>
    <row r="78" spans="1:11" x14ac:dyDescent="0.25">
      <c r="A78" s="15"/>
      <c r="B78" s="46"/>
      <c r="C78" s="46">
        <f t="shared" si="14"/>
        <v>6</v>
      </c>
      <c r="D78" s="46" t="s">
        <v>814</v>
      </c>
      <c r="E78" s="167" t="s">
        <v>781</v>
      </c>
      <c r="F78" s="49" t="str">
        <f t="shared" si="11"/>
        <v>6 pack</v>
      </c>
      <c r="G78" s="46">
        <v>30</v>
      </c>
      <c r="H78" s="49">
        <f t="shared" si="15"/>
        <v>180</v>
      </c>
      <c r="I78" s="46">
        <v>6</v>
      </c>
      <c r="J78" s="46">
        <v>0</v>
      </c>
      <c r="K78" s="15"/>
    </row>
    <row r="79" spans="1:11" x14ac:dyDescent="0.25">
      <c r="A79" s="15"/>
      <c r="B79" s="109"/>
      <c r="C79" s="109">
        <f t="shared" si="14"/>
        <v>6</v>
      </c>
      <c r="D79" s="109" t="str">
        <f>IF(ISNUMBER(SEARCH("gel",E79)),"cream",IF(ISNUMBER(SEARCH("syp",E79)),"syp",IF(ISNUMBER(SEARCH("drop",E79)),"drops",IF(ISNUMBER(SEARCH("cream",E79)),"cream",IF(ISNUMBER(SEARCH("oint",E79)),"cream",IF(ISNUMBER(SEARCH("inj",E79)),"inj",IF(ISNUMBER(SEARCH("lotion",E79)),"lotion",IF(ISNUMBER(SEARCH("e/drop",E79)),"drops","tab/cap"))))))))</f>
        <v>tab/cap</v>
      </c>
      <c r="E79" s="112" t="s">
        <v>402</v>
      </c>
      <c r="F79" s="111" t="str">
        <f t="shared" si="11"/>
        <v>6 pack</v>
      </c>
      <c r="G79" s="109">
        <v>30</v>
      </c>
      <c r="H79" s="98">
        <f t="shared" si="15"/>
        <v>180</v>
      </c>
      <c r="I79" s="109">
        <v>6</v>
      </c>
      <c r="J79" s="109">
        <v>0</v>
      </c>
      <c r="K79" s="15"/>
    </row>
    <row r="80" spans="1:11" x14ac:dyDescent="0.25">
      <c r="A80" s="15" t="s">
        <v>832</v>
      </c>
      <c r="B80" s="109"/>
      <c r="C80" s="109" t="str">
        <f t="shared" si="14"/>
        <v/>
      </c>
      <c r="D80" s="109" t="str">
        <f>IF(ISNUMBER(SEARCH("gel",E80)),"cream",IF(ISNUMBER(SEARCH("syp",E80)),"syp",IF(ISNUMBER(SEARCH("drop",E80)),"drops",IF(ISNUMBER(SEARCH("cream",E80)),"cream",IF(ISNUMBER(SEARCH("oint",E80)),"cream",IF(ISNUMBER(SEARCH("inj",E80)),"inj",IF(ISNUMBER(SEARCH("lotion",E80)),"lotion",IF(ISNUMBER(SEARCH("e/drop",E80)),"drops","tab/cap"))))))))</f>
        <v>tab/cap</v>
      </c>
      <c r="E80" s="113" t="s">
        <v>834</v>
      </c>
      <c r="F80" s="111" t="str">
        <f t="shared" si="11"/>
        <v xml:space="preserve"> pack</v>
      </c>
      <c r="G80" s="109"/>
      <c r="H80" s="98" t="str">
        <f t="shared" si="15"/>
        <v/>
      </c>
      <c r="I80" s="109">
        <v>0</v>
      </c>
      <c r="J80" s="109">
        <v>0</v>
      </c>
      <c r="K80" s="15"/>
    </row>
    <row r="81" spans="1:11" x14ac:dyDescent="0.25">
      <c r="A81" s="15"/>
      <c r="B81" s="109"/>
      <c r="C81" s="109" t="str">
        <f t="shared" si="14"/>
        <v/>
      </c>
      <c r="D81" s="109" t="str">
        <f>IF(ISNUMBER(SEARCH("gel",E81)),"cream",IF(ISNUMBER(SEARCH("syp",E81)),"syp",IF(ISNUMBER(SEARCH("drop",E81)),"drops",IF(ISNUMBER(SEARCH("cream",E81)),"cream",IF(ISNUMBER(SEARCH("oint",E81)),"cream",IF(ISNUMBER(SEARCH("inj",E81)),"inj",IF(ISNUMBER(SEARCH("lotion",E81)),"lotion",IF(ISNUMBER(SEARCH("e/drop",E81)),"drops","tab/cap"))))))))</f>
        <v>tab/cap</v>
      </c>
      <c r="E81" s="110" t="s">
        <v>404</v>
      </c>
      <c r="F81" s="111" t="str">
        <f t="shared" si="11"/>
        <v xml:space="preserve"> pack</v>
      </c>
      <c r="G81" s="109">
        <v>110</v>
      </c>
      <c r="H81" s="250" t="str">
        <f t="shared" si="15"/>
        <v/>
      </c>
      <c r="I81" s="109">
        <v>1</v>
      </c>
      <c r="J81" s="109">
        <v>1</v>
      </c>
      <c r="K81" s="15"/>
    </row>
    <row r="82" spans="1:11" x14ac:dyDescent="0.25">
      <c r="A82" s="108" t="s">
        <v>1170</v>
      </c>
      <c r="B82" s="108"/>
      <c r="C82" s="108">
        <f t="shared" si="14"/>
        <v>2</v>
      </c>
      <c r="D82" s="108" t="str">
        <f>IF(ISNUMBER(SEARCH("gel",E82)),"cream",IF(ISNUMBER(SEARCH("syp",E82)),"syp",IF(ISNUMBER(SEARCH("drop",E82)),"drops",IF(ISNUMBER(SEARCH("cream",E82)),"cream",IF(ISNUMBER(SEARCH("oint",E82)),"cream",IF(ISNUMBER(SEARCH("inj",E82)),"inj",IF(ISNUMBER(SEARCH("lotion",E82)),"lotion",IF(ISNUMBER(SEARCH("e/drop",E82)),"drops","tab/cap"))))))))</f>
        <v>tab/cap</v>
      </c>
      <c r="E82" s="217" t="s">
        <v>405</v>
      </c>
      <c r="F82" s="241" t="str">
        <f t="shared" si="11"/>
        <v>2 pack</v>
      </c>
      <c r="G82" s="108">
        <v>180</v>
      </c>
      <c r="H82" s="241">
        <f t="shared" si="15"/>
        <v>360</v>
      </c>
      <c r="I82" s="108">
        <v>2</v>
      </c>
      <c r="J82" s="108">
        <v>0</v>
      </c>
      <c r="K82" s="108"/>
    </row>
    <row r="83" spans="1:11" x14ac:dyDescent="0.25">
      <c r="A83" s="15"/>
      <c r="B83" s="116"/>
      <c r="C83" s="116" t="str">
        <f t="shared" si="14"/>
        <v/>
      </c>
      <c r="D83" s="116" t="s">
        <v>515</v>
      </c>
      <c r="E83" s="119" t="s">
        <v>1103</v>
      </c>
      <c r="F83" s="118" t="str">
        <f t="shared" si="11"/>
        <v xml:space="preserve"> pack</v>
      </c>
      <c r="G83" s="116"/>
      <c r="H83" s="98" t="str">
        <f t="shared" si="15"/>
        <v/>
      </c>
      <c r="I83" s="116">
        <v>2</v>
      </c>
      <c r="J83" s="116">
        <v>2</v>
      </c>
      <c r="K83" s="15"/>
    </row>
    <row r="84" spans="1:11" x14ac:dyDescent="0.25">
      <c r="A84" s="15"/>
      <c r="B84" s="116"/>
      <c r="C84" s="116" t="str">
        <f t="shared" si="14"/>
        <v/>
      </c>
      <c r="D84" s="116" t="s">
        <v>515</v>
      </c>
      <c r="E84" s="19" t="s">
        <v>382</v>
      </c>
      <c r="F84" s="118" t="str">
        <f t="shared" si="11"/>
        <v xml:space="preserve"> pack</v>
      </c>
      <c r="G84" s="116"/>
      <c r="H84" s="98" t="str">
        <f t="shared" si="15"/>
        <v/>
      </c>
      <c r="I84" s="116">
        <v>1</v>
      </c>
      <c r="J84" s="116">
        <v>1</v>
      </c>
      <c r="K84" s="15"/>
    </row>
    <row r="85" spans="1:11" x14ac:dyDescent="0.25">
      <c r="A85" s="15"/>
      <c r="B85" s="116"/>
      <c r="C85" s="116" t="str">
        <f t="shared" si="14"/>
        <v/>
      </c>
      <c r="D85" s="116" t="s">
        <v>515</v>
      </c>
      <c r="E85" s="19" t="s">
        <v>383</v>
      </c>
      <c r="F85" s="118" t="str">
        <f t="shared" si="11"/>
        <v xml:space="preserve"> pack</v>
      </c>
      <c r="G85" s="116"/>
      <c r="H85" s="98" t="str">
        <f t="shared" si="15"/>
        <v/>
      </c>
      <c r="I85" s="116">
        <v>1</v>
      </c>
      <c r="J85" s="116">
        <v>1</v>
      </c>
      <c r="K85" s="15"/>
    </row>
    <row r="86" spans="1:11" x14ac:dyDescent="0.25">
      <c r="A86" s="15"/>
      <c r="B86" s="116"/>
      <c r="C86" s="116" t="str">
        <f t="shared" si="14"/>
        <v/>
      </c>
      <c r="D86" s="116" t="s">
        <v>515</v>
      </c>
      <c r="E86" s="19" t="s">
        <v>384</v>
      </c>
      <c r="F86" s="118" t="str">
        <f t="shared" si="11"/>
        <v xml:space="preserve"> pack</v>
      </c>
      <c r="G86" s="116"/>
      <c r="H86" s="98" t="str">
        <f t="shared" si="15"/>
        <v/>
      </c>
      <c r="I86" s="116">
        <v>1</v>
      </c>
      <c r="J86" s="116">
        <v>1</v>
      </c>
      <c r="K86" s="15"/>
    </row>
    <row r="87" spans="1:11" x14ac:dyDescent="0.25">
      <c r="A87" s="15"/>
      <c r="B87" s="116"/>
      <c r="C87" s="116" t="str">
        <f t="shared" si="14"/>
        <v/>
      </c>
      <c r="D87" s="116" t="s">
        <v>515</v>
      </c>
      <c r="E87" s="117" t="s">
        <v>394</v>
      </c>
      <c r="F87" s="118" t="str">
        <f t="shared" si="11"/>
        <v xml:space="preserve"> pack</v>
      </c>
      <c r="G87" s="116"/>
      <c r="H87" s="98" t="str">
        <f t="shared" si="15"/>
        <v/>
      </c>
      <c r="I87" s="116">
        <v>1</v>
      </c>
      <c r="J87" s="116">
        <v>1</v>
      </c>
      <c r="K87" s="15"/>
    </row>
    <row r="88" spans="1:11" x14ac:dyDescent="0.25">
      <c r="E88" s="14"/>
      <c r="G88" s="14"/>
      <c r="H88" s="14"/>
    </row>
    <row r="91" spans="1:11" x14ac:dyDescent="0.25">
      <c r="A91" s="15" t="s">
        <v>832</v>
      </c>
      <c r="B91" s="109"/>
      <c r="C91" s="109">
        <f>IF( I91-J91 &gt; 0,I91-J91, "")</f>
        <v>6</v>
      </c>
      <c r="D91" s="109" t="str">
        <f>IF(ISNUMBER(SEARCH("gel",E91)),"cream",IF(ISNUMBER(SEARCH("syp",E91)),"syp",IF(ISNUMBER(SEARCH("drop",E91)),"drops",IF(ISNUMBER(SEARCH("cream",E91)),"cream",IF(ISNUMBER(SEARCH("oint",E91)),"cream",IF(ISNUMBER(SEARCH("inj",E91)),"inj",IF(ISNUMBER(SEARCH("lotion",E91)),"lotion",IF(ISNUMBER(SEARCH("e/drop",E91)),"drops","tab/cap"))))))))</f>
        <v>tab/cap</v>
      </c>
      <c r="E91" s="113" t="s">
        <v>1056</v>
      </c>
      <c r="F91" s="111" t="str">
        <f>C91 &amp;" pack"</f>
        <v>6 pack</v>
      </c>
      <c r="G91" s="109">
        <v>60</v>
      </c>
      <c r="H91" s="98">
        <f>IF( C91="", "",C91*G91)</f>
        <v>360</v>
      </c>
      <c r="I91" s="109">
        <v>6</v>
      </c>
      <c r="J91" s="109">
        <v>0</v>
      </c>
      <c r="K91" s="15"/>
    </row>
    <row r="96" spans="1:11" x14ac:dyDescent="0.25">
      <c r="E96" s="106" t="s">
        <v>521</v>
      </c>
      <c r="F96" s="250" t="s">
        <v>466</v>
      </c>
      <c r="H96" s="250">
        <v>65</v>
      </c>
    </row>
    <row r="97" spans="5:8" x14ac:dyDescent="0.25">
      <c r="E97" s="106" t="s">
        <v>395</v>
      </c>
      <c r="F97" s="250" t="s">
        <v>466</v>
      </c>
      <c r="H97" s="250">
        <v>125</v>
      </c>
    </row>
    <row r="98" spans="5:8" x14ac:dyDescent="0.25">
      <c r="E98" s="19" t="s">
        <v>396</v>
      </c>
      <c r="F98" s="250" t="s">
        <v>466</v>
      </c>
      <c r="H98" s="250">
        <v>290</v>
      </c>
    </row>
    <row r="99" spans="5:8" x14ac:dyDescent="0.25">
      <c r="E99" s="19" t="s">
        <v>403</v>
      </c>
      <c r="F99" s="250" t="s">
        <v>466</v>
      </c>
      <c r="H99" s="250">
        <v>240</v>
      </c>
    </row>
    <row r="100" spans="5:8" x14ac:dyDescent="0.25">
      <c r="E100" s="80" t="s">
        <v>364</v>
      </c>
      <c r="F100" s="49" t="s">
        <v>466</v>
      </c>
      <c r="H100" s="49">
        <v>610</v>
      </c>
    </row>
    <row r="101" spans="5:8" x14ac:dyDescent="0.25">
      <c r="E101" s="167" t="s">
        <v>355</v>
      </c>
      <c r="F101" s="49" t="s">
        <v>466</v>
      </c>
      <c r="H101" s="49">
        <v>75</v>
      </c>
    </row>
    <row r="102" spans="5:8" x14ac:dyDescent="0.25">
      <c r="E102" s="80" t="s">
        <v>380</v>
      </c>
      <c r="F102" s="49" t="s">
        <v>1043</v>
      </c>
      <c r="H102" s="49">
        <v>70</v>
      </c>
    </row>
    <row r="103" spans="5:8" x14ac:dyDescent="0.25">
      <c r="E103" s="112" t="s">
        <v>353</v>
      </c>
      <c r="F103" s="111" t="s">
        <v>1043</v>
      </c>
      <c r="H103" s="250">
        <v>90</v>
      </c>
    </row>
    <row r="104" spans="5:8" x14ac:dyDescent="0.25">
      <c r="E104" s="10" t="s">
        <v>358</v>
      </c>
      <c r="F104" s="111" t="s">
        <v>466</v>
      </c>
      <c r="H104" s="250">
        <v>75</v>
      </c>
    </row>
    <row r="105" spans="5:8" x14ac:dyDescent="0.25">
      <c r="E105" s="159" t="s">
        <v>1041</v>
      </c>
      <c r="F105" s="111" t="s">
        <v>466</v>
      </c>
      <c r="H105" s="250">
        <v>300</v>
      </c>
    </row>
    <row r="106" spans="5:8" x14ac:dyDescent="0.25">
      <c r="E106" s="172" t="s">
        <v>399</v>
      </c>
      <c r="F106" s="111" t="s">
        <v>843</v>
      </c>
      <c r="H106" s="250">
        <v>350</v>
      </c>
    </row>
    <row r="107" spans="5:8" x14ac:dyDescent="0.25">
      <c r="E107" s="119" t="s">
        <v>406</v>
      </c>
      <c r="F107" s="118" t="s">
        <v>1043</v>
      </c>
      <c r="H107" s="250">
        <v>1250</v>
      </c>
    </row>
    <row r="108" spans="5:8" x14ac:dyDescent="0.25">
      <c r="H108" s="250">
        <v>1210</v>
      </c>
    </row>
    <row r="109" spans="5:8" x14ac:dyDescent="0.25">
      <c r="H109" s="250">
        <v>510</v>
      </c>
    </row>
    <row r="110" spans="5:8" x14ac:dyDescent="0.25">
      <c r="H110">
        <f>SUBTOTAL(9,H96:H109)</f>
        <v>5260</v>
      </c>
    </row>
    <row r="114" spans="1:1" x14ac:dyDescent="0.25">
      <c r="A114" s="310" t="s">
        <v>1208</v>
      </c>
    </row>
  </sheetData>
  <autoFilter ref="C1:C110"/>
  <sortState ref="A2:K84">
    <sortCondition ref="D2:D84"/>
    <sortCondition ref="E2:E84"/>
  </sortState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6"/>
  <sheetViews>
    <sheetView workbookViewId="0">
      <pane ySplit="1" topLeftCell="A137" activePane="bottomLeft" state="frozen"/>
      <selection pane="bottomLeft" activeCell="B148" sqref="B148"/>
    </sheetView>
  </sheetViews>
  <sheetFormatPr defaultRowHeight="15" x14ac:dyDescent="0.25"/>
  <cols>
    <col min="1" max="1" width="18.28515625" style="14" customWidth="1"/>
    <col min="2" max="2" width="19.7109375" style="300" bestFit="1" customWidth="1"/>
    <col min="3" max="3" width="18.28515625" style="14" customWidth="1"/>
    <col min="4" max="4" width="9.5703125" style="11" customWidth="1"/>
    <col min="5" max="5" width="15.85546875" style="11" customWidth="1"/>
    <col min="6" max="6" width="32.85546875" style="13" customWidth="1"/>
    <col min="7" max="7" width="9.7109375" style="11" customWidth="1"/>
    <col min="8" max="8" width="9.28515625" style="14" customWidth="1"/>
    <col min="9" max="9" width="8.5703125" style="14" customWidth="1"/>
    <col min="10" max="10" width="13.85546875" style="14" customWidth="1"/>
    <col min="11" max="11" width="11" style="14" customWidth="1"/>
    <col min="12" max="12" width="15.42578125" style="14" customWidth="1"/>
    <col min="13" max="13" width="19.7109375" style="14" bestFit="1" customWidth="1"/>
    <col min="14" max="14" width="6" style="14" customWidth="1"/>
    <col min="15" max="15" width="19.42578125" style="32" customWidth="1"/>
    <col min="16" max="16" width="33.85546875" customWidth="1"/>
    <col min="17" max="17" width="28.140625" customWidth="1"/>
  </cols>
  <sheetData>
    <row r="1" spans="1:18" x14ac:dyDescent="0.25">
      <c r="A1" s="1" t="s">
        <v>974</v>
      </c>
      <c r="B1" s="291"/>
      <c r="C1" s="1" t="s">
        <v>836</v>
      </c>
      <c r="D1" s="1" t="s">
        <v>787</v>
      </c>
      <c r="E1" s="1" t="s">
        <v>492</v>
      </c>
      <c r="F1" s="2" t="s">
        <v>826</v>
      </c>
      <c r="G1" s="1"/>
      <c r="H1" s="1" t="s">
        <v>1</v>
      </c>
      <c r="I1" s="1" t="s">
        <v>2</v>
      </c>
      <c r="J1" s="1" t="s">
        <v>489</v>
      </c>
      <c r="K1" s="1" t="s">
        <v>490</v>
      </c>
    </row>
    <row r="2" spans="1:18" x14ac:dyDescent="0.25">
      <c r="A2" s="154"/>
      <c r="B2" s="311"/>
      <c r="C2" s="154"/>
      <c r="D2" s="151" t="str">
        <f t="shared" ref="D2:D36" si="0">IF( J2-K2 &gt; 0,J2-K2, "")</f>
        <v/>
      </c>
      <c r="E2" s="152" t="s">
        <v>980</v>
      </c>
      <c r="F2" s="155" t="s">
        <v>34</v>
      </c>
      <c r="G2" s="151" t="str">
        <f t="shared" ref="G2:G16" si="1">D2 &amp;" pack"</f>
        <v xml:space="preserve"> pack</v>
      </c>
      <c r="H2" s="154"/>
      <c r="I2" s="154">
        <v>2</v>
      </c>
      <c r="J2" s="154">
        <v>2</v>
      </c>
      <c r="K2" s="236">
        <v>2</v>
      </c>
      <c r="O2" s="60" t="s">
        <v>491</v>
      </c>
      <c r="R2">
        <v>240</v>
      </c>
    </row>
    <row r="3" spans="1:18" ht="15.75" customHeight="1" x14ac:dyDescent="0.25">
      <c r="A3" s="154"/>
      <c r="B3" s="154"/>
      <c r="C3" s="154"/>
      <c r="D3" s="151" t="str">
        <f t="shared" si="0"/>
        <v/>
      </c>
      <c r="E3" s="152" t="s">
        <v>980</v>
      </c>
      <c r="F3" s="155" t="s">
        <v>35</v>
      </c>
      <c r="G3" s="151" t="str">
        <f t="shared" si="1"/>
        <v xml:space="preserve"> pack</v>
      </c>
      <c r="H3" s="154"/>
      <c r="I3" s="154" t="str">
        <f t="shared" ref="I3:I20" si="2">IF( D3="", "",D3*H3)</f>
        <v/>
      </c>
      <c r="J3" s="154"/>
      <c r="K3" s="154"/>
      <c r="L3" s="154"/>
      <c r="M3" s="154"/>
      <c r="N3" s="154"/>
      <c r="O3" s="30" t="s">
        <v>15</v>
      </c>
      <c r="P3" s="31" t="s">
        <v>63</v>
      </c>
      <c r="Q3" s="31" t="s">
        <v>112</v>
      </c>
      <c r="R3">
        <v>255</v>
      </c>
    </row>
    <row r="4" spans="1:18" x14ac:dyDescent="0.25">
      <c r="A4" s="154"/>
      <c r="B4" s="154"/>
      <c r="C4" s="154"/>
      <c r="D4" s="151" t="str">
        <f t="shared" si="0"/>
        <v/>
      </c>
      <c r="E4" s="152" t="s">
        <v>980</v>
      </c>
      <c r="F4" s="155" t="s">
        <v>36</v>
      </c>
      <c r="G4" s="151" t="str">
        <f t="shared" si="1"/>
        <v xml:space="preserve"> pack</v>
      </c>
      <c r="H4" s="154"/>
      <c r="I4" s="154" t="str">
        <f t="shared" si="2"/>
        <v/>
      </c>
      <c r="J4" s="154"/>
      <c r="K4" s="154"/>
      <c r="L4" s="154"/>
      <c r="M4" s="154"/>
      <c r="N4" s="154"/>
      <c r="O4" s="31" t="s">
        <v>29</v>
      </c>
      <c r="P4" s="31" t="s">
        <v>76</v>
      </c>
      <c r="Q4" s="31" t="s">
        <v>126</v>
      </c>
      <c r="R4">
        <v>225</v>
      </c>
    </row>
    <row r="5" spans="1:18" x14ac:dyDescent="0.25">
      <c r="A5" s="235">
        <f ca="1">NOW()</f>
        <v>44602.833948842592</v>
      </c>
      <c r="B5" s="292"/>
      <c r="C5" s="60"/>
      <c r="D5" s="9">
        <f t="shared" si="0"/>
        <v>6</v>
      </c>
      <c r="E5" s="142" t="str">
        <f>IF(OR(ISNUMBER(SEARCH("gel",F5)),ISNUMBER(SEARCH("cream",F5)),ISNUMBER(SEARCH("oint",F5)),ISNUMBER(SEARCH("ointment",F5)),ISNUMBER(SEARCH("balm",F5))),"cream",IF(ISNUMBER(SEARCH("inj",F5)),"inj",IF(ISNUMBER(SEARCH("sachet",F5)),"sachet",IF(ISNUMBER(SEARCH("eye",F5)),"eye",IF(ISNUMBER(SEARCH("ear",F5)),"eye",IF(ISNUMBER(SEARCH("syp",F5)),"syp",IF(ISNUMBER(SEARCH("spray",F5)),"lotion",IF(ISNUMBER(SEARCH("lotion",F5)),"lotion",IF(ISNUMBER(SEARCH("susp",F5)),"syp",IF(ISNUMBER(SEARCH("drops",F5)),"syp",IF(ISNUMBER(SEARCH("soap",F5)),"soap",IF(ISNUMBER(SEARCH("solution",F5)),"syp",IF(ISNUMBER(SEARCH("liq",F5)),"syp",IF(ISNUMBER(SEARCH("inhaler",F5)),"inhaler",IF(ISNUMBER(SEARCH("evohaler",F5)),"inhaler","tap/cap")))))))))))))))</f>
        <v>cream</v>
      </c>
      <c r="F5" s="10" t="s">
        <v>14</v>
      </c>
      <c r="G5" s="9" t="str">
        <f t="shared" si="1"/>
        <v>6 pack</v>
      </c>
      <c r="H5" s="6">
        <v>40</v>
      </c>
      <c r="I5" s="6">
        <f t="shared" si="2"/>
        <v>240</v>
      </c>
      <c r="J5" s="6">
        <v>6</v>
      </c>
      <c r="K5" s="6">
        <v>0</v>
      </c>
      <c r="O5" s="31"/>
      <c r="P5" s="31"/>
      <c r="Q5" s="31"/>
    </row>
    <row r="6" spans="1:18" x14ac:dyDescent="0.25">
      <c r="A6" s="15"/>
      <c r="B6" s="56"/>
      <c r="C6" s="56"/>
      <c r="D6" s="9" t="str">
        <f t="shared" si="0"/>
        <v/>
      </c>
      <c r="E6" s="142" t="str">
        <f>IF(OR(ISNUMBER(SEARCH("gel",F6)),ISNUMBER(SEARCH("cream",F6)),ISNUMBER(SEARCH("oint",F6)),ISNUMBER(SEARCH("ointment",F6)),ISNUMBER(SEARCH("balm",F6))),"cream",IF(ISNUMBER(SEARCH("inj",F6)),"inj",IF(ISNUMBER(SEARCH("sachet",F6)),"sachet",IF(ISNUMBER(SEARCH("eye",F6)),"eye",IF(ISNUMBER(SEARCH("ear",F6)),"eye",IF(ISNUMBER(SEARCH("syp",F6)),"syp",IF(ISNUMBER(SEARCH("spray",F6)),"lotion",IF(ISNUMBER(SEARCH("lotion",F6)),"lotion",IF(ISNUMBER(SEARCH("susp",F6)),"syp",IF(ISNUMBER(SEARCH("drops",F6)),"syp",IF(ISNUMBER(SEARCH("soap",F6)),"soap",IF(ISNUMBER(SEARCH("solution",F6)),"syp",IF(ISNUMBER(SEARCH("liq",F6)),"syp",IF(ISNUMBER(SEARCH("inhaler",F6)),"inhaler",IF(ISNUMBER(SEARCH("evohaler",F6)),"inhaler","tap/cap")))))))))))))))</f>
        <v>cream</v>
      </c>
      <c r="F6" s="10" t="s">
        <v>27</v>
      </c>
      <c r="G6" s="9" t="str">
        <f t="shared" si="1"/>
        <v xml:space="preserve"> pack</v>
      </c>
      <c r="H6" s="6"/>
      <c r="I6" s="6" t="str">
        <f t="shared" si="2"/>
        <v/>
      </c>
      <c r="J6" s="6">
        <v>1</v>
      </c>
      <c r="K6" s="6">
        <v>1</v>
      </c>
      <c r="L6" s="56"/>
      <c r="M6" s="56"/>
      <c r="N6" s="56"/>
      <c r="O6" s="34"/>
      <c r="P6" s="17"/>
      <c r="Q6" s="25"/>
      <c r="R6">
        <v>50</v>
      </c>
    </row>
    <row r="7" spans="1:18" x14ac:dyDescent="0.25">
      <c r="A7" s="15"/>
      <c r="B7" s="56"/>
      <c r="C7" s="56"/>
      <c r="D7" s="9" t="str">
        <f t="shared" si="0"/>
        <v/>
      </c>
      <c r="E7" s="142" t="s">
        <v>792</v>
      </c>
      <c r="F7" s="141" t="s">
        <v>32</v>
      </c>
      <c r="G7" s="9" t="str">
        <f t="shared" si="1"/>
        <v xml:space="preserve"> pack</v>
      </c>
      <c r="H7" s="6"/>
      <c r="I7" s="6" t="str">
        <f t="shared" si="2"/>
        <v/>
      </c>
      <c r="J7" s="6"/>
      <c r="K7" s="6"/>
      <c r="L7" s="56"/>
      <c r="M7" s="56"/>
      <c r="N7" s="56"/>
      <c r="O7" s="34"/>
      <c r="P7" s="17"/>
      <c r="Q7" s="25"/>
      <c r="R7">
        <v>201</v>
      </c>
    </row>
    <row r="8" spans="1:18" x14ac:dyDescent="0.25">
      <c r="A8" s="15"/>
      <c r="B8" s="56"/>
      <c r="C8" s="56"/>
      <c r="D8" s="9" t="str">
        <f t="shared" si="0"/>
        <v/>
      </c>
      <c r="E8" s="142" t="str">
        <f>IF(OR(ISNUMBER(SEARCH("gel",F8)),ISNUMBER(SEARCH("cream",F8)),ISNUMBER(SEARCH("oint",F8)),ISNUMBER(SEARCH("ointment",F8)),ISNUMBER(SEARCH("balm",F8))),"cream",IF(ISNUMBER(SEARCH("inj",F8)),"inj",IF(ISNUMBER(SEARCH("sachet",F8)),"sachet",IF(ISNUMBER(SEARCH("eye",F8)),"eye",IF(ISNUMBER(SEARCH("ear",F8)),"eye",IF(ISNUMBER(SEARCH("syp",F8)),"syp",IF(ISNUMBER(SEARCH("spray",F8)),"lotion",IF(ISNUMBER(SEARCH("lotion",F8)),"lotion",IF(ISNUMBER(SEARCH("susp",F8)),"syp",IF(ISNUMBER(SEARCH("drops",F8)),"syp",IF(ISNUMBER(SEARCH("soap",F8)),"soap",IF(ISNUMBER(SEARCH("solution",F8)),"syp",IF(ISNUMBER(SEARCH("liq",F8)),"syp",IF(ISNUMBER(SEARCH("inhaler",F8)),"inhaler",IF(ISNUMBER(SEARCH("evohaler",F8)),"inhaler","tap/cap")))))))))))))))</f>
        <v>cream</v>
      </c>
      <c r="F8" s="141" t="s">
        <v>56</v>
      </c>
      <c r="G8" s="9" t="str">
        <f t="shared" si="1"/>
        <v xml:space="preserve"> pack</v>
      </c>
      <c r="H8" s="6">
        <v>255</v>
      </c>
      <c r="I8" s="6" t="str">
        <f t="shared" si="2"/>
        <v/>
      </c>
      <c r="J8" s="6">
        <v>1</v>
      </c>
      <c r="K8" s="6">
        <v>1</v>
      </c>
      <c r="L8" s="56"/>
      <c r="M8" s="56"/>
      <c r="N8" s="56"/>
      <c r="O8" s="34"/>
      <c r="P8" s="25"/>
      <c r="Q8" s="25"/>
      <c r="R8">
        <v>150</v>
      </c>
    </row>
    <row r="9" spans="1:18" x14ac:dyDescent="0.25">
      <c r="A9" s="15"/>
      <c r="B9" s="56"/>
      <c r="C9" s="56"/>
      <c r="D9" s="9" t="str">
        <f t="shared" si="0"/>
        <v/>
      </c>
      <c r="E9" s="142" t="str">
        <f t="shared" ref="E9:E20" si="3">IF(OR(ISNUMBER(SEARCH("gel",F9)),ISNUMBER(SEARCH("cream",F9)),ISNUMBER(SEARCH("oint",F9)),ISNUMBER(SEARCH("ointment",F9)),ISNUMBER(SEARCH("balm",F9))),"cream",IF( ISNUMBER(SEARCH("inj",F9)), "inj",IF( ISNUMBER(SEARCH("sachet",F9)),"sachet",IF( ISNUMBER(SEARCH("eye",F9)),"eye",IF( ISNUMBER(SEARCH("ear",F9)),"eye",IF( ISNUMBER(SEARCH("syp",F9)),"syp",IF( ISNUMBER(SEARCH("spray",F9)),"lotion",IF( ISNUMBER(SEARCH("lotion",F9)),"lotion","tap/cap"  ) )))))))</f>
        <v>cream</v>
      </c>
      <c r="F9" s="141" t="s">
        <v>75</v>
      </c>
      <c r="G9" s="9" t="str">
        <f t="shared" si="1"/>
        <v xml:space="preserve"> pack</v>
      </c>
      <c r="H9" s="6"/>
      <c r="I9" s="6" t="str">
        <f t="shared" si="2"/>
        <v/>
      </c>
      <c r="J9" s="6">
        <v>2</v>
      </c>
      <c r="K9" s="6">
        <v>2</v>
      </c>
      <c r="L9" s="56"/>
      <c r="M9" s="56"/>
      <c r="N9" s="56"/>
      <c r="O9" s="34"/>
      <c r="P9" s="25"/>
      <c r="Q9" s="25"/>
      <c r="R9">
        <v>50</v>
      </c>
    </row>
    <row r="10" spans="1:18" x14ac:dyDescent="0.25">
      <c r="A10" s="15"/>
      <c r="B10" s="56"/>
      <c r="C10" s="56"/>
      <c r="D10" s="9" t="str">
        <f t="shared" si="0"/>
        <v/>
      </c>
      <c r="E10" s="142" t="str">
        <f t="shared" si="3"/>
        <v>cream</v>
      </c>
      <c r="F10" s="141" t="s">
        <v>480</v>
      </c>
      <c r="G10" s="6" t="str">
        <f t="shared" si="1"/>
        <v xml:space="preserve"> pack</v>
      </c>
      <c r="H10" s="6">
        <v>170</v>
      </c>
      <c r="I10" s="6" t="str">
        <f t="shared" si="2"/>
        <v/>
      </c>
      <c r="J10" s="6">
        <v>2</v>
      </c>
      <c r="K10" s="6">
        <v>2</v>
      </c>
      <c r="L10" s="56"/>
      <c r="M10" s="56"/>
      <c r="N10" s="56"/>
      <c r="O10" s="34"/>
      <c r="P10" s="25"/>
      <c r="Q10" s="25"/>
      <c r="R10">
        <v>115</v>
      </c>
    </row>
    <row r="11" spans="1:18" x14ac:dyDescent="0.25">
      <c r="A11" s="15"/>
      <c r="B11" s="293" t="s">
        <v>1142</v>
      </c>
      <c r="C11" s="56">
        <v>352</v>
      </c>
      <c r="D11" s="9" t="str">
        <f t="shared" si="0"/>
        <v/>
      </c>
      <c r="E11" s="142" t="str">
        <f t="shared" si="3"/>
        <v>cream</v>
      </c>
      <c r="F11" s="216" t="s">
        <v>115</v>
      </c>
      <c r="G11" s="9" t="str">
        <f t="shared" si="1"/>
        <v xml:space="preserve"> pack</v>
      </c>
      <c r="H11" s="6">
        <v>75</v>
      </c>
      <c r="I11" s="6" t="str">
        <f t="shared" si="2"/>
        <v/>
      </c>
      <c r="J11" s="6">
        <v>6</v>
      </c>
      <c r="K11" s="6">
        <v>6</v>
      </c>
      <c r="L11" s="56"/>
      <c r="M11" s="56"/>
      <c r="N11" s="56"/>
      <c r="O11" s="34"/>
      <c r="P11" s="25"/>
      <c r="Q11" s="25"/>
      <c r="R11">
        <v>70</v>
      </c>
    </row>
    <row r="12" spans="1:18" x14ac:dyDescent="0.25">
      <c r="A12" s="15"/>
      <c r="B12" s="56"/>
      <c r="C12" s="56"/>
      <c r="D12" s="9" t="str">
        <f t="shared" si="0"/>
        <v/>
      </c>
      <c r="E12" s="142" t="str">
        <f t="shared" si="3"/>
        <v>cream</v>
      </c>
      <c r="F12" s="216" t="s">
        <v>118</v>
      </c>
      <c r="G12" s="9" t="str">
        <f t="shared" si="1"/>
        <v xml:space="preserve"> pack</v>
      </c>
      <c r="H12" s="6">
        <v>79</v>
      </c>
      <c r="I12" s="6" t="str">
        <f t="shared" si="2"/>
        <v/>
      </c>
      <c r="J12" s="6">
        <v>6</v>
      </c>
      <c r="K12" s="6">
        <v>6</v>
      </c>
      <c r="L12" s="56"/>
      <c r="M12" s="56"/>
      <c r="N12" s="56"/>
      <c r="O12" s="34"/>
      <c r="P12" s="25"/>
      <c r="Q12" s="25"/>
      <c r="R12">
        <v>70</v>
      </c>
    </row>
    <row r="13" spans="1:18" x14ac:dyDescent="0.25">
      <c r="A13" s="15"/>
      <c r="B13" s="56"/>
      <c r="C13" s="56"/>
      <c r="D13" s="9" t="str">
        <f t="shared" si="0"/>
        <v/>
      </c>
      <c r="E13" s="142" t="str">
        <f t="shared" si="3"/>
        <v>cream</v>
      </c>
      <c r="F13" s="141" t="s">
        <v>119</v>
      </c>
      <c r="G13" s="9" t="str">
        <f t="shared" si="1"/>
        <v xml:space="preserve"> pack</v>
      </c>
      <c r="H13" s="6"/>
      <c r="I13" s="6" t="str">
        <f t="shared" si="2"/>
        <v/>
      </c>
      <c r="J13" s="6">
        <v>5</v>
      </c>
      <c r="K13" s="6">
        <v>5</v>
      </c>
      <c r="L13" s="56"/>
      <c r="M13" s="56"/>
      <c r="N13" s="56"/>
      <c r="O13" s="34"/>
      <c r="P13" s="25"/>
      <c r="Q13" s="25"/>
      <c r="R13">
        <v>95</v>
      </c>
    </row>
    <row r="14" spans="1:18" x14ac:dyDescent="0.25">
      <c r="A14" s="15"/>
      <c r="B14" s="56"/>
      <c r="C14" s="56"/>
      <c r="D14" s="9" t="str">
        <f t="shared" si="0"/>
        <v/>
      </c>
      <c r="E14" s="142" t="str">
        <f t="shared" si="3"/>
        <v>cream</v>
      </c>
      <c r="F14" s="141" t="s">
        <v>116</v>
      </c>
      <c r="G14" s="9" t="str">
        <f t="shared" si="1"/>
        <v xml:space="preserve"> pack</v>
      </c>
      <c r="H14" s="6"/>
      <c r="I14" s="6" t="str">
        <f t="shared" si="2"/>
        <v/>
      </c>
      <c r="J14" s="6">
        <v>5</v>
      </c>
      <c r="K14" s="6">
        <v>5</v>
      </c>
      <c r="L14" s="56"/>
      <c r="M14" s="56"/>
      <c r="N14" s="56"/>
      <c r="O14" s="34"/>
      <c r="P14" s="25"/>
      <c r="Q14" s="25"/>
      <c r="R14">
        <v>160</v>
      </c>
    </row>
    <row r="15" spans="1:18" x14ac:dyDescent="0.25">
      <c r="A15" s="15"/>
      <c r="B15" s="293" t="s">
        <v>1142</v>
      </c>
      <c r="C15" s="56">
        <v>356</v>
      </c>
      <c r="D15" s="9" t="str">
        <f t="shared" si="0"/>
        <v/>
      </c>
      <c r="E15" s="142" t="str">
        <f t="shared" si="3"/>
        <v>cream</v>
      </c>
      <c r="F15" s="141" t="s">
        <v>121</v>
      </c>
      <c r="G15" s="9" t="str">
        <f t="shared" si="1"/>
        <v xml:space="preserve"> pack</v>
      </c>
      <c r="H15" s="6">
        <v>75</v>
      </c>
      <c r="I15" s="6" t="str">
        <f t="shared" si="2"/>
        <v/>
      </c>
      <c r="J15" s="6">
        <v>4</v>
      </c>
      <c r="K15" s="6">
        <v>4</v>
      </c>
      <c r="L15" s="56"/>
      <c r="M15" s="56"/>
      <c r="N15" s="56"/>
      <c r="O15" s="34"/>
      <c r="P15" s="25"/>
      <c r="Q15" s="25"/>
      <c r="R15">
        <v>250</v>
      </c>
    </row>
    <row r="16" spans="1:18" x14ac:dyDescent="0.25">
      <c r="A16" s="15"/>
      <c r="B16" s="56"/>
      <c r="C16" s="56"/>
      <c r="D16" s="9" t="str">
        <f t="shared" si="0"/>
        <v/>
      </c>
      <c r="E16" s="142" t="str">
        <f t="shared" si="3"/>
        <v>cream</v>
      </c>
      <c r="F16" s="216" t="s">
        <v>481</v>
      </c>
      <c r="G16" s="6" t="str">
        <f t="shared" si="1"/>
        <v xml:space="preserve"> pack</v>
      </c>
      <c r="H16" s="6">
        <v>50</v>
      </c>
      <c r="I16" s="6" t="str">
        <f t="shared" si="2"/>
        <v/>
      </c>
      <c r="J16" s="6">
        <v>1</v>
      </c>
      <c r="K16" s="6">
        <v>1</v>
      </c>
      <c r="L16" s="56"/>
      <c r="M16" s="56"/>
      <c r="N16" s="56"/>
      <c r="O16" s="34"/>
      <c r="P16" s="25"/>
      <c r="Q16" s="25"/>
      <c r="R16">
        <v>55</v>
      </c>
    </row>
    <row r="17" spans="1:18" x14ac:dyDescent="0.25">
      <c r="A17" s="15"/>
      <c r="B17" s="56"/>
      <c r="C17" s="56"/>
      <c r="D17" s="9" t="str">
        <f t="shared" si="0"/>
        <v/>
      </c>
      <c r="E17" s="142" t="str">
        <f t="shared" si="3"/>
        <v>cream</v>
      </c>
      <c r="F17" s="216" t="s">
        <v>482</v>
      </c>
      <c r="G17" s="6"/>
      <c r="H17" s="6"/>
      <c r="I17" s="6" t="str">
        <f t="shared" si="2"/>
        <v/>
      </c>
      <c r="J17" s="6">
        <v>0</v>
      </c>
      <c r="K17" s="6">
        <v>0</v>
      </c>
      <c r="L17" s="56"/>
      <c r="M17" s="56"/>
      <c r="N17" s="56"/>
      <c r="O17" s="34"/>
      <c r="P17" s="25"/>
      <c r="Q17" s="25"/>
      <c r="R17">
        <v>520</v>
      </c>
    </row>
    <row r="18" spans="1:18" x14ac:dyDescent="0.25">
      <c r="A18" s="15"/>
      <c r="B18" s="263"/>
      <c r="C18" s="56"/>
      <c r="D18" s="9" t="str">
        <f t="shared" si="0"/>
        <v/>
      </c>
      <c r="E18" s="142" t="str">
        <f t="shared" si="3"/>
        <v>cream</v>
      </c>
      <c r="F18" s="216" t="s">
        <v>483</v>
      </c>
      <c r="G18" s="9" t="str">
        <f t="shared" ref="G18:G51" si="4">D18 &amp;" pack"</f>
        <v xml:space="preserve"> pack</v>
      </c>
      <c r="H18" s="6"/>
      <c r="I18" s="6" t="str">
        <f t="shared" si="2"/>
        <v/>
      </c>
      <c r="J18" s="6">
        <v>0</v>
      </c>
      <c r="K18" s="6">
        <v>0</v>
      </c>
      <c r="L18" s="56"/>
      <c r="M18" s="263"/>
      <c r="N18" s="263"/>
      <c r="P18" s="25"/>
      <c r="Q18" s="25"/>
      <c r="R18">
        <v>411</v>
      </c>
    </row>
    <row r="19" spans="1:18" x14ac:dyDescent="0.25">
      <c r="A19" s="15"/>
      <c r="B19" s="56"/>
      <c r="C19" s="56"/>
      <c r="D19" s="9" t="str">
        <f t="shared" si="0"/>
        <v/>
      </c>
      <c r="E19" s="142" t="str">
        <f t="shared" si="3"/>
        <v>cream</v>
      </c>
      <c r="F19" s="141" t="s">
        <v>140</v>
      </c>
      <c r="G19" s="9" t="str">
        <f t="shared" si="4"/>
        <v xml:space="preserve"> pack</v>
      </c>
      <c r="H19" s="6">
        <v>169</v>
      </c>
      <c r="I19" s="6" t="str">
        <f t="shared" si="2"/>
        <v/>
      </c>
      <c r="J19" s="6">
        <v>3</v>
      </c>
      <c r="K19" s="6">
        <v>3</v>
      </c>
      <c r="L19" s="56"/>
      <c r="M19" s="56"/>
      <c r="N19" s="56"/>
      <c r="O19" s="34"/>
      <c r="P19" s="25"/>
      <c r="Q19" s="25"/>
    </row>
    <row r="20" spans="1:18" x14ac:dyDescent="0.25">
      <c r="A20" s="15">
        <v>3</v>
      </c>
      <c r="B20" s="293" t="s">
        <v>1186</v>
      </c>
      <c r="C20" s="56">
        <v>215</v>
      </c>
      <c r="D20" s="9">
        <f t="shared" si="0"/>
        <v>4</v>
      </c>
      <c r="E20" s="142" t="str">
        <f t="shared" si="3"/>
        <v>cream</v>
      </c>
      <c r="F20" s="141" t="s">
        <v>144</v>
      </c>
      <c r="G20" s="9" t="str">
        <f t="shared" si="4"/>
        <v>4 pack</v>
      </c>
      <c r="H20" s="6">
        <v>70</v>
      </c>
      <c r="I20" s="6">
        <f t="shared" si="2"/>
        <v>280</v>
      </c>
      <c r="J20" s="6">
        <v>6</v>
      </c>
      <c r="K20" s="6">
        <v>2</v>
      </c>
      <c r="L20" s="56"/>
      <c r="M20" s="56"/>
      <c r="N20" s="56"/>
      <c r="O20" s="34"/>
      <c r="P20" s="25"/>
      <c r="Q20" s="25"/>
      <c r="R20">
        <v>201</v>
      </c>
    </row>
    <row r="21" spans="1:18" x14ac:dyDescent="0.25">
      <c r="A21" s="15"/>
      <c r="B21" s="56"/>
      <c r="C21" s="56"/>
      <c r="D21" s="9">
        <f t="shared" si="0"/>
        <v>3</v>
      </c>
      <c r="E21" s="142" t="s">
        <v>792</v>
      </c>
      <c r="F21" s="141" t="s">
        <v>962</v>
      </c>
      <c r="G21" s="9" t="str">
        <f t="shared" si="4"/>
        <v>3 pack</v>
      </c>
      <c r="H21" s="6">
        <v>50</v>
      </c>
      <c r="I21" s="6"/>
      <c r="J21" s="6">
        <v>3</v>
      </c>
      <c r="K21" s="6">
        <v>0</v>
      </c>
      <c r="L21" s="56"/>
      <c r="M21" s="56"/>
      <c r="N21" s="56"/>
      <c r="O21" s="34"/>
      <c r="P21" s="25"/>
      <c r="Q21" s="25"/>
      <c r="R21">
        <v>90</v>
      </c>
    </row>
    <row r="22" spans="1:18" x14ac:dyDescent="0.25">
      <c r="A22" s="15"/>
      <c r="B22" s="293" t="s">
        <v>1064</v>
      </c>
      <c r="C22" s="56">
        <v>411</v>
      </c>
      <c r="D22" s="9" t="str">
        <f t="shared" si="0"/>
        <v/>
      </c>
      <c r="E22" s="142" t="str">
        <f>IF(OR(ISNUMBER(SEARCH("gel",F22)),ISNUMBER(SEARCH("cream",F22)),ISNUMBER(SEARCH("oint",F22)),ISNUMBER(SEARCH("ointment",F22)),ISNUMBER(SEARCH("balm",F22))),"cream",IF( ISNUMBER(SEARCH("inj",F22)), "inj",IF( ISNUMBER(SEARCH("sachet",F22)),"sachet",IF( ISNUMBER(SEARCH("eye",F22)),"eye",IF( ISNUMBER(SEARCH("ear",F22)),"eye",IF( ISNUMBER(SEARCH("syp",F22)),"syp",IF( ISNUMBER(SEARCH("spray",F22)),"lotion",IF( ISNUMBER(SEARCH("lotion",F22)),"lotion","tap/cap"  ) )))))))</f>
        <v>cream</v>
      </c>
      <c r="F22" s="141" t="s">
        <v>1133</v>
      </c>
      <c r="G22" s="9" t="str">
        <f t="shared" si="4"/>
        <v xml:space="preserve"> pack</v>
      </c>
      <c r="H22" s="6">
        <v>60</v>
      </c>
      <c r="I22" s="6" t="str">
        <f t="shared" ref="I22:I55" si="5">IF( D22="", "",D22*H22)</f>
        <v/>
      </c>
      <c r="J22" s="6">
        <v>2</v>
      </c>
      <c r="K22" s="6">
        <v>2</v>
      </c>
      <c r="L22" s="56"/>
      <c r="M22" s="56"/>
      <c r="N22" s="56"/>
      <c r="O22" s="34"/>
      <c r="P22" s="25"/>
      <c r="Q22" s="25"/>
      <c r="R22">
        <v>640</v>
      </c>
    </row>
    <row r="23" spans="1:18" x14ac:dyDescent="0.25">
      <c r="A23" s="15">
        <v>2</v>
      </c>
      <c r="B23" s="293"/>
      <c r="C23" s="56"/>
      <c r="D23" s="9" t="str">
        <f t="shared" si="0"/>
        <v/>
      </c>
      <c r="E23" s="142" t="str">
        <f>IF(OR(ISNUMBER(SEARCH("gel",F23)),ISNUMBER(SEARCH("cream",F23)),ISNUMBER(SEARCH("oint",F23)),ISNUMBER(SEARCH("ointment",F23)),ISNUMBER(SEARCH("balm",F23))),"cream",IF( ISNUMBER(SEARCH("inj",F23)), "inj",IF( ISNUMBER(SEARCH("sachet",F23)),"sachet",IF( ISNUMBER(SEARCH("eye",F23)),"eye",IF( ISNUMBER(SEARCH("ear",F23)),"eye",IF( ISNUMBER(SEARCH("syp",F23)),"syp",IF( ISNUMBER(SEARCH("spray",F23)),"lotion",IF( ISNUMBER(SEARCH("lotion",F23)),"lotion","tap/cap"  ) )))))))</f>
        <v>cream</v>
      </c>
      <c r="F23" s="141" t="s">
        <v>507</v>
      </c>
      <c r="G23" s="9" t="str">
        <f t="shared" si="4"/>
        <v xml:space="preserve"> pack</v>
      </c>
      <c r="H23" s="6">
        <v>50</v>
      </c>
      <c r="I23" s="6" t="str">
        <f t="shared" si="5"/>
        <v/>
      </c>
      <c r="J23" s="6">
        <v>2</v>
      </c>
      <c r="K23" s="6">
        <v>2</v>
      </c>
      <c r="O23" s="30" t="s">
        <v>8</v>
      </c>
      <c r="P23" s="31" t="s">
        <v>56</v>
      </c>
      <c r="Q23" s="31" t="s">
        <v>105</v>
      </c>
      <c r="R23">
        <v>795</v>
      </c>
    </row>
    <row r="24" spans="1:18" x14ac:dyDescent="0.25">
      <c r="A24" s="15"/>
      <c r="B24" s="56"/>
      <c r="C24" s="56"/>
      <c r="D24" s="78" t="str">
        <f t="shared" si="0"/>
        <v/>
      </c>
      <c r="E24" s="143" t="s">
        <v>485</v>
      </c>
      <c r="F24" s="79" t="s">
        <v>791</v>
      </c>
      <c r="G24" s="78" t="str">
        <f t="shared" si="4"/>
        <v xml:space="preserve"> pack</v>
      </c>
      <c r="H24" s="46">
        <v>150</v>
      </c>
      <c r="I24" s="46" t="str">
        <f t="shared" si="5"/>
        <v/>
      </c>
      <c r="J24" s="46">
        <v>1</v>
      </c>
      <c r="K24" s="46">
        <v>1</v>
      </c>
      <c r="L24" s="56"/>
      <c r="M24" s="56"/>
      <c r="N24" s="56"/>
      <c r="O24" s="30" t="s">
        <v>14</v>
      </c>
      <c r="P24" s="31" t="s">
        <v>62</v>
      </c>
      <c r="Q24" s="31" t="s">
        <v>111</v>
      </c>
      <c r="R24">
        <v>180</v>
      </c>
    </row>
    <row r="25" spans="1:18" x14ac:dyDescent="0.25">
      <c r="A25" s="15"/>
      <c r="B25" s="294" t="s">
        <v>1183</v>
      </c>
      <c r="C25" s="15">
        <v>373</v>
      </c>
      <c r="D25" s="78" t="str">
        <f t="shared" si="0"/>
        <v/>
      </c>
      <c r="E25" s="143" t="s">
        <v>485</v>
      </c>
      <c r="F25" s="79" t="s">
        <v>7</v>
      </c>
      <c r="G25" s="78" t="str">
        <f t="shared" si="4"/>
        <v xml:space="preserve"> pack</v>
      </c>
      <c r="H25" s="46">
        <v>170</v>
      </c>
      <c r="I25" s="46" t="str">
        <f t="shared" si="5"/>
        <v/>
      </c>
      <c r="J25" s="46">
        <v>3</v>
      </c>
      <c r="K25" s="46">
        <v>3</v>
      </c>
      <c r="L25" s="15"/>
      <c r="M25" s="15"/>
      <c r="N25" s="15"/>
      <c r="O25" s="31" t="s">
        <v>22</v>
      </c>
      <c r="P25" s="31" t="s">
        <v>72</v>
      </c>
      <c r="Q25" s="31" t="s">
        <v>120</v>
      </c>
      <c r="R25">
        <v>285</v>
      </c>
    </row>
    <row r="26" spans="1:18" x14ac:dyDescent="0.25">
      <c r="A26" s="15"/>
      <c r="B26" s="15"/>
      <c r="C26" s="15"/>
      <c r="D26" s="78" t="str">
        <f t="shared" si="0"/>
        <v/>
      </c>
      <c r="E26" s="143" t="str">
        <f>IF(OR(ISNUMBER(SEARCH("gel",F26)),ISNUMBER(SEARCH("cream",F26)),ISNUMBER(SEARCH("oint",F26)),ISNUMBER(SEARCH("ointment",F26)),ISNUMBER(SEARCH("balm",F26))),"cream",IF( ISNUMBER(SEARCH("inj",F26)), "inj",IF( ISNUMBER(SEARCH("sachet",F26)),"sachet",IF( ISNUMBER(SEARCH("eye",F26)),"eye",IF( ISNUMBER(SEARCH("ear",F26)),"eye",IF( ISNUMBER(SEARCH("syp",F26)),"syp",IF( ISNUMBER(SEARCH("spray",F26)),"lotion",IF( ISNUMBER(SEARCH("lotion",F26)),"lotion","tap/cap"  ) )))))))</f>
        <v>eye</v>
      </c>
      <c r="F26" s="79" t="s">
        <v>13</v>
      </c>
      <c r="G26" s="78" t="str">
        <f t="shared" si="4"/>
        <v xml:space="preserve"> pack</v>
      </c>
      <c r="H26" s="46">
        <v>69</v>
      </c>
      <c r="I26" s="46" t="str">
        <f t="shared" si="5"/>
        <v/>
      </c>
      <c r="J26" s="46"/>
      <c r="K26" s="46"/>
      <c r="L26" s="15"/>
      <c r="M26" s="15"/>
      <c r="N26" s="15"/>
      <c r="O26" s="30" t="s">
        <v>23</v>
      </c>
      <c r="P26" s="31" t="s">
        <v>73</v>
      </c>
      <c r="Q26" s="31" t="s">
        <v>121</v>
      </c>
      <c r="R26">
        <v>320</v>
      </c>
    </row>
    <row r="27" spans="1:18" x14ac:dyDescent="0.25">
      <c r="A27" s="15">
        <v>1</v>
      </c>
      <c r="B27" s="15"/>
      <c r="C27" s="15"/>
      <c r="D27" s="78" t="str">
        <f t="shared" si="0"/>
        <v/>
      </c>
      <c r="E27" s="143" t="s">
        <v>485</v>
      </c>
      <c r="F27" s="79" t="s">
        <v>511</v>
      </c>
      <c r="G27" s="78" t="str">
        <f t="shared" si="4"/>
        <v xml:space="preserve"> pack</v>
      </c>
      <c r="H27" s="46">
        <v>60</v>
      </c>
      <c r="I27" s="46" t="str">
        <f t="shared" si="5"/>
        <v/>
      </c>
      <c r="J27" s="46">
        <v>1</v>
      </c>
      <c r="K27" s="46">
        <v>1</v>
      </c>
      <c r="L27" s="15"/>
      <c r="M27" s="15"/>
      <c r="N27" s="15"/>
      <c r="O27" s="30" t="s">
        <v>24</v>
      </c>
      <c r="P27" s="31" t="s">
        <v>74</v>
      </c>
      <c r="Q27" s="31" t="s">
        <v>122</v>
      </c>
      <c r="R27">
        <v>180</v>
      </c>
    </row>
    <row r="28" spans="1:18" x14ac:dyDescent="0.25">
      <c r="A28" s="15"/>
      <c r="B28" s="15"/>
      <c r="C28" s="15"/>
      <c r="D28" s="78" t="str">
        <f t="shared" si="0"/>
        <v/>
      </c>
      <c r="E28" s="143" t="str">
        <f t="shared" ref="E28:E36" si="6">IF(OR(ISNUMBER(SEARCH("gel",F28)),ISNUMBER(SEARCH("cream",F28)),ISNUMBER(SEARCH("oint",F28)),ISNUMBER(SEARCH("ointment",F28)),ISNUMBER(SEARCH("balm",F28))),"cream",IF( ISNUMBER(SEARCH("inj",F28)), "inj",IF( ISNUMBER(SEARCH("sachet",F28)),"sachet",IF( ISNUMBER(SEARCH("eye",F28)),"eye",IF( ISNUMBER(SEARCH("ear",F28)),"eye",IF( ISNUMBER(SEARCH("syp",F28)),"syp",IF( ISNUMBER(SEARCH("spray",F28)),"lotion",IF( ISNUMBER(SEARCH("lotion",F28)),"lotion","tap/cap"  ) )))))))</f>
        <v>eye</v>
      </c>
      <c r="F28" s="144" t="s">
        <v>22</v>
      </c>
      <c r="G28" s="78" t="str">
        <f t="shared" si="4"/>
        <v xml:space="preserve"> pack</v>
      </c>
      <c r="H28" s="46">
        <v>100</v>
      </c>
      <c r="I28" s="46" t="str">
        <f t="shared" si="5"/>
        <v/>
      </c>
      <c r="J28" s="46"/>
      <c r="K28" s="46"/>
      <c r="L28" s="15"/>
      <c r="M28" s="15"/>
      <c r="N28" s="15"/>
      <c r="O28" s="30" t="s">
        <v>25</v>
      </c>
      <c r="P28" s="31" t="s">
        <v>79</v>
      </c>
      <c r="Q28" s="31" t="s">
        <v>123</v>
      </c>
      <c r="R28">
        <v>300</v>
      </c>
    </row>
    <row r="29" spans="1:18" x14ac:dyDescent="0.25">
      <c r="A29" s="15"/>
      <c r="B29" s="15" t="s">
        <v>1064</v>
      </c>
      <c r="C29" s="15">
        <v>228</v>
      </c>
      <c r="D29" s="78" t="str">
        <f t="shared" si="0"/>
        <v/>
      </c>
      <c r="E29" s="143" t="str">
        <f t="shared" si="6"/>
        <v>eye</v>
      </c>
      <c r="F29" s="79" t="s">
        <v>23</v>
      </c>
      <c r="G29" s="78" t="str">
        <f t="shared" si="4"/>
        <v xml:space="preserve"> pack</v>
      </c>
      <c r="H29" s="46">
        <v>120</v>
      </c>
      <c r="I29" s="46" t="str">
        <f t="shared" si="5"/>
        <v/>
      </c>
      <c r="J29" s="46">
        <v>2</v>
      </c>
      <c r="K29" s="46">
        <v>2</v>
      </c>
      <c r="L29" s="15">
        <v>228</v>
      </c>
      <c r="M29" s="15" t="s">
        <v>1064</v>
      </c>
      <c r="N29" s="15"/>
      <c r="O29" s="31" t="s">
        <v>32</v>
      </c>
      <c r="P29" s="31" t="s">
        <v>83</v>
      </c>
      <c r="Q29" s="31" t="s">
        <v>130</v>
      </c>
      <c r="R29">
        <v>330</v>
      </c>
    </row>
    <row r="30" spans="1:18" x14ac:dyDescent="0.25">
      <c r="A30" s="15"/>
      <c r="B30" s="264"/>
      <c r="C30" s="15"/>
      <c r="D30" s="78" t="str">
        <f t="shared" si="0"/>
        <v/>
      </c>
      <c r="E30" s="143" t="str">
        <f t="shared" si="6"/>
        <v>eye</v>
      </c>
      <c r="F30" s="79" t="s">
        <v>24</v>
      </c>
      <c r="G30" s="78" t="str">
        <f t="shared" si="4"/>
        <v xml:space="preserve"> pack</v>
      </c>
      <c r="H30" s="46"/>
      <c r="I30" s="46" t="str">
        <f t="shared" si="5"/>
        <v/>
      </c>
      <c r="J30" s="46"/>
      <c r="K30" s="46"/>
      <c r="L30" s="15"/>
      <c r="M30" s="264"/>
      <c r="N30" s="264"/>
      <c r="O30" s="62" t="s">
        <v>33</v>
      </c>
      <c r="P30" s="31" t="s">
        <v>82</v>
      </c>
      <c r="Q30" s="31" t="s">
        <v>131</v>
      </c>
      <c r="R30">
        <v>260</v>
      </c>
    </row>
    <row r="31" spans="1:18" x14ac:dyDescent="0.25">
      <c r="A31" s="15"/>
      <c r="B31" s="295"/>
      <c r="C31" s="15"/>
      <c r="D31" s="78">
        <f t="shared" si="0"/>
        <v>1</v>
      </c>
      <c r="E31" s="143" t="str">
        <f t="shared" si="6"/>
        <v>eye</v>
      </c>
      <c r="F31" s="144" t="s">
        <v>509</v>
      </c>
      <c r="G31" s="78" t="str">
        <f t="shared" si="4"/>
        <v>1 pack</v>
      </c>
      <c r="H31" s="46">
        <v>50</v>
      </c>
      <c r="I31" s="46">
        <f t="shared" si="5"/>
        <v>50</v>
      </c>
      <c r="J31" s="46">
        <v>1</v>
      </c>
      <c r="K31" s="46"/>
      <c r="O31" s="62" t="s">
        <v>39</v>
      </c>
      <c r="P31" s="31" t="s">
        <v>89</v>
      </c>
      <c r="Q31" s="31" t="s">
        <v>138</v>
      </c>
      <c r="R31">
        <v>304</v>
      </c>
    </row>
    <row r="32" spans="1:18" x14ac:dyDescent="0.25">
      <c r="A32" s="15"/>
      <c r="B32" s="264"/>
      <c r="C32" s="15"/>
      <c r="D32" s="78" t="str">
        <f t="shared" si="0"/>
        <v/>
      </c>
      <c r="E32" s="143" t="str">
        <f t="shared" si="6"/>
        <v>eye</v>
      </c>
      <c r="F32" s="144" t="s">
        <v>38</v>
      </c>
      <c r="G32" s="78" t="str">
        <f t="shared" si="4"/>
        <v xml:space="preserve"> pack</v>
      </c>
      <c r="H32" s="46">
        <v>230</v>
      </c>
      <c r="I32" s="46" t="str">
        <f t="shared" si="5"/>
        <v/>
      </c>
      <c r="J32" s="46">
        <v>1</v>
      </c>
      <c r="K32" s="46">
        <v>1</v>
      </c>
      <c r="L32" s="15"/>
      <c r="M32" s="264"/>
      <c r="N32" s="264"/>
      <c r="O32" s="62" t="s">
        <v>50</v>
      </c>
      <c r="P32" s="31" t="s">
        <v>100</v>
      </c>
      <c r="Q32" s="25"/>
      <c r="R32">
        <v>756</v>
      </c>
    </row>
    <row r="33" spans="1:18" x14ac:dyDescent="0.25">
      <c r="A33" s="15"/>
      <c r="B33" s="264"/>
      <c r="C33" s="15"/>
      <c r="D33" s="78" t="str">
        <f t="shared" si="0"/>
        <v/>
      </c>
      <c r="E33" s="143" t="str">
        <f t="shared" si="6"/>
        <v>eye</v>
      </c>
      <c r="F33" s="144" t="s">
        <v>49</v>
      </c>
      <c r="G33" s="78" t="str">
        <f t="shared" si="4"/>
        <v xml:space="preserve"> pack</v>
      </c>
      <c r="H33" s="46"/>
      <c r="I33" s="46" t="str">
        <f t="shared" si="5"/>
        <v/>
      </c>
      <c r="J33" s="46">
        <v>2</v>
      </c>
      <c r="K33" s="46">
        <v>2</v>
      </c>
      <c r="L33" s="15"/>
      <c r="M33" s="264"/>
      <c r="N33" s="264"/>
      <c r="O33" s="62" t="s">
        <v>51</v>
      </c>
      <c r="P33" s="31" t="s">
        <v>101</v>
      </c>
      <c r="Q33" s="25"/>
      <c r="R33">
        <v>630</v>
      </c>
    </row>
    <row r="34" spans="1:18" s="248" customFormat="1" x14ac:dyDescent="0.25">
      <c r="A34" s="108"/>
      <c r="B34" s="303"/>
      <c r="D34" s="78" t="str">
        <f t="shared" si="0"/>
        <v/>
      </c>
      <c r="E34" s="143" t="str">
        <f t="shared" si="6"/>
        <v>eye</v>
      </c>
      <c r="F34" s="216" t="s">
        <v>1194</v>
      </c>
      <c r="G34" s="78" t="str">
        <f t="shared" si="4"/>
        <v xml:space="preserve"> pack</v>
      </c>
      <c r="H34" s="46"/>
      <c r="I34" s="108"/>
      <c r="J34" s="108"/>
      <c r="K34" s="108"/>
      <c r="L34" s="15"/>
      <c r="M34" s="264"/>
      <c r="N34" s="264"/>
      <c r="O34" s="62"/>
      <c r="P34" s="31"/>
      <c r="Q34" s="25"/>
    </row>
    <row r="35" spans="1:18" s="248" customFormat="1" x14ac:dyDescent="0.25">
      <c r="A35" s="108" t="s">
        <v>1196</v>
      </c>
      <c r="B35" s="303"/>
      <c r="C35" s="108"/>
      <c r="D35" s="78">
        <f t="shared" si="0"/>
        <v>1</v>
      </c>
      <c r="E35" s="143" t="s">
        <v>485</v>
      </c>
      <c r="F35" s="216" t="s">
        <v>1195</v>
      </c>
      <c r="G35" s="78" t="str">
        <f t="shared" si="4"/>
        <v>1 pack</v>
      </c>
      <c r="H35" s="46"/>
      <c r="I35" s="108"/>
      <c r="J35" s="108">
        <v>1</v>
      </c>
      <c r="K35" s="108">
        <v>0</v>
      </c>
      <c r="L35" s="15"/>
      <c r="M35" s="264"/>
      <c r="N35" s="264"/>
      <c r="O35" s="62"/>
      <c r="P35" s="31"/>
      <c r="Q35" s="25"/>
    </row>
    <row r="36" spans="1:18" x14ac:dyDescent="0.25">
      <c r="A36" s="15"/>
      <c r="B36" s="264"/>
      <c r="C36" s="15"/>
      <c r="D36" s="78" t="str">
        <f t="shared" si="0"/>
        <v/>
      </c>
      <c r="E36" s="143" t="str">
        <f t="shared" si="6"/>
        <v>eye</v>
      </c>
      <c r="F36" s="144" t="s">
        <v>510</v>
      </c>
      <c r="G36" s="78" t="str">
        <f t="shared" si="4"/>
        <v xml:space="preserve"> pack</v>
      </c>
      <c r="H36" s="46"/>
      <c r="I36" s="46" t="str">
        <f t="shared" si="5"/>
        <v/>
      </c>
      <c r="J36" s="46">
        <v>1</v>
      </c>
      <c r="K36" s="46">
        <v>1</v>
      </c>
      <c r="L36" s="15"/>
      <c r="M36" s="264"/>
      <c r="N36" s="264"/>
      <c r="O36" s="63"/>
      <c r="P36" s="17"/>
      <c r="Q36" s="25"/>
      <c r="R36">
        <v>220</v>
      </c>
    </row>
    <row r="37" spans="1:18" x14ac:dyDescent="0.25">
      <c r="A37" s="15"/>
      <c r="B37" s="264"/>
      <c r="C37" s="15"/>
      <c r="D37" s="78" t="str">
        <f t="shared" ref="D37:D67" si="7">IF( J37-K37 &gt; 0,J37-K37, "")</f>
        <v/>
      </c>
      <c r="E37" s="143" t="s">
        <v>485</v>
      </c>
      <c r="F37" s="144" t="s">
        <v>512</v>
      </c>
      <c r="G37" s="78" t="str">
        <f t="shared" si="4"/>
        <v xml:space="preserve"> pack</v>
      </c>
      <c r="H37" s="46"/>
      <c r="I37" s="46" t="str">
        <f t="shared" si="5"/>
        <v/>
      </c>
      <c r="J37" s="46">
        <v>1</v>
      </c>
      <c r="K37" s="46">
        <v>1</v>
      </c>
      <c r="L37" s="15"/>
      <c r="M37" s="264"/>
      <c r="N37" s="264"/>
      <c r="O37" s="63"/>
      <c r="P37" s="17"/>
      <c r="Q37" s="25"/>
      <c r="R37">
        <v>370</v>
      </c>
    </row>
    <row r="38" spans="1:18" x14ac:dyDescent="0.25">
      <c r="A38" s="15" t="s">
        <v>1105</v>
      </c>
      <c r="B38" s="295"/>
      <c r="C38" s="15"/>
      <c r="D38" s="78">
        <f t="shared" si="7"/>
        <v>2</v>
      </c>
      <c r="E38" s="143" t="str">
        <f t="shared" ref="E38:E48" si="8">IF(OR(ISNUMBER(SEARCH("gel",F38)),ISNUMBER(SEARCH("cream",F38)),ISNUMBER(SEARCH("oint",F38)),ISNUMBER(SEARCH("ointment",F38)),ISNUMBER(SEARCH("balm",F38))),"cream",IF( ISNUMBER(SEARCH("inj",F38)), "inj",IF( ISNUMBER(SEARCH("sachet",F38)),"sachet",IF( ISNUMBER(SEARCH("eye",F38)),"eye",IF( ISNUMBER(SEARCH("ear",F38)),"eye",IF( ISNUMBER(SEARCH("syp",F38)),"syp",IF( ISNUMBER(SEARCH("spray",F38)),"lotion",IF( ISNUMBER(SEARCH("lotion",F38)),"lotion","tap/cap"  ) )))))))</f>
        <v>eye</v>
      </c>
      <c r="F38" s="141" t="s">
        <v>52</v>
      </c>
      <c r="G38" s="78" t="str">
        <f t="shared" si="4"/>
        <v>2 pack</v>
      </c>
      <c r="H38" s="46">
        <v>115</v>
      </c>
      <c r="I38" s="46">
        <f t="shared" si="5"/>
        <v>230</v>
      </c>
      <c r="J38" s="46">
        <v>2</v>
      </c>
      <c r="K38" s="46">
        <v>0</v>
      </c>
      <c r="O38" s="63"/>
      <c r="P38" s="17"/>
      <c r="Q38" s="25"/>
      <c r="R38">
        <v>230</v>
      </c>
    </row>
    <row r="39" spans="1:18" x14ac:dyDescent="0.25">
      <c r="A39" s="15" t="s">
        <v>1106</v>
      </c>
      <c r="B39" s="264"/>
      <c r="C39" s="15"/>
      <c r="D39" s="78" t="str">
        <f t="shared" si="7"/>
        <v/>
      </c>
      <c r="E39" s="143" t="str">
        <f t="shared" si="8"/>
        <v>eye</v>
      </c>
      <c r="F39" s="141" t="s">
        <v>793</v>
      </c>
      <c r="G39" s="78" t="str">
        <f t="shared" si="4"/>
        <v xml:space="preserve"> pack</v>
      </c>
      <c r="H39" s="46"/>
      <c r="I39" s="46" t="str">
        <f t="shared" si="5"/>
        <v/>
      </c>
      <c r="J39" s="46"/>
      <c r="K39" s="46"/>
      <c r="L39" s="15"/>
      <c r="M39" s="264"/>
      <c r="N39" s="264"/>
      <c r="O39" s="63"/>
      <c r="P39" s="17"/>
      <c r="Q39" s="25"/>
      <c r="R39">
        <v>60</v>
      </c>
    </row>
    <row r="40" spans="1:18" x14ac:dyDescent="0.25">
      <c r="A40" s="15"/>
      <c r="B40" s="264"/>
      <c r="C40" s="15"/>
      <c r="D40" s="78" t="str">
        <f t="shared" si="7"/>
        <v/>
      </c>
      <c r="E40" s="143" t="str">
        <f t="shared" si="8"/>
        <v>eye</v>
      </c>
      <c r="F40" s="141" t="s">
        <v>53</v>
      </c>
      <c r="G40" s="78" t="str">
        <f t="shared" si="4"/>
        <v xml:space="preserve"> pack</v>
      </c>
      <c r="H40" s="46"/>
      <c r="I40" s="46" t="str">
        <f t="shared" si="5"/>
        <v/>
      </c>
      <c r="J40" s="46"/>
      <c r="K40" s="46"/>
      <c r="L40" s="15"/>
      <c r="M40" s="264"/>
      <c r="N40" s="264"/>
      <c r="O40" s="63"/>
      <c r="P40" s="17"/>
      <c r="Q40" s="25"/>
      <c r="R40">
        <v>125</v>
      </c>
    </row>
    <row r="41" spans="1:18" x14ac:dyDescent="0.25">
      <c r="A41" s="15"/>
      <c r="B41" s="264"/>
      <c r="C41" s="15"/>
      <c r="D41" s="78" t="str">
        <f t="shared" si="7"/>
        <v/>
      </c>
      <c r="E41" s="143" t="str">
        <f t="shared" si="8"/>
        <v>eye</v>
      </c>
      <c r="F41" s="290" t="s">
        <v>1107</v>
      </c>
      <c r="G41" s="78" t="str">
        <f t="shared" si="4"/>
        <v xml:space="preserve"> pack</v>
      </c>
      <c r="H41" s="46">
        <v>70</v>
      </c>
      <c r="I41" s="46" t="str">
        <f t="shared" si="5"/>
        <v/>
      </c>
      <c r="J41" s="46">
        <v>2</v>
      </c>
      <c r="K41" s="46">
        <v>2</v>
      </c>
      <c r="L41" s="15"/>
      <c r="M41" s="264"/>
      <c r="N41" s="264"/>
      <c r="O41" s="63"/>
      <c r="P41" s="17"/>
      <c r="Q41" s="25"/>
      <c r="R41">
        <v>260</v>
      </c>
    </row>
    <row r="42" spans="1:18" x14ac:dyDescent="0.25">
      <c r="A42" s="15"/>
      <c r="B42" s="264"/>
      <c r="C42" s="15"/>
      <c r="D42" s="78" t="str">
        <f t="shared" si="7"/>
        <v/>
      </c>
      <c r="E42" s="143" t="str">
        <f t="shared" si="8"/>
        <v>eye</v>
      </c>
      <c r="F42" s="290" t="s">
        <v>496</v>
      </c>
      <c r="G42" s="78" t="str">
        <f t="shared" si="4"/>
        <v xml:space="preserve"> pack</v>
      </c>
      <c r="H42" s="46"/>
      <c r="I42" s="46" t="str">
        <f t="shared" si="5"/>
        <v/>
      </c>
      <c r="J42" s="46"/>
      <c r="K42" s="46"/>
      <c r="L42" s="15"/>
      <c r="M42" s="264"/>
      <c r="N42" s="264"/>
      <c r="O42" s="63"/>
      <c r="P42" s="17"/>
      <c r="Q42" s="25"/>
      <c r="R42">
        <v>665</v>
      </c>
    </row>
    <row r="43" spans="1:18" x14ac:dyDescent="0.25">
      <c r="A43" s="15"/>
      <c r="B43" s="264"/>
      <c r="C43" s="15"/>
      <c r="D43" s="78" t="str">
        <f t="shared" si="7"/>
        <v/>
      </c>
      <c r="E43" s="143" t="str">
        <f t="shared" si="8"/>
        <v>eye</v>
      </c>
      <c r="F43" s="290" t="s">
        <v>60</v>
      </c>
      <c r="G43" s="78" t="str">
        <f t="shared" si="4"/>
        <v xml:space="preserve"> pack</v>
      </c>
      <c r="H43" s="46">
        <v>70</v>
      </c>
      <c r="I43" s="46" t="str">
        <f t="shared" si="5"/>
        <v/>
      </c>
      <c r="J43" s="46">
        <v>2</v>
      </c>
      <c r="K43" s="46">
        <v>2</v>
      </c>
      <c r="L43" s="15"/>
      <c r="M43" s="264"/>
      <c r="N43" s="264"/>
      <c r="O43" s="63"/>
      <c r="P43" s="17"/>
      <c r="Q43" s="25"/>
    </row>
    <row r="44" spans="1:18" x14ac:dyDescent="0.25">
      <c r="A44" s="15"/>
      <c r="B44" s="264"/>
      <c r="C44" s="15"/>
      <c r="D44" s="78" t="str">
        <f t="shared" si="7"/>
        <v/>
      </c>
      <c r="E44" s="143" t="str">
        <f t="shared" si="8"/>
        <v>eye</v>
      </c>
      <c r="F44" s="144" t="s">
        <v>79</v>
      </c>
      <c r="G44" s="145" t="str">
        <f t="shared" si="4"/>
        <v xml:space="preserve"> pack</v>
      </c>
      <c r="H44" s="49"/>
      <c r="I44" s="46" t="str">
        <f t="shared" si="5"/>
        <v/>
      </c>
      <c r="J44" s="46"/>
      <c r="K44" s="46"/>
      <c r="L44" s="15"/>
      <c r="M44" s="264"/>
      <c r="N44" s="264"/>
      <c r="O44" s="63"/>
      <c r="P44" s="17"/>
      <c r="Q44" s="25"/>
    </row>
    <row r="45" spans="1:18" x14ac:dyDescent="0.25">
      <c r="A45" s="15"/>
      <c r="B45" s="264"/>
      <c r="C45" s="15"/>
      <c r="D45" s="78" t="str">
        <f t="shared" si="7"/>
        <v/>
      </c>
      <c r="E45" s="143" t="str">
        <f t="shared" si="8"/>
        <v>eye</v>
      </c>
      <c r="F45" s="144" t="s">
        <v>78</v>
      </c>
      <c r="G45" s="145" t="str">
        <f t="shared" si="4"/>
        <v xml:space="preserve"> pack</v>
      </c>
      <c r="H45" s="49"/>
      <c r="I45" s="46" t="str">
        <f t="shared" si="5"/>
        <v/>
      </c>
      <c r="J45" s="46"/>
      <c r="K45" s="46"/>
      <c r="L45" s="15"/>
      <c r="M45" s="264"/>
      <c r="N45" s="264"/>
      <c r="O45" s="63"/>
      <c r="P45" s="17"/>
      <c r="Q45" s="25"/>
    </row>
    <row r="46" spans="1:18" x14ac:dyDescent="0.25">
      <c r="A46" s="15"/>
      <c r="B46" s="264"/>
      <c r="C46" s="15" t="s">
        <v>1068</v>
      </c>
      <c r="D46" s="78" t="str">
        <f t="shared" si="7"/>
        <v/>
      </c>
      <c r="E46" s="143" t="str">
        <f t="shared" si="8"/>
        <v>eye</v>
      </c>
      <c r="F46" s="144" t="s">
        <v>95</v>
      </c>
      <c r="G46" s="46" t="str">
        <f t="shared" si="4"/>
        <v xml:space="preserve"> pack</v>
      </c>
      <c r="H46" s="46">
        <v>95</v>
      </c>
      <c r="I46" s="46" t="str">
        <f t="shared" si="5"/>
        <v/>
      </c>
      <c r="J46" s="46">
        <v>1</v>
      </c>
      <c r="K46" s="46">
        <v>1</v>
      </c>
      <c r="L46" s="15" t="s">
        <v>1068</v>
      </c>
      <c r="M46" s="264"/>
      <c r="N46" s="264"/>
      <c r="O46" s="63"/>
      <c r="P46" s="17"/>
      <c r="Q46" s="25"/>
    </row>
    <row r="47" spans="1:18" x14ac:dyDescent="0.25">
      <c r="A47" s="15" t="s">
        <v>1108</v>
      </c>
      <c r="B47" s="264"/>
      <c r="C47" s="15"/>
      <c r="D47" s="78" t="str">
        <f t="shared" si="7"/>
        <v/>
      </c>
      <c r="E47" s="143" t="str">
        <f t="shared" si="8"/>
        <v>eye</v>
      </c>
      <c r="F47" s="144" t="s">
        <v>97</v>
      </c>
      <c r="G47" s="46" t="str">
        <f t="shared" si="4"/>
        <v xml:space="preserve"> pack</v>
      </c>
      <c r="H47" s="46"/>
      <c r="I47" s="46" t="str">
        <f t="shared" si="5"/>
        <v/>
      </c>
      <c r="J47" s="46"/>
      <c r="K47" s="46"/>
      <c r="L47" s="15"/>
      <c r="M47" s="264"/>
      <c r="N47" s="264"/>
      <c r="O47" s="63"/>
      <c r="P47" s="25"/>
      <c r="Q47" s="25"/>
    </row>
    <row r="48" spans="1:18" x14ac:dyDescent="0.25">
      <c r="A48" s="15"/>
      <c r="B48" s="264"/>
      <c r="C48" s="15"/>
      <c r="D48" s="78" t="str">
        <f t="shared" si="7"/>
        <v/>
      </c>
      <c r="E48" s="143" t="str">
        <f t="shared" si="8"/>
        <v>eye</v>
      </c>
      <c r="F48" s="144" t="s">
        <v>99</v>
      </c>
      <c r="G48" s="46" t="str">
        <f t="shared" si="4"/>
        <v xml:space="preserve"> pack</v>
      </c>
      <c r="H48" s="46">
        <v>20</v>
      </c>
      <c r="I48" s="46" t="str">
        <f t="shared" si="5"/>
        <v/>
      </c>
      <c r="J48" s="46">
        <v>10</v>
      </c>
      <c r="K48" s="46">
        <v>10</v>
      </c>
      <c r="L48" s="15"/>
      <c r="M48" s="264"/>
      <c r="N48" s="264"/>
      <c r="O48" s="63"/>
      <c r="P48" s="25"/>
      <c r="Q48" s="25"/>
    </row>
    <row r="49" spans="1:17" x14ac:dyDescent="0.25">
      <c r="A49" s="15"/>
      <c r="B49" s="264"/>
      <c r="C49" s="15"/>
      <c r="D49" s="78" t="str">
        <f t="shared" si="7"/>
        <v/>
      </c>
      <c r="E49" s="143" t="s">
        <v>1181</v>
      </c>
      <c r="F49" s="144" t="s">
        <v>513</v>
      </c>
      <c r="G49" s="46" t="str">
        <f t="shared" si="4"/>
        <v xml:space="preserve"> pack</v>
      </c>
      <c r="H49" s="46"/>
      <c r="I49" s="46" t="str">
        <f t="shared" si="5"/>
        <v/>
      </c>
      <c r="J49" s="49"/>
      <c r="K49" s="46"/>
      <c r="L49" s="15"/>
      <c r="M49" s="264"/>
      <c r="N49" s="264"/>
      <c r="O49" s="63"/>
      <c r="P49" s="25"/>
      <c r="Q49" s="25"/>
    </row>
    <row r="50" spans="1:17" x14ac:dyDescent="0.25">
      <c r="A50" s="15"/>
      <c r="B50" s="295"/>
      <c r="C50" s="15"/>
      <c r="D50" s="78">
        <f t="shared" si="7"/>
        <v>6</v>
      </c>
      <c r="E50" s="143" t="str">
        <f>IF(OR(ISNUMBER(SEARCH("gel",F50)),ISNUMBER(SEARCH("cream",F50)),ISNUMBER(SEARCH("oint",F50)),ISNUMBER(SEARCH("ointment",F50)),ISNUMBER(SEARCH("balm",F50))),"cream",IF( ISNUMBER(SEARCH("inj",F50)), "inj",IF( ISNUMBER(SEARCH("sachet",F50)),"sachet",IF( ISNUMBER(SEARCH("eye",F50)),"eye",IF( ISNUMBER(SEARCH("ear",F50)),"eye",IF( ISNUMBER(SEARCH("syp",F50)),"syp",IF( ISNUMBER(SEARCH("spray",F50)),"lotion",IF( ISNUMBER(SEARCH("lotion",F50)),"lotion","tap/cap"  ) )))))))</f>
        <v>eye</v>
      </c>
      <c r="F50" s="144" t="s">
        <v>100</v>
      </c>
      <c r="G50" s="46" t="str">
        <f t="shared" si="4"/>
        <v>6 pack</v>
      </c>
      <c r="H50" s="46">
        <v>25</v>
      </c>
      <c r="I50" s="46">
        <f t="shared" si="5"/>
        <v>150</v>
      </c>
      <c r="J50" s="46">
        <v>6</v>
      </c>
      <c r="K50" s="46">
        <v>0</v>
      </c>
      <c r="O50" s="63"/>
      <c r="P50" s="25"/>
      <c r="Q50" s="25"/>
    </row>
    <row r="51" spans="1:17" x14ac:dyDescent="0.25">
      <c r="A51" s="15"/>
      <c r="B51" s="264"/>
      <c r="C51" s="15"/>
      <c r="D51" s="78" t="str">
        <f t="shared" si="7"/>
        <v/>
      </c>
      <c r="E51" s="143" t="s">
        <v>485</v>
      </c>
      <c r="F51" s="144" t="s">
        <v>113</v>
      </c>
      <c r="G51" s="46" t="str">
        <f t="shared" si="4"/>
        <v xml:space="preserve"> pack</v>
      </c>
      <c r="H51" s="46"/>
      <c r="I51" s="46" t="str">
        <f t="shared" si="5"/>
        <v/>
      </c>
      <c r="J51" s="46"/>
      <c r="K51" s="46"/>
      <c r="L51" s="15"/>
      <c r="M51" s="264"/>
      <c r="N51" s="264"/>
      <c r="O51" s="63"/>
      <c r="P51" s="25"/>
      <c r="Q51" s="25"/>
    </row>
    <row r="52" spans="1:17" x14ac:dyDescent="0.25">
      <c r="A52" s="15"/>
      <c r="B52" s="264"/>
      <c r="C52" s="15"/>
      <c r="D52" s="78" t="str">
        <f t="shared" si="7"/>
        <v/>
      </c>
      <c r="E52" s="143" t="str">
        <f>IF(OR(ISNUMBER(SEARCH("gel",F52)),ISNUMBER(SEARCH("cream",F52)),ISNUMBER(SEARCH("oint",F52)),ISNUMBER(SEARCH("ointment",F52)),ISNUMBER(SEARCH("balm",F52))),"cream",IF( ISNUMBER(SEARCH("inj",F52)), "inj",IF( ISNUMBER(SEARCH("sachet",F52)),"sachet",IF( ISNUMBER(SEARCH("eye",F52)),"eye",IF( ISNUMBER(SEARCH("ear",F52)),"eye",IF( ISNUMBER(SEARCH("syp",F52)),"syp",IF( ISNUMBER(SEARCH("spray",F52)),"lotion",IF( ISNUMBER(SEARCH("lotion",F52)),"lotion","tap/cap"  ) )))))))</f>
        <v>eye</v>
      </c>
      <c r="F52" s="144" t="s">
        <v>114</v>
      </c>
      <c r="G52" s="78" t="str">
        <f t="shared" ref="G52:G83" si="9">D52 &amp;" pack"</f>
        <v xml:space="preserve"> pack</v>
      </c>
      <c r="H52" s="46">
        <v>55</v>
      </c>
      <c r="I52" s="46" t="str">
        <f t="shared" si="5"/>
        <v/>
      </c>
      <c r="J52" s="49">
        <v>1</v>
      </c>
      <c r="K52" s="46">
        <v>1</v>
      </c>
      <c r="L52" s="15"/>
      <c r="M52" s="264"/>
      <c r="N52" s="264"/>
      <c r="O52" s="63"/>
      <c r="P52" s="25"/>
      <c r="Q52" s="25"/>
    </row>
    <row r="53" spans="1:17" x14ac:dyDescent="0.25">
      <c r="A53" s="108"/>
      <c r="B53" s="301" t="s">
        <v>1183</v>
      </c>
      <c r="C53" s="108">
        <v>319</v>
      </c>
      <c r="D53" s="232" t="str">
        <f t="shared" si="7"/>
        <v/>
      </c>
      <c r="E53" s="233" t="str">
        <f>IF(OR(ISNUMBER(SEARCH("gel",F53)),ISNUMBER(SEARCH("cream",F53)),ISNUMBER(SEARCH("oint",F53)),ISNUMBER(SEARCH("ointment",F53)),ISNUMBER(SEARCH("balm",F53))),"cream",IF( ISNUMBER(SEARCH("inj",F53)), "inj",IF( ISNUMBER(SEARCH("sachet",F53)),"sachet",IF( ISNUMBER(SEARCH("eye",F53)),"eye",IF( ISNUMBER(SEARCH("ear",F53)),"eye",IF( ISNUMBER(SEARCH("syp",F53)),"syp",IF( ISNUMBER(SEARCH("spray",F53)),"lotion",IF( ISNUMBER(SEARCH("lotion",F53)),"lotion","tap/cap"  ) )))))))</f>
        <v>eye</v>
      </c>
      <c r="F53" s="216" t="s">
        <v>823</v>
      </c>
      <c r="G53" s="232" t="str">
        <f t="shared" si="9"/>
        <v xml:space="preserve"> pack</v>
      </c>
      <c r="H53" s="108">
        <v>180</v>
      </c>
      <c r="I53" s="108" t="str">
        <f t="shared" si="5"/>
        <v/>
      </c>
      <c r="J53" s="108">
        <v>1</v>
      </c>
      <c r="K53" s="108">
        <v>1</v>
      </c>
      <c r="L53" s="15"/>
      <c r="M53" s="264"/>
      <c r="N53" s="264"/>
      <c r="O53" s="63"/>
      <c r="P53" s="25"/>
      <c r="Q53" s="25"/>
    </row>
    <row r="54" spans="1:17" x14ac:dyDescent="0.25">
      <c r="A54" s="15"/>
      <c r="B54" s="264"/>
      <c r="C54" s="15"/>
      <c r="D54" s="78" t="str">
        <f t="shared" si="7"/>
        <v/>
      </c>
      <c r="E54" s="143" t="str">
        <f>IF(OR(ISNUMBER(SEARCH("gel",F54)),ISNUMBER(SEARCH("cream",F54)),ISNUMBER(SEARCH("oint",F54)),ISNUMBER(SEARCH("ointment",F54)),ISNUMBER(SEARCH("balm",F54))),"cream",IF( ISNUMBER(SEARCH("inj",F54)), "inj",IF( ISNUMBER(SEARCH("sachet",F54)),"sachet",IF( ISNUMBER(SEARCH("eye",F54)),"eye",IF( ISNUMBER(SEARCH("ear",F54)),"eye",IF( ISNUMBER(SEARCH("syp",F54)),"syp",IF( ISNUMBER(SEARCH("spray",F54)),"lotion",IF( ISNUMBER(SEARCH("lotion",F54)),"lotion","tap/cap"  ) )))))))</f>
        <v>eye</v>
      </c>
      <c r="F54" s="144" t="s">
        <v>488</v>
      </c>
      <c r="G54" s="78" t="str">
        <f t="shared" si="9"/>
        <v xml:space="preserve"> pack</v>
      </c>
      <c r="H54" s="46"/>
      <c r="I54" s="46" t="str">
        <f t="shared" si="5"/>
        <v/>
      </c>
      <c r="J54" s="46"/>
      <c r="K54" s="46"/>
      <c r="L54" s="15"/>
      <c r="M54" s="264"/>
      <c r="N54" s="264"/>
      <c r="O54" s="63"/>
      <c r="P54" s="25"/>
      <c r="Q54" s="25"/>
    </row>
    <row r="55" spans="1:17" x14ac:dyDescent="0.25">
      <c r="A55" s="15"/>
      <c r="B55" s="264"/>
      <c r="C55" s="15"/>
      <c r="D55" s="78" t="str">
        <f t="shared" si="7"/>
        <v/>
      </c>
      <c r="E55" s="143" t="str">
        <f>IF(OR(ISNUMBER(SEARCH("gel",F55)),ISNUMBER(SEARCH("cream",F55)),ISNUMBER(SEARCH("oint",F55)),ISNUMBER(SEARCH("ointment",F55)),ISNUMBER(SEARCH("balm",F55))),"cream",IF( ISNUMBER(SEARCH("inj",F55)), "inj",IF( ISNUMBER(SEARCH("sachet",F55)),"sachet",IF( ISNUMBER(SEARCH("eye",F55)),"eye",IF( ISNUMBER(SEARCH("ear",F55)),"eye",IF( ISNUMBER(SEARCH("syp",F55)),"syp",IF( ISNUMBER(SEARCH("spray",F55)),"lotion",IF( ISNUMBER(SEARCH("lotion",F55)),"lotion","tap/cap"  ) )))))))</f>
        <v>eye</v>
      </c>
      <c r="F55" s="79" t="s">
        <v>514</v>
      </c>
      <c r="G55" s="78" t="str">
        <f t="shared" si="9"/>
        <v xml:space="preserve"> pack</v>
      </c>
      <c r="H55" s="46"/>
      <c r="I55" s="46" t="str">
        <f t="shared" si="5"/>
        <v/>
      </c>
      <c r="J55" s="46"/>
      <c r="K55" s="46"/>
      <c r="L55" s="15"/>
      <c r="M55" s="264"/>
      <c r="N55" s="264"/>
      <c r="O55" s="63"/>
      <c r="P55" s="17"/>
      <c r="Q55" s="25"/>
    </row>
    <row r="56" spans="1:17" x14ac:dyDescent="0.25">
      <c r="A56" s="15">
        <v>1</v>
      </c>
      <c r="B56" s="294" t="s">
        <v>1144</v>
      </c>
      <c r="C56" s="286" t="s">
        <v>1193</v>
      </c>
      <c r="D56" s="9" t="str">
        <f t="shared" si="7"/>
        <v/>
      </c>
      <c r="E56" s="142" t="s">
        <v>516</v>
      </c>
      <c r="F56" s="141" t="s">
        <v>39</v>
      </c>
      <c r="G56" s="6" t="str">
        <f t="shared" si="9"/>
        <v xml:space="preserve"> pack</v>
      </c>
      <c r="H56" s="6">
        <v>1060</v>
      </c>
      <c r="I56" s="6" t="str">
        <f t="shared" ref="I56:I87" si="10">IF( D56="", "",D56*H56)</f>
        <v/>
      </c>
      <c r="J56" s="6">
        <v>3</v>
      </c>
      <c r="K56" s="6">
        <v>3</v>
      </c>
      <c r="L56" s="15" t="s">
        <v>1140</v>
      </c>
      <c r="M56" s="264" t="s">
        <v>1141</v>
      </c>
      <c r="N56" s="264"/>
      <c r="O56" s="63"/>
      <c r="P56" s="17"/>
      <c r="Q56" s="25"/>
    </row>
    <row r="57" spans="1:17" x14ac:dyDescent="0.25">
      <c r="A57" s="15">
        <v>1</v>
      </c>
      <c r="B57" s="264" t="s">
        <v>1186</v>
      </c>
      <c r="C57" s="15">
        <v>115</v>
      </c>
      <c r="D57" s="9" t="str">
        <f t="shared" si="7"/>
        <v/>
      </c>
      <c r="E57" s="142" t="s">
        <v>516</v>
      </c>
      <c r="F57" s="141" t="s">
        <v>93</v>
      </c>
      <c r="G57" s="6" t="str">
        <f t="shared" si="9"/>
        <v xml:space="preserve"> pack</v>
      </c>
      <c r="H57" s="6">
        <v>640</v>
      </c>
      <c r="I57" s="6" t="str">
        <f t="shared" si="10"/>
        <v/>
      </c>
      <c r="J57" s="6">
        <v>3</v>
      </c>
      <c r="K57" s="6">
        <v>3</v>
      </c>
      <c r="L57" s="15" t="s">
        <v>1078</v>
      </c>
      <c r="M57" s="264"/>
      <c r="N57" s="264"/>
      <c r="O57" s="62" t="s">
        <v>41</v>
      </c>
      <c r="P57" s="17"/>
      <c r="Q57" s="25"/>
    </row>
    <row r="58" spans="1:17" x14ac:dyDescent="0.25">
      <c r="A58" s="15"/>
      <c r="B58" s="294" t="s">
        <v>1144</v>
      </c>
      <c r="C58" s="286" t="s">
        <v>1190</v>
      </c>
      <c r="D58" s="9">
        <f t="shared" si="7"/>
        <v>2</v>
      </c>
      <c r="E58" s="142" t="s">
        <v>516</v>
      </c>
      <c r="F58" s="141" t="s">
        <v>133</v>
      </c>
      <c r="G58" s="9" t="str">
        <f t="shared" si="9"/>
        <v>2 pack</v>
      </c>
      <c r="H58" s="6">
        <v>1150</v>
      </c>
      <c r="I58" s="6">
        <f t="shared" si="10"/>
        <v>2300</v>
      </c>
      <c r="J58" s="6">
        <v>2</v>
      </c>
      <c r="K58" s="6">
        <v>0</v>
      </c>
      <c r="L58" s="286" t="s">
        <v>1145</v>
      </c>
      <c r="M58" s="15" t="s">
        <v>1144</v>
      </c>
      <c r="N58" s="264"/>
      <c r="O58" s="62" t="s">
        <v>45</v>
      </c>
      <c r="P58" s="17"/>
      <c r="Q58" s="25"/>
    </row>
    <row r="59" spans="1:17" x14ac:dyDescent="0.25">
      <c r="A59" s="15"/>
      <c r="B59" s="15" t="s">
        <v>1144</v>
      </c>
      <c r="C59" s="15"/>
      <c r="D59" s="9">
        <f t="shared" si="7"/>
        <v>1</v>
      </c>
      <c r="E59" s="142" t="s">
        <v>516</v>
      </c>
      <c r="F59" s="141" t="s">
        <v>135</v>
      </c>
      <c r="G59" s="9" t="str">
        <f t="shared" si="9"/>
        <v>1 pack</v>
      </c>
      <c r="H59" s="6">
        <v>1220</v>
      </c>
      <c r="I59" s="6">
        <f t="shared" si="10"/>
        <v>1220</v>
      </c>
      <c r="J59" s="6">
        <v>1</v>
      </c>
      <c r="K59" s="6">
        <v>0</v>
      </c>
      <c r="L59" s="15"/>
      <c r="M59" s="15" t="s">
        <v>1144</v>
      </c>
      <c r="N59" s="265"/>
      <c r="O59" s="53" t="s">
        <v>46</v>
      </c>
      <c r="P59" s="33"/>
    </row>
    <row r="60" spans="1:17" x14ac:dyDescent="0.25">
      <c r="A60" s="157"/>
      <c r="B60" s="266"/>
      <c r="C60" s="157"/>
      <c r="D60" s="157" t="str">
        <f t="shared" si="7"/>
        <v/>
      </c>
      <c r="E60" s="157" t="s">
        <v>798</v>
      </c>
      <c r="F60" s="218" t="s">
        <v>46</v>
      </c>
      <c r="G60" s="157" t="str">
        <f t="shared" si="9"/>
        <v xml:space="preserve"> pack</v>
      </c>
      <c r="H60" s="157">
        <v>304</v>
      </c>
      <c r="I60" s="157" t="str">
        <f t="shared" si="10"/>
        <v/>
      </c>
      <c r="J60" s="157">
        <v>2</v>
      </c>
      <c r="K60" s="157">
        <v>2</v>
      </c>
      <c r="L60" s="157"/>
      <c r="M60" s="266"/>
      <c r="N60" s="266"/>
      <c r="P60" s="25"/>
    </row>
    <row r="61" spans="1:17" x14ac:dyDescent="0.25">
      <c r="A61" s="157"/>
      <c r="B61" s="266"/>
      <c r="C61" s="157"/>
      <c r="D61" s="157" t="str">
        <f t="shared" si="7"/>
        <v/>
      </c>
      <c r="E61" s="157" t="s">
        <v>798</v>
      </c>
      <c r="F61" s="218" t="s">
        <v>47</v>
      </c>
      <c r="G61" s="157" t="str">
        <f t="shared" si="9"/>
        <v xml:space="preserve"> pack</v>
      </c>
      <c r="H61" s="157">
        <v>554</v>
      </c>
      <c r="I61" s="157" t="str">
        <f t="shared" si="10"/>
        <v/>
      </c>
      <c r="J61" s="157"/>
      <c r="K61" s="157"/>
      <c r="L61" s="157"/>
      <c r="M61" s="266"/>
      <c r="N61" s="266"/>
      <c r="P61" s="25"/>
    </row>
    <row r="62" spans="1:17" x14ac:dyDescent="0.25">
      <c r="A62" s="157"/>
      <c r="B62" s="266"/>
      <c r="C62" s="157"/>
      <c r="D62" s="157" t="str">
        <f t="shared" si="7"/>
        <v/>
      </c>
      <c r="E62" s="157" t="s">
        <v>798</v>
      </c>
      <c r="F62" s="218" t="s">
        <v>48</v>
      </c>
      <c r="G62" s="157" t="str">
        <f t="shared" si="9"/>
        <v xml:space="preserve"> pack</v>
      </c>
      <c r="H62" s="157">
        <v>756</v>
      </c>
      <c r="I62" s="157" t="str">
        <f t="shared" si="10"/>
        <v/>
      </c>
      <c r="J62" s="157"/>
      <c r="K62" s="157"/>
      <c r="L62" s="157"/>
      <c r="M62" s="266"/>
      <c r="N62" s="266"/>
      <c r="P62" s="25"/>
    </row>
    <row r="63" spans="1:17" x14ac:dyDescent="0.25">
      <c r="A63" s="157"/>
      <c r="B63" s="294" t="s">
        <v>1186</v>
      </c>
      <c r="C63" s="269">
        <v>182</v>
      </c>
      <c r="D63" s="57" t="str">
        <f t="shared" si="7"/>
        <v/>
      </c>
      <c r="E63" s="157" t="s">
        <v>798</v>
      </c>
      <c r="F63" s="59" t="s">
        <v>126</v>
      </c>
      <c r="G63" s="57" t="str">
        <f t="shared" si="9"/>
        <v xml:space="preserve"> pack</v>
      </c>
      <c r="H63" s="58">
        <v>120</v>
      </c>
      <c r="I63" s="58" t="str">
        <f t="shared" si="10"/>
        <v/>
      </c>
      <c r="J63" s="58">
        <v>2</v>
      </c>
      <c r="K63" s="58">
        <v>2</v>
      </c>
      <c r="L63" s="269" t="s">
        <v>1080</v>
      </c>
      <c r="M63" s="15"/>
      <c r="N63" s="265"/>
      <c r="P63" s="25"/>
    </row>
    <row r="64" spans="1:17" x14ac:dyDescent="0.25">
      <c r="A64" s="15"/>
      <c r="B64" s="265"/>
      <c r="C64" s="15"/>
      <c r="D64" s="148" t="str">
        <f t="shared" si="7"/>
        <v/>
      </c>
      <c r="E64" s="149" t="str">
        <f t="shared" ref="E64:E72" si="11">IF(OR(ISNUMBER(SEARCH("gel",F64)),ISNUMBER(SEARCH("cream",F64)),ISNUMBER(SEARCH("oint",F64)),ISNUMBER(SEARCH("ointment",F64)),ISNUMBER(SEARCH("balm",F64))),"cream",IF( ISNUMBER(SEARCH("inj",F64)), "inj",IF( ISNUMBER(SEARCH("sachet",F64)),"sachet",IF( ISNUMBER(SEARCH("eye",F64)),"eye",IF( ISNUMBER(SEARCH("ear",F64)),"eye",IF( ISNUMBER(SEARCH("syp",F64)),"syp",IF( ISNUMBER(SEARCH("spray",F64)),"lotion",IF( ISNUMBER(SEARCH("lotion",F64)),"lotion","tap/cap"  ) )))))))</f>
        <v>inj</v>
      </c>
      <c r="F64" s="150" t="s">
        <v>89</v>
      </c>
      <c r="G64" s="116" t="str">
        <f t="shared" si="9"/>
        <v xml:space="preserve"> pack</v>
      </c>
      <c r="H64" s="116"/>
      <c r="I64" s="116" t="str">
        <f t="shared" si="10"/>
        <v/>
      </c>
      <c r="J64" s="116"/>
      <c r="K64" s="116"/>
      <c r="L64" s="15"/>
      <c r="M64" s="265"/>
      <c r="N64" s="265"/>
      <c r="P64" s="25"/>
    </row>
    <row r="65" spans="1:17" x14ac:dyDescent="0.25">
      <c r="A65" s="15"/>
      <c r="B65" s="265"/>
      <c r="C65" s="15"/>
      <c r="D65" s="148" t="str">
        <f t="shared" si="7"/>
        <v/>
      </c>
      <c r="E65" s="149" t="str">
        <f t="shared" si="11"/>
        <v>inj</v>
      </c>
      <c r="F65" s="150" t="s">
        <v>92</v>
      </c>
      <c r="G65" s="116" t="str">
        <f t="shared" si="9"/>
        <v xml:space="preserve"> pack</v>
      </c>
      <c r="H65" s="116"/>
      <c r="I65" s="116" t="str">
        <f t="shared" si="10"/>
        <v/>
      </c>
      <c r="J65" s="116"/>
      <c r="K65" s="116"/>
      <c r="L65" s="15"/>
      <c r="M65" s="265"/>
      <c r="N65" s="265"/>
      <c r="P65" s="31" t="s">
        <v>85</v>
      </c>
      <c r="Q65" s="53" t="s">
        <v>133</v>
      </c>
    </row>
    <row r="66" spans="1:17" x14ac:dyDescent="0.25">
      <c r="A66" s="15"/>
      <c r="B66" s="296"/>
      <c r="C66" s="15"/>
      <c r="D66" s="101">
        <f t="shared" si="7"/>
        <v>1</v>
      </c>
      <c r="E66" s="146" t="str">
        <f t="shared" si="11"/>
        <v>lotion</v>
      </c>
      <c r="F66" s="147" t="s">
        <v>487</v>
      </c>
      <c r="G66" s="101" t="str">
        <f t="shared" si="9"/>
        <v>1 pack</v>
      </c>
      <c r="H66" s="99">
        <v>190</v>
      </c>
      <c r="I66" s="99">
        <f t="shared" si="10"/>
        <v>190</v>
      </c>
      <c r="J66" s="99">
        <v>1</v>
      </c>
      <c r="K66" s="99">
        <v>0</v>
      </c>
      <c r="P66" s="31"/>
      <c r="Q66" s="53"/>
    </row>
    <row r="67" spans="1:17" x14ac:dyDescent="0.25">
      <c r="A67" s="15"/>
      <c r="B67" s="265"/>
      <c r="C67" s="15"/>
      <c r="D67" s="101" t="str">
        <f t="shared" si="7"/>
        <v/>
      </c>
      <c r="E67" s="146" t="str">
        <f t="shared" si="11"/>
        <v>lotion</v>
      </c>
      <c r="F67" s="147" t="s">
        <v>76</v>
      </c>
      <c r="G67" s="101" t="str">
        <f t="shared" si="9"/>
        <v xml:space="preserve"> pack</v>
      </c>
      <c r="H67" s="99"/>
      <c r="I67" s="99" t="str">
        <f t="shared" si="10"/>
        <v/>
      </c>
      <c r="J67" s="99"/>
      <c r="K67" s="99"/>
      <c r="L67" s="15"/>
      <c r="M67" s="265"/>
      <c r="N67" s="265"/>
      <c r="P67" s="31"/>
      <c r="Q67" s="53"/>
    </row>
    <row r="68" spans="1:17" x14ac:dyDescent="0.25">
      <c r="A68" s="15"/>
      <c r="B68" s="265"/>
      <c r="C68" s="15"/>
      <c r="D68" s="101" t="str">
        <f t="shared" ref="D68:D104" si="12">IF( J68-K68 &gt; 0,J68-K68, "")</f>
        <v/>
      </c>
      <c r="E68" s="146" t="str">
        <f t="shared" si="11"/>
        <v>lotion</v>
      </c>
      <c r="F68" s="147" t="s">
        <v>86</v>
      </c>
      <c r="G68" s="99" t="str">
        <f t="shared" si="9"/>
        <v xml:space="preserve"> pack</v>
      </c>
      <c r="H68" s="99"/>
      <c r="I68" s="99" t="str">
        <f t="shared" si="10"/>
        <v/>
      </c>
      <c r="J68" s="99"/>
      <c r="K68" s="99"/>
      <c r="L68" s="15"/>
      <c r="M68" s="265"/>
      <c r="N68" s="265"/>
      <c r="O68" s="53"/>
      <c r="P68" s="31" t="s">
        <v>87</v>
      </c>
      <c r="Q68" s="53" t="s">
        <v>136</v>
      </c>
    </row>
    <row r="69" spans="1:17" x14ac:dyDescent="0.25">
      <c r="A69" s="47" t="s">
        <v>981</v>
      </c>
      <c r="B69" s="15"/>
      <c r="C69" s="269" t="s">
        <v>1083</v>
      </c>
      <c r="D69" s="237" t="str">
        <f t="shared" si="12"/>
        <v/>
      </c>
      <c r="E69" s="238" t="str">
        <f t="shared" si="11"/>
        <v>lotion</v>
      </c>
      <c r="F69" s="239" t="s">
        <v>117</v>
      </c>
      <c r="G69" s="237" t="str">
        <f t="shared" si="9"/>
        <v xml:space="preserve"> pack</v>
      </c>
      <c r="H69" s="47">
        <v>70</v>
      </c>
      <c r="I69" s="47" t="str">
        <f t="shared" si="10"/>
        <v/>
      </c>
      <c r="J69" s="47">
        <v>2</v>
      </c>
      <c r="K69" s="47">
        <v>2</v>
      </c>
      <c r="L69" s="269" t="s">
        <v>1083</v>
      </c>
      <c r="M69" s="15"/>
      <c r="N69" s="265"/>
      <c r="O69" s="53"/>
      <c r="P69" s="31"/>
      <c r="Q69" s="53"/>
    </row>
    <row r="70" spans="1:17" x14ac:dyDescent="0.25">
      <c r="A70" s="15"/>
      <c r="B70" s="15"/>
      <c r="C70" s="269" t="s">
        <v>1084</v>
      </c>
      <c r="D70" s="101" t="str">
        <f t="shared" si="12"/>
        <v/>
      </c>
      <c r="E70" s="146" t="str">
        <f t="shared" si="11"/>
        <v>lotion</v>
      </c>
      <c r="F70" s="147" t="s">
        <v>120</v>
      </c>
      <c r="G70" s="101" t="str">
        <f t="shared" si="9"/>
        <v xml:space="preserve"> pack</v>
      </c>
      <c r="H70" s="99">
        <v>130</v>
      </c>
      <c r="I70" s="99" t="str">
        <f t="shared" si="10"/>
        <v/>
      </c>
      <c r="J70" s="99">
        <v>1</v>
      </c>
      <c r="K70" s="99">
        <v>1</v>
      </c>
      <c r="L70" s="269" t="s">
        <v>1084</v>
      </c>
      <c r="M70" s="15"/>
      <c r="N70" s="265"/>
      <c r="P70" s="31" t="s">
        <v>88</v>
      </c>
      <c r="Q70" s="53" t="s">
        <v>137</v>
      </c>
    </row>
    <row r="71" spans="1:17" x14ac:dyDescent="0.25">
      <c r="A71" s="15"/>
      <c r="B71" s="265"/>
      <c r="C71" s="15"/>
      <c r="D71" s="101" t="str">
        <f t="shared" si="12"/>
        <v/>
      </c>
      <c r="E71" s="146" t="str">
        <f t="shared" si="11"/>
        <v>lotion</v>
      </c>
      <c r="F71" s="147" t="s">
        <v>141</v>
      </c>
      <c r="G71" s="101" t="str">
        <f t="shared" si="9"/>
        <v xml:space="preserve"> pack</v>
      </c>
      <c r="H71" s="99">
        <v>254</v>
      </c>
      <c r="I71" s="99" t="str">
        <f t="shared" si="10"/>
        <v/>
      </c>
      <c r="J71" s="99">
        <v>1</v>
      </c>
      <c r="K71" s="99">
        <v>1</v>
      </c>
      <c r="L71" s="15"/>
      <c r="M71" s="265"/>
      <c r="N71" s="265"/>
      <c r="O71" s="53"/>
      <c r="P71" s="31" t="s">
        <v>61</v>
      </c>
      <c r="Q71" s="53" t="s">
        <v>110</v>
      </c>
    </row>
    <row r="72" spans="1:17" x14ac:dyDescent="0.25">
      <c r="A72" s="15"/>
      <c r="B72" s="265"/>
      <c r="C72" s="15"/>
      <c r="D72" s="101" t="str">
        <f t="shared" si="12"/>
        <v/>
      </c>
      <c r="E72" s="146" t="str">
        <f t="shared" si="11"/>
        <v>lotion</v>
      </c>
      <c r="F72" s="147" t="s">
        <v>142</v>
      </c>
      <c r="G72" s="101" t="str">
        <f t="shared" si="9"/>
        <v xml:space="preserve"> pack</v>
      </c>
      <c r="H72" s="99">
        <v>411</v>
      </c>
      <c r="I72" s="99" t="str">
        <f t="shared" si="10"/>
        <v/>
      </c>
      <c r="J72" s="99">
        <v>1</v>
      </c>
      <c r="K72" s="99">
        <v>1</v>
      </c>
      <c r="L72" s="15"/>
      <c r="M72" s="265"/>
      <c r="N72" s="265"/>
      <c r="O72" s="53" t="s">
        <v>38</v>
      </c>
      <c r="P72" s="31" t="s">
        <v>65</v>
      </c>
      <c r="Q72" s="53" t="s">
        <v>114</v>
      </c>
    </row>
    <row r="73" spans="1:17" x14ac:dyDescent="0.25">
      <c r="A73" s="15"/>
      <c r="B73" s="294" t="s">
        <v>1154</v>
      </c>
      <c r="C73" s="286" t="s">
        <v>1153</v>
      </c>
      <c r="D73" s="9" t="str">
        <f t="shared" si="12"/>
        <v/>
      </c>
      <c r="E73" s="142" t="s">
        <v>955</v>
      </c>
      <c r="F73" s="10" t="s">
        <v>1152</v>
      </c>
      <c r="G73" s="9" t="str">
        <f t="shared" si="9"/>
        <v xml:space="preserve"> pack</v>
      </c>
      <c r="H73" s="6">
        <v>160</v>
      </c>
      <c r="I73" s="6" t="str">
        <f t="shared" si="10"/>
        <v/>
      </c>
      <c r="J73" s="6">
        <v>2</v>
      </c>
      <c r="K73" s="6">
        <v>2</v>
      </c>
      <c r="L73" s="286" t="s">
        <v>1153</v>
      </c>
      <c r="M73" s="15" t="s">
        <v>1154</v>
      </c>
      <c r="N73" s="265"/>
      <c r="O73" s="52" t="s">
        <v>13</v>
      </c>
      <c r="P73" s="31" t="s">
        <v>68</v>
      </c>
      <c r="Q73" s="53" t="s">
        <v>119</v>
      </c>
    </row>
    <row r="74" spans="1:17" x14ac:dyDescent="0.25">
      <c r="A74" s="15"/>
      <c r="B74" s="265"/>
      <c r="C74" s="15"/>
      <c r="D74" s="9" t="str">
        <f t="shared" si="12"/>
        <v/>
      </c>
      <c r="E74" s="142" t="s">
        <v>956</v>
      </c>
      <c r="F74" s="216" t="s">
        <v>37</v>
      </c>
      <c r="G74" s="9" t="str">
        <f t="shared" si="9"/>
        <v xml:space="preserve"> pack</v>
      </c>
      <c r="H74" s="6"/>
      <c r="I74" s="6" t="str">
        <f t="shared" si="10"/>
        <v/>
      </c>
      <c r="J74" s="6"/>
      <c r="K74" s="6"/>
      <c r="L74" s="15"/>
      <c r="M74" s="265"/>
      <c r="N74" s="265"/>
      <c r="O74" s="52" t="s">
        <v>5</v>
      </c>
      <c r="P74" s="31" t="s">
        <v>69</v>
      </c>
      <c r="Q74" s="53" t="s">
        <v>117</v>
      </c>
    </row>
    <row r="75" spans="1:17" x14ac:dyDescent="0.25">
      <c r="A75" s="151" t="s">
        <v>979</v>
      </c>
      <c r="B75" s="294" t="s">
        <v>1064</v>
      </c>
      <c r="C75" s="269">
        <v>303</v>
      </c>
      <c r="D75" s="151" t="str">
        <f t="shared" si="12"/>
        <v/>
      </c>
      <c r="E75" s="152" t="str">
        <f>IF(OR(ISNUMBER(SEARCH("gel",F75)),ISNUMBER(SEARCH("cream",F75)),ISNUMBER(SEARCH("oint",F75)),ISNUMBER(SEARCH("ointment",F75)),ISNUMBER(SEARCH("balm",F75))),"cream",IF( ISNUMBER(SEARCH("inj",F75)), "inj",IF( ISNUMBER(SEARCH("sachet",F75)),"sachet",IF( ISNUMBER(SEARCH("eye",F75)),"eye",IF( ISNUMBER(SEARCH("ear",F75)),"eye",IF( ISNUMBER(SEARCH("syp",F75)),"syp",IF( ISNUMBER(SEARCH("spray",F75)),"lotion",IF( ISNUMBER(SEARCH("lotion",F75)),"lotion","tap/cap"  ) )))))))</f>
        <v>syp</v>
      </c>
      <c r="F75" s="153" t="s">
        <v>15</v>
      </c>
      <c r="G75" s="151" t="str">
        <f t="shared" si="9"/>
        <v xml:space="preserve"> pack</v>
      </c>
      <c r="H75" s="154">
        <v>45</v>
      </c>
      <c r="I75" s="154" t="str">
        <f t="shared" si="10"/>
        <v/>
      </c>
      <c r="J75" s="154">
        <v>4</v>
      </c>
      <c r="K75" s="154">
        <v>4</v>
      </c>
      <c r="L75" s="269" t="s">
        <v>1067</v>
      </c>
      <c r="M75" s="15"/>
      <c r="N75" s="265"/>
      <c r="O75" s="52" t="s">
        <v>6</v>
      </c>
      <c r="P75" s="31" t="s">
        <v>78</v>
      </c>
      <c r="Q75" s="53" t="s">
        <v>127</v>
      </c>
    </row>
    <row r="76" spans="1:17" x14ac:dyDescent="0.25">
      <c r="A76" s="15"/>
      <c r="B76" s="285"/>
      <c r="C76" s="269" t="s">
        <v>1065</v>
      </c>
      <c r="D76" s="151" t="str">
        <f t="shared" si="12"/>
        <v/>
      </c>
      <c r="E76" s="152" t="s">
        <v>484</v>
      </c>
      <c r="F76" s="155" t="s">
        <v>18</v>
      </c>
      <c r="G76" s="151" t="str">
        <f t="shared" si="9"/>
        <v xml:space="preserve"> pack</v>
      </c>
      <c r="H76" s="154">
        <v>320</v>
      </c>
      <c r="I76" s="154" t="str">
        <f t="shared" si="10"/>
        <v/>
      </c>
      <c r="J76" s="154">
        <v>3</v>
      </c>
      <c r="K76" s="154">
        <v>3</v>
      </c>
      <c r="L76" s="269" t="s">
        <v>1065</v>
      </c>
      <c r="M76" s="285"/>
      <c r="N76" s="265"/>
      <c r="O76" s="52" t="s">
        <v>7</v>
      </c>
      <c r="P76" s="31" t="s">
        <v>80</v>
      </c>
      <c r="Q76" s="53" t="s">
        <v>128</v>
      </c>
    </row>
    <row r="77" spans="1:17" x14ac:dyDescent="0.25">
      <c r="A77" s="15"/>
      <c r="B77" s="15" t="s">
        <v>1064</v>
      </c>
      <c r="C77" s="284" t="s">
        <v>1157</v>
      </c>
      <c r="D77" s="151" t="str">
        <f t="shared" si="12"/>
        <v/>
      </c>
      <c r="E77" s="152" t="str">
        <f>IF(OR(ISNUMBER(SEARCH("gel",F77)),ISNUMBER(SEARCH("cream",F77)),ISNUMBER(SEARCH("oint",F77)),ISNUMBER(SEARCH("ointment",F77)),ISNUMBER(SEARCH("balm",F77))),"cream",IF( ISNUMBER(SEARCH("inj",F77)), "inj",IF( ISNUMBER(SEARCH("sachet",F77)),"sachet",IF( ISNUMBER(SEARCH("eye",F77)),"eye",IF( ISNUMBER(SEARCH("ear",F77)),"eye",IF( ISNUMBER(SEARCH("syp",F77)),"syp",IF( ISNUMBER(SEARCH("spray",F77)),"lotion",IF( ISNUMBER(SEARCH("lotion",F77)),"lotion","tap/cap"  ) )))))))</f>
        <v>syp</v>
      </c>
      <c r="F77" s="155" t="s">
        <v>794</v>
      </c>
      <c r="G77" s="151" t="str">
        <f t="shared" si="9"/>
        <v xml:space="preserve"> pack</v>
      </c>
      <c r="H77" s="154">
        <v>265</v>
      </c>
      <c r="I77" s="154" t="str">
        <f t="shared" si="10"/>
        <v/>
      </c>
      <c r="J77" s="154">
        <v>3</v>
      </c>
      <c r="K77" s="154">
        <v>3</v>
      </c>
      <c r="L77" s="284" t="s">
        <v>1157</v>
      </c>
      <c r="M77" s="15" t="s">
        <v>1064</v>
      </c>
      <c r="N77" s="265"/>
      <c r="O77" s="52" t="s">
        <v>16</v>
      </c>
      <c r="P77" s="31" t="s">
        <v>92</v>
      </c>
      <c r="Q77" s="53" t="s">
        <v>141</v>
      </c>
    </row>
    <row r="78" spans="1:17" x14ac:dyDescent="0.25">
      <c r="A78" s="15"/>
      <c r="B78" s="15"/>
      <c r="C78" s="15"/>
      <c r="D78" s="151">
        <f t="shared" si="12"/>
        <v>2</v>
      </c>
      <c r="E78" s="152" t="str">
        <f>IF(OR(ISNUMBER(SEARCH("gel",F78)),ISNUMBER(SEARCH("cream",F78)),ISNUMBER(SEARCH("oint",F78)),ISNUMBER(SEARCH("ointment",F78)),ISNUMBER(SEARCH("balm",F78))),"cream",IF( ISNUMBER(SEARCH("inj",F78)), "inj",IF( ISNUMBER(SEARCH("sachet",F78)),"sachet",IF( ISNUMBER(SEARCH("eye",F78)),"eye",IF( ISNUMBER(SEARCH("ear",F78)),"eye",IF( ISNUMBER(SEARCH("syp",F78)),"syp",IF( ISNUMBER(SEARCH("spray",F78)),"lotion",IF( ISNUMBER(SEARCH("lotion",F78)),"lotion","tap/cap"  ) )))))))</f>
        <v>syp</v>
      </c>
      <c r="F78" s="216" t="s">
        <v>29</v>
      </c>
      <c r="G78" s="151" t="str">
        <f t="shared" si="9"/>
        <v>2 pack</v>
      </c>
      <c r="H78" s="154">
        <v>60</v>
      </c>
      <c r="I78" s="154">
        <f t="shared" si="10"/>
        <v>120</v>
      </c>
      <c r="J78" s="154">
        <v>2</v>
      </c>
      <c r="K78" s="154">
        <v>0</v>
      </c>
      <c r="L78" s="15"/>
      <c r="M78" s="15"/>
      <c r="N78" s="265"/>
      <c r="O78" s="52" t="s">
        <v>19</v>
      </c>
      <c r="P78" s="31" t="s">
        <v>93</v>
      </c>
      <c r="Q78" s="53" t="s">
        <v>142</v>
      </c>
    </row>
    <row r="79" spans="1:17" ht="14.45" x14ac:dyDescent="0.3">
      <c r="A79" s="15"/>
      <c r="B79" s="294"/>
      <c r="C79" s="269"/>
      <c r="D79" s="151">
        <f t="shared" si="12"/>
        <v>1</v>
      </c>
      <c r="E79" s="152" t="str">
        <f>IF(OR(ISNUMBER(SEARCH("gel",F79)),ISNUMBER(SEARCH("cream",F79)),ISNUMBER(SEARCH("oint",F79)),ISNUMBER(SEARCH("ointment",F79)),ISNUMBER(SEARCH("balm",F79))),"cream",IF( ISNUMBER(SEARCH("inj",F79)), "inj",IF( ISNUMBER(SEARCH("sachet",F79)),"sachet",IF( ISNUMBER(SEARCH("eye",F79)),"eye",IF( ISNUMBER(SEARCH("ear",F79)),"eye",IF( ISNUMBER(SEARCH("syp",F79)),"syp",IF( ISNUMBER(SEARCH("spray",F79)),"lotion",IF( ISNUMBER(SEARCH("lotion",F79)),"lotion","tap/cap"  ) )))))))</f>
        <v>syp</v>
      </c>
      <c r="F79" s="216" t="s">
        <v>28</v>
      </c>
      <c r="G79" s="151" t="str">
        <f t="shared" si="9"/>
        <v>1 pack</v>
      </c>
      <c r="H79" s="154">
        <v>95</v>
      </c>
      <c r="I79" s="154">
        <f t="shared" si="10"/>
        <v>95</v>
      </c>
      <c r="J79" s="154">
        <v>1</v>
      </c>
      <c r="K79" s="154">
        <v>0</v>
      </c>
      <c r="O79" s="52" t="s">
        <v>20</v>
      </c>
      <c r="P79" s="31"/>
      <c r="Q79" s="53"/>
    </row>
    <row r="80" spans="1:17" x14ac:dyDescent="0.25">
      <c r="A80" s="15"/>
      <c r="B80" s="265"/>
      <c r="C80" s="15"/>
      <c r="D80" s="151" t="str">
        <f t="shared" si="12"/>
        <v/>
      </c>
      <c r="E80" s="152" t="str">
        <f>IF(OR(ISNUMBER(SEARCH("gel",F80)),ISNUMBER(SEARCH("cream",F80)),ISNUMBER(SEARCH("oint",F80)),ISNUMBER(SEARCH("ointment",F80)),ISNUMBER(SEARCH("balm",F80))),"cream",IF( ISNUMBER(SEARCH("inj",F80)), "inj",IF( ISNUMBER(SEARCH("sachet",F80)),"sachet",IF( ISNUMBER(SEARCH("eye",F80)),"eye",IF( ISNUMBER(SEARCH("ear",F80)),"eye",IF( ISNUMBER(SEARCH("syp",F80)),"syp",IF( ISNUMBER(SEARCH("spray",F80)),"lotion",IF( ISNUMBER(SEARCH("lotion",F80)),"lotion","tap/cap"  ) )))))))</f>
        <v>syp</v>
      </c>
      <c r="F80" s="155" t="s">
        <v>548</v>
      </c>
      <c r="G80" s="151" t="str">
        <f t="shared" si="9"/>
        <v xml:space="preserve"> pack</v>
      </c>
      <c r="H80" s="154">
        <v>75</v>
      </c>
      <c r="I80" s="154" t="str">
        <f t="shared" si="10"/>
        <v/>
      </c>
      <c r="J80" s="154">
        <v>1</v>
      </c>
      <c r="K80" s="154">
        <v>1</v>
      </c>
      <c r="L80" s="15"/>
      <c r="M80" s="265"/>
      <c r="N80" s="265"/>
      <c r="O80" s="53" t="s">
        <v>28</v>
      </c>
      <c r="P80" s="31"/>
      <c r="Q80" s="53"/>
    </row>
    <row r="81" spans="1:17" x14ac:dyDescent="0.25">
      <c r="A81" s="15"/>
      <c r="B81" s="265"/>
      <c r="C81" s="15"/>
      <c r="D81" s="151" t="str">
        <f t="shared" si="12"/>
        <v/>
      </c>
      <c r="E81" s="152" t="s">
        <v>484</v>
      </c>
      <c r="F81" s="155" t="s">
        <v>41</v>
      </c>
      <c r="G81" s="151" t="str">
        <f t="shared" si="9"/>
        <v xml:space="preserve"> pack</v>
      </c>
      <c r="H81" s="154"/>
      <c r="I81" s="154" t="str">
        <f t="shared" si="10"/>
        <v/>
      </c>
      <c r="J81" s="154">
        <v>9</v>
      </c>
      <c r="K81" s="154">
        <v>9</v>
      </c>
      <c r="L81" s="15"/>
      <c r="M81" s="265"/>
      <c r="N81" s="265"/>
      <c r="O81" s="53" t="s">
        <v>31</v>
      </c>
      <c r="P81" s="31" t="s">
        <v>94</v>
      </c>
      <c r="Q81" s="53" t="s">
        <v>143</v>
      </c>
    </row>
    <row r="82" spans="1:17" x14ac:dyDescent="0.25">
      <c r="A82" s="15"/>
      <c r="B82" s="265"/>
      <c r="C82" s="15"/>
      <c r="D82" s="151" t="str">
        <f t="shared" si="12"/>
        <v/>
      </c>
      <c r="E82" s="152" t="s">
        <v>484</v>
      </c>
      <c r="F82" s="155" t="s">
        <v>42</v>
      </c>
      <c r="G82" s="151" t="str">
        <f t="shared" si="9"/>
        <v xml:space="preserve"> pack</v>
      </c>
      <c r="H82" s="154"/>
      <c r="I82" s="154" t="str">
        <f t="shared" si="10"/>
        <v/>
      </c>
      <c r="J82" s="154"/>
      <c r="K82" s="154"/>
      <c r="L82" s="15"/>
      <c r="M82" s="265"/>
      <c r="N82" s="265"/>
      <c r="O82" s="53" t="s">
        <v>42</v>
      </c>
      <c r="P82" s="17"/>
    </row>
    <row r="83" spans="1:17" x14ac:dyDescent="0.25">
      <c r="A83" s="15"/>
      <c r="B83" s="265"/>
      <c r="C83" s="15"/>
      <c r="D83" s="151" t="str">
        <f t="shared" si="12"/>
        <v/>
      </c>
      <c r="E83" s="152" t="str">
        <f>IF(OR(ISNUMBER(SEARCH("gel",F83)),ISNUMBER(SEARCH("cream",F83)),ISNUMBER(SEARCH("oint",F83)),ISNUMBER(SEARCH("ointment",F83)),ISNUMBER(SEARCH("balm",F83))),"cream",IF( ISNUMBER(SEARCH("inj",F83)), "inj",IF( ISNUMBER(SEARCH("sachet",F83)),"sachet",IF( ISNUMBER(SEARCH("eye",F83)),"eye",IF( ISNUMBER(SEARCH("ear",F83)),"eye",IF( ISNUMBER(SEARCH("syp",F83)),"syp",IF( ISNUMBER(SEARCH("spray",F83)),"lotion",IF( ISNUMBER(SEARCH("lotion",F83)),"lotion","tap/cap"  ) )))))))</f>
        <v>syp</v>
      </c>
      <c r="F83" s="155" t="s">
        <v>43</v>
      </c>
      <c r="G83" s="151" t="str">
        <f t="shared" si="9"/>
        <v xml:space="preserve"> pack</v>
      </c>
      <c r="H83" s="154">
        <v>320</v>
      </c>
      <c r="I83" s="154" t="str">
        <f t="shared" si="10"/>
        <v/>
      </c>
      <c r="J83" s="154">
        <v>3</v>
      </c>
      <c r="K83" s="154">
        <v>3</v>
      </c>
      <c r="L83" s="15"/>
      <c r="M83" s="265"/>
      <c r="N83" s="265"/>
      <c r="O83" s="53" t="s">
        <v>43</v>
      </c>
      <c r="P83" s="17"/>
    </row>
    <row r="84" spans="1:17" x14ac:dyDescent="0.25">
      <c r="A84" s="15"/>
      <c r="B84" s="265"/>
      <c r="C84" s="15"/>
      <c r="D84" s="151" t="str">
        <f t="shared" si="12"/>
        <v/>
      </c>
      <c r="E84" s="152" t="s">
        <v>484</v>
      </c>
      <c r="F84" s="155" t="s">
        <v>54</v>
      </c>
      <c r="G84" s="151" t="str">
        <f t="shared" ref="G84:G103" si="13">D84 &amp;" pack"</f>
        <v xml:space="preserve"> pack</v>
      </c>
      <c r="H84" s="154"/>
      <c r="I84" s="154" t="str">
        <f t="shared" si="10"/>
        <v/>
      </c>
      <c r="J84" s="154">
        <v>2</v>
      </c>
      <c r="K84" s="154">
        <v>2</v>
      </c>
      <c r="L84" s="15"/>
      <c r="M84" s="265"/>
      <c r="N84" s="265"/>
      <c r="O84" s="53"/>
      <c r="P84" s="17"/>
    </row>
    <row r="85" spans="1:17" x14ac:dyDescent="0.25">
      <c r="A85" s="15"/>
      <c r="B85" s="15" t="s">
        <v>1064</v>
      </c>
      <c r="C85" s="284" t="s">
        <v>1158</v>
      </c>
      <c r="D85" s="151" t="str">
        <f t="shared" si="12"/>
        <v/>
      </c>
      <c r="E85" s="152" t="s">
        <v>484</v>
      </c>
      <c r="F85" s="155" t="s">
        <v>55</v>
      </c>
      <c r="G85" s="151" t="str">
        <f t="shared" si="13"/>
        <v xml:space="preserve"> pack</v>
      </c>
      <c r="H85" s="154">
        <v>50</v>
      </c>
      <c r="I85" s="154" t="str">
        <f t="shared" si="10"/>
        <v/>
      </c>
      <c r="J85" s="154">
        <v>2</v>
      </c>
      <c r="K85" s="154">
        <v>2</v>
      </c>
      <c r="L85" s="284" t="s">
        <v>1158</v>
      </c>
      <c r="M85" s="15" t="s">
        <v>1064</v>
      </c>
      <c r="N85" s="265"/>
      <c r="O85" s="53"/>
      <c r="P85" s="17"/>
    </row>
    <row r="86" spans="1:17" x14ac:dyDescent="0.25">
      <c r="A86" s="249" t="s">
        <v>1180</v>
      </c>
      <c r="B86" s="15" t="s">
        <v>1144</v>
      </c>
      <c r="C86" s="284" t="s">
        <v>1143</v>
      </c>
      <c r="D86" s="9" t="str">
        <f t="shared" si="12"/>
        <v/>
      </c>
      <c r="E86" s="142" t="s">
        <v>809</v>
      </c>
      <c r="F86" s="141" t="s">
        <v>62</v>
      </c>
      <c r="G86" s="151" t="str">
        <f t="shared" si="13"/>
        <v xml:space="preserve"> pack</v>
      </c>
      <c r="H86" s="154">
        <v>90</v>
      </c>
      <c r="I86" s="154" t="str">
        <f t="shared" si="10"/>
        <v/>
      </c>
      <c r="J86" s="154">
        <v>6</v>
      </c>
      <c r="K86" s="154">
        <v>6</v>
      </c>
      <c r="L86" s="284" t="s">
        <v>1143</v>
      </c>
      <c r="M86" s="15" t="s">
        <v>1144</v>
      </c>
      <c r="N86" s="265"/>
      <c r="O86" s="53" t="s">
        <v>44</v>
      </c>
      <c r="P86" s="17"/>
    </row>
    <row r="87" spans="1:17" x14ac:dyDescent="0.25">
      <c r="A87" s="249" t="s">
        <v>1180</v>
      </c>
      <c r="B87" s="15" t="s">
        <v>1144</v>
      </c>
      <c r="C87" s="269"/>
      <c r="D87" s="9" t="str">
        <f t="shared" si="12"/>
        <v/>
      </c>
      <c r="E87" s="142" t="s">
        <v>809</v>
      </c>
      <c r="F87" s="141" t="s">
        <v>63</v>
      </c>
      <c r="G87" s="151" t="str">
        <f t="shared" si="13"/>
        <v xml:space="preserve"> pack</v>
      </c>
      <c r="H87" s="154">
        <v>133</v>
      </c>
      <c r="I87" s="154" t="str">
        <f t="shared" si="10"/>
        <v/>
      </c>
      <c r="J87" s="154">
        <v>6</v>
      </c>
      <c r="K87" s="154">
        <v>6</v>
      </c>
      <c r="L87" s="269"/>
      <c r="M87" s="15" t="s">
        <v>1144</v>
      </c>
      <c r="N87" s="265"/>
      <c r="P87" s="17"/>
    </row>
    <row r="88" spans="1:17" x14ac:dyDescent="0.25">
      <c r="A88" s="15"/>
      <c r="B88" s="265"/>
      <c r="C88" s="15"/>
      <c r="D88" s="151" t="str">
        <f t="shared" si="12"/>
        <v/>
      </c>
      <c r="E88" s="152" t="str">
        <f>IF(OR(ISNUMBER(SEARCH("gel",F88)),ISNUMBER(SEARCH("cream",F88)),ISNUMBER(SEARCH("oint",F88)),ISNUMBER(SEARCH("ointment",F88)),ISNUMBER(SEARCH("balm",F88))),"cream",IF( ISNUMBER(SEARCH("inj",F88)), "inj",IF( ISNUMBER(SEARCH("sachet",F88)),"sachet",IF( ISNUMBER(SEARCH("eye",F88)),"eye",IF( ISNUMBER(SEARCH("ear",F88)),"eye",IF( ISNUMBER(SEARCH("syp",F88)),"syp",IF( ISNUMBER(SEARCH("spray",F88)),"lotion",IF( ISNUMBER(SEARCH("lotion",F88)),"lotion","tap/cap"  ) )))))))</f>
        <v>syp</v>
      </c>
      <c r="F88" s="155" t="s">
        <v>797</v>
      </c>
      <c r="G88" s="151" t="str">
        <f t="shared" si="13"/>
        <v xml:space="preserve"> pack</v>
      </c>
      <c r="H88" s="154"/>
      <c r="I88" s="154"/>
      <c r="J88" s="154">
        <v>5</v>
      </c>
      <c r="K88" s="154">
        <v>5</v>
      </c>
      <c r="L88" s="15"/>
      <c r="M88" s="265"/>
      <c r="N88" s="265"/>
      <c r="P88" s="25"/>
    </row>
    <row r="89" spans="1:17" x14ac:dyDescent="0.25">
      <c r="A89" s="15" t="s">
        <v>1108</v>
      </c>
      <c r="B89" s="265"/>
      <c r="C89" s="15"/>
      <c r="D89" s="151" t="str">
        <f t="shared" si="12"/>
        <v/>
      </c>
      <c r="E89" s="152" t="str">
        <f>IF(OR(ISNUMBER(SEARCH("gel",F89)),ISNUMBER(SEARCH("cream",F89)),ISNUMBER(SEARCH("oint",F89)),ISNUMBER(SEARCH("ointment",F89)),ISNUMBER(SEARCH("balm",F89))),"cream",IF( ISNUMBER(SEARCH("inj",F89)), "inj",IF( ISNUMBER(SEARCH("sachet",F89)),"sachet",IF( ISNUMBER(SEARCH("eye",F89)),"eye",IF( ISNUMBER(SEARCH("ear",F89)),"eye",IF( ISNUMBER(SEARCH("syp",F89)),"syp",IF( ISNUMBER(SEARCH("spray",F89)),"lotion",IF( ISNUMBER(SEARCH("lotion",F89)),"lotion","tap/cap"  ) )))))))</f>
        <v>syp</v>
      </c>
      <c r="F89" s="155" t="s">
        <v>74</v>
      </c>
      <c r="G89" s="151" t="str">
        <f t="shared" si="13"/>
        <v xml:space="preserve"> pack</v>
      </c>
      <c r="H89" s="154"/>
      <c r="I89" s="154" t="str">
        <f t="shared" ref="I89:I103" si="14">IF( D89="", "",D89*H89)</f>
        <v/>
      </c>
      <c r="J89" s="154"/>
      <c r="K89" s="154"/>
      <c r="L89" s="15"/>
      <c r="M89" s="265"/>
      <c r="N89" s="265"/>
      <c r="P89" s="25"/>
    </row>
    <row r="90" spans="1:17" x14ac:dyDescent="0.25">
      <c r="A90" s="15"/>
      <c r="B90" s="265"/>
      <c r="C90" s="15"/>
      <c r="D90" s="151" t="str">
        <f t="shared" si="12"/>
        <v/>
      </c>
      <c r="E90" s="152" t="str">
        <f>IF(OR(ISNUMBER(SEARCH("gel",F90)),ISNUMBER(SEARCH("cream",F90)),ISNUMBER(SEARCH("oint",F90)),ISNUMBER(SEARCH("ointment",F90)),ISNUMBER(SEARCH("balm",F90))),"cream",IF( ISNUMBER(SEARCH("inj",F90)), "inj",IF( ISNUMBER(SEARCH("sachet",F90)),"sachet",IF( ISNUMBER(SEARCH("eye",F90)),"eye",IF( ISNUMBER(SEARCH("ear",F90)),"eye",IF( ISNUMBER(SEARCH("syp",F90)),"syp",IF( ISNUMBER(SEARCH("spray",F90)),"lotion",IF( ISNUMBER(SEARCH("lotion",F90)),"lotion","tap/cap"  ) )))))))</f>
        <v>syp</v>
      </c>
      <c r="F90" s="155" t="s">
        <v>796</v>
      </c>
      <c r="G90" s="151" t="str">
        <f t="shared" si="13"/>
        <v xml:space="preserve"> pack</v>
      </c>
      <c r="H90" s="154">
        <v>100</v>
      </c>
      <c r="I90" s="154" t="str">
        <f t="shared" si="14"/>
        <v/>
      </c>
      <c r="J90" s="154">
        <v>6</v>
      </c>
      <c r="K90" s="154">
        <v>6</v>
      </c>
      <c r="L90" s="15"/>
      <c r="M90" s="265"/>
      <c r="N90" s="265"/>
      <c r="P90" s="25"/>
    </row>
    <row r="91" spans="1:17" x14ac:dyDescent="0.25">
      <c r="A91" s="15"/>
      <c r="B91" s="294" t="s">
        <v>1064</v>
      </c>
      <c r="C91" s="284" t="s">
        <v>1159</v>
      </c>
      <c r="D91" s="151" t="str">
        <f t="shared" si="12"/>
        <v/>
      </c>
      <c r="E91" s="152" t="s">
        <v>484</v>
      </c>
      <c r="F91" s="155" t="s">
        <v>87</v>
      </c>
      <c r="G91" s="151" t="str">
        <f t="shared" si="13"/>
        <v xml:space="preserve"> pack</v>
      </c>
      <c r="H91" s="154">
        <v>40</v>
      </c>
      <c r="I91" s="154" t="str">
        <f t="shared" si="14"/>
        <v/>
      </c>
      <c r="J91" s="154">
        <v>2</v>
      </c>
      <c r="K91" s="154">
        <v>2</v>
      </c>
      <c r="L91" s="284" t="s">
        <v>1159</v>
      </c>
      <c r="M91" s="15" t="s">
        <v>1064</v>
      </c>
      <c r="N91" s="265"/>
      <c r="P91" s="25"/>
    </row>
    <row r="92" spans="1:17" x14ac:dyDescent="0.25">
      <c r="A92" s="15"/>
      <c r="B92" s="265" t="s">
        <v>1147</v>
      </c>
      <c r="C92" s="286" t="s">
        <v>1146</v>
      </c>
      <c r="D92" s="151" t="str">
        <f t="shared" si="12"/>
        <v/>
      </c>
      <c r="E92" s="152" t="str">
        <f>IF(OR(ISNUMBER(SEARCH("gel",F92)),ISNUMBER(SEARCH("cream",F92)),ISNUMBER(SEARCH("oint",F92)),ISNUMBER(SEARCH("ointment",F92)),ISNUMBER(SEARCH("balm",F92))),"cream",IF( ISNUMBER(SEARCH("inj",F92)), "inj",IF( ISNUMBER(SEARCH("sachet",F92)),"sachet",IF( ISNUMBER(SEARCH("eye",F92)),"eye",IF( ISNUMBER(SEARCH("ear",F92)),"eye",IF( ISNUMBER(SEARCH("syp",F92)),"syp",IF( ISNUMBER(SEARCH("spray",F92)),"lotion",IF( ISNUMBER(SEARCH("lotion",F92)),"lotion","tap/cap"  ) )))))))</f>
        <v>syp</v>
      </c>
      <c r="F92" s="216" t="s">
        <v>101</v>
      </c>
      <c r="G92" s="151" t="str">
        <f t="shared" si="13"/>
        <v xml:space="preserve"> pack</v>
      </c>
      <c r="H92" s="154">
        <v>90</v>
      </c>
      <c r="I92" s="154" t="str">
        <f t="shared" si="14"/>
        <v/>
      </c>
      <c r="J92" s="154">
        <v>2</v>
      </c>
      <c r="K92" s="154">
        <v>2</v>
      </c>
      <c r="L92" s="286" t="s">
        <v>1146</v>
      </c>
      <c r="M92" s="265" t="s">
        <v>1147</v>
      </c>
      <c r="N92" s="265"/>
      <c r="P92" s="25"/>
    </row>
    <row r="93" spans="1:17" x14ac:dyDescent="0.25">
      <c r="A93" s="15"/>
      <c r="B93" s="265" t="s">
        <v>1147</v>
      </c>
      <c r="C93" s="284" t="s">
        <v>1148</v>
      </c>
      <c r="D93" s="151" t="str">
        <f t="shared" si="12"/>
        <v/>
      </c>
      <c r="E93" s="152" t="s">
        <v>484</v>
      </c>
      <c r="F93" s="216" t="s">
        <v>954</v>
      </c>
      <c r="G93" s="151" t="str">
        <f t="shared" si="13"/>
        <v xml:space="preserve"> pack</v>
      </c>
      <c r="H93" s="154">
        <v>95</v>
      </c>
      <c r="I93" s="154" t="str">
        <f t="shared" si="14"/>
        <v/>
      </c>
      <c r="J93" s="154">
        <v>2</v>
      </c>
      <c r="K93" s="154">
        <v>2</v>
      </c>
      <c r="L93" s="284" t="s">
        <v>1148</v>
      </c>
      <c r="M93" s="265" t="s">
        <v>1147</v>
      </c>
      <c r="N93" s="265"/>
      <c r="P93" s="25"/>
    </row>
    <row r="94" spans="1:17" x14ac:dyDescent="0.25">
      <c r="A94" s="15"/>
      <c r="B94" s="265" t="s">
        <v>1147</v>
      </c>
      <c r="C94" s="286" t="s">
        <v>1149</v>
      </c>
      <c r="D94" s="151" t="str">
        <f t="shared" si="12"/>
        <v/>
      </c>
      <c r="E94" s="152" t="s">
        <v>484</v>
      </c>
      <c r="F94" s="216" t="s">
        <v>102</v>
      </c>
      <c r="G94" s="151" t="str">
        <f t="shared" si="13"/>
        <v xml:space="preserve"> pack</v>
      </c>
      <c r="H94" s="154"/>
      <c r="I94" s="154" t="str">
        <f t="shared" si="14"/>
        <v/>
      </c>
      <c r="J94" s="154">
        <v>1</v>
      </c>
      <c r="K94" s="154">
        <v>1</v>
      </c>
      <c r="L94" s="286" t="s">
        <v>1149</v>
      </c>
      <c r="M94" s="265" t="s">
        <v>1147</v>
      </c>
      <c r="N94" s="265"/>
      <c r="P94" s="25"/>
    </row>
    <row r="95" spans="1:17" x14ac:dyDescent="0.25">
      <c r="A95" s="15"/>
      <c r="B95" s="15"/>
      <c r="C95" s="269"/>
      <c r="D95" s="151" t="str">
        <f t="shared" si="12"/>
        <v/>
      </c>
      <c r="E95" s="152" t="s">
        <v>484</v>
      </c>
      <c r="F95" s="155" t="s">
        <v>147</v>
      </c>
      <c r="G95" s="151" t="str">
        <f t="shared" si="13"/>
        <v xml:space="preserve"> pack</v>
      </c>
      <c r="H95" s="154">
        <v>190</v>
      </c>
      <c r="I95" s="154" t="str">
        <f t="shared" si="14"/>
        <v/>
      </c>
      <c r="J95" s="154">
        <v>1</v>
      </c>
      <c r="K95" s="154">
        <v>1</v>
      </c>
      <c r="L95" s="269"/>
      <c r="M95" s="15"/>
      <c r="N95" s="265"/>
      <c r="P95" s="31" t="s">
        <v>53</v>
      </c>
      <c r="Q95" s="52" t="s">
        <v>147</v>
      </c>
    </row>
    <row r="96" spans="1:17" x14ac:dyDescent="0.25">
      <c r="A96" s="15" t="s">
        <v>1108</v>
      </c>
      <c r="B96" s="15"/>
      <c r="C96" s="15"/>
      <c r="D96" s="9" t="str">
        <f t="shared" si="12"/>
        <v/>
      </c>
      <c r="E96" s="142" t="str">
        <f t="shared" ref="E96:E131" si="15">IF(OR(ISNUMBER(SEARCH("gel",F96)),ISNUMBER(SEARCH("cream",F96)),ISNUMBER(SEARCH("oint",F96)),ISNUMBER(SEARCH("ointment",F96)),ISNUMBER(SEARCH("balm",F96))),"cream",IF( ISNUMBER(SEARCH("inj",F96)), "inj",IF( ISNUMBER(SEARCH("sachet",F96)),"sachet",IF( ISNUMBER(SEARCH("eye",F96)),"eye",IF( ISNUMBER(SEARCH("ear",F96)),"eye",IF( ISNUMBER(SEARCH("syp",F96)),"syp",IF( ISNUMBER(SEARCH("spray",F96)),"lotion",IF( ISNUMBER(SEARCH("lotion",F96)),"lotion","tap/cap"  ) )))))))</f>
        <v>tap/cap</v>
      </c>
      <c r="F96" s="10" t="s">
        <v>477</v>
      </c>
      <c r="G96" s="9" t="str">
        <f t="shared" si="13"/>
        <v xml:space="preserve"> pack</v>
      </c>
      <c r="H96" s="6">
        <v>85</v>
      </c>
      <c r="I96" s="6" t="str">
        <f t="shared" si="14"/>
        <v/>
      </c>
      <c r="J96" s="6"/>
      <c r="K96" s="6"/>
      <c r="L96" s="15"/>
      <c r="M96" s="265"/>
      <c r="N96" s="265"/>
      <c r="P96" s="31" t="s">
        <v>57</v>
      </c>
      <c r="Q96" s="53" t="s">
        <v>106</v>
      </c>
    </row>
    <row r="97" spans="1:17" s="248" customFormat="1" x14ac:dyDescent="0.25">
      <c r="A97" s="108" t="s">
        <v>1203</v>
      </c>
      <c r="B97" s="108"/>
      <c r="C97" s="108"/>
      <c r="D97" s="232" t="str">
        <f t="shared" ref="D97" si="16">IF( J97-K97 &gt; 0,J97-K97, "")</f>
        <v/>
      </c>
      <c r="E97" s="233" t="str">
        <f t="shared" ref="E97" si="17">IF(OR(ISNUMBER(SEARCH("gel",F97)),ISNUMBER(SEARCH("cream",F97)),ISNUMBER(SEARCH("oint",F97)),ISNUMBER(SEARCH("ointment",F97)),ISNUMBER(SEARCH("balm",F97))),"cream",IF( ISNUMBER(SEARCH("inj",F97)), "inj",IF( ISNUMBER(SEARCH("sachet",F97)),"sachet",IF( ISNUMBER(SEARCH("eye",F97)),"eye",IF( ISNUMBER(SEARCH("ear",F97)),"eye",IF( ISNUMBER(SEARCH("syp",F97)),"syp",IF( ISNUMBER(SEARCH("spray",F97)),"lotion",IF( ISNUMBER(SEARCH("lotion",F97)),"lotion","tap/cap"  ) )))))))</f>
        <v>tap/cap</v>
      </c>
      <c r="F97" s="217" t="s">
        <v>1202</v>
      </c>
      <c r="G97" s="232" t="str">
        <f t="shared" ref="G97" si="18">D97 &amp;" pack"</f>
        <v xml:space="preserve"> pack</v>
      </c>
      <c r="H97" s="108">
        <v>86</v>
      </c>
      <c r="I97" s="108" t="str">
        <f t="shared" ref="I97" si="19">IF( D97="", "",D97*H97)</f>
        <v/>
      </c>
      <c r="J97" s="108"/>
      <c r="K97" s="108"/>
      <c r="L97" s="15"/>
      <c r="M97" s="265"/>
      <c r="N97" s="265"/>
      <c r="O97" s="32"/>
      <c r="P97" s="31"/>
      <c r="Q97" s="53"/>
    </row>
    <row r="98" spans="1:17" x14ac:dyDescent="0.25">
      <c r="A98" s="15" t="s">
        <v>1108</v>
      </c>
      <c r="B98" s="15"/>
      <c r="C98" s="15"/>
      <c r="D98" s="9" t="str">
        <f t="shared" si="12"/>
        <v/>
      </c>
      <c r="E98" s="142" t="str">
        <f t="shared" si="15"/>
        <v>tap/cap</v>
      </c>
      <c r="F98" s="217" t="s">
        <v>8</v>
      </c>
      <c r="G98" s="9" t="str">
        <f t="shared" si="13"/>
        <v xml:space="preserve"> pack</v>
      </c>
      <c r="H98" s="6"/>
      <c r="I98" s="6" t="str">
        <f t="shared" si="14"/>
        <v/>
      </c>
      <c r="J98" s="6"/>
      <c r="K98" s="6"/>
      <c r="L98" s="15"/>
      <c r="M98" s="265"/>
      <c r="N98" s="265"/>
      <c r="P98" s="31" t="s">
        <v>58</v>
      </c>
      <c r="Q98" s="53" t="s">
        <v>107</v>
      </c>
    </row>
    <row r="99" spans="1:17" x14ac:dyDescent="0.25">
      <c r="A99" s="15"/>
      <c r="B99" s="15"/>
      <c r="C99" s="15"/>
      <c r="D99" s="9" t="str">
        <f t="shared" si="12"/>
        <v/>
      </c>
      <c r="E99" s="142" t="str">
        <f t="shared" si="15"/>
        <v>tap/cap</v>
      </c>
      <c r="F99" s="217" t="s">
        <v>9</v>
      </c>
      <c r="G99" s="9" t="str">
        <f t="shared" si="13"/>
        <v xml:space="preserve"> pack</v>
      </c>
      <c r="H99" s="6"/>
      <c r="I99" s="6" t="str">
        <f t="shared" si="14"/>
        <v/>
      </c>
      <c r="J99" s="6"/>
      <c r="K99" s="6"/>
      <c r="L99" s="15"/>
      <c r="M99" s="265"/>
      <c r="N99" s="265"/>
      <c r="P99" s="31" t="s">
        <v>59</v>
      </c>
      <c r="Q99" s="53" t="s">
        <v>108</v>
      </c>
    </row>
    <row r="100" spans="1:17" x14ac:dyDescent="0.25">
      <c r="A100" s="15"/>
      <c r="B100" s="265" t="s">
        <v>1142</v>
      </c>
      <c r="C100" s="15">
        <v>301</v>
      </c>
      <c r="D100" s="9" t="str">
        <f t="shared" si="12"/>
        <v/>
      </c>
      <c r="E100" s="142" t="str">
        <f t="shared" si="15"/>
        <v>tap/cap</v>
      </c>
      <c r="F100" s="10" t="s">
        <v>10</v>
      </c>
      <c r="G100" s="9" t="str">
        <f t="shared" si="13"/>
        <v xml:space="preserve"> pack</v>
      </c>
      <c r="H100" s="6">
        <v>170</v>
      </c>
      <c r="I100" s="6" t="str">
        <f t="shared" si="14"/>
        <v/>
      </c>
      <c r="J100" s="6">
        <v>1</v>
      </c>
      <c r="K100" s="6">
        <v>1</v>
      </c>
      <c r="L100" s="15">
        <v>301</v>
      </c>
      <c r="M100" s="265" t="s">
        <v>1142</v>
      </c>
      <c r="N100" s="265"/>
      <c r="P100" s="31"/>
      <c r="Q100" s="53"/>
    </row>
    <row r="101" spans="1:17" x14ac:dyDescent="0.25">
      <c r="A101" s="15"/>
      <c r="B101" s="265" t="s">
        <v>1142</v>
      </c>
      <c r="C101" s="15">
        <v>302</v>
      </c>
      <c r="D101" s="9" t="str">
        <f t="shared" si="12"/>
        <v/>
      </c>
      <c r="E101" s="142" t="str">
        <f t="shared" si="15"/>
        <v>tap/cap</v>
      </c>
      <c r="F101" s="10" t="s">
        <v>11</v>
      </c>
      <c r="G101" s="9" t="str">
        <f t="shared" si="13"/>
        <v xml:space="preserve"> pack</v>
      </c>
      <c r="H101" s="6">
        <v>320</v>
      </c>
      <c r="I101" s="6" t="str">
        <f t="shared" si="14"/>
        <v/>
      </c>
      <c r="J101" s="6">
        <v>1</v>
      </c>
      <c r="K101" s="6">
        <v>1</v>
      </c>
      <c r="L101" s="15">
        <v>302</v>
      </c>
      <c r="M101" s="265" t="s">
        <v>1142</v>
      </c>
      <c r="N101" s="265"/>
      <c r="O101" s="52" t="s">
        <v>4</v>
      </c>
      <c r="P101" s="31" t="s">
        <v>60</v>
      </c>
      <c r="Q101" s="53" t="s">
        <v>109</v>
      </c>
    </row>
    <row r="102" spans="1:17" s="248" customFormat="1" x14ac:dyDescent="0.25">
      <c r="A102" s="108" t="s">
        <v>1125</v>
      </c>
      <c r="B102" s="297" t="s">
        <v>1064</v>
      </c>
      <c r="C102" s="287" t="s">
        <v>1162</v>
      </c>
      <c r="D102" s="232" t="str">
        <f t="shared" si="12"/>
        <v/>
      </c>
      <c r="E102" s="233" t="str">
        <f t="shared" si="15"/>
        <v>tap/cap</v>
      </c>
      <c r="F102" s="217" t="s">
        <v>1124</v>
      </c>
      <c r="G102" s="232" t="str">
        <f t="shared" ref="G102" si="20">D102 &amp;" pack"</f>
        <v xml:space="preserve"> pack</v>
      </c>
      <c r="H102" s="108">
        <v>50</v>
      </c>
      <c r="I102" s="108" t="str">
        <f t="shared" ref="I102" si="21">IF( D102="", "",D102*H102)</f>
        <v/>
      </c>
      <c r="J102" s="108">
        <v>2</v>
      </c>
      <c r="K102" s="108">
        <v>2</v>
      </c>
      <c r="L102" s="287" t="s">
        <v>1162</v>
      </c>
      <c r="M102" s="267" t="s">
        <v>1064</v>
      </c>
      <c r="N102" s="265"/>
      <c r="O102" s="52"/>
      <c r="P102" s="31"/>
      <c r="Q102" s="53"/>
    </row>
    <row r="103" spans="1:17" x14ac:dyDescent="0.25">
      <c r="A103" s="15"/>
      <c r="B103" s="265"/>
      <c r="C103" s="15"/>
      <c r="D103" s="9" t="str">
        <f t="shared" si="12"/>
        <v/>
      </c>
      <c r="E103" s="142" t="str">
        <f t="shared" si="15"/>
        <v>tap/cap</v>
      </c>
      <c r="F103" s="10" t="s">
        <v>497</v>
      </c>
      <c r="G103" s="9" t="str">
        <f t="shared" si="13"/>
        <v xml:space="preserve"> pack</v>
      </c>
      <c r="H103" s="6">
        <v>300</v>
      </c>
      <c r="I103" s="6" t="str">
        <f t="shared" si="14"/>
        <v/>
      </c>
      <c r="J103" s="6">
        <v>1</v>
      </c>
      <c r="K103" s="6">
        <v>1</v>
      </c>
      <c r="L103" s="15"/>
      <c r="M103" s="265"/>
      <c r="N103" s="265"/>
      <c r="O103" s="52" t="s">
        <v>9</v>
      </c>
      <c r="P103" s="31"/>
      <c r="Q103" s="53"/>
    </row>
    <row r="104" spans="1:17" x14ac:dyDescent="0.25">
      <c r="A104" s="99" t="s">
        <v>972</v>
      </c>
      <c r="B104" s="298" t="s">
        <v>1064</v>
      </c>
      <c r="C104" s="288" t="s">
        <v>1156</v>
      </c>
      <c r="D104" s="9" t="str">
        <f t="shared" si="12"/>
        <v/>
      </c>
      <c r="E104" s="146" t="str">
        <f t="shared" si="15"/>
        <v>tap/cap</v>
      </c>
      <c r="F104" s="102" t="s">
        <v>1155</v>
      </c>
      <c r="G104" s="9" t="str">
        <f t="shared" ref="G104" si="22">D104 &amp;" pack"</f>
        <v xml:space="preserve"> pack</v>
      </c>
      <c r="H104" s="249">
        <v>610</v>
      </c>
      <c r="I104" s="249" t="str">
        <f t="shared" ref="I104" si="23">IF( D104="", "",D104*H104)</f>
        <v/>
      </c>
      <c r="J104" s="99">
        <v>1</v>
      </c>
      <c r="K104" s="99">
        <v>1</v>
      </c>
      <c r="L104" s="288" t="s">
        <v>1156</v>
      </c>
      <c r="M104" s="99" t="s">
        <v>1064</v>
      </c>
      <c r="N104" s="99"/>
      <c r="O104" s="52" t="s">
        <v>10</v>
      </c>
      <c r="P104" s="31" t="s">
        <v>64</v>
      </c>
      <c r="Q104" s="53" t="s">
        <v>113</v>
      </c>
    </row>
    <row r="105" spans="1:17" x14ac:dyDescent="0.25">
      <c r="A105" s="15"/>
      <c r="B105" s="265"/>
      <c r="C105" s="15"/>
      <c r="D105" s="9" t="str">
        <f t="shared" ref="D105:D116" si="24">IF( J105-K105 &gt; 0,J105-K105, "")</f>
        <v/>
      </c>
      <c r="E105" s="142" t="str">
        <f t="shared" si="15"/>
        <v>tap/cap</v>
      </c>
      <c r="F105" s="10" t="s">
        <v>407</v>
      </c>
      <c r="G105" s="9" t="str">
        <f t="shared" ref="G105:G116" si="25">D105 &amp;" pack"</f>
        <v xml:space="preserve"> pack</v>
      </c>
      <c r="H105" s="6">
        <v>165</v>
      </c>
      <c r="I105" s="6" t="str">
        <f t="shared" ref="I105:I116" si="26">IF( D105="", "",D105*H105)</f>
        <v/>
      </c>
      <c r="J105" s="6"/>
      <c r="K105" s="6"/>
      <c r="L105" s="15"/>
      <c r="M105" s="265"/>
      <c r="N105" s="265"/>
      <c r="O105" s="52" t="s">
        <v>11</v>
      </c>
      <c r="P105" s="31" t="s">
        <v>66</v>
      </c>
      <c r="Q105" s="53" t="s">
        <v>115</v>
      </c>
    </row>
    <row r="106" spans="1:17" x14ac:dyDescent="0.25">
      <c r="A106" s="15"/>
      <c r="B106" s="15"/>
      <c r="C106" s="269" t="s">
        <v>1081</v>
      </c>
      <c r="D106" s="9" t="str">
        <f t="shared" si="24"/>
        <v/>
      </c>
      <c r="E106" s="142" t="str">
        <f t="shared" si="15"/>
        <v>tap/cap</v>
      </c>
      <c r="F106" s="10" t="s">
        <v>1018</v>
      </c>
      <c r="G106" s="9" t="str">
        <f t="shared" si="25"/>
        <v xml:space="preserve"> pack</v>
      </c>
      <c r="H106" s="6">
        <v>460</v>
      </c>
      <c r="I106" s="6" t="str">
        <f t="shared" si="26"/>
        <v/>
      </c>
      <c r="J106" s="6">
        <v>1</v>
      </c>
      <c r="K106" s="6">
        <v>1</v>
      </c>
      <c r="L106" s="269" t="s">
        <v>1081</v>
      </c>
      <c r="M106" s="15"/>
      <c r="N106" s="15"/>
      <c r="O106" s="52" t="s">
        <v>12</v>
      </c>
      <c r="P106" s="31" t="s">
        <v>67</v>
      </c>
      <c r="Q106" s="53" t="s">
        <v>118</v>
      </c>
    </row>
    <row r="107" spans="1:17" x14ac:dyDescent="0.25">
      <c r="A107" s="15"/>
      <c r="B107" s="294" t="s">
        <v>1064</v>
      </c>
      <c r="C107" s="284" t="s">
        <v>1184</v>
      </c>
      <c r="D107" s="9" t="str">
        <f t="shared" si="24"/>
        <v/>
      </c>
      <c r="E107" s="142" t="str">
        <f t="shared" si="15"/>
        <v>tap/cap</v>
      </c>
      <c r="F107" s="10" t="s">
        <v>17</v>
      </c>
      <c r="G107" s="9" t="str">
        <f t="shared" si="25"/>
        <v xml:space="preserve"> pack</v>
      </c>
      <c r="H107" s="6">
        <v>464</v>
      </c>
      <c r="I107" s="6" t="str">
        <f t="shared" si="26"/>
        <v/>
      </c>
      <c r="J107" s="6">
        <v>3</v>
      </c>
      <c r="K107" s="6">
        <v>3</v>
      </c>
      <c r="L107" s="269" t="s">
        <v>1063</v>
      </c>
      <c r="M107" s="15" t="s">
        <v>1064</v>
      </c>
      <c r="N107" s="15"/>
      <c r="O107" s="52"/>
      <c r="P107" s="31" t="s">
        <v>70</v>
      </c>
      <c r="Q107" s="53" t="s">
        <v>116</v>
      </c>
    </row>
    <row r="108" spans="1:17" x14ac:dyDescent="0.25">
      <c r="A108" s="15" t="s">
        <v>1108</v>
      </c>
      <c r="B108" s="15"/>
      <c r="C108" s="15"/>
      <c r="D108" s="9" t="str">
        <f t="shared" si="24"/>
        <v/>
      </c>
      <c r="E108" s="142" t="str">
        <f t="shared" si="15"/>
        <v>tap/cap</v>
      </c>
      <c r="F108" s="10" t="s">
        <v>795</v>
      </c>
      <c r="G108" s="9" t="str">
        <f t="shared" si="25"/>
        <v xml:space="preserve"> pack</v>
      </c>
      <c r="H108" s="6"/>
      <c r="I108" s="6" t="str">
        <f t="shared" si="26"/>
        <v/>
      </c>
      <c r="J108" s="6"/>
      <c r="K108" s="6"/>
      <c r="L108" s="15"/>
      <c r="M108" s="265"/>
      <c r="N108" s="265"/>
      <c r="O108" s="52" t="s">
        <v>407</v>
      </c>
      <c r="P108" s="31"/>
      <c r="Q108" s="53"/>
    </row>
    <row r="109" spans="1:17" x14ac:dyDescent="0.25">
      <c r="A109" s="15" t="s">
        <v>1108</v>
      </c>
      <c r="B109" s="15"/>
      <c r="C109" s="15"/>
      <c r="D109" s="9" t="str">
        <f t="shared" si="24"/>
        <v/>
      </c>
      <c r="E109" s="142" t="str">
        <f t="shared" si="15"/>
        <v>tap/cap</v>
      </c>
      <c r="F109" s="10" t="s">
        <v>21</v>
      </c>
      <c r="G109" s="9" t="str">
        <f t="shared" si="25"/>
        <v xml:space="preserve"> pack</v>
      </c>
      <c r="H109" s="6"/>
      <c r="I109" s="6" t="str">
        <f t="shared" si="26"/>
        <v/>
      </c>
      <c r="J109" s="6">
        <v>1</v>
      </c>
      <c r="K109" s="6">
        <v>1</v>
      </c>
      <c r="L109" s="15"/>
      <c r="M109" s="265"/>
      <c r="N109" s="265"/>
      <c r="O109" s="52" t="s">
        <v>17</v>
      </c>
      <c r="P109" s="31" t="s">
        <v>75</v>
      </c>
      <c r="Q109" s="53" t="s">
        <v>124</v>
      </c>
    </row>
    <row r="110" spans="1:17" s="248" customFormat="1" x14ac:dyDescent="0.25">
      <c r="A110" s="99" t="s">
        <v>1010</v>
      </c>
      <c r="B110" s="15"/>
      <c r="C110" s="15"/>
      <c r="D110" s="9" t="str">
        <f t="shared" si="24"/>
        <v/>
      </c>
      <c r="E110" s="142" t="str">
        <f t="shared" si="15"/>
        <v>tap/cap</v>
      </c>
      <c r="F110" s="10" t="s">
        <v>1011</v>
      </c>
      <c r="G110" s="9" t="str">
        <f t="shared" ref="G110" si="27">D110 &amp;" pack"</f>
        <v xml:space="preserve"> pack</v>
      </c>
      <c r="H110" s="249"/>
      <c r="I110" s="249" t="str">
        <f t="shared" ref="I110" si="28">IF( D110="", "",D110*H110)</f>
        <v/>
      </c>
      <c r="J110" s="249">
        <v>0</v>
      </c>
      <c r="K110" s="249">
        <v>0</v>
      </c>
      <c r="L110" s="15"/>
      <c r="M110" s="265"/>
      <c r="N110" s="265"/>
      <c r="O110" s="52"/>
      <c r="P110" s="252"/>
      <c r="Q110" s="53"/>
    </row>
    <row r="111" spans="1:17" x14ac:dyDescent="0.25">
      <c r="A111" s="15"/>
      <c r="B111" s="294" t="s">
        <v>1186</v>
      </c>
      <c r="C111" s="284" t="s">
        <v>1185</v>
      </c>
      <c r="D111" s="9" t="str">
        <f t="shared" si="24"/>
        <v/>
      </c>
      <c r="E111" s="142" t="str">
        <f t="shared" si="15"/>
        <v>tap/cap</v>
      </c>
      <c r="F111" s="217" t="s">
        <v>25</v>
      </c>
      <c r="G111" s="9" t="str">
        <f t="shared" si="25"/>
        <v xml:space="preserve"> pack</v>
      </c>
      <c r="H111" s="6">
        <v>105</v>
      </c>
      <c r="I111" s="6" t="str">
        <f t="shared" si="26"/>
        <v/>
      </c>
      <c r="J111" s="6">
        <v>6</v>
      </c>
      <c r="K111" s="6">
        <v>6</v>
      </c>
      <c r="L111" s="269" t="s">
        <v>1069</v>
      </c>
      <c r="M111" s="15"/>
      <c r="N111" s="15"/>
      <c r="O111" s="52" t="s">
        <v>18</v>
      </c>
      <c r="P111" s="53" t="s">
        <v>77</v>
      </c>
      <c r="Q111" s="53" t="s">
        <v>125</v>
      </c>
    </row>
    <row r="112" spans="1:17" x14ac:dyDescent="0.25">
      <c r="A112" s="15"/>
      <c r="B112" s="15"/>
      <c r="C112" s="269" t="s">
        <v>1070</v>
      </c>
      <c r="D112" s="9" t="str">
        <f t="shared" si="24"/>
        <v/>
      </c>
      <c r="E112" s="142" t="str">
        <f t="shared" si="15"/>
        <v>tap/cap</v>
      </c>
      <c r="F112" s="217" t="s">
        <v>26</v>
      </c>
      <c r="G112" s="9" t="str">
        <f t="shared" si="25"/>
        <v xml:space="preserve"> pack</v>
      </c>
      <c r="H112" s="6">
        <v>210</v>
      </c>
      <c r="I112" s="6" t="str">
        <f t="shared" si="26"/>
        <v/>
      </c>
      <c r="J112" s="6">
        <v>6</v>
      </c>
      <c r="K112" s="6">
        <v>6</v>
      </c>
      <c r="L112" s="269" t="s">
        <v>1070</v>
      </c>
      <c r="M112" s="15"/>
      <c r="N112" s="15"/>
      <c r="O112" s="52" t="s">
        <v>21</v>
      </c>
      <c r="P112" s="53"/>
      <c r="Q112" s="53"/>
    </row>
    <row r="113" spans="1:17" s="248" customFormat="1" ht="14.45" x14ac:dyDescent="0.3">
      <c r="A113" s="108" t="s">
        <v>1046</v>
      </c>
      <c r="B113" s="299" t="s">
        <v>1186</v>
      </c>
      <c r="C113" s="302" t="s">
        <v>1187</v>
      </c>
      <c r="D113" s="232">
        <f t="shared" ref="D113" si="29">IF( J113-K113 &gt; 0,J113-K113, "")</f>
        <v>3</v>
      </c>
      <c r="E113" s="233" t="str">
        <f t="shared" ref="E113" si="30">IF(OR(ISNUMBER(SEARCH("gel",F113)),ISNUMBER(SEARCH("cream",F113)),ISNUMBER(SEARCH("oint",F113)),ISNUMBER(SEARCH("ointment",F113)),ISNUMBER(SEARCH("balm",F113))),"cream",IF( ISNUMBER(SEARCH("inj",F113)), "inj",IF( ISNUMBER(SEARCH("sachet",F113)),"sachet",IF( ISNUMBER(SEARCH("eye",F113)),"eye",IF( ISNUMBER(SEARCH("ear",F113)),"eye",IF( ISNUMBER(SEARCH("syp",F113)),"syp",IF( ISNUMBER(SEARCH("spray",F113)),"lotion",IF( ISNUMBER(SEARCH("lotion",F113)),"lotion","tap/cap"  ) )))))))</f>
        <v>tap/cap</v>
      </c>
      <c r="F113" s="217" t="s">
        <v>1045</v>
      </c>
      <c r="G113" s="232" t="str">
        <f t="shared" ref="G113" si="31">D113 &amp;" pack"</f>
        <v>3 pack</v>
      </c>
      <c r="H113" s="108">
        <v>330</v>
      </c>
      <c r="I113" s="108">
        <f t="shared" ref="I113" si="32">IF( D113="", "",D113*H113)</f>
        <v>990</v>
      </c>
      <c r="J113" s="108">
        <v>3</v>
      </c>
      <c r="K113" s="108">
        <v>0</v>
      </c>
      <c r="L113" s="271"/>
      <c r="M113" s="108"/>
      <c r="N113" s="108"/>
      <c r="O113" s="52"/>
      <c r="P113" s="53"/>
      <c r="Q113" s="53"/>
    </row>
    <row r="114" spans="1:17" x14ac:dyDescent="0.25">
      <c r="A114" s="15" t="s">
        <v>832</v>
      </c>
      <c r="B114" s="15"/>
      <c r="C114" s="269"/>
      <c r="D114" s="9" t="str">
        <f t="shared" si="24"/>
        <v/>
      </c>
      <c r="E114" s="142" t="str">
        <f t="shared" si="15"/>
        <v>tap/cap</v>
      </c>
      <c r="F114" s="141" t="s">
        <v>476</v>
      </c>
      <c r="G114" s="9" t="str">
        <f t="shared" si="25"/>
        <v xml:space="preserve"> pack</v>
      </c>
      <c r="H114" s="6">
        <v>95</v>
      </c>
      <c r="I114" s="6" t="str">
        <f t="shared" si="26"/>
        <v/>
      </c>
      <c r="J114" s="6">
        <v>2</v>
      </c>
      <c r="K114" s="6">
        <v>2</v>
      </c>
      <c r="L114" s="269"/>
      <c r="M114" s="15"/>
      <c r="N114" s="15"/>
      <c r="O114" s="52"/>
      <c r="P114" s="53"/>
      <c r="Q114" s="53"/>
    </row>
    <row r="115" spans="1:17" x14ac:dyDescent="0.25">
      <c r="A115" s="99" t="s">
        <v>986</v>
      </c>
      <c r="B115" s="99"/>
      <c r="C115" s="270" t="s">
        <v>1071</v>
      </c>
      <c r="D115" s="101" t="str">
        <f t="shared" si="24"/>
        <v/>
      </c>
      <c r="E115" s="146" t="str">
        <f t="shared" si="15"/>
        <v>tap/cap</v>
      </c>
      <c r="F115" s="102" t="s">
        <v>30</v>
      </c>
      <c r="G115" s="101" t="str">
        <f t="shared" si="25"/>
        <v xml:space="preserve"> pack</v>
      </c>
      <c r="H115" s="99">
        <v>165</v>
      </c>
      <c r="I115" s="99" t="str">
        <f t="shared" si="26"/>
        <v/>
      </c>
      <c r="J115" s="99">
        <v>6</v>
      </c>
      <c r="K115" s="99">
        <v>6</v>
      </c>
      <c r="L115" s="270" t="s">
        <v>1071</v>
      </c>
      <c r="M115" s="99"/>
      <c r="N115" s="99"/>
      <c r="O115" s="52" t="s">
        <v>26</v>
      </c>
      <c r="P115" s="53"/>
      <c r="Q115" s="53"/>
    </row>
    <row r="116" spans="1:17" x14ac:dyDescent="0.25">
      <c r="A116" s="15"/>
      <c r="B116" s="265"/>
      <c r="C116" s="15"/>
      <c r="D116" s="9" t="str">
        <f t="shared" si="24"/>
        <v/>
      </c>
      <c r="E116" s="142" t="str">
        <f t="shared" si="15"/>
        <v>tap/cap</v>
      </c>
      <c r="F116" s="141" t="s">
        <v>33</v>
      </c>
      <c r="G116" s="9" t="str">
        <f t="shared" si="25"/>
        <v xml:space="preserve"> pack</v>
      </c>
      <c r="H116" s="6"/>
      <c r="I116" s="6" t="str">
        <f t="shared" si="26"/>
        <v/>
      </c>
      <c r="J116" s="6">
        <v>5</v>
      </c>
      <c r="K116" s="6">
        <v>5</v>
      </c>
      <c r="L116" s="15"/>
      <c r="M116" s="265"/>
      <c r="N116" s="265"/>
      <c r="O116" s="52" t="s">
        <v>27</v>
      </c>
      <c r="P116" s="53"/>
      <c r="Q116" s="53"/>
    </row>
    <row r="117" spans="1:17" x14ac:dyDescent="0.25">
      <c r="A117" s="15"/>
      <c r="B117" s="265"/>
      <c r="C117" s="15"/>
      <c r="D117" s="9"/>
      <c r="E117" s="142" t="str">
        <f t="shared" si="15"/>
        <v>tap/cap</v>
      </c>
      <c r="F117" s="216" t="s">
        <v>958</v>
      </c>
      <c r="G117" s="9"/>
      <c r="H117" s="6"/>
      <c r="I117" s="6"/>
      <c r="J117" s="6"/>
      <c r="K117" s="6"/>
      <c r="L117" s="15"/>
      <c r="M117" s="265"/>
      <c r="N117" s="265"/>
      <c r="O117" s="53"/>
      <c r="P117" s="53" t="s">
        <v>81</v>
      </c>
      <c r="Q117" s="53" t="s">
        <v>129</v>
      </c>
    </row>
    <row r="118" spans="1:17" x14ac:dyDescent="0.25">
      <c r="A118" s="15"/>
      <c r="B118" s="265"/>
      <c r="C118" s="15"/>
      <c r="D118" s="9"/>
      <c r="E118" s="142" t="str">
        <f t="shared" si="15"/>
        <v>tap/cap</v>
      </c>
      <c r="F118" s="216" t="s">
        <v>959</v>
      </c>
      <c r="G118" s="9"/>
      <c r="H118" s="6"/>
      <c r="I118" s="6"/>
      <c r="J118" s="6"/>
      <c r="K118" s="6"/>
      <c r="L118" s="15"/>
      <c r="M118" s="265"/>
      <c r="N118" s="265"/>
      <c r="O118" s="53"/>
      <c r="P118" s="53" t="s">
        <v>84</v>
      </c>
      <c r="Q118" s="53" t="s">
        <v>132</v>
      </c>
    </row>
    <row r="119" spans="1:17" x14ac:dyDescent="0.25">
      <c r="A119" s="15" t="s">
        <v>1108</v>
      </c>
      <c r="B119" s="265"/>
      <c r="C119" s="15"/>
      <c r="D119" s="9" t="str">
        <f t="shared" ref="D119:D166" si="33">IF( J119-K119 &gt; 0,J119-K119, "")</f>
        <v/>
      </c>
      <c r="E119" s="142" t="str">
        <f t="shared" si="15"/>
        <v>tap/cap</v>
      </c>
      <c r="F119" s="141" t="s">
        <v>957</v>
      </c>
      <c r="G119" s="9" t="str">
        <f t="shared" ref="G119:G148" si="34">D119 &amp;" pack"</f>
        <v xml:space="preserve"> pack</v>
      </c>
      <c r="H119" s="6"/>
      <c r="I119" s="6"/>
      <c r="J119" s="6"/>
      <c r="K119" s="6"/>
      <c r="L119" s="15"/>
      <c r="M119" s="265"/>
      <c r="N119" s="265"/>
      <c r="O119" s="53"/>
      <c r="P119" s="53"/>
      <c r="Q119" s="53"/>
    </row>
    <row r="120" spans="1:17" x14ac:dyDescent="0.25">
      <c r="A120" s="15"/>
      <c r="B120" s="265"/>
      <c r="C120" s="15"/>
      <c r="D120" s="9" t="str">
        <f t="shared" si="33"/>
        <v/>
      </c>
      <c r="E120" s="142" t="str">
        <f t="shared" si="15"/>
        <v>tap/cap</v>
      </c>
      <c r="F120" s="141" t="s">
        <v>479</v>
      </c>
      <c r="G120" s="9" t="str">
        <f t="shared" si="34"/>
        <v xml:space="preserve"> pack</v>
      </c>
      <c r="H120" s="6">
        <v>260</v>
      </c>
      <c r="I120" s="6" t="str">
        <f t="shared" ref="I120:I142" si="35">IF( D120="", "",D120*H120)</f>
        <v/>
      </c>
      <c r="J120" s="6">
        <v>1</v>
      </c>
      <c r="K120" s="6">
        <v>1</v>
      </c>
      <c r="L120" s="15"/>
      <c r="M120" s="265"/>
      <c r="N120" s="265"/>
      <c r="O120" s="53" t="s">
        <v>30</v>
      </c>
      <c r="P120" s="53" t="s">
        <v>90</v>
      </c>
      <c r="Q120" s="53" t="s">
        <v>139</v>
      </c>
    </row>
    <row r="121" spans="1:17" x14ac:dyDescent="0.25">
      <c r="A121" s="15" t="s">
        <v>1108</v>
      </c>
      <c r="B121" s="265"/>
      <c r="C121" s="15"/>
      <c r="D121" s="9" t="str">
        <f t="shared" si="33"/>
        <v/>
      </c>
      <c r="E121" s="142" t="str">
        <f t="shared" si="15"/>
        <v>tap/cap</v>
      </c>
      <c r="F121" s="141" t="s">
        <v>478</v>
      </c>
      <c r="G121" s="9" t="str">
        <f t="shared" si="34"/>
        <v xml:space="preserve"> pack</v>
      </c>
      <c r="H121" s="6">
        <v>245</v>
      </c>
      <c r="I121" s="6" t="str">
        <f t="shared" si="35"/>
        <v/>
      </c>
      <c r="J121" s="6">
        <v>1</v>
      </c>
      <c r="K121" s="6">
        <v>1</v>
      </c>
      <c r="L121" s="15"/>
      <c r="M121" s="265"/>
      <c r="N121" s="265"/>
      <c r="O121" s="53" t="s">
        <v>34</v>
      </c>
      <c r="P121" s="53"/>
      <c r="Q121" s="53"/>
    </row>
    <row r="122" spans="1:17" x14ac:dyDescent="0.25">
      <c r="A122" s="15"/>
      <c r="B122" s="265"/>
      <c r="C122" s="15"/>
      <c r="D122" s="9" t="str">
        <f t="shared" si="33"/>
        <v/>
      </c>
      <c r="E122" s="142" t="str">
        <f t="shared" si="15"/>
        <v>tap/cap</v>
      </c>
      <c r="F122" s="141" t="s">
        <v>44</v>
      </c>
      <c r="G122" s="9" t="str">
        <f t="shared" si="34"/>
        <v xml:space="preserve"> pack</v>
      </c>
      <c r="H122" s="6"/>
      <c r="I122" s="6" t="str">
        <f t="shared" si="35"/>
        <v/>
      </c>
      <c r="J122" s="6"/>
      <c r="K122" s="6"/>
      <c r="L122" s="15"/>
      <c r="M122" s="265"/>
      <c r="N122" s="265"/>
      <c r="O122" s="53"/>
      <c r="P122" s="53" t="s">
        <v>91</v>
      </c>
      <c r="Q122" s="53" t="s">
        <v>140</v>
      </c>
    </row>
    <row r="123" spans="1:17" x14ac:dyDescent="0.25">
      <c r="A123" s="15"/>
      <c r="B123" s="15"/>
      <c r="C123" s="269"/>
      <c r="D123" s="9" t="str">
        <f t="shared" si="33"/>
        <v/>
      </c>
      <c r="E123" s="142" t="str">
        <f t="shared" si="15"/>
        <v>tap/cap</v>
      </c>
      <c r="F123" s="141" t="s">
        <v>960</v>
      </c>
      <c r="G123" s="9" t="str">
        <f t="shared" si="34"/>
        <v xml:space="preserve"> pack</v>
      </c>
      <c r="H123" s="6">
        <v>100</v>
      </c>
      <c r="I123" s="6" t="str">
        <f t="shared" si="35"/>
        <v/>
      </c>
      <c r="J123" s="6">
        <v>1</v>
      </c>
      <c r="K123" s="6">
        <v>1</v>
      </c>
      <c r="L123" s="269"/>
      <c r="M123" s="15"/>
      <c r="N123" s="265"/>
      <c r="O123" s="53" t="s">
        <v>40</v>
      </c>
      <c r="P123" s="53" t="s">
        <v>95</v>
      </c>
      <c r="Q123" s="53" t="s">
        <v>144</v>
      </c>
    </row>
    <row r="124" spans="1:17" x14ac:dyDescent="0.25">
      <c r="A124" s="15"/>
      <c r="B124" s="265"/>
      <c r="C124" s="15"/>
      <c r="D124" s="9" t="str">
        <f t="shared" si="33"/>
        <v/>
      </c>
      <c r="E124" s="142" t="str">
        <f t="shared" si="15"/>
        <v>tap/cap</v>
      </c>
      <c r="F124" s="141" t="s">
        <v>45</v>
      </c>
      <c r="G124" s="9" t="str">
        <f t="shared" si="34"/>
        <v xml:space="preserve"> pack</v>
      </c>
      <c r="H124" s="6"/>
      <c r="I124" s="6" t="str">
        <f t="shared" si="35"/>
        <v/>
      </c>
      <c r="J124" s="6"/>
      <c r="K124" s="6"/>
      <c r="L124" s="15"/>
      <c r="M124" s="265"/>
      <c r="N124" s="265"/>
      <c r="O124" s="53"/>
      <c r="P124" s="53" t="s">
        <v>96</v>
      </c>
      <c r="Q124" s="53" t="s">
        <v>145</v>
      </c>
    </row>
    <row r="125" spans="1:17" x14ac:dyDescent="0.25">
      <c r="A125" s="15"/>
      <c r="B125" s="265"/>
      <c r="C125" s="15"/>
      <c r="D125" s="9" t="str">
        <f t="shared" si="33"/>
        <v/>
      </c>
      <c r="E125" s="142" t="str">
        <f t="shared" si="15"/>
        <v>tap/cap</v>
      </c>
      <c r="F125" s="141" t="s">
        <v>64</v>
      </c>
      <c r="G125" s="9" t="str">
        <f t="shared" si="34"/>
        <v xml:space="preserve"> pack</v>
      </c>
      <c r="H125" s="6"/>
      <c r="I125" s="6" t="str">
        <f t="shared" si="35"/>
        <v/>
      </c>
      <c r="J125" s="6">
        <v>2</v>
      </c>
      <c r="K125" s="6">
        <v>2</v>
      </c>
      <c r="L125" s="15"/>
      <c r="M125" s="265"/>
      <c r="N125" s="265"/>
      <c r="O125" s="53" t="s">
        <v>47</v>
      </c>
      <c r="P125" s="53" t="s">
        <v>97</v>
      </c>
      <c r="Q125" s="53" t="s">
        <v>146</v>
      </c>
    </row>
    <row r="126" spans="1:17" x14ac:dyDescent="0.25">
      <c r="A126" s="15"/>
      <c r="B126" s="265"/>
      <c r="C126" s="15"/>
      <c r="D126" s="9" t="str">
        <f t="shared" si="33"/>
        <v/>
      </c>
      <c r="E126" s="142" t="str">
        <f t="shared" si="15"/>
        <v>tap/cap</v>
      </c>
      <c r="F126" s="141" t="s">
        <v>65</v>
      </c>
      <c r="G126" s="9" t="str">
        <f t="shared" si="34"/>
        <v xml:space="preserve"> pack</v>
      </c>
      <c r="H126" s="6"/>
      <c r="I126" s="6" t="str">
        <f t="shared" si="35"/>
        <v/>
      </c>
      <c r="J126" s="6">
        <v>3</v>
      </c>
      <c r="K126" s="6">
        <v>3</v>
      </c>
      <c r="L126" s="15"/>
      <c r="M126" s="265"/>
      <c r="N126" s="265"/>
      <c r="O126" s="53" t="s">
        <v>49</v>
      </c>
      <c r="P126" s="53" t="s">
        <v>98</v>
      </c>
    </row>
    <row r="127" spans="1:17" x14ac:dyDescent="0.25">
      <c r="A127" s="15"/>
      <c r="B127" s="265"/>
      <c r="C127" s="15"/>
      <c r="D127" s="9" t="str">
        <f t="shared" si="33"/>
        <v/>
      </c>
      <c r="E127" s="142" t="str">
        <f t="shared" si="15"/>
        <v>tap/cap</v>
      </c>
      <c r="F127" s="216" t="s">
        <v>66</v>
      </c>
      <c r="G127" s="9" t="str">
        <f t="shared" si="34"/>
        <v xml:space="preserve"> pack</v>
      </c>
      <c r="H127" s="6">
        <v>210</v>
      </c>
      <c r="I127" s="6" t="str">
        <f t="shared" si="35"/>
        <v/>
      </c>
      <c r="J127" s="6">
        <v>5</v>
      </c>
      <c r="K127" s="6">
        <v>5</v>
      </c>
      <c r="L127" s="15"/>
      <c r="M127" s="265"/>
      <c r="N127" s="265"/>
      <c r="P127" s="29"/>
    </row>
    <row r="128" spans="1:17" x14ac:dyDescent="0.25">
      <c r="A128" s="15"/>
      <c r="B128" s="294" t="s">
        <v>1186</v>
      </c>
      <c r="C128" s="284" t="s">
        <v>1188</v>
      </c>
      <c r="D128" s="9" t="str">
        <f t="shared" si="33"/>
        <v/>
      </c>
      <c r="E128" s="142" t="str">
        <f t="shared" si="15"/>
        <v>tap/cap</v>
      </c>
      <c r="F128" s="216" t="s">
        <v>67</v>
      </c>
      <c r="G128" s="9" t="str">
        <f t="shared" si="34"/>
        <v xml:space="preserve"> pack</v>
      </c>
      <c r="H128" s="6">
        <v>62</v>
      </c>
      <c r="I128" s="6" t="str">
        <f t="shared" si="35"/>
        <v/>
      </c>
      <c r="J128" s="6">
        <v>6</v>
      </c>
      <c r="K128" s="6">
        <v>6</v>
      </c>
      <c r="L128" s="269"/>
      <c r="M128" s="15"/>
      <c r="N128" s="265"/>
      <c r="P128" s="29"/>
    </row>
    <row r="129" spans="1:16" x14ac:dyDescent="0.25">
      <c r="A129" s="15"/>
      <c r="B129" s="15"/>
      <c r="C129" s="269" t="s">
        <v>1072</v>
      </c>
      <c r="D129" s="9" t="str">
        <f t="shared" si="33"/>
        <v/>
      </c>
      <c r="E129" s="142" t="str">
        <f t="shared" si="15"/>
        <v>tap/cap</v>
      </c>
      <c r="F129" s="216" t="s">
        <v>68</v>
      </c>
      <c r="G129" s="9" t="str">
        <f t="shared" si="34"/>
        <v xml:space="preserve"> pack</v>
      </c>
      <c r="H129" s="6">
        <v>106</v>
      </c>
      <c r="I129" s="6" t="str">
        <f t="shared" si="35"/>
        <v/>
      </c>
      <c r="J129" s="6">
        <v>6</v>
      </c>
      <c r="K129" s="6">
        <v>6</v>
      </c>
      <c r="L129" s="269" t="s">
        <v>1072</v>
      </c>
      <c r="M129" s="15"/>
      <c r="N129" s="265"/>
      <c r="P129" s="29"/>
    </row>
    <row r="130" spans="1:16" x14ac:dyDescent="0.25">
      <c r="A130" s="108"/>
      <c r="B130" s="15"/>
      <c r="C130" s="271" t="s">
        <v>1073</v>
      </c>
      <c r="D130" s="232" t="str">
        <f t="shared" si="33"/>
        <v/>
      </c>
      <c r="E130" s="233" t="str">
        <f t="shared" si="15"/>
        <v>tap/cap</v>
      </c>
      <c r="F130" s="216" t="s">
        <v>69</v>
      </c>
      <c r="G130" s="232" t="str">
        <f t="shared" si="34"/>
        <v xml:space="preserve"> pack</v>
      </c>
      <c r="H130" s="108">
        <v>110</v>
      </c>
      <c r="I130" s="108" t="str">
        <f t="shared" si="35"/>
        <v/>
      </c>
      <c r="J130" s="108">
        <v>4</v>
      </c>
      <c r="K130" s="108">
        <v>4</v>
      </c>
      <c r="L130" s="271" t="s">
        <v>1073</v>
      </c>
      <c r="M130" s="15"/>
      <c r="N130" s="265"/>
      <c r="P130" s="29"/>
    </row>
    <row r="131" spans="1:16" x14ac:dyDescent="0.25">
      <c r="A131" s="15"/>
      <c r="B131" s="265"/>
      <c r="C131" s="15"/>
      <c r="D131" s="9" t="str">
        <f t="shared" si="33"/>
        <v/>
      </c>
      <c r="E131" s="142" t="str">
        <f t="shared" si="15"/>
        <v>tap/cap</v>
      </c>
      <c r="F131" s="216" t="s">
        <v>70</v>
      </c>
      <c r="G131" s="9" t="str">
        <f t="shared" si="34"/>
        <v xml:space="preserve"> pack</v>
      </c>
      <c r="H131" s="6">
        <v>185</v>
      </c>
      <c r="I131" s="6" t="str">
        <f t="shared" si="35"/>
        <v/>
      </c>
      <c r="J131" s="6">
        <v>2</v>
      </c>
      <c r="K131" s="6">
        <v>2</v>
      </c>
      <c r="L131" s="15"/>
      <c r="M131" s="265"/>
      <c r="N131" s="265"/>
      <c r="P131" s="29"/>
    </row>
    <row r="132" spans="1:16" x14ac:dyDescent="0.25">
      <c r="A132" s="15"/>
      <c r="B132" s="15"/>
      <c r="C132" s="269" t="s">
        <v>1076</v>
      </c>
      <c r="D132" s="9" t="str">
        <f t="shared" si="33"/>
        <v/>
      </c>
      <c r="E132" s="142" t="str">
        <f t="shared" ref="E132:E165" si="36">IF(OR(ISNUMBER(SEARCH("gel",F132)),ISNUMBER(SEARCH("cream",F132)),ISNUMBER(SEARCH("oint",F132)),ISNUMBER(SEARCH("ointment",F132)),ISNUMBER(SEARCH("balm",F132))),"cream",IF( ISNUMBER(SEARCH("inj",F132)), "inj",IF( ISNUMBER(SEARCH("sachet",F132)),"sachet",IF( ISNUMBER(SEARCH("eye",F132)),"eye",IF( ISNUMBER(SEARCH("ear",F132)),"eye",IF( ISNUMBER(SEARCH("syp",F132)),"syp",IF( ISNUMBER(SEARCH("spray",F132)),"lotion",IF( ISNUMBER(SEARCH("lotion",F132)),"lotion","tap/cap"  ) )))))))</f>
        <v>tap/cap</v>
      </c>
      <c r="F132" s="219" t="s">
        <v>71</v>
      </c>
      <c r="G132" s="9" t="str">
        <f t="shared" si="34"/>
        <v xml:space="preserve"> pack</v>
      </c>
      <c r="H132" s="6">
        <v>130</v>
      </c>
      <c r="I132" s="6" t="str">
        <f t="shared" si="35"/>
        <v/>
      </c>
      <c r="J132" s="6">
        <v>2</v>
      </c>
      <c r="K132" s="6">
        <v>2</v>
      </c>
      <c r="L132" s="269" t="s">
        <v>1076</v>
      </c>
      <c r="M132" s="15"/>
      <c r="N132" s="265"/>
      <c r="P132" s="29"/>
    </row>
    <row r="133" spans="1:16" x14ac:dyDescent="0.25">
      <c r="A133" s="108" t="s">
        <v>1021</v>
      </c>
      <c r="B133" s="108"/>
      <c r="C133" s="271" t="s">
        <v>1074</v>
      </c>
      <c r="D133" s="232" t="str">
        <f t="shared" si="33"/>
        <v/>
      </c>
      <c r="E133" s="233" t="str">
        <f t="shared" si="36"/>
        <v>tap/cap</v>
      </c>
      <c r="F133" s="216" t="s">
        <v>816</v>
      </c>
      <c r="G133" s="232" t="str">
        <f t="shared" si="34"/>
        <v xml:space="preserve"> pack</v>
      </c>
      <c r="H133" s="108">
        <v>60</v>
      </c>
      <c r="I133" s="108" t="str">
        <f t="shared" si="35"/>
        <v/>
      </c>
      <c r="J133" s="108">
        <v>6</v>
      </c>
      <c r="K133" s="108">
        <v>6</v>
      </c>
      <c r="L133" s="271" t="s">
        <v>1074</v>
      </c>
      <c r="M133" s="108"/>
      <c r="N133" s="267"/>
      <c r="P133" s="29"/>
    </row>
    <row r="134" spans="1:16" x14ac:dyDescent="0.25">
      <c r="A134" s="15"/>
      <c r="B134" s="15"/>
      <c r="C134" s="269" t="s">
        <v>1075</v>
      </c>
      <c r="D134" s="9" t="str">
        <f t="shared" si="33"/>
        <v/>
      </c>
      <c r="E134" s="142" t="str">
        <f t="shared" si="36"/>
        <v>tap/cap</v>
      </c>
      <c r="F134" s="219" t="s">
        <v>817</v>
      </c>
      <c r="G134" s="9" t="str">
        <f t="shared" si="34"/>
        <v xml:space="preserve"> pack</v>
      </c>
      <c r="H134" s="6">
        <v>100</v>
      </c>
      <c r="I134" s="6" t="str">
        <f t="shared" si="35"/>
        <v/>
      </c>
      <c r="J134" s="6">
        <v>2</v>
      </c>
      <c r="K134" s="6">
        <v>2</v>
      </c>
      <c r="L134" s="269" t="s">
        <v>1075</v>
      </c>
      <c r="M134" s="15"/>
      <c r="N134" s="265"/>
      <c r="P134" s="29"/>
    </row>
    <row r="135" spans="1:16" x14ac:dyDescent="0.25">
      <c r="A135" s="15"/>
      <c r="B135" s="265"/>
      <c r="C135" s="15"/>
      <c r="D135" s="9" t="str">
        <f t="shared" si="33"/>
        <v/>
      </c>
      <c r="E135" s="142" t="str">
        <f t="shared" si="36"/>
        <v>tap/cap</v>
      </c>
      <c r="F135" s="141" t="s">
        <v>961</v>
      </c>
      <c r="G135" s="12" t="str">
        <f t="shared" si="34"/>
        <v xml:space="preserve"> pack</v>
      </c>
      <c r="H135" s="98">
        <v>240</v>
      </c>
      <c r="I135" s="6" t="str">
        <f t="shared" si="35"/>
        <v/>
      </c>
      <c r="J135" s="6">
        <v>1</v>
      </c>
      <c r="K135" s="6">
        <v>1</v>
      </c>
      <c r="L135" s="15"/>
      <c r="M135" s="265"/>
      <c r="N135" s="265"/>
      <c r="P135" s="29"/>
    </row>
    <row r="136" spans="1:16" x14ac:dyDescent="0.25">
      <c r="A136" s="15"/>
      <c r="B136" s="265"/>
      <c r="C136" s="15"/>
      <c r="D136" s="9" t="str">
        <f t="shared" si="33"/>
        <v/>
      </c>
      <c r="E136" s="142" t="str">
        <f t="shared" si="36"/>
        <v>tap/cap</v>
      </c>
      <c r="F136" s="141" t="s">
        <v>81</v>
      </c>
      <c r="G136" s="12" t="str">
        <f t="shared" si="34"/>
        <v xml:space="preserve"> pack</v>
      </c>
      <c r="H136" s="98">
        <v>320</v>
      </c>
      <c r="I136" s="6" t="str">
        <f t="shared" si="35"/>
        <v/>
      </c>
      <c r="J136" s="6">
        <v>2</v>
      </c>
      <c r="K136" s="6">
        <v>2</v>
      </c>
      <c r="L136" s="15"/>
      <c r="M136" s="265"/>
      <c r="N136" s="265"/>
      <c r="P136" s="29"/>
    </row>
    <row r="137" spans="1:16" x14ac:dyDescent="0.25">
      <c r="A137" s="15"/>
      <c r="B137" s="265"/>
      <c r="C137" s="15"/>
      <c r="D137" s="9" t="str">
        <f t="shared" si="33"/>
        <v/>
      </c>
      <c r="E137" s="142" t="str">
        <f t="shared" si="36"/>
        <v>tap/cap</v>
      </c>
      <c r="F137" s="219" t="s">
        <v>83</v>
      </c>
      <c r="G137" s="6" t="str">
        <f t="shared" si="34"/>
        <v xml:space="preserve"> pack</v>
      </c>
      <c r="H137" s="6">
        <v>330</v>
      </c>
      <c r="I137" s="6" t="str">
        <f t="shared" si="35"/>
        <v/>
      </c>
      <c r="J137" s="6">
        <v>1</v>
      </c>
      <c r="K137" s="6">
        <v>1</v>
      </c>
      <c r="L137" s="15"/>
      <c r="M137" s="265"/>
      <c r="N137" s="265"/>
      <c r="P137" s="29"/>
    </row>
    <row r="138" spans="1:16" x14ac:dyDescent="0.25">
      <c r="A138" s="15"/>
      <c r="B138" s="265"/>
      <c r="C138" s="15"/>
      <c r="D138" s="9" t="str">
        <f t="shared" si="33"/>
        <v/>
      </c>
      <c r="E138" s="142" t="str">
        <f t="shared" si="36"/>
        <v>tap/cap</v>
      </c>
      <c r="F138" s="219" t="s">
        <v>772</v>
      </c>
      <c r="G138" s="6" t="str">
        <f t="shared" si="34"/>
        <v xml:space="preserve"> pack</v>
      </c>
      <c r="H138" s="98">
        <v>600</v>
      </c>
      <c r="I138" s="6" t="str">
        <f t="shared" si="35"/>
        <v/>
      </c>
      <c r="J138" s="6">
        <v>1</v>
      </c>
      <c r="K138" s="6">
        <v>1</v>
      </c>
      <c r="L138" s="15"/>
      <c r="M138" s="265"/>
      <c r="N138" s="265"/>
      <c r="P138" s="29"/>
    </row>
    <row r="139" spans="1:16" x14ac:dyDescent="0.25">
      <c r="A139" s="15"/>
      <c r="B139" s="265"/>
      <c r="C139" s="15"/>
      <c r="D139" s="9" t="str">
        <f t="shared" si="33"/>
        <v/>
      </c>
      <c r="E139" s="142" t="str">
        <f t="shared" si="36"/>
        <v>tap/cap</v>
      </c>
      <c r="F139" s="220" t="s">
        <v>84</v>
      </c>
      <c r="G139" s="6" t="str">
        <f t="shared" si="34"/>
        <v xml:space="preserve"> pack</v>
      </c>
      <c r="H139" s="6"/>
      <c r="I139" s="6" t="str">
        <f t="shared" si="35"/>
        <v/>
      </c>
      <c r="J139" s="6"/>
      <c r="K139" s="6"/>
      <c r="L139" s="15"/>
      <c r="M139" s="265"/>
      <c r="N139" s="265"/>
      <c r="P139" s="29"/>
    </row>
    <row r="140" spans="1:16" x14ac:dyDescent="0.25">
      <c r="A140" s="15"/>
      <c r="B140" s="296" t="s">
        <v>1186</v>
      </c>
      <c r="C140" s="286" t="s">
        <v>1189</v>
      </c>
      <c r="D140" s="9" t="str">
        <f t="shared" si="33"/>
        <v/>
      </c>
      <c r="E140" s="142" t="str">
        <f t="shared" si="36"/>
        <v>tap/cap</v>
      </c>
      <c r="F140" s="220" t="s">
        <v>85</v>
      </c>
      <c r="G140" s="6" t="str">
        <f t="shared" si="34"/>
        <v xml:space="preserve"> pack</v>
      </c>
      <c r="H140" s="6">
        <v>120</v>
      </c>
      <c r="I140" s="6" t="str">
        <f t="shared" si="35"/>
        <v/>
      </c>
      <c r="J140" s="6">
        <v>1</v>
      </c>
      <c r="K140" s="6">
        <v>1</v>
      </c>
      <c r="L140" s="15"/>
      <c r="M140" s="265"/>
      <c r="N140" s="265"/>
      <c r="P140" s="29"/>
    </row>
    <row r="141" spans="1:16" x14ac:dyDescent="0.25">
      <c r="A141" s="15"/>
      <c r="B141" s="265" t="s">
        <v>1064</v>
      </c>
      <c r="C141" s="286" t="s">
        <v>1161</v>
      </c>
      <c r="D141" s="9" t="str">
        <f t="shared" si="33"/>
        <v/>
      </c>
      <c r="E141" s="142" t="str">
        <f t="shared" si="36"/>
        <v>tap/cap</v>
      </c>
      <c r="F141" s="141" t="s">
        <v>807</v>
      </c>
      <c r="G141" s="6" t="str">
        <f t="shared" si="34"/>
        <v xml:space="preserve"> pack</v>
      </c>
      <c r="H141" s="6">
        <v>165</v>
      </c>
      <c r="I141" s="6" t="str">
        <f t="shared" si="35"/>
        <v/>
      </c>
      <c r="J141" s="6">
        <v>1</v>
      </c>
      <c r="K141" s="6">
        <v>1</v>
      </c>
      <c r="L141" s="286" t="s">
        <v>1161</v>
      </c>
      <c r="M141" s="265" t="s">
        <v>1064</v>
      </c>
      <c r="N141" s="265"/>
      <c r="P141" s="29"/>
    </row>
    <row r="142" spans="1:16" x14ac:dyDescent="0.25">
      <c r="A142" s="232" t="s">
        <v>837</v>
      </c>
      <c r="B142" s="15" t="s">
        <v>1064</v>
      </c>
      <c r="C142" s="286" t="s">
        <v>1160</v>
      </c>
      <c r="D142" s="232" t="str">
        <f t="shared" si="33"/>
        <v/>
      </c>
      <c r="E142" s="233" t="str">
        <f t="shared" si="36"/>
        <v>tap/cap</v>
      </c>
      <c r="F142" s="216" t="s">
        <v>835</v>
      </c>
      <c r="G142" s="108" t="str">
        <f t="shared" si="34"/>
        <v xml:space="preserve"> pack</v>
      </c>
      <c r="H142" s="108">
        <v>170</v>
      </c>
      <c r="I142" s="108" t="str">
        <f t="shared" si="35"/>
        <v/>
      </c>
      <c r="J142" s="108">
        <v>1</v>
      </c>
      <c r="K142" s="108">
        <v>1</v>
      </c>
      <c r="L142" s="289" t="s">
        <v>1160</v>
      </c>
      <c r="M142" s="265" t="s">
        <v>1064</v>
      </c>
      <c r="P142" s="29"/>
    </row>
    <row r="143" spans="1:16" x14ac:dyDescent="0.25">
      <c r="A143" s="15"/>
      <c r="B143" s="265"/>
      <c r="C143" s="15"/>
      <c r="D143" s="9" t="str">
        <f t="shared" si="33"/>
        <v/>
      </c>
      <c r="E143" s="142" t="str">
        <f t="shared" si="36"/>
        <v>tap/cap</v>
      </c>
      <c r="F143" s="141" t="s">
        <v>799</v>
      </c>
      <c r="G143" s="6" t="str">
        <f t="shared" si="34"/>
        <v xml:space="preserve"> pack</v>
      </c>
      <c r="H143" s="6"/>
      <c r="I143" s="6"/>
      <c r="J143" s="6">
        <v>2</v>
      </c>
      <c r="K143" s="6">
        <v>2</v>
      </c>
      <c r="L143" s="15"/>
      <c r="M143" s="265"/>
      <c r="N143" s="265"/>
      <c r="P143" s="29"/>
    </row>
    <row r="144" spans="1:16" x14ac:dyDescent="0.25">
      <c r="B144" s="15"/>
      <c r="C144" s="269" t="s">
        <v>1077</v>
      </c>
      <c r="D144" s="9" t="str">
        <f t="shared" si="33"/>
        <v/>
      </c>
      <c r="E144" s="142" t="str">
        <f t="shared" si="36"/>
        <v>tap/cap</v>
      </c>
      <c r="F144" s="220" t="s">
        <v>90</v>
      </c>
      <c r="G144" s="6" t="str">
        <f t="shared" si="34"/>
        <v xml:space="preserve"> pack</v>
      </c>
      <c r="H144" s="6">
        <v>125</v>
      </c>
      <c r="I144" s="6" t="str">
        <f>IF( D144="", "",D144*H144)</f>
        <v/>
      </c>
      <c r="J144" s="6">
        <v>2</v>
      </c>
      <c r="K144" s="6">
        <v>2</v>
      </c>
      <c r="L144" s="269" t="s">
        <v>1077</v>
      </c>
      <c r="M144" s="15"/>
      <c r="N144" s="265"/>
      <c r="P144" s="29"/>
    </row>
    <row r="145" spans="1:16" x14ac:dyDescent="0.25">
      <c r="A145" s="15"/>
      <c r="B145" s="296" t="s">
        <v>1186</v>
      </c>
      <c r="C145" s="15">
        <v>114</v>
      </c>
      <c r="D145" s="9" t="str">
        <f t="shared" si="33"/>
        <v/>
      </c>
      <c r="E145" s="142" t="str">
        <f t="shared" si="36"/>
        <v>tap/cap</v>
      </c>
      <c r="F145" s="220" t="s">
        <v>91</v>
      </c>
      <c r="G145" s="6" t="str">
        <f t="shared" si="34"/>
        <v xml:space="preserve"> pack</v>
      </c>
      <c r="H145" s="6">
        <v>180</v>
      </c>
      <c r="I145" s="6" t="str">
        <f>IF( D145="", "",D145*H145)</f>
        <v/>
      </c>
      <c r="J145" s="6">
        <v>2</v>
      </c>
      <c r="K145" s="6">
        <v>2</v>
      </c>
      <c r="L145" s="15">
        <v>2</v>
      </c>
      <c r="M145" s="265"/>
      <c r="N145" s="265"/>
      <c r="P145" s="29"/>
    </row>
    <row r="146" spans="1:16" s="248" customFormat="1" x14ac:dyDescent="0.25">
      <c r="A146" s="259">
        <v>44230</v>
      </c>
      <c r="B146" s="297"/>
      <c r="C146" s="108">
        <v>6</v>
      </c>
      <c r="D146" s="9">
        <f t="shared" ref="D146" si="37">IF( J146-K146 &gt; 0,J146-K146, "")</f>
        <v>1</v>
      </c>
      <c r="E146" s="142" t="str">
        <f t="shared" ref="E146" si="38">IF(OR(ISNUMBER(SEARCH("gel",F146)),ISNUMBER(SEARCH("cream",F146)),ISNUMBER(SEARCH("oint",F146)),ISNUMBER(SEARCH("ointment",F146)),ISNUMBER(SEARCH("balm",F146))),"cream",IF( ISNUMBER(SEARCH("inj",F146)), "inj",IF( ISNUMBER(SEARCH("sachet",F146)),"sachet",IF( ISNUMBER(SEARCH("eye",F146)),"eye",IF( ISNUMBER(SEARCH("ear",F146)),"eye",IF( ISNUMBER(SEARCH("syp",F146)),"syp",IF( ISNUMBER(SEARCH("spray",F146)),"lotion",IF( ISNUMBER(SEARCH("lotion",F146)),"lotion","tap/cap"  ) )))))))</f>
        <v>tap/cap</v>
      </c>
      <c r="F146" s="216" t="s">
        <v>1213</v>
      </c>
      <c r="G146" s="249" t="str">
        <f t="shared" ref="G146" si="39">D146 &amp;" pack"</f>
        <v>1 pack</v>
      </c>
      <c r="H146" s="249"/>
      <c r="I146" s="249">
        <f>IF( D146="", "",D146*H146)</f>
        <v>0</v>
      </c>
      <c r="J146" s="249">
        <v>1</v>
      </c>
      <c r="K146" s="249">
        <v>0</v>
      </c>
      <c r="L146" s="108"/>
      <c r="M146" s="265"/>
      <c r="N146" s="265"/>
      <c r="O146" s="32"/>
      <c r="P146" s="29"/>
    </row>
    <row r="147" spans="1:16" x14ac:dyDescent="0.25">
      <c r="A147" s="15" t="s">
        <v>1108</v>
      </c>
      <c r="B147" s="265"/>
      <c r="C147" s="15"/>
      <c r="E147" s="142" t="str">
        <f t="shared" si="36"/>
        <v>tap/cap</v>
      </c>
      <c r="F147" s="141" t="s">
        <v>96</v>
      </c>
      <c r="G147" s="6" t="str">
        <f>F146 &amp;" pack"</f>
        <v>NEZKIL 600MG TAB pack</v>
      </c>
      <c r="H147" s="6"/>
      <c r="I147" s="6" t="e">
        <f>IF( F146="", "",F146*H147)</f>
        <v>#VALUE!</v>
      </c>
      <c r="J147" s="6"/>
      <c r="K147" s="6"/>
      <c r="L147" s="15"/>
      <c r="M147" s="265"/>
      <c r="N147" s="265"/>
      <c r="P147" s="29"/>
    </row>
    <row r="148" spans="1:16" x14ac:dyDescent="0.25">
      <c r="A148" s="15"/>
      <c r="B148" s="265"/>
      <c r="C148" s="15"/>
      <c r="D148" s="9" t="str">
        <f t="shared" si="33"/>
        <v/>
      </c>
      <c r="E148" s="142" t="str">
        <f t="shared" si="36"/>
        <v>tap/cap</v>
      </c>
      <c r="F148" s="141" t="s">
        <v>818</v>
      </c>
      <c r="G148" s="249" t="str">
        <f t="shared" si="34"/>
        <v xml:space="preserve"> pack</v>
      </c>
      <c r="H148" s="6"/>
      <c r="I148" s="6"/>
      <c r="J148" s="6">
        <v>1</v>
      </c>
      <c r="K148" s="6">
        <v>1</v>
      </c>
      <c r="L148" s="15"/>
      <c r="M148" s="265"/>
      <c r="N148" s="265"/>
      <c r="P148" s="29"/>
    </row>
    <row r="149" spans="1:16" x14ac:dyDescent="0.25">
      <c r="A149" s="15"/>
      <c r="B149" s="265"/>
      <c r="C149" s="15"/>
      <c r="D149" s="9" t="str">
        <f t="shared" si="33"/>
        <v/>
      </c>
      <c r="E149" s="142" t="str">
        <f t="shared" si="36"/>
        <v>tap/cap</v>
      </c>
      <c r="F149" s="220" t="s">
        <v>103</v>
      </c>
      <c r="G149" s="6" t="str">
        <f t="shared" ref="G149:G154" si="40">D149 &amp;" pack"</f>
        <v xml:space="preserve"> pack</v>
      </c>
      <c r="H149" s="6"/>
      <c r="I149" s="6" t="str">
        <f>IF( D149="", "",D149*H149)</f>
        <v/>
      </c>
      <c r="J149" s="98"/>
      <c r="K149" s="6"/>
      <c r="L149" s="15"/>
      <c r="M149" s="265"/>
      <c r="N149" s="265"/>
      <c r="P149" s="29"/>
    </row>
    <row r="150" spans="1:16" x14ac:dyDescent="0.25">
      <c r="A150" s="15"/>
      <c r="B150" s="265"/>
      <c r="C150" s="15"/>
      <c r="D150" s="9" t="str">
        <f t="shared" si="33"/>
        <v/>
      </c>
      <c r="E150" s="142" t="str">
        <f t="shared" si="36"/>
        <v>tap/cap</v>
      </c>
      <c r="F150" s="220" t="s">
        <v>104</v>
      </c>
      <c r="G150" s="6" t="str">
        <f t="shared" si="40"/>
        <v xml:space="preserve"> pack</v>
      </c>
      <c r="H150" s="6"/>
      <c r="I150" s="6" t="str">
        <f>IF( D150="", "",D150*H150)</f>
        <v/>
      </c>
      <c r="J150" s="98"/>
      <c r="K150" s="6"/>
      <c r="L150" s="15"/>
      <c r="M150" s="265"/>
      <c r="N150" s="265"/>
      <c r="P150" s="29"/>
    </row>
    <row r="151" spans="1:16" x14ac:dyDescent="0.25">
      <c r="A151" s="15"/>
      <c r="B151" s="265"/>
      <c r="C151" s="15"/>
      <c r="D151" s="9" t="str">
        <f t="shared" si="33"/>
        <v/>
      </c>
      <c r="E151" s="142" t="str">
        <f t="shared" si="36"/>
        <v>tap/cap</v>
      </c>
      <c r="F151" s="220" t="s">
        <v>105</v>
      </c>
      <c r="G151" s="6" t="str">
        <f t="shared" si="40"/>
        <v xml:space="preserve"> pack</v>
      </c>
      <c r="H151" s="6"/>
      <c r="I151" s="6" t="str">
        <f>IF( D151="", "",D151*H151)</f>
        <v/>
      </c>
      <c r="J151" s="98"/>
      <c r="K151" s="6"/>
      <c r="L151" s="15"/>
      <c r="M151" s="265"/>
      <c r="N151" s="265"/>
      <c r="P151" s="29"/>
    </row>
    <row r="152" spans="1:16" x14ac:dyDescent="0.25">
      <c r="A152" s="15"/>
      <c r="B152" s="265"/>
      <c r="C152" s="15"/>
      <c r="D152" s="9" t="str">
        <f t="shared" si="33"/>
        <v/>
      </c>
      <c r="E152" s="142" t="str">
        <f t="shared" si="36"/>
        <v>tap/cap</v>
      </c>
      <c r="F152" s="220" t="s">
        <v>106</v>
      </c>
      <c r="G152" s="6" t="str">
        <f t="shared" si="40"/>
        <v xml:space="preserve"> pack</v>
      </c>
      <c r="H152" s="6"/>
      <c r="I152" s="6" t="str">
        <f>IF( D152="", "",D152*H152)</f>
        <v/>
      </c>
      <c r="J152" s="98">
        <v>1</v>
      </c>
      <c r="K152" s="6">
        <v>1</v>
      </c>
      <c r="L152" s="15"/>
      <c r="M152" s="265"/>
      <c r="N152" s="265"/>
      <c r="P152" s="29"/>
    </row>
    <row r="153" spans="1:16" x14ac:dyDescent="0.25">
      <c r="A153" s="15"/>
      <c r="B153" s="265"/>
      <c r="C153" s="15"/>
      <c r="D153" s="9" t="str">
        <f t="shared" si="33"/>
        <v/>
      </c>
      <c r="E153" s="142" t="str">
        <f t="shared" si="36"/>
        <v>tap/cap</v>
      </c>
      <c r="F153" s="141" t="s">
        <v>963</v>
      </c>
      <c r="G153" s="249" t="str">
        <f t="shared" si="40"/>
        <v xml:space="preserve"> pack</v>
      </c>
      <c r="H153" s="6"/>
      <c r="I153" s="6"/>
      <c r="J153" s="98"/>
      <c r="K153" s="6"/>
      <c r="L153" s="15"/>
      <c r="M153" s="265"/>
      <c r="N153" s="265"/>
      <c r="P153" s="29"/>
    </row>
    <row r="154" spans="1:16" x14ac:dyDescent="0.25">
      <c r="A154" s="15"/>
      <c r="B154" s="265"/>
      <c r="C154" s="15"/>
      <c r="D154" s="9" t="str">
        <f t="shared" si="33"/>
        <v/>
      </c>
      <c r="E154" s="142" t="str">
        <f t="shared" si="36"/>
        <v>tap/cap</v>
      </c>
      <c r="F154" s="141" t="s">
        <v>107</v>
      </c>
      <c r="G154" s="6" t="str">
        <f t="shared" si="40"/>
        <v xml:space="preserve"> pack</v>
      </c>
      <c r="H154" s="6"/>
      <c r="I154" s="6" t="str">
        <f>IF( D154="", "",D154*H154)</f>
        <v/>
      </c>
      <c r="J154" s="98"/>
      <c r="K154" s="6"/>
      <c r="L154" s="15"/>
      <c r="M154" s="265"/>
      <c r="N154" s="265"/>
      <c r="P154" s="29"/>
    </row>
    <row r="155" spans="1:16" x14ac:dyDescent="0.25">
      <c r="A155" s="15"/>
      <c r="B155" s="265"/>
      <c r="C155" s="15"/>
      <c r="D155" s="9" t="str">
        <f t="shared" si="33"/>
        <v/>
      </c>
      <c r="E155" s="142" t="str">
        <f t="shared" si="36"/>
        <v>tap/cap</v>
      </c>
      <c r="F155" s="141" t="s">
        <v>800</v>
      </c>
      <c r="G155" s="249" t="str">
        <f t="shared" ref="G155:G156" si="41">D155 &amp;" pack"</f>
        <v xml:space="preserve"> pack</v>
      </c>
      <c r="H155" s="6"/>
      <c r="I155" s="249" t="str">
        <f t="shared" ref="I155:I156" si="42">IF( D155="", "",D155*H155)</f>
        <v/>
      </c>
      <c r="J155" s="98"/>
      <c r="K155" s="6"/>
      <c r="L155" s="15"/>
      <c r="M155" s="265"/>
      <c r="N155" s="265"/>
      <c r="P155" s="29"/>
    </row>
    <row r="156" spans="1:16" s="248" customFormat="1" x14ac:dyDescent="0.25">
      <c r="A156" s="108" t="s">
        <v>1118</v>
      </c>
      <c r="B156" s="296" t="s">
        <v>1186</v>
      </c>
      <c r="C156" s="108">
        <v>158</v>
      </c>
      <c r="D156" s="232" t="str">
        <f t="shared" si="33"/>
        <v/>
      </c>
      <c r="E156" s="233" t="str">
        <f t="shared" si="36"/>
        <v>tap/cap</v>
      </c>
      <c r="F156" s="216" t="s">
        <v>1117</v>
      </c>
      <c r="G156" s="108" t="str">
        <f t="shared" si="41"/>
        <v xml:space="preserve"> pack</v>
      </c>
      <c r="H156" s="108">
        <v>100</v>
      </c>
      <c r="I156" s="241" t="str">
        <f t="shared" si="42"/>
        <v/>
      </c>
      <c r="J156" s="241">
        <v>1</v>
      </c>
      <c r="K156" s="108">
        <v>2</v>
      </c>
      <c r="L156" s="108"/>
      <c r="M156" s="265"/>
      <c r="N156" s="265"/>
      <c r="O156" s="32"/>
      <c r="P156" s="29"/>
    </row>
    <row r="157" spans="1:16" x14ac:dyDescent="0.25">
      <c r="A157" s="15"/>
      <c r="B157" s="265"/>
      <c r="C157" s="15"/>
      <c r="D157" s="9" t="str">
        <f t="shared" si="33"/>
        <v/>
      </c>
      <c r="E157" s="142" t="str">
        <f t="shared" si="36"/>
        <v>tap/cap</v>
      </c>
      <c r="F157" s="220" t="s">
        <v>123</v>
      </c>
      <c r="G157" s="9" t="str">
        <f t="shared" ref="G157:G179" si="43">D157 &amp;" pack"</f>
        <v xml:space="preserve"> pack</v>
      </c>
      <c r="H157" s="6"/>
      <c r="I157" s="6" t="str">
        <f>IF( D157="", "",D157*H157)</f>
        <v/>
      </c>
      <c r="J157" s="6"/>
      <c r="K157" s="6"/>
      <c r="L157" s="15"/>
      <c r="M157" s="265"/>
      <c r="N157" s="265"/>
      <c r="P157" s="29"/>
    </row>
    <row r="158" spans="1:16" x14ac:dyDescent="0.25">
      <c r="A158" s="15"/>
      <c r="B158" s="265"/>
      <c r="C158" s="15"/>
      <c r="D158" s="9" t="str">
        <f t="shared" si="33"/>
        <v/>
      </c>
      <c r="E158" s="142" t="str">
        <f t="shared" si="36"/>
        <v>tap/cap</v>
      </c>
      <c r="F158" s="220" t="s">
        <v>124</v>
      </c>
      <c r="G158" s="9" t="str">
        <f t="shared" si="43"/>
        <v xml:space="preserve"> pack</v>
      </c>
      <c r="H158" s="6"/>
      <c r="I158" s="6" t="str">
        <f>IF( D158="", "",D158*H158)</f>
        <v/>
      </c>
      <c r="J158" s="98"/>
      <c r="K158" s="6"/>
      <c r="L158" s="15"/>
      <c r="M158" s="265"/>
      <c r="N158" s="265"/>
    </row>
    <row r="159" spans="1:16" x14ac:dyDescent="0.25">
      <c r="A159" s="15"/>
      <c r="B159" s="265"/>
      <c r="C159" s="15"/>
      <c r="D159" s="9" t="str">
        <f t="shared" si="33"/>
        <v/>
      </c>
      <c r="E159" s="142" t="str">
        <f t="shared" si="36"/>
        <v>tap/cap</v>
      </c>
      <c r="F159" s="141" t="s">
        <v>127</v>
      </c>
      <c r="G159" s="6" t="str">
        <f t="shared" si="43"/>
        <v xml:space="preserve"> pack</v>
      </c>
      <c r="H159" s="6">
        <v>240</v>
      </c>
      <c r="I159" s="6" t="str">
        <f>IF( D159="", "",D159*H159)</f>
        <v/>
      </c>
      <c r="J159" s="6">
        <v>1</v>
      </c>
      <c r="K159" s="6">
        <v>1</v>
      </c>
      <c r="L159" s="15"/>
      <c r="M159" s="265"/>
      <c r="N159" s="265"/>
    </row>
    <row r="160" spans="1:16" x14ac:dyDescent="0.25">
      <c r="A160" s="108" t="s">
        <v>976</v>
      </c>
      <c r="B160" s="265"/>
      <c r="C160" s="108"/>
      <c r="D160" s="232" t="str">
        <f t="shared" si="33"/>
        <v/>
      </c>
      <c r="E160" s="233" t="str">
        <f t="shared" si="36"/>
        <v>tap/cap</v>
      </c>
      <c r="F160" s="216" t="s">
        <v>975</v>
      </c>
      <c r="G160" s="108" t="str">
        <f t="shared" si="43"/>
        <v xml:space="preserve"> pack</v>
      </c>
      <c r="H160" s="108"/>
      <c r="I160" s="108"/>
      <c r="J160" s="108"/>
      <c r="K160" s="108"/>
      <c r="L160" s="108"/>
      <c r="M160" s="265"/>
      <c r="N160" s="265"/>
    </row>
    <row r="161" spans="1:20" x14ac:dyDescent="0.25">
      <c r="A161" s="15"/>
      <c r="B161" s="265"/>
      <c r="C161" s="269" t="s">
        <v>1066</v>
      </c>
      <c r="D161" s="9" t="str">
        <f t="shared" si="33"/>
        <v/>
      </c>
      <c r="E161" s="142" t="str">
        <f t="shared" si="36"/>
        <v>tap/cap</v>
      </c>
      <c r="F161" s="220" t="s">
        <v>801</v>
      </c>
      <c r="G161" s="6" t="str">
        <f t="shared" si="43"/>
        <v xml:space="preserve"> pack</v>
      </c>
      <c r="H161" s="6">
        <v>260</v>
      </c>
      <c r="I161" s="6" t="str">
        <f>IF( D161="", "",D161*H161)</f>
        <v/>
      </c>
      <c r="J161" s="6">
        <v>2</v>
      </c>
      <c r="K161" s="6">
        <v>2</v>
      </c>
      <c r="L161" s="269" t="s">
        <v>1066</v>
      </c>
      <c r="M161" s="265"/>
      <c r="N161" s="265"/>
    </row>
    <row r="162" spans="1:20" x14ac:dyDescent="0.25">
      <c r="A162" s="15"/>
      <c r="B162" s="265"/>
      <c r="C162" s="15"/>
      <c r="D162" s="9" t="str">
        <f t="shared" si="33"/>
        <v/>
      </c>
      <c r="E162" s="142" t="str">
        <f t="shared" si="36"/>
        <v>tap/cap</v>
      </c>
      <c r="F162" s="150" t="s">
        <v>128</v>
      </c>
      <c r="G162" s="9" t="str">
        <f t="shared" si="43"/>
        <v xml:space="preserve"> pack</v>
      </c>
      <c r="H162" s="6"/>
      <c r="I162" s="6" t="str">
        <f>IF( D162="", "",D162*H162)</f>
        <v/>
      </c>
      <c r="J162" s="6"/>
      <c r="K162" s="6"/>
      <c r="L162" s="15"/>
      <c r="M162" s="265"/>
      <c r="N162" s="265"/>
    </row>
    <row r="163" spans="1:20" x14ac:dyDescent="0.25">
      <c r="A163" s="15"/>
      <c r="B163" s="265"/>
      <c r="C163" s="15"/>
      <c r="D163" s="9" t="str">
        <f t="shared" si="33"/>
        <v/>
      </c>
      <c r="E163" s="142" t="str">
        <f t="shared" si="36"/>
        <v>tap/cap</v>
      </c>
      <c r="F163" s="150" t="s">
        <v>129</v>
      </c>
      <c r="G163" s="9" t="str">
        <f t="shared" si="43"/>
        <v xml:space="preserve"> pack</v>
      </c>
      <c r="H163" s="6"/>
      <c r="I163" s="6" t="str">
        <f>IF( D163="", "",D163*H163)</f>
        <v/>
      </c>
      <c r="J163" s="6"/>
      <c r="K163" s="6"/>
      <c r="L163" s="15"/>
      <c r="M163" s="265"/>
      <c r="N163" s="265"/>
    </row>
    <row r="164" spans="1:20" x14ac:dyDescent="0.25">
      <c r="A164" s="15"/>
      <c r="B164" s="265"/>
      <c r="C164" s="15"/>
      <c r="D164" s="9" t="str">
        <f t="shared" si="33"/>
        <v/>
      </c>
      <c r="E164" s="142" t="str">
        <f t="shared" si="36"/>
        <v>tap/cap</v>
      </c>
      <c r="F164" s="150" t="s">
        <v>130</v>
      </c>
      <c r="G164" s="9" t="str">
        <f t="shared" si="43"/>
        <v xml:space="preserve"> pack</v>
      </c>
      <c r="H164" s="6"/>
      <c r="I164" s="6" t="str">
        <f>IF( D164="", "",D164*H164)</f>
        <v/>
      </c>
      <c r="J164" s="6"/>
      <c r="K164" s="6"/>
      <c r="L164" s="15"/>
      <c r="M164" s="265"/>
      <c r="N164" s="265"/>
    </row>
    <row r="165" spans="1:20" x14ac:dyDescent="0.25">
      <c r="A165" s="15"/>
      <c r="B165" s="265"/>
      <c r="C165" s="15"/>
      <c r="D165" s="9" t="str">
        <f t="shared" si="33"/>
        <v/>
      </c>
      <c r="E165" s="142" t="str">
        <f t="shared" si="36"/>
        <v>tap/cap</v>
      </c>
      <c r="F165" s="141" t="s">
        <v>802</v>
      </c>
      <c r="G165" s="9" t="str">
        <f t="shared" si="43"/>
        <v xml:space="preserve"> pack</v>
      </c>
      <c r="H165" s="6"/>
      <c r="I165" s="6"/>
      <c r="J165" s="6"/>
      <c r="K165" s="6"/>
      <c r="L165" s="15"/>
      <c r="M165" s="265"/>
      <c r="N165" s="265"/>
    </row>
    <row r="166" spans="1:20" x14ac:dyDescent="0.25">
      <c r="A166" s="15"/>
      <c r="B166" s="265"/>
      <c r="C166" s="15"/>
      <c r="D166" s="9" t="str">
        <f t="shared" si="33"/>
        <v/>
      </c>
      <c r="E166" s="142" t="str">
        <f t="shared" ref="E166:E170" si="44">IF(OR(ISNUMBER(SEARCH("gel",F166)),ISNUMBER(SEARCH("cream",F166)),ISNUMBER(SEARCH("oint",F166)),ISNUMBER(SEARCH("ointment",F166)),ISNUMBER(SEARCH("balm",F166))),"cream",IF( ISNUMBER(SEARCH("inj",F166)), "inj",IF( ISNUMBER(SEARCH("sachet",F166)),"sachet",IF( ISNUMBER(SEARCH("eye",F166)),"eye",IF( ISNUMBER(SEARCH("ear",F166)),"eye",IF( ISNUMBER(SEARCH("syp",F166)),"syp",IF( ISNUMBER(SEARCH("spray",F166)),"lotion",IF( ISNUMBER(SEARCH("lotion",F166)),"lotion","tap/cap"  ) )))))))</f>
        <v>tap/cap</v>
      </c>
      <c r="F166" s="141" t="s">
        <v>131</v>
      </c>
      <c r="G166" s="9" t="str">
        <f t="shared" si="43"/>
        <v xml:space="preserve"> pack</v>
      </c>
      <c r="H166" s="6"/>
      <c r="I166" s="6" t="str">
        <f>IF( D166="", "",D166*H166)</f>
        <v/>
      </c>
      <c r="J166" s="6"/>
      <c r="K166" s="6"/>
      <c r="L166" s="15"/>
      <c r="M166" s="265"/>
      <c r="N166" s="265"/>
      <c r="T166" t="s">
        <v>134</v>
      </c>
    </row>
    <row r="167" spans="1:20" x14ac:dyDescent="0.25">
      <c r="A167" s="15"/>
      <c r="B167" s="265"/>
      <c r="C167" s="15"/>
      <c r="D167" s="9"/>
      <c r="E167" s="142" t="str">
        <f t="shared" si="44"/>
        <v>tap/cap</v>
      </c>
      <c r="F167" s="141" t="s">
        <v>803</v>
      </c>
      <c r="G167" s="9" t="str">
        <f t="shared" si="43"/>
        <v xml:space="preserve"> pack</v>
      </c>
      <c r="H167" s="6"/>
      <c r="I167" s="6"/>
      <c r="J167" s="6"/>
      <c r="K167" s="6"/>
      <c r="L167" s="15"/>
      <c r="M167" s="265"/>
      <c r="N167" s="265"/>
    </row>
    <row r="168" spans="1:20" x14ac:dyDescent="0.25">
      <c r="A168" s="15"/>
      <c r="B168" s="265"/>
      <c r="C168" s="15"/>
      <c r="D168" s="9" t="str">
        <f t="shared" ref="D168:D179" si="45">IF( J168-K168 &gt; 0,J168-K168, "")</f>
        <v/>
      </c>
      <c r="E168" s="142" t="str">
        <f t="shared" si="44"/>
        <v>tap/cap</v>
      </c>
      <c r="F168" s="166" t="s">
        <v>138</v>
      </c>
      <c r="G168" s="9" t="str">
        <f t="shared" si="43"/>
        <v xml:space="preserve"> pack</v>
      </c>
      <c r="H168" s="6">
        <v>310</v>
      </c>
      <c r="I168" s="6" t="str">
        <f t="shared" ref="I168:I179" si="46">IF( D168="", "",D168*H168)</f>
        <v/>
      </c>
      <c r="J168" s="6">
        <v>1</v>
      </c>
      <c r="K168" s="6">
        <v>1</v>
      </c>
      <c r="L168" s="15"/>
      <c r="M168" s="265"/>
      <c r="N168" s="265"/>
    </row>
    <row r="169" spans="1:20" x14ac:dyDescent="0.25">
      <c r="A169" s="15"/>
      <c r="B169" s="265"/>
      <c r="C169" s="15"/>
      <c r="D169" s="9" t="str">
        <f t="shared" si="45"/>
        <v/>
      </c>
      <c r="E169" s="142" t="str">
        <f t="shared" si="44"/>
        <v>tap/cap</v>
      </c>
      <c r="F169" s="166" t="s">
        <v>139</v>
      </c>
      <c r="G169" s="9" t="str">
        <f t="shared" si="43"/>
        <v xml:space="preserve"> pack</v>
      </c>
      <c r="H169" s="6"/>
      <c r="I169" s="6" t="str">
        <f t="shared" si="46"/>
        <v/>
      </c>
      <c r="J169" s="6"/>
      <c r="K169" s="6"/>
      <c r="L169" s="15"/>
      <c r="M169" s="265"/>
      <c r="N169" s="265"/>
    </row>
    <row r="170" spans="1:20" x14ac:dyDescent="0.25">
      <c r="A170" s="15"/>
      <c r="B170" s="294" t="s">
        <v>1191</v>
      </c>
      <c r="C170" s="284" t="s">
        <v>1192</v>
      </c>
      <c r="D170" s="9">
        <f t="shared" si="45"/>
        <v>1</v>
      </c>
      <c r="E170" s="142" t="str">
        <f t="shared" si="44"/>
        <v>tap/cap</v>
      </c>
      <c r="F170" s="141" t="s">
        <v>143</v>
      </c>
      <c r="G170" s="9" t="str">
        <f t="shared" si="43"/>
        <v>1 pack</v>
      </c>
      <c r="H170" s="6">
        <v>680</v>
      </c>
      <c r="I170" s="6">
        <f t="shared" si="46"/>
        <v>680</v>
      </c>
      <c r="J170" s="6">
        <v>1</v>
      </c>
      <c r="K170" s="6">
        <v>0</v>
      </c>
      <c r="L170" s="269" t="s">
        <v>1082</v>
      </c>
      <c r="M170" s="15"/>
      <c r="N170" s="265"/>
    </row>
    <row r="171" spans="1:20" x14ac:dyDescent="0.25">
      <c r="A171" s="15"/>
      <c r="B171" s="265"/>
      <c r="C171" s="15"/>
      <c r="D171" s="57" t="str">
        <f t="shared" si="45"/>
        <v/>
      </c>
      <c r="E171" s="157" t="s">
        <v>515</v>
      </c>
      <c r="F171" s="59" t="s">
        <v>88</v>
      </c>
      <c r="G171" s="58" t="str">
        <f t="shared" si="43"/>
        <v xml:space="preserve"> pack</v>
      </c>
      <c r="H171" s="58">
        <v>80</v>
      </c>
      <c r="I171" s="58" t="str">
        <f t="shared" si="46"/>
        <v/>
      </c>
      <c r="J171" s="58">
        <v>1</v>
      </c>
      <c r="K171" s="58">
        <v>1</v>
      </c>
      <c r="L171" s="15"/>
      <c r="M171" s="265"/>
      <c r="N171" s="265"/>
    </row>
    <row r="172" spans="1:20" x14ac:dyDescent="0.25">
      <c r="A172" s="15"/>
      <c r="B172" s="15"/>
      <c r="C172" s="269"/>
      <c r="D172" s="57" t="str">
        <f t="shared" si="45"/>
        <v/>
      </c>
      <c r="E172" s="157" t="s">
        <v>515</v>
      </c>
      <c r="F172" s="59" t="s">
        <v>94</v>
      </c>
      <c r="G172" s="58" t="str">
        <f t="shared" si="43"/>
        <v xml:space="preserve"> pack</v>
      </c>
      <c r="H172" s="58">
        <v>1150</v>
      </c>
      <c r="I172" s="58" t="str">
        <f t="shared" si="46"/>
        <v/>
      </c>
      <c r="J172" s="58">
        <v>1</v>
      </c>
      <c r="K172" s="58">
        <v>1</v>
      </c>
      <c r="L172" s="269"/>
      <c r="M172" s="15"/>
      <c r="N172" s="265"/>
    </row>
    <row r="173" spans="1:20" x14ac:dyDescent="0.25">
      <c r="A173" s="15"/>
      <c r="B173" s="15"/>
      <c r="C173" s="269"/>
      <c r="D173" s="57" t="str">
        <f t="shared" si="45"/>
        <v/>
      </c>
      <c r="E173" s="157" t="s">
        <v>515</v>
      </c>
      <c r="F173" s="59" t="s">
        <v>1085</v>
      </c>
      <c r="G173" s="58" t="str">
        <f>D173 &amp;" pack"</f>
        <v xml:space="preserve"> pack</v>
      </c>
      <c r="H173" s="58"/>
      <c r="I173" s="58" t="str">
        <f t="shared" si="46"/>
        <v/>
      </c>
      <c r="J173" s="58">
        <v>0</v>
      </c>
      <c r="K173" s="58"/>
      <c r="L173" s="269"/>
      <c r="M173" s="15"/>
      <c r="N173" s="265"/>
    </row>
    <row r="174" spans="1:20" x14ac:dyDescent="0.25">
      <c r="A174" s="15"/>
      <c r="B174" s="15"/>
      <c r="C174" s="269" t="s">
        <v>1079</v>
      </c>
      <c r="D174" s="57" t="str">
        <f t="shared" si="45"/>
        <v/>
      </c>
      <c r="E174" s="157" t="s">
        <v>515</v>
      </c>
      <c r="F174" s="59" t="s">
        <v>819</v>
      </c>
      <c r="G174" s="58" t="str">
        <f t="shared" si="43"/>
        <v xml:space="preserve"> pack</v>
      </c>
      <c r="H174" s="58">
        <v>70</v>
      </c>
      <c r="I174" s="58" t="str">
        <f t="shared" si="46"/>
        <v/>
      </c>
      <c r="J174" s="58">
        <v>1</v>
      </c>
      <c r="K174" s="58">
        <v>1</v>
      </c>
      <c r="L174" s="269" t="s">
        <v>1079</v>
      </c>
      <c r="M174" s="15"/>
      <c r="N174" s="265"/>
    </row>
    <row r="175" spans="1:20" x14ac:dyDescent="0.25">
      <c r="A175" s="15"/>
      <c r="B175" s="265"/>
      <c r="C175" s="15"/>
      <c r="D175" s="57" t="str">
        <f t="shared" si="45"/>
        <v/>
      </c>
      <c r="E175" s="157" t="s">
        <v>515</v>
      </c>
      <c r="F175" s="59" t="s">
        <v>110</v>
      </c>
      <c r="G175" s="58" t="str">
        <f t="shared" si="43"/>
        <v xml:space="preserve"> pack</v>
      </c>
      <c r="H175" s="58"/>
      <c r="I175" s="58" t="str">
        <f t="shared" si="46"/>
        <v/>
      </c>
      <c r="J175" s="58">
        <v>1</v>
      </c>
      <c r="K175" s="58">
        <v>1</v>
      </c>
      <c r="L175" s="15"/>
      <c r="M175" s="265"/>
      <c r="N175" s="265"/>
    </row>
    <row r="176" spans="1:20" x14ac:dyDescent="0.25">
      <c r="A176" s="15"/>
      <c r="B176" s="268"/>
      <c r="C176" s="58"/>
      <c r="D176" s="57" t="str">
        <f t="shared" si="45"/>
        <v/>
      </c>
      <c r="E176" s="157" t="s">
        <v>515</v>
      </c>
      <c r="F176" s="216" t="s">
        <v>820</v>
      </c>
      <c r="G176" s="58" t="str">
        <f t="shared" si="43"/>
        <v xml:space="preserve"> pack</v>
      </c>
      <c r="H176" s="58"/>
      <c r="I176" s="58" t="str">
        <f t="shared" si="46"/>
        <v/>
      </c>
      <c r="J176" s="58">
        <v>2</v>
      </c>
      <c r="K176" s="58">
        <v>2</v>
      </c>
      <c r="L176" s="58"/>
      <c r="M176" s="268"/>
      <c r="N176" s="268"/>
    </row>
    <row r="177" spans="1:14" x14ac:dyDescent="0.25">
      <c r="A177" s="15"/>
      <c r="B177" s="268"/>
      <c r="C177" s="58"/>
      <c r="D177" s="57" t="str">
        <f t="shared" si="45"/>
        <v/>
      </c>
      <c r="E177" s="157" t="s">
        <v>1109</v>
      </c>
      <c r="F177" s="216" t="s">
        <v>112</v>
      </c>
      <c r="G177" s="58" t="str">
        <f t="shared" si="43"/>
        <v xml:space="preserve"> pack</v>
      </c>
      <c r="H177" s="58"/>
      <c r="I177" s="58" t="str">
        <f t="shared" si="46"/>
        <v/>
      </c>
      <c r="J177" s="58"/>
      <c r="K177" s="58"/>
      <c r="L177" s="58"/>
      <c r="M177" s="268"/>
      <c r="N177" s="268"/>
    </row>
    <row r="178" spans="1:14" x14ac:dyDescent="0.25">
      <c r="A178" s="15"/>
      <c r="B178" s="268"/>
      <c r="C178" s="58"/>
      <c r="D178" s="57" t="str">
        <f t="shared" si="45"/>
        <v/>
      </c>
      <c r="E178" s="157" t="s">
        <v>515</v>
      </c>
      <c r="F178" s="216" t="s">
        <v>821</v>
      </c>
      <c r="G178" s="58" t="str">
        <f t="shared" si="43"/>
        <v xml:space="preserve"> pack</v>
      </c>
      <c r="H178" s="58"/>
      <c r="I178" s="58" t="str">
        <f t="shared" si="46"/>
        <v/>
      </c>
      <c r="J178" s="58">
        <v>1</v>
      </c>
      <c r="K178" s="58">
        <v>1</v>
      </c>
      <c r="L178" s="58"/>
      <c r="M178" s="268"/>
      <c r="N178" s="268"/>
    </row>
    <row r="179" spans="1:14" x14ac:dyDescent="0.25">
      <c r="A179" s="15"/>
      <c r="B179" s="268"/>
      <c r="C179" s="58"/>
      <c r="D179" s="57" t="str">
        <f t="shared" si="45"/>
        <v/>
      </c>
      <c r="E179" s="157" t="s">
        <v>515</v>
      </c>
      <c r="F179" s="59" t="s">
        <v>822</v>
      </c>
      <c r="G179" s="58" t="str">
        <f t="shared" si="43"/>
        <v xml:space="preserve"> pack</v>
      </c>
      <c r="H179" s="58">
        <v>115</v>
      </c>
      <c r="I179" s="58" t="str">
        <f t="shared" si="46"/>
        <v/>
      </c>
      <c r="J179" s="58">
        <v>3</v>
      </c>
      <c r="K179" s="58">
        <v>3</v>
      </c>
      <c r="L179" s="58"/>
      <c r="M179" s="268"/>
      <c r="N179" s="268"/>
    </row>
    <row r="180" spans="1:14" x14ac:dyDescent="0.25">
      <c r="B180" s="14"/>
    </row>
    <row r="181" spans="1:14" x14ac:dyDescent="0.25">
      <c r="B181" s="14"/>
    </row>
    <row r="182" spans="1:14" x14ac:dyDescent="0.25">
      <c r="B182" s="14"/>
    </row>
    <row r="183" spans="1:14" x14ac:dyDescent="0.25">
      <c r="B183" s="14"/>
    </row>
    <row r="184" spans="1:14" x14ac:dyDescent="0.25">
      <c r="B184" s="14"/>
    </row>
    <row r="185" spans="1:14" x14ac:dyDescent="0.25">
      <c r="B185" s="14"/>
    </row>
    <row r="186" spans="1:14" x14ac:dyDescent="0.25">
      <c r="B186" s="14"/>
    </row>
    <row r="187" spans="1:14" x14ac:dyDescent="0.25">
      <c r="B187" s="14"/>
    </row>
    <row r="188" spans="1:14" x14ac:dyDescent="0.25">
      <c r="B188" s="14"/>
    </row>
    <row r="189" spans="1:14" x14ac:dyDescent="0.25">
      <c r="B189" s="14"/>
    </row>
    <row r="190" spans="1:14" x14ac:dyDescent="0.25">
      <c r="B190" s="14"/>
    </row>
    <row r="191" spans="1:14" x14ac:dyDescent="0.25">
      <c r="B191" s="14"/>
    </row>
    <row r="192" spans="1:14" x14ac:dyDescent="0.25">
      <c r="B192" s="14"/>
    </row>
    <row r="193" spans="2:7" x14ac:dyDescent="0.25">
      <c r="B193" s="14"/>
    </row>
    <row r="194" spans="2:7" x14ac:dyDescent="0.25">
      <c r="B194" s="14"/>
    </row>
    <row r="195" spans="2:7" x14ac:dyDescent="0.25">
      <c r="B195" s="14"/>
    </row>
    <row r="196" spans="2:7" x14ac:dyDescent="0.25">
      <c r="B196" s="14"/>
    </row>
    <row r="197" spans="2:7" x14ac:dyDescent="0.25">
      <c r="B197" s="14"/>
    </row>
    <row r="198" spans="2:7" x14ac:dyDescent="0.25">
      <c r="B198" s="14"/>
    </row>
    <row r="199" spans="2:7" x14ac:dyDescent="0.25">
      <c r="B199" s="14"/>
    </row>
    <row r="200" spans="2:7" x14ac:dyDescent="0.25">
      <c r="B200" s="14"/>
    </row>
    <row r="201" spans="2:7" x14ac:dyDescent="0.25">
      <c r="B201" s="14"/>
    </row>
    <row r="202" spans="2:7" x14ac:dyDescent="0.25">
      <c r="B202" s="14"/>
      <c r="F202" s="141" t="s">
        <v>121</v>
      </c>
      <c r="G202" s="9" t="s">
        <v>1043</v>
      </c>
    </row>
    <row r="203" spans="2:7" x14ac:dyDescent="0.25">
      <c r="B203" s="14"/>
      <c r="F203" s="141" t="s">
        <v>144</v>
      </c>
      <c r="G203" s="9" t="s">
        <v>1043</v>
      </c>
    </row>
    <row r="204" spans="2:7" x14ac:dyDescent="0.25">
      <c r="B204" s="14"/>
      <c r="F204" s="141" t="s">
        <v>39</v>
      </c>
      <c r="G204" s="249" t="s">
        <v>843</v>
      </c>
    </row>
    <row r="205" spans="2:7" x14ac:dyDescent="0.25">
      <c r="B205" s="14"/>
      <c r="F205" s="141" t="s">
        <v>93</v>
      </c>
      <c r="G205" s="249" t="s">
        <v>1043</v>
      </c>
    </row>
    <row r="206" spans="2:7" x14ac:dyDescent="0.25">
      <c r="B206" s="14"/>
      <c r="F206" s="141" t="s">
        <v>133</v>
      </c>
      <c r="G206" s="9" t="s">
        <v>466</v>
      </c>
    </row>
    <row r="207" spans="2:7" x14ac:dyDescent="0.25">
      <c r="B207" s="14"/>
      <c r="F207" s="155" t="s">
        <v>794</v>
      </c>
      <c r="G207" s="151" t="s">
        <v>843</v>
      </c>
    </row>
    <row r="208" spans="2:7" x14ac:dyDescent="0.25">
      <c r="B208" s="14"/>
      <c r="F208" s="155" t="s">
        <v>62</v>
      </c>
      <c r="G208" s="151" t="s">
        <v>1114</v>
      </c>
    </row>
    <row r="209" spans="2:7" x14ac:dyDescent="0.25">
      <c r="B209" s="14"/>
      <c r="F209" s="155" t="s">
        <v>63</v>
      </c>
      <c r="G209" s="151" t="s">
        <v>1114</v>
      </c>
    </row>
    <row r="210" spans="2:7" x14ac:dyDescent="0.25">
      <c r="B210" s="14"/>
      <c r="F210" s="216" t="s">
        <v>101</v>
      </c>
      <c r="G210" s="151" t="s">
        <v>466</v>
      </c>
    </row>
    <row r="211" spans="2:7" x14ac:dyDescent="0.25">
      <c r="B211" s="14"/>
      <c r="F211" s="102" t="s">
        <v>971</v>
      </c>
      <c r="G211" s="9" t="s">
        <v>466</v>
      </c>
    </row>
    <row r="212" spans="2:7" x14ac:dyDescent="0.25">
      <c r="B212" s="14"/>
      <c r="F212" s="217" t="s">
        <v>26</v>
      </c>
      <c r="G212" s="9" t="s">
        <v>778</v>
      </c>
    </row>
    <row r="213" spans="2:7" x14ac:dyDescent="0.25">
      <c r="B213" s="14"/>
      <c r="F213" s="217" t="s">
        <v>1045</v>
      </c>
      <c r="G213" s="232" t="s">
        <v>466</v>
      </c>
    </row>
    <row r="214" spans="2:7" x14ac:dyDescent="0.25">
      <c r="B214" s="14"/>
      <c r="F214" s="216" t="s">
        <v>66</v>
      </c>
      <c r="G214" s="9" t="s">
        <v>1043</v>
      </c>
    </row>
    <row r="215" spans="2:7" x14ac:dyDescent="0.25">
      <c r="B215" s="14"/>
      <c r="F215" s="216" t="s">
        <v>68</v>
      </c>
      <c r="G215" s="9" t="s">
        <v>778</v>
      </c>
    </row>
    <row r="216" spans="2:7" x14ac:dyDescent="0.25">
      <c r="B216" s="14"/>
      <c r="F216" s="216" t="s">
        <v>69</v>
      </c>
      <c r="G216" s="232" t="s">
        <v>1006</v>
      </c>
    </row>
    <row r="217" spans="2:7" x14ac:dyDescent="0.25">
      <c r="B217" s="14"/>
      <c r="F217" s="141" t="s">
        <v>81</v>
      </c>
      <c r="G217" s="12" t="s">
        <v>1043</v>
      </c>
    </row>
    <row r="218" spans="2:7" x14ac:dyDescent="0.25">
      <c r="B218" s="14"/>
      <c r="F218" s="141" t="s">
        <v>807</v>
      </c>
      <c r="G218" s="249" t="s">
        <v>466</v>
      </c>
    </row>
    <row r="219" spans="2:7" x14ac:dyDescent="0.25">
      <c r="B219" s="14"/>
      <c r="F219" s="216" t="s">
        <v>835</v>
      </c>
      <c r="G219" s="108" t="s">
        <v>466</v>
      </c>
    </row>
    <row r="220" spans="2:7" x14ac:dyDescent="0.25">
      <c r="B220" s="14"/>
      <c r="F220" s="220" t="s">
        <v>91</v>
      </c>
      <c r="G220" s="249" t="s">
        <v>466</v>
      </c>
    </row>
    <row r="221" spans="2:7" x14ac:dyDescent="0.25">
      <c r="B221" s="14"/>
      <c r="F221" s="59" t="s">
        <v>88</v>
      </c>
      <c r="G221" s="58" t="s">
        <v>466</v>
      </c>
    </row>
    <row r="222" spans="2:7" x14ac:dyDescent="0.25">
      <c r="B222" s="14"/>
      <c r="F222" s="59" t="s">
        <v>94</v>
      </c>
      <c r="G222" s="58" t="s">
        <v>466</v>
      </c>
    </row>
    <row r="223" spans="2:7" x14ac:dyDescent="0.25">
      <c r="B223" s="14"/>
    </row>
    <row r="224" spans="2:7" x14ac:dyDescent="0.25">
      <c r="B224" s="14"/>
    </row>
    <row r="225" spans="1:13" x14ac:dyDescent="0.25">
      <c r="B225" s="14"/>
    </row>
    <row r="226" spans="1:13" x14ac:dyDescent="0.25">
      <c r="B226" s="14"/>
    </row>
    <row r="227" spans="1:13" x14ac:dyDescent="0.25">
      <c r="B227" s="14"/>
    </row>
    <row r="228" spans="1:13" x14ac:dyDescent="0.25">
      <c r="B228" s="14"/>
    </row>
    <row r="229" spans="1:13" x14ac:dyDescent="0.25">
      <c r="B229" s="14"/>
    </row>
    <row r="230" spans="1:13" x14ac:dyDescent="0.25">
      <c r="B230" s="14"/>
    </row>
    <row r="231" spans="1:13" x14ac:dyDescent="0.25">
      <c r="B231" s="14"/>
    </row>
    <row r="232" spans="1:13" x14ac:dyDescent="0.25">
      <c r="B232" s="14"/>
    </row>
    <row r="233" spans="1:13" x14ac:dyDescent="0.25">
      <c r="B233" s="14"/>
      <c r="G233" s="13"/>
      <c r="H233" s="13"/>
      <c r="I233" s="13"/>
    </row>
    <row r="234" spans="1:13" x14ac:dyDescent="0.25">
      <c r="A234" s="108" t="s">
        <v>1123</v>
      </c>
      <c r="B234" s="108"/>
      <c r="C234" s="108"/>
      <c r="D234" s="232" t="str">
        <f t="shared" ref="D234" si="47">IF( J234-K234 &gt; 0,J234-K234, "")</f>
        <v/>
      </c>
      <c r="E234" s="233" t="s">
        <v>1122</v>
      </c>
      <c r="F234" s="217" t="s">
        <v>1121</v>
      </c>
      <c r="G234" s="108" t="str">
        <f>D234 &amp;" pack"</f>
        <v xml:space="preserve"> pack</v>
      </c>
      <c r="H234" s="108">
        <v>102</v>
      </c>
      <c r="I234" s="108" t="str">
        <f t="shared" ref="I234" si="48">IF( D234="", "",D234*H234)</f>
        <v/>
      </c>
      <c r="J234" s="108">
        <v>1</v>
      </c>
      <c r="K234" s="108">
        <v>1</v>
      </c>
      <c r="L234" s="287" t="s">
        <v>1150</v>
      </c>
      <c r="M234" s="108" t="s">
        <v>1151</v>
      </c>
    </row>
    <row r="236" spans="1:13" x14ac:dyDescent="0.25">
      <c r="F236" s="312" t="s">
        <v>1209</v>
      </c>
    </row>
  </sheetData>
  <autoFilter ref="D1:D236"/>
  <sortState ref="A3:N171">
    <sortCondition ref="E3:E171"/>
    <sortCondition ref="F3:F171"/>
  </sortState>
  <pageMargins left="0.15748031496062992" right="0.11811023622047245" top="0.52" bottom="0.54" header="0.31496062992125984" footer="0.31496062992125984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zoomScale="87" zoomScaleNormal="87" workbookViewId="0">
      <pane ySplit="1" topLeftCell="A52" activePane="bottomLeft" state="frozen"/>
      <selection pane="bottomLeft" activeCell="D87" sqref="D87"/>
    </sheetView>
  </sheetViews>
  <sheetFormatPr defaultRowHeight="15" x14ac:dyDescent="0.25"/>
  <cols>
    <col min="1" max="1" width="18.28515625" customWidth="1"/>
    <col min="2" max="2" width="8.5703125" style="14" customWidth="1"/>
    <col min="3" max="3" width="13.140625" style="14" customWidth="1"/>
    <col min="4" max="4" width="33.28515625" bestFit="1" customWidth="1"/>
    <col min="5" max="7" width="13" style="11" customWidth="1"/>
    <col min="8" max="8" width="13.42578125" style="14" customWidth="1"/>
    <col min="9" max="9" width="10.5703125" style="14" customWidth="1"/>
    <col min="10" max="10" width="23.5703125" style="11" bestFit="1" customWidth="1"/>
  </cols>
  <sheetData>
    <row r="1" spans="1:13" ht="14.45" x14ac:dyDescent="0.3">
      <c r="A1" s="15" t="s">
        <v>1062</v>
      </c>
      <c r="B1" s="1" t="s">
        <v>0</v>
      </c>
      <c r="C1" s="1" t="s">
        <v>492</v>
      </c>
      <c r="D1" s="2" t="s">
        <v>827</v>
      </c>
      <c r="E1" s="1"/>
      <c r="F1" s="1" t="s">
        <v>1</v>
      </c>
      <c r="G1" s="1" t="s">
        <v>2</v>
      </c>
      <c r="H1" s="61" t="s">
        <v>489</v>
      </c>
      <c r="I1" s="61" t="s">
        <v>490</v>
      </c>
      <c r="J1" s="3" t="s">
        <v>3</v>
      </c>
    </row>
    <row r="2" spans="1:13" x14ac:dyDescent="0.25">
      <c r="A2" s="15"/>
      <c r="B2" s="99" t="str">
        <f t="shared" ref="B2:B6" si="0">IF( H2-I2 &gt; 0,H2-I2, "")</f>
        <v/>
      </c>
      <c r="C2" s="99" t="str">
        <f t="shared" ref="C2:C6" si="1">IF(ISNUMBER(SEARCH("gel",D2)),"cream",IF(ISNUMBER(SEARCH("syp",D2)),"syp",IF(ISNUMBER(SEARCH("drop",D2)),"drops",IF(ISNUMBER(SEARCH("cream",D2)),"cream",IF(ISNUMBER(SEARCH("oint",D2)),"cream",IF(ISNUMBER(SEARCH("inj",D2)),"inj",IF(ISNUMBER(SEARCH("lotion",D2)),"lotion",IF(ISNUMBER(SEARCH("e/drop",D2)),"drops","tab/cap"))))))))</f>
        <v>cream</v>
      </c>
      <c r="D2" s="102" t="s">
        <v>242</v>
      </c>
      <c r="E2" s="101" t="str">
        <f t="shared" ref="E2:E6" si="2">B2 &amp;" pack"</f>
        <v xml:space="preserve"> pack</v>
      </c>
      <c r="F2" s="101"/>
      <c r="G2" s="103" t="str">
        <f t="shared" ref="G2:G6" si="3">IF( B2="", "",B2*F2)</f>
        <v/>
      </c>
      <c r="H2" s="99">
        <v>7</v>
      </c>
      <c r="I2" s="99">
        <v>7</v>
      </c>
      <c r="J2" s="22" t="s">
        <v>1034</v>
      </c>
    </row>
    <row r="3" spans="1:13" ht="14.45" x14ac:dyDescent="0.3">
      <c r="A3" s="15"/>
      <c r="B3" s="99">
        <f t="shared" si="0"/>
        <v>2</v>
      </c>
      <c r="C3" s="99" t="str">
        <f t="shared" si="1"/>
        <v>cream</v>
      </c>
      <c r="D3" s="102" t="s">
        <v>966</v>
      </c>
      <c r="E3" s="101" t="str">
        <f t="shared" si="2"/>
        <v>2 pack</v>
      </c>
      <c r="F3" s="101"/>
      <c r="G3" s="103">
        <f t="shared" si="3"/>
        <v>0</v>
      </c>
      <c r="H3" s="99">
        <v>2</v>
      </c>
      <c r="I3" s="99">
        <v>0</v>
      </c>
      <c r="J3" s="22" t="s">
        <v>1034</v>
      </c>
    </row>
    <row r="4" spans="1:13" ht="14.45" x14ac:dyDescent="0.3">
      <c r="A4" s="15"/>
      <c r="B4" s="99">
        <f t="shared" si="0"/>
        <v>2</v>
      </c>
      <c r="C4" s="99" t="str">
        <f t="shared" si="1"/>
        <v>cream</v>
      </c>
      <c r="D4" s="102" t="s">
        <v>289</v>
      </c>
      <c r="E4" s="101" t="str">
        <f t="shared" si="2"/>
        <v>2 pack</v>
      </c>
      <c r="F4" s="101">
        <v>629</v>
      </c>
      <c r="G4" s="103">
        <f t="shared" si="3"/>
        <v>1258</v>
      </c>
      <c r="H4" s="99">
        <v>10</v>
      </c>
      <c r="I4" s="99">
        <v>8</v>
      </c>
      <c r="J4" s="22" t="s">
        <v>1034</v>
      </c>
    </row>
    <row r="5" spans="1:13" ht="14.45" x14ac:dyDescent="0.3">
      <c r="A5" s="15"/>
      <c r="B5" s="99">
        <f t="shared" si="0"/>
        <v>3</v>
      </c>
      <c r="C5" s="99" t="str">
        <f t="shared" si="1"/>
        <v>cream</v>
      </c>
      <c r="D5" s="102" t="s">
        <v>297</v>
      </c>
      <c r="E5" s="101" t="str">
        <f t="shared" si="2"/>
        <v>3 pack</v>
      </c>
      <c r="F5" s="101">
        <v>70</v>
      </c>
      <c r="G5" s="103">
        <f t="shared" si="3"/>
        <v>210</v>
      </c>
      <c r="H5" s="99">
        <v>6</v>
      </c>
      <c r="I5" s="99">
        <v>3</v>
      </c>
      <c r="J5" s="22" t="s">
        <v>1034</v>
      </c>
    </row>
    <row r="6" spans="1:13" ht="14.45" x14ac:dyDescent="0.3">
      <c r="A6" s="15"/>
      <c r="B6" s="99" t="str">
        <f t="shared" si="0"/>
        <v/>
      </c>
      <c r="C6" s="99" t="str">
        <f t="shared" si="1"/>
        <v>cream</v>
      </c>
      <c r="D6" s="100" t="s">
        <v>1137</v>
      </c>
      <c r="E6" s="101" t="str">
        <f t="shared" si="2"/>
        <v xml:space="preserve"> pack</v>
      </c>
      <c r="F6" s="101">
        <v>60</v>
      </c>
      <c r="G6" s="103" t="str">
        <f t="shared" si="3"/>
        <v/>
      </c>
      <c r="H6" s="99">
        <v>3</v>
      </c>
      <c r="I6" s="99">
        <v>3</v>
      </c>
      <c r="J6" s="22" t="s">
        <v>1034</v>
      </c>
    </row>
    <row r="7" spans="1:13" ht="14.45" x14ac:dyDescent="0.3">
      <c r="A7" s="15"/>
      <c r="B7" s="7"/>
      <c r="C7" s="7" t="s">
        <v>516</v>
      </c>
      <c r="D7" s="5" t="s">
        <v>1111</v>
      </c>
      <c r="E7" s="4"/>
      <c r="F7" s="4"/>
      <c r="G7" s="103"/>
      <c r="H7" s="7"/>
      <c r="I7" s="7"/>
      <c r="J7" s="282" t="s">
        <v>1135</v>
      </c>
    </row>
    <row r="8" spans="1:13" ht="14.45" x14ac:dyDescent="0.3">
      <c r="A8" s="15"/>
      <c r="B8" s="7" t="str">
        <f>IF( H8-I8 &gt; 0,H8-I8, "")</f>
        <v/>
      </c>
      <c r="C8" s="7" t="s">
        <v>516</v>
      </c>
      <c r="D8" s="5" t="s">
        <v>285</v>
      </c>
      <c r="E8" s="4" t="str">
        <f>B8 &amp;" pack"</f>
        <v xml:space="preserve"> pack</v>
      </c>
      <c r="F8" s="4">
        <v>90</v>
      </c>
      <c r="G8" s="103" t="str">
        <f>IF( B8="", "",B8*F8)</f>
        <v/>
      </c>
      <c r="H8" s="7">
        <v>1</v>
      </c>
      <c r="I8" s="7">
        <v>1</v>
      </c>
      <c r="J8" s="282" t="s">
        <v>1135</v>
      </c>
    </row>
    <row r="9" spans="1:13" ht="14.45" x14ac:dyDescent="0.3">
      <c r="A9" s="15"/>
      <c r="B9" s="7"/>
      <c r="C9" s="7" t="s">
        <v>516</v>
      </c>
      <c r="D9" s="5" t="s">
        <v>1112</v>
      </c>
      <c r="E9" s="4"/>
      <c r="F9" s="4"/>
      <c r="G9" s="103"/>
      <c r="H9" s="7"/>
      <c r="I9" s="7"/>
      <c r="J9" s="282" t="s">
        <v>1135</v>
      </c>
    </row>
    <row r="10" spans="1:13" s="248" customFormat="1" ht="14.45" x14ac:dyDescent="0.3">
      <c r="A10" s="15"/>
      <c r="B10" s="7" t="str">
        <f t="shared" ref="B10:B31" si="4">IF( H10-I10 &gt; 0,H10-I10, "")</f>
        <v/>
      </c>
      <c r="C10" s="7" t="s">
        <v>516</v>
      </c>
      <c r="D10" s="5" t="s">
        <v>286</v>
      </c>
      <c r="E10" s="4" t="str">
        <f t="shared" ref="E10:E37" si="5">B10 &amp;" pack"</f>
        <v xml:space="preserve"> pack</v>
      </c>
      <c r="F10" s="4"/>
      <c r="G10" s="103" t="str">
        <f t="shared" ref="G10:G37" si="6">IF( B10="", "",B10*F10)</f>
        <v/>
      </c>
      <c r="H10" s="7"/>
      <c r="I10" s="7"/>
      <c r="J10" s="282" t="s">
        <v>1135</v>
      </c>
    </row>
    <row r="11" spans="1:13" ht="14.45" x14ac:dyDescent="0.3">
      <c r="A11" s="15"/>
      <c r="B11" s="7" t="str">
        <f t="shared" si="4"/>
        <v/>
      </c>
      <c r="C11" s="7" t="s">
        <v>516</v>
      </c>
      <c r="D11" s="5" t="s">
        <v>287</v>
      </c>
      <c r="E11" s="4" t="str">
        <f t="shared" si="5"/>
        <v xml:space="preserve"> pack</v>
      </c>
      <c r="F11" s="4"/>
      <c r="G11" s="103" t="str">
        <f t="shared" si="6"/>
        <v/>
      </c>
      <c r="H11" s="7">
        <v>1</v>
      </c>
      <c r="I11" s="7">
        <v>1</v>
      </c>
      <c r="J11" s="282" t="s">
        <v>1135</v>
      </c>
    </row>
    <row r="12" spans="1:13" ht="14.45" x14ac:dyDescent="0.3">
      <c r="A12" s="15"/>
      <c r="B12" s="7" t="str">
        <f t="shared" si="4"/>
        <v/>
      </c>
      <c r="C12" s="7" t="s">
        <v>516</v>
      </c>
      <c r="D12" s="5" t="s">
        <v>288</v>
      </c>
      <c r="E12" s="4" t="str">
        <f t="shared" si="5"/>
        <v xml:space="preserve"> pack</v>
      </c>
      <c r="F12" s="4"/>
      <c r="G12" s="103" t="str">
        <f t="shared" si="6"/>
        <v/>
      </c>
      <c r="H12" s="7">
        <v>1</v>
      </c>
      <c r="I12" s="7">
        <v>1</v>
      </c>
      <c r="J12" s="282" t="s">
        <v>1135</v>
      </c>
    </row>
    <row r="13" spans="1:13" ht="16.5" customHeight="1" x14ac:dyDescent="0.3">
      <c r="A13" s="15">
        <v>6</v>
      </c>
      <c r="B13" s="99" t="str">
        <f t="shared" si="4"/>
        <v/>
      </c>
      <c r="C13" s="46" t="s">
        <v>809</v>
      </c>
      <c r="D13" s="79" t="s">
        <v>232</v>
      </c>
      <c r="E13" s="78" t="str">
        <f t="shared" si="5"/>
        <v xml:space="preserve"> pack</v>
      </c>
      <c r="F13" s="139">
        <v>80</v>
      </c>
      <c r="G13" s="103" t="str">
        <f t="shared" si="6"/>
        <v/>
      </c>
      <c r="H13" s="140">
        <v>6</v>
      </c>
      <c r="I13" s="46">
        <v>6</v>
      </c>
      <c r="J13" s="22" t="s">
        <v>1034</v>
      </c>
    </row>
    <row r="14" spans="1:13" ht="16.5" customHeight="1" x14ac:dyDescent="0.3">
      <c r="A14" s="15"/>
      <c r="B14" s="99">
        <f t="shared" si="4"/>
        <v>3</v>
      </c>
      <c r="C14" s="46" t="s">
        <v>809</v>
      </c>
      <c r="D14" s="79" t="s">
        <v>243</v>
      </c>
      <c r="E14" s="78" t="str">
        <f t="shared" si="5"/>
        <v>3 pack</v>
      </c>
      <c r="F14" s="139">
        <v>75</v>
      </c>
      <c r="G14" s="103">
        <f t="shared" si="6"/>
        <v>225</v>
      </c>
      <c r="H14" s="140">
        <v>6</v>
      </c>
      <c r="I14" s="46">
        <v>3</v>
      </c>
      <c r="J14" s="22" t="s">
        <v>1034</v>
      </c>
      <c r="M14">
        <v>0</v>
      </c>
    </row>
    <row r="15" spans="1:13" ht="16.5" customHeight="1" x14ac:dyDescent="0.3">
      <c r="A15" s="15"/>
      <c r="B15" s="99">
        <f t="shared" si="4"/>
        <v>3</v>
      </c>
      <c r="C15" s="46" t="s">
        <v>809</v>
      </c>
      <c r="D15" s="281" t="s">
        <v>1093</v>
      </c>
      <c r="E15" s="243" t="str">
        <f t="shared" si="5"/>
        <v>3 pack</v>
      </c>
      <c r="F15" s="243">
        <v>70</v>
      </c>
      <c r="G15" s="103">
        <f t="shared" si="6"/>
        <v>210</v>
      </c>
      <c r="H15" s="46">
        <v>6</v>
      </c>
      <c r="I15" s="46">
        <v>3</v>
      </c>
      <c r="J15" s="22" t="s">
        <v>1034</v>
      </c>
    </row>
    <row r="16" spans="1:13" ht="14.45" x14ac:dyDescent="0.3">
      <c r="A16" s="15"/>
      <c r="B16" s="99" t="str">
        <f t="shared" si="4"/>
        <v/>
      </c>
      <c r="C16" s="46" t="s">
        <v>809</v>
      </c>
      <c r="D16" s="79" t="s">
        <v>250</v>
      </c>
      <c r="E16" s="78" t="str">
        <f t="shared" si="5"/>
        <v xml:space="preserve"> pack</v>
      </c>
      <c r="F16" s="78">
        <v>80</v>
      </c>
      <c r="G16" s="103" t="str">
        <f t="shared" si="6"/>
        <v/>
      </c>
      <c r="H16" s="46">
        <v>6</v>
      </c>
      <c r="I16" s="46">
        <v>6</v>
      </c>
      <c r="J16" s="22" t="s">
        <v>1034</v>
      </c>
    </row>
    <row r="17" spans="1:10" ht="16.5" customHeight="1" x14ac:dyDescent="0.3">
      <c r="A17" s="15"/>
      <c r="B17" s="99" t="str">
        <f t="shared" si="4"/>
        <v/>
      </c>
      <c r="C17" s="46" t="s">
        <v>809</v>
      </c>
      <c r="D17" s="79" t="s">
        <v>253</v>
      </c>
      <c r="E17" s="78" t="str">
        <f t="shared" si="5"/>
        <v xml:space="preserve"> pack</v>
      </c>
      <c r="F17" s="78">
        <v>50</v>
      </c>
      <c r="G17" s="103" t="str">
        <f t="shared" si="6"/>
        <v/>
      </c>
      <c r="H17" s="46">
        <v>6</v>
      </c>
      <c r="I17" s="46">
        <v>6</v>
      </c>
      <c r="J17" s="22" t="s">
        <v>1034</v>
      </c>
    </row>
    <row r="18" spans="1:10" ht="14.45" x14ac:dyDescent="0.3">
      <c r="A18" s="15"/>
      <c r="B18" s="99" t="str">
        <f t="shared" si="4"/>
        <v/>
      </c>
      <c r="C18" s="46" t="s">
        <v>809</v>
      </c>
      <c r="D18" s="79" t="s">
        <v>255</v>
      </c>
      <c r="E18" s="78" t="str">
        <f t="shared" si="5"/>
        <v xml:space="preserve"> pack</v>
      </c>
      <c r="F18" s="78">
        <v>50</v>
      </c>
      <c r="G18" s="103" t="str">
        <f t="shared" si="6"/>
        <v/>
      </c>
      <c r="H18" s="46">
        <v>6</v>
      </c>
      <c r="I18" s="46">
        <v>6</v>
      </c>
      <c r="J18" s="22" t="s">
        <v>1034</v>
      </c>
    </row>
    <row r="19" spans="1:10" ht="14.45" x14ac:dyDescent="0.3">
      <c r="A19" s="15"/>
      <c r="B19" s="99" t="str">
        <f t="shared" si="4"/>
        <v/>
      </c>
      <c r="C19" s="46" t="s">
        <v>809</v>
      </c>
      <c r="D19" s="79" t="s">
        <v>256</v>
      </c>
      <c r="E19" s="78" t="str">
        <f t="shared" si="5"/>
        <v xml:space="preserve"> pack</v>
      </c>
      <c r="F19" s="78">
        <v>180</v>
      </c>
      <c r="G19" s="103" t="str">
        <f t="shared" si="6"/>
        <v/>
      </c>
      <c r="H19" s="46">
        <v>3</v>
      </c>
      <c r="I19" s="46">
        <v>4</v>
      </c>
      <c r="J19" s="22" t="s">
        <v>1034</v>
      </c>
    </row>
    <row r="20" spans="1:10" ht="14.45" x14ac:dyDescent="0.3">
      <c r="A20" s="56" t="s">
        <v>1061</v>
      </c>
      <c r="B20" s="56" t="str">
        <f t="shared" si="4"/>
        <v/>
      </c>
      <c r="C20" s="56" t="s">
        <v>809</v>
      </c>
      <c r="D20" s="258" t="s">
        <v>1060</v>
      </c>
      <c r="E20" s="55" t="str">
        <f t="shared" si="5"/>
        <v xml:space="preserve"> pack</v>
      </c>
      <c r="F20" s="55">
        <v>340</v>
      </c>
      <c r="G20" s="261" t="str">
        <f t="shared" si="6"/>
        <v/>
      </c>
      <c r="H20" s="56">
        <v>1</v>
      </c>
      <c r="I20" s="56">
        <v>1</v>
      </c>
      <c r="J20" s="262" t="s">
        <v>1034</v>
      </c>
    </row>
    <row r="21" spans="1:10" ht="14.45" x14ac:dyDescent="0.3">
      <c r="A21" s="15"/>
      <c r="B21" s="99" t="str">
        <f t="shared" si="4"/>
        <v/>
      </c>
      <c r="C21" s="46" t="s">
        <v>809</v>
      </c>
      <c r="D21" s="79" t="s">
        <v>1012</v>
      </c>
      <c r="E21" s="78" t="str">
        <f t="shared" si="5"/>
        <v xml:space="preserve"> pack</v>
      </c>
      <c r="F21" s="78">
        <v>70</v>
      </c>
      <c r="G21" s="103" t="str">
        <f t="shared" si="6"/>
        <v/>
      </c>
      <c r="H21" s="46">
        <v>3</v>
      </c>
      <c r="I21" s="46">
        <v>3</v>
      </c>
      <c r="J21" s="22" t="s">
        <v>1034</v>
      </c>
    </row>
    <row r="22" spans="1:10" ht="14.45" x14ac:dyDescent="0.3">
      <c r="A22" s="15"/>
      <c r="B22" s="99" t="str">
        <f t="shared" si="4"/>
        <v/>
      </c>
      <c r="C22" s="46" t="s">
        <v>809</v>
      </c>
      <c r="D22" s="80" t="s">
        <v>262</v>
      </c>
      <c r="E22" s="78" t="str">
        <f t="shared" si="5"/>
        <v xml:space="preserve"> pack</v>
      </c>
      <c r="F22" s="78">
        <v>153</v>
      </c>
      <c r="G22" s="103" t="str">
        <f t="shared" si="6"/>
        <v/>
      </c>
      <c r="H22" s="46">
        <v>1</v>
      </c>
      <c r="I22" s="46">
        <v>1</v>
      </c>
      <c r="J22" s="22" t="s">
        <v>1034</v>
      </c>
    </row>
    <row r="23" spans="1:10" ht="14.45" x14ac:dyDescent="0.3">
      <c r="A23" s="15" t="s">
        <v>1096</v>
      </c>
      <c r="B23" s="99" t="str">
        <f t="shared" si="4"/>
        <v/>
      </c>
      <c r="C23" s="46" t="s">
        <v>809</v>
      </c>
      <c r="D23" s="80" t="s">
        <v>1017</v>
      </c>
      <c r="E23" s="101" t="str">
        <f t="shared" si="5"/>
        <v xml:space="preserve"> pack</v>
      </c>
      <c r="F23" s="78">
        <v>170</v>
      </c>
      <c r="G23" s="103" t="str">
        <f t="shared" si="6"/>
        <v/>
      </c>
      <c r="H23" s="46">
        <v>1</v>
      </c>
      <c r="I23" s="46">
        <v>1</v>
      </c>
      <c r="J23" s="262" t="s">
        <v>1034</v>
      </c>
    </row>
    <row r="24" spans="1:10" s="248" customFormat="1" ht="14.45" x14ac:dyDescent="0.3">
      <c r="A24" s="15"/>
      <c r="B24" s="99" t="str">
        <f t="shared" si="4"/>
        <v/>
      </c>
      <c r="C24" s="46" t="s">
        <v>809</v>
      </c>
      <c r="D24" s="80" t="s">
        <v>1094</v>
      </c>
      <c r="E24" s="78" t="str">
        <f t="shared" si="5"/>
        <v xml:space="preserve"> pack</v>
      </c>
      <c r="F24" s="78">
        <v>330</v>
      </c>
      <c r="G24" s="103" t="str">
        <f t="shared" si="6"/>
        <v/>
      </c>
      <c r="H24" s="46">
        <v>1</v>
      </c>
      <c r="I24" s="46">
        <v>1</v>
      </c>
      <c r="J24" s="262" t="s">
        <v>1034</v>
      </c>
    </row>
    <row r="25" spans="1:10" ht="14.45" x14ac:dyDescent="0.3">
      <c r="A25" s="15"/>
      <c r="B25" s="99" t="str">
        <f t="shared" si="4"/>
        <v/>
      </c>
      <c r="C25" s="46" t="s">
        <v>809</v>
      </c>
      <c r="D25" s="80" t="s">
        <v>1095</v>
      </c>
      <c r="E25" s="78" t="str">
        <f t="shared" si="5"/>
        <v xml:space="preserve"> pack</v>
      </c>
      <c r="F25" s="78">
        <v>550</v>
      </c>
      <c r="G25" s="103" t="str">
        <f t="shared" si="6"/>
        <v/>
      </c>
      <c r="H25" s="46">
        <v>1</v>
      </c>
      <c r="I25" s="46">
        <v>1</v>
      </c>
      <c r="J25" s="262" t="s">
        <v>1034</v>
      </c>
    </row>
    <row r="26" spans="1:10" ht="14.45" x14ac:dyDescent="0.3">
      <c r="A26" s="15"/>
      <c r="B26" s="99" t="str">
        <f t="shared" si="4"/>
        <v/>
      </c>
      <c r="C26" s="46" t="s">
        <v>809</v>
      </c>
      <c r="D26" s="158" t="s">
        <v>290</v>
      </c>
      <c r="E26" s="78" t="str">
        <f t="shared" si="5"/>
        <v xml:space="preserve"> pack</v>
      </c>
      <c r="F26" s="78">
        <v>100</v>
      </c>
      <c r="G26" s="103" t="str">
        <f t="shared" si="6"/>
        <v/>
      </c>
      <c r="H26" s="46">
        <v>4</v>
      </c>
      <c r="I26" s="46">
        <v>4</v>
      </c>
      <c r="J26" s="22" t="s">
        <v>1034</v>
      </c>
    </row>
    <row r="27" spans="1:10" ht="14.45" x14ac:dyDescent="0.3">
      <c r="A27" s="15"/>
      <c r="B27" s="99">
        <f t="shared" si="4"/>
        <v>2</v>
      </c>
      <c r="C27" s="249" t="s">
        <v>808</v>
      </c>
      <c r="D27" s="10" t="s">
        <v>251</v>
      </c>
      <c r="E27" s="9" t="str">
        <f t="shared" si="5"/>
        <v>2 pack</v>
      </c>
      <c r="F27" s="9">
        <v>660</v>
      </c>
      <c r="G27" s="156">
        <f t="shared" si="6"/>
        <v>1320</v>
      </c>
      <c r="H27" s="249">
        <v>2</v>
      </c>
      <c r="I27" s="249">
        <v>0</v>
      </c>
      <c r="J27" s="262" t="s">
        <v>1034</v>
      </c>
    </row>
    <row r="28" spans="1:10" ht="14.45" x14ac:dyDescent="0.3">
      <c r="A28" s="15"/>
      <c r="B28" s="99" t="str">
        <f t="shared" si="4"/>
        <v/>
      </c>
      <c r="C28" s="99" t="s">
        <v>508</v>
      </c>
      <c r="D28" s="102" t="s">
        <v>230</v>
      </c>
      <c r="E28" s="101" t="str">
        <f t="shared" si="5"/>
        <v xml:space="preserve"> pack</v>
      </c>
      <c r="F28" s="101"/>
      <c r="G28" s="103" t="str">
        <f t="shared" si="6"/>
        <v/>
      </c>
      <c r="H28" s="99"/>
      <c r="I28" s="99">
        <v>0</v>
      </c>
      <c r="J28" s="262" t="s">
        <v>1034</v>
      </c>
    </row>
    <row r="29" spans="1:10" ht="14.45" x14ac:dyDescent="0.3">
      <c r="A29" s="15"/>
      <c r="B29" s="99" t="str">
        <f t="shared" si="4"/>
        <v/>
      </c>
      <c r="C29" s="99" t="s">
        <v>508</v>
      </c>
      <c r="D29" s="102" t="s">
        <v>838</v>
      </c>
      <c r="E29" s="101" t="str">
        <f t="shared" si="5"/>
        <v xml:space="preserve"> pack</v>
      </c>
      <c r="F29" s="101">
        <v>180</v>
      </c>
      <c r="G29" s="156" t="str">
        <f t="shared" si="6"/>
        <v/>
      </c>
      <c r="H29" s="99">
        <v>1</v>
      </c>
      <c r="I29" s="99">
        <v>1</v>
      </c>
      <c r="J29" s="262" t="s">
        <v>1034</v>
      </c>
    </row>
    <row r="30" spans="1:10" ht="14.45" x14ac:dyDescent="0.3">
      <c r="A30" s="15"/>
      <c r="B30" s="99" t="str">
        <f t="shared" si="4"/>
        <v/>
      </c>
      <c r="C30" s="99" t="s">
        <v>508</v>
      </c>
      <c r="D30" s="100" t="s">
        <v>280</v>
      </c>
      <c r="E30" s="101" t="str">
        <f t="shared" si="5"/>
        <v xml:space="preserve"> pack</v>
      </c>
      <c r="F30" s="101"/>
      <c r="G30" s="103" t="str">
        <f t="shared" si="6"/>
        <v/>
      </c>
      <c r="H30" s="99"/>
      <c r="I30" s="99">
        <v>0</v>
      </c>
      <c r="J30" s="262" t="s">
        <v>1034</v>
      </c>
    </row>
    <row r="31" spans="1:10" ht="14.45" x14ac:dyDescent="0.3">
      <c r="A31" s="15"/>
      <c r="B31" s="99" t="str">
        <f t="shared" si="4"/>
        <v/>
      </c>
      <c r="C31" s="99" t="s">
        <v>508</v>
      </c>
      <c r="D31" s="100" t="s">
        <v>284</v>
      </c>
      <c r="E31" s="101" t="str">
        <f t="shared" si="5"/>
        <v xml:space="preserve"> pack</v>
      </c>
      <c r="F31" s="101"/>
      <c r="G31" s="103" t="str">
        <f t="shared" si="6"/>
        <v/>
      </c>
      <c r="H31" s="99"/>
      <c r="I31" s="99"/>
      <c r="J31" s="262" t="s">
        <v>1034</v>
      </c>
    </row>
    <row r="32" spans="1:10" ht="14.45" x14ac:dyDescent="0.3">
      <c r="A32" s="15" t="s">
        <v>1108</v>
      </c>
      <c r="B32" s="99"/>
      <c r="C32" s="99" t="s">
        <v>508</v>
      </c>
      <c r="D32" s="100" t="s">
        <v>305</v>
      </c>
      <c r="E32" s="101" t="str">
        <f t="shared" si="5"/>
        <v xml:space="preserve"> pack</v>
      </c>
      <c r="F32" s="101"/>
      <c r="G32" s="103" t="str">
        <f t="shared" si="6"/>
        <v/>
      </c>
      <c r="H32" s="99"/>
      <c r="I32" s="99"/>
      <c r="J32" s="262" t="s">
        <v>1034</v>
      </c>
    </row>
    <row r="33" spans="1:10" ht="15.75" x14ac:dyDescent="0.25">
      <c r="A33" s="249"/>
      <c r="B33" s="47" t="str">
        <f t="shared" ref="B33:B67" si="7">IF( H33-I33 &gt; 0,H33-I33, "")</f>
        <v/>
      </c>
      <c r="C33" s="250" t="s">
        <v>956</v>
      </c>
      <c r="D33" s="251" t="s">
        <v>1005</v>
      </c>
      <c r="E33" s="237" t="str">
        <f t="shared" si="5"/>
        <v xml:space="preserve"> pack</v>
      </c>
      <c r="F33" s="250">
        <v>260</v>
      </c>
      <c r="G33" s="246" t="str">
        <f t="shared" si="6"/>
        <v/>
      </c>
      <c r="H33" s="250">
        <v>2</v>
      </c>
      <c r="I33" s="250">
        <v>2</v>
      </c>
      <c r="J33" s="262" t="s">
        <v>1034</v>
      </c>
    </row>
    <row r="34" spans="1:10" ht="15.75" x14ac:dyDescent="0.25">
      <c r="A34" s="249"/>
      <c r="B34" s="47" t="str">
        <f t="shared" si="7"/>
        <v/>
      </c>
      <c r="C34" s="250" t="s">
        <v>956</v>
      </c>
      <c r="D34" s="251" t="s">
        <v>1134</v>
      </c>
      <c r="E34" s="237" t="str">
        <f t="shared" si="5"/>
        <v xml:space="preserve"> pack</v>
      </c>
      <c r="F34" s="250">
        <v>261</v>
      </c>
      <c r="G34" s="246" t="str">
        <f t="shared" si="6"/>
        <v/>
      </c>
      <c r="H34" s="250">
        <v>2</v>
      </c>
      <c r="I34" s="250">
        <v>2</v>
      </c>
      <c r="J34" s="262" t="s">
        <v>1034</v>
      </c>
    </row>
    <row r="35" spans="1:10" ht="14.45" x14ac:dyDescent="0.3">
      <c r="A35" s="15"/>
      <c r="B35" s="99">
        <f t="shared" si="7"/>
        <v>2</v>
      </c>
      <c r="C35" s="7" t="str">
        <f t="shared" ref="C35:C66" si="8">IF(ISNUMBER(SEARCH("gel",D35)),"cream",IF(ISNUMBER(SEARCH("syp",D35)),"syp",IF(ISNUMBER(SEARCH("drop",D35)),"drops",IF(ISNUMBER(SEARCH("cream",D35)),"cream",IF(ISNUMBER(SEARCH("oint",D35)),"cream",IF(ISNUMBER(SEARCH("inj",D35)),"inj",IF(ISNUMBER(SEARCH("lotion",D35)),"lotion",IF(ISNUMBER(SEARCH("e/drop",D35)),"drops","tab/cap"))))))))</f>
        <v>tab/cap</v>
      </c>
      <c r="D35" s="17" t="s">
        <v>231</v>
      </c>
      <c r="E35" s="4" t="str">
        <f t="shared" si="5"/>
        <v>2 pack</v>
      </c>
      <c r="F35" s="4">
        <v>640</v>
      </c>
      <c r="G35" s="156">
        <f t="shared" si="6"/>
        <v>1280</v>
      </c>
      <c r="H35" s="7">
        <v>2</v>
      </c>
      <c r="I35" s="6">
        <v>0</v>
      </c>
      <c r="J35" s="22" t="s">
        <v>1034</v>
      </c>
    </row>
    <row r="36" spans="1:10" ht="14.45" x14ac:dyDescent="0.3">
      <c r="A36" s="15"/>
      <c r="B36" s="99">
        <f t="shared" si="7"/>
        <v>1</v>
      </c>
      <c r="C36" s="7" t="str">
        <f t="shared" si="8"/>
        <v>tab/cap</v>
      </c>
      <c r="D36" s="5" t="s">
        <v>233</v>
      </c>
      <c r="E36" s="4" t="str">
        <f t="shared" si="5"/>
        <v>1 pack</v>
      </c>
      <c r="F36" s="4">
        <v>310</v>
      </c>
      <c r="G36" s="103">
        <f t="shared" si="6"/>
        <v>310</v>
      </c>
      <c r="H36" s="7">
        <v>1</v>
      </c>
      <c r="I36" s="6">
        <v>0</v>
      </c>
      <c r="J36" s="22" t="s">
        <v>1034</v>
      </c>
    </row>
    <row r="37" spans="1:10" ht="14.45" x14ac:dyDescent="0.3">
      <c r="A37" s="15"/>
      <c r="B37" s="99" t="str">
        <f t="shared" si="7"/>
        <v/>
      </c>
      <c r="C37" s="7" t="str">
        <f t="shared" si="8"/>
        <v>tab/cap</v>
      </c>
      <c r="D37" s="17" t="s">
        <v>234</v>
      </c>
      <c r="E37" s="4" t="str">
        <f t="shared" si="5"/>
        <v xml:space="preserve"> pack</v>
      </c>
      <c r="F37" s="9">
        <v>460</v>
      </c>
      <c r="G37" s="103" t="str">
        <f t="shared" si="6"/>
        <v/>
      </c>
      <c r="H37" s="7">
        <v>1</v>
      </c>
      <c r="I37" s="6">
        <v>1</v>
      </c>
      <c r="J37" s="22" t="s">
        <v>1034</v>
      </c>
    </row>
    <row r="38" spans="1:10" ht="14.45" x14ac:dyDescent="0.3">
      <c r="A38" s="15"/>
      <c r="B38" s="99" t="str">
        <f t="shared" si="7"/>
        <v/>
      </c>
      <c r="C38" s="7" t="str">
        <f t="shared" si="8"/>
        <v>tab/cap</v>
      </c>
      <c r="D38" s="207" t="s">
        <v>237</v>
      </c>
      <c r="E38" s="4" t="str">
        <f t="shared" ref="E38:E70" si="9">B38 &amp;" pack"</f>
        <v xml:space="preserve"> pack</v>
      </c>
      <c r="F38" s="4"/>
      <c r="G38" s="103" t="str">
        <f t="shared" ref="G38:G70" si="10">IF( B38="", "",B38*F38)</f>
        <v/>
      </c>
      <c r="H38" s="7"/>
      <c r="I38" s="6">
        <v>0</v>
      </c>
      <c r="J38" s="4" t="s">
        <v>1034</v>
      </c>
    </row>
    <row r="39" spans="1:10" ht="14.45" x14ac:dyDescent="0.3">
      <c r="A39" s="15"/>
      <c r="B39" s="99" t="str">
        <f t="shared" si="7"/>
        <v/>
      </c>
      <c r="C39" s="7" t="str">
        <f t="shared" si="8"/>
        <v>tab/cap</v>
      </c>
      <c r="D39" s="207" t="s">
        <v>238</v>
      </c>
      <c r="E39" s="4" t="str">
        <f t="shared" si="9"/>
        <v xml:space="preserve"> pack</v>
      </c>
      <c r="F39" s="4"/>
      <c r="G39" s="103" t="str">
        <f t="shared" si="10"/>
        <v/>
      </c>
      <c r="H39" s="7"/>
      <c r="I39" s="249">
        <v>0</v>
      </c>
      <c r="J39" s="22" t="s">
        <v>1034</v>
      </c>
    </row>
    <row r="40" spans="1:10" ht="14.45" x14ac:dyDescent="0.3">
      <c r="A40" s="15"/>
      <c r="B40" s="99" t="str">
        <f t="shared" si="7"/>
        <v/>
      </c>
      <c r="C40" s="7" t="str">
        <f t="shared" si="8"/>
        <v>tab/cap</v>
      </c>
      <c r="D40" s="223" t="s">
        <v>239</v>
      </c>
      <c r="E40" s="4" t="str">
        <f t="shared" si="9"/>
        <v xml:space="preserve"> pack</v>
      </c>
      <c r="F40" s="4">
        <v>240</v>
      </c>
      <c r="G40" s="156" t="str">
        <f t="shared" si="10"/>
        <v/>
      </c>
      <c r="H40" s="7">
        <v>1</v>
      </c>
      <c r="I40" s="249">
        <v>1</v>
      </c>
      <c r="J40" s="4" t="s">
        <v>1034</v>
      </c>
    </row>
    <row r="41" spans="1:10" s="248" customFormat="1" ht="14.45" x14ac:dyDescent="0.3">
      <c r="A41" s="15">
        <v>1</v>
      </c>
      <c r="B41" s="99">
        <f t="shared" si="7"/>
        <v>1</v>
      </c>
      <c r="C41" s="7" t="str">
        <f t="shared" si="8"/>
        <v>tab/cap</v>
      </c>
      <c r="D41" s="224" t="s">
        <v>240</v>
      </c>
      <c r="E41" s="4" t="str">
        <f t="shared" si="9"/>
        <v>1 pack</v>
      </c>
      <c r="F41" s="244">
        <v>550</v>
      </c>
      <c r="G41" s="156">
        <f t="shared" si="10"/>
        <v>550</v>
      </c>
      <c r="H41" s="24">
        <v>2</v>
      </c>
      <c r="I41" s="249">
        <v>1</v>
      </c>
      <c r="J41" s="4" t="s">
        <v>1034</v>
      </c>
    </row>
    <row r="42" spans="1:10" ht="14.45" x14ac:dyDescent="0.3">
      <c r="A42" s="15"/>
      <c r="B42" s="99" t="str">
        <f t="shared" si="7"/>
        <v/>
      </c>
      <c r="C42" s="7" t="str">
        <f t="shared" si="8"/>
        <v>tab/cap</v>
      </c>
      <c r="D42" s="280" t="s">
        <v>241</v>
      </c>
      <c r="E42" s="4" t="str">
        <f t="shared" si="9"/>
        <v xml:space="preserve"> pack</v>
      </c>
      <c r="F42" s="244"/>
      <c r="G42" s="103" t="str">
        <f t="shared" si="10"/>
        <v/>
      </c>
      <c r="H42" s="24"/>
      <c r="I42" s="6">
        <v>0</v>
      </c>
      <c r="J42" s="4" t="s">
        <v>1034</v>
      </c>
    </row>
    <row r="43" spans="1:10" ht="14.45" x14ac:dyDescent="0.3">
      <c r="A43" s="15"/>
      <c r="B43" s="7" t="str">
        <f t="shared" si="7"/>
        <v/>
      </c>
      <c r="C43" s="7" t="str">
        <f t="shared" si="8"/>
        <v>tab/cap</v>
      </c>
      <c r="D43" s="5" t="s">
        <v>244</v>
      </c>
      <c r="E43" s="4" t="str">
        <f t="shared" si="9"/>
        <v xml:space="preserve"> pack</v>
      </c>
      <c r="F43" s="4"/>
      <c r="G43" s="103" t="str">
        <f t="shared" si="10"/>
        <v/>
      </c>
      <c r="H43" s="7"/>
      <c r="I43" s="6">
        <v>0</v>
      </c>
      <c r="J43" s="4" t="s">
        <v>1034</v>
      </c>
    </row>
    <row r="44" spans="1:10" ht="14.45" x14ac:dyDescent="0.3">
      <c r="A44" s="15"/>
      <c r="B44" s="7" t="str">
        <f t="shared" si="7"/>
        <v/>
      </c>
      <c r="C44" s="7" t="str">
        <f t="shared" si="8"/>
        <v>tab/cap</v>
      </c>
      <c r="D44" s="5" t="s">
        <v>246</v>
      </c>
      <c r="E44" s="4" t="str">
        <f t="shared" si="9"/>
        <v xml:space="preserve"> pack</v>
      </c>
      <c r="F44" s="4"/>
      <c r="G44" s="103" t="str">
        <f t="shared" si="10"/>
        <v/>
      </c>
      <c r="H44" s="7"/>
      <c r="I44" s="6">
        <v>0</v>
      </c>
      <c r="J44" s="4" t="s">
        <v>1034</v>
      </c>
    </row>
    <row r="45" spans="1:10" ht="14.45" x14ac:dyDescent="0.3">
      <c r="A45" s="15"/>
      <c r="B45" s="7" t="str">
        <f t="shared" si="7"/>
        <v/>
      </c>
      <c r="C45" s="7" t="str">
        <f t="shared" si="8"/>
        <v>tab/cap</v>
      </c>
      <c r="D45" s="8" t="s">
        <v>247</v>
      </c>
      <c r="E45" s="4" t="str">
        <f t="shared" si="9"/>
        <v xml:space="preserve"> pack</v>
      </c>
      <c r="F45" s="4"/>
      <c r="G45" s="103" t="str">
        <f t="shared" si="10"/>
        <v/>
      </c>
      <c r="H45" s="7"/>
      <c r="I45" s="6">
        <v>0</v>
      </c>
      <c r="J45" s="4" t="s">
        <v>1034</v>
      </c>
    </row>
    <row r="46" spans="1:10" ht="14.45" x14ac:dyDescent="0.3">
      <c r="A46" s="15"/>
      <c r="B46" s="7" t="str">
        <f t="shared" si="7"/>
        <v/>
      </c>
      <c r="C46" s="7" t="str">
        <f t="shared" si="8"/>
        <v>tab/cap</v>
      </c>
      <c r="D46" s="5" t="s">
        <v>248</v>
      </c>
      <c r="E46" s="4" t="str">
        <f t="shared" si="9"/>
        <v xml:space="preserve"> pack</v>
      </c>
      <c r="F46" s="4">
        <v>300</v>
      </c>
      <c r="G46" s="103" t="str">
        <f t="shared" si="10"/>
        <v/>
      </c>
      <c r="H46" s="7">
        <v>1</v>
      </c>
      <c r="I46" s="6">
        <v>1</v>
      </c>
      <c r="J46" s="4" t="s">
        <v>1034</v>
      </c>
    </row>
    <row r="47" spans="1:10" ht="14.45" x14ac:dyDescent="0.3">
      <c r="A47" s="15"/>
      <c r="B47" s="7" t="str">
        <f t="shared" si="7"/>
        <v/>
      </c>
      <c r="C47" s="7" t="str">
        <f t="shared" si="8"/>
        <v>tab/cap</v>
      </c>
      <c r="D47" s="5" t="s">
        <v>249</v>
      </c>
      <c r="E47" s="4" t="str">
        <f t="shared" si="9"/>
        <v xml:space="preserve"> pack</v>
      </c>
      <c r="F47" s="4"/>
      <c r="G47" s="103" t="str">
        <f t="shared" si="10"/>
        <v/>
      </c>
      <c r="H47" s="7"/>
      <c r="I47" s="6">
        <v>0</v>
      </c>
      <c r="J47" s="4" t="s">
        <v>1034</v>
      </c>
    </row>
    <row r="48" spans="1:10" ht="14.45" x14ac:dyDescent="0.3">
      <c r="A48" s="15"/>
      <c r="B48" s="7">
        <f t="shared" si="7"/>
        <v>1</v>
      </c>
      <c r="C48" s="7" t="str">
        <f t="shared" si="8"/>
        <v>tab/cap</v>
      </c>
      <c r="D48" s="5" t="s">
        <v>252</v>
      </c>
      <c r="E48" s="4" t="str">
        <f t="shared" si="9"/>
        <v>1 pack</v>
      </c>
      <c r="F48" s="4"/>
      <c r="G48" s="103">
        <f t="shared" si="10"/>
        <v>0</v>
      </c>
      <c r="H48" s="7">
        <v>1</v>
      </c>
      <c r="I48" s="6">
        <v>0</v>
      </c>
      <c r="J48" s="4" t="s">
        <v>1034</v>
      </c>
    </row>
    <row r="49" spans="1:10" s="248" customFormat="1" ht="14.45" x14ac:dyDescent="0.3">
      <c r="A49" s="15"/>
      <c r="B49" s="7" t="str">
        <f t="shared" si="7"/>
        <v/>
      </c>
      <c r="C49" s="7" t="str">
        <f t="shared" si="8"/>
        <v>tab/cap</v>
      </c>
      <c r="D49" s="5" t="s">
        <v>254</v>
      </c>
      <c r="E49" s="4" t="str">
        <f t="shared" si="9"/>
        <v xml:space="preserve"> pack</v>
      </c>
      <c r="F49" s="4"/>
      <c r="G49" s="103" t="str">
        <f t="shared" si="10"/>
        <v/>
      </c>
      <c r="H49" s="7"/>
      <c r="I49" s="249">
        <v>0</v>
      </c>
      <c r="J49" s="4" t="s">
        <v>1034</v>
      </c>
    </row>
    <row r="50" spans="1:10" ht="14.45" x14ac:dyDescent="0.3">
      <c r="A50" s="15"/>
      <c r="B50" s="7" t="str">
        <f t="shared" si="7"/>
        <v/>
      </c>
      <c r="C50" s="7" t="str">
        <f t="shared" si="8"/>
        <v>tab/cap</v>
      </c>
      <c r="D50" s="5" t="s">
        <v>257</v>
      </c>
      <c r="E50" s="4" t="str">
        <f t="shared" si="9"/>
        <v xml:space="preserve"> pack</v>
      </c>
      <c r="F50" s="4">
        <v>720</v>
      </c>
      <c r="G50" s="103" t="str">
        <f t="shared" si="10"/>
        <v/>
      </c>
      <c r="H50" s="7">
        <v>2</v>
      </c>
      <c r="I50" s="6">
        <v>2</v>
      </c>
      <c r="J50" s="4" t="s">
        <v>1034</v>
      </c>
    </row>
    <row r="51" spans="1:10" s="248" customFormat="1" ht="14.45" x14ac:dyDescent="0.3">
      <c r="A51" s="108" t="s">
        <v>1172</v>
      </c>
      <c r="B51" s="7" t="str">
        <f t="shared" si="7"/>
        <v/>
      </c>
      <c r="C51" s="108" t="str">
        <f t="shared" si="8"/>
        <v>tab/cap</v>
      </c>
      <c r="D51" s="217" t="s">
        <v>1171</v>
      </c>
      <c r="E51" s="4" t="str">
        <f t="shared" si="9"/>
        <v xml:space="preserve"> pack</v>
      </c>
      <c r="F51" s="4">
        <v>820</v>
      </c>
      <c r="G51" s="103" t="str">
        <f t="shared" si="10"/>
        <v/>
      </c>
      <c r="H51" s="7">
        <v>1</v>
      </c>
      <c r="I51" s="249">
        <v>1</v>
      </c>
      <c r="J51" s="4" t="s">
        <v>1034</v>
      </c>
    </row>
    <row r="52" spans="1:10" ht="14.45" x14ac:dyDescent="0.3">
      <c r="A52" s="15"/>
      <c r="B52" s="7" t="str">
        <f t="shared" si="7"/>
        <v/>
      </c>
      <c r="C52" s="7" t="str">
        <f t="shared" si="8"/>
        <v>tab/cap</v>
      </c>
      <c r="D52" s="110" t="s">
        <v>774</v>
      </c>
      <c r="E52" s="4" t="str">
        <f t="shared" si="9"/>
        <v xml:space="preserve"> pack</v>
      </c>
      <c r="F52" s="4">
        <v>95</v>
      </c>
      <c r="G52" s="103" t="str">
        <f t="shared" si="10"/>
        <v/>
      </c>
      <c r="H52" s="7">
        <v>1</v>
      </c>
      <c r="I52" s="6">
        <v>1</v>
      </c>
      <c r="J52" s="23" t="s">
        <v>1034</v>
      </c>
    </row>
    <row r="53" spans="1:10" ht="14.45" x14ac:dyDescent="0.3">
      <c r="A53" s="15"/>
      <c r="B53" s="7" t="str">
        <f t="shared" si="7"/>
        <v/>
      </c>
      <c r="C53" s="7" t="str">
        <f t="shared" si="8"/>
        <v>tab/cap</v>
      </c>
      <c r="D53" s="114" t="s">
        <v>258</v>
      </c>
      <c r="E53" s="4" t="str">
        <f t="shared" si="9"/>
        <v xml:space="preserve"> pack</v>
      </c>
      <c r="F53" s="4"/>
      <c r="G53" s="103" t="str">
        <f t="shared" si="10"/>
        <v/>
      </c>
      <c r="H53" s="7"/>
      <c r="I53" s="6">
        <v>0</v>
      </c>
      <c r="J53" s="23" t="s">
        <v>1034</v>
      </c>
    </row>
    <row r="54" spans="1:10" ht="14.45" x14ac:dyDescent="0.3">
      <c r="A54" s="15"/>
      <c r="B54" s="7" t="str">
        <f t="shared" si="7"/>
        <v/>
      </c>
      <c r="C54" s="7" t="str">
        <f t="shared" si="8"/>
        <v>tab/cap</v>
      </c>
      <c r="D54" s="19" t="s">
        <v>259</v>
      </c>
      <c r="E54" s="4" t="str">
        <f t="shared" si="9"/>
        <v xml:space="preserve"> pack</v>
      </c>
      <c r="F54" s="4"/>
      <c r="G54" s="103" t="str">
        <f t="shared" si="10"/>
        <v/>
      </c>
      <c r="H54" s="7">
        <v>1</v>
      </c>
      <c r="I54" s="6">
        <v>1</v>
      </c>
      <c r="J54" s="23" t="s">
        <v>1034</v>
      </c>
    </row>
    <row r="55" spans="1:10" ht="14.45" x14ac:dyDescent="0.3">
      <c r="A55" s="15"/>
      <c r="B55" s="7" t="str">
        <f t="shared" si="7"/>
        <v/>
      </c>
      <c r="C55" s="7" t="str">
        <f t="shared" si="8"/>
        <v>tab/cap</v>
      </c>
      <c r="D55" s="19" t="s">
        <v>260</v>
      </c>
      <c r="E55" s="4" t="str">
        <f t="shared" si="9"/>
        <v xml:space="preserve"> pack</v>
      </c>
      <c r="F55" s="4"/>
      <c r="G55" s="103" t="str">
        <f t="shared" si="10"/>
        <v/>
      </c>
      <c r="H55" s="7"/>
      <c r="I55" s="6">
        <v>0</v>
      </c>
      <c r="J55" s="23" t="s">
        <v>1034</v>
      </c>
    </row>
    <row r="56" spans="1:10" ht="14.45" x14ac:dyDescent="0.3">
      <c r="A56" s="15"/>
      <c r="B56" s="7" t="str">
        <f t="shared" si="7"/>
        <v/>
      </c>
      <c r="C56" s="7" t="str">
        <f t="shared" si="8"/>
        <v>tab/cap</v>
      </c>
      <c r="D56" s="19" t="s">
        <v>261</v>
      </c>
      <c r="E56" s="4" t="str">
        <f t="shared" si="9"/>
        <v xml:space="preserve"> pack</v>
      </c>
      <c r="F56" s="4"/>
      <c r="G56" s="103" t="str">
        <f t="shared" si="10"/>
        <v/>
      </c>
      <c r="H56" s="7"/>
      <c r="I56" s="6">
        <v>0</v>
      </c>
      <c r="J56" s="23" t="s">
        <v>1034</v>
      </c>
    </row>
    <row r="57" spans="1:10" ht="14.45" x14ac:dyDescent="0.3">
      <c r="A57" s="15"/>
      <c r="B57" s="7" t="str">
        <f t="shared" si="7"/>
        <v/>
      </c>
      <c r="C57" s="7" t="str">
        <f t="shared" si="8"/>
        <v>tab/cap</v>
      </c>
      <c r="D57" s="5" t="s">
        <v>263</v>
      </c>
      <c r="E57" s="4" t="str">
        <f t="shared" si="9"/>
        <v xml:space="preserve"> pack</v>
      </c>
      <c r="F57" s="4"/>
      <c r="G57" s="103" t="str">
        <f t="shared" si="10"/>
        <v/>
      </c>
      <c r="H57" s="7"/>
      <c r="I57" s="6">
        <v>0</v>
      </c>
      <c r="J57" s="23" t="s">
        <v>1034</v>
      </c>
    </row>
    <row r="58" spans="1:10" ht="14.45" x14ac:dyDescent="0.3">
      <c r="A58" s="15"/>
      <c r="B58" s="7" t="str">
        <f t="shared" si="7"/>
        <v/>
      </c>
      <c r="C58" s="7" t="str">
        <f t="shared" si="8"/>
        <v>tab/cap</v>
      </c>
      <c r="D58" s="5" t="s">
        <v>264</v>
      </c>
      <c r="E58" s="4" t="str">
        <f t="shared" si="9"/>
        <v xml:space="preserve"> pack</v>
      </c>
      <c r="F58" s="4"/>
      <c r="G58" s="103" t="str">
        <f t="shared" si="10"/>
        <v/>
      </c>
      <c r="H58" s="7"/>
      <c r="I58" s="6">
        <v>0</v>
      </c>
      <c r="J58" s="23" t="s">
        <v>1034</v>
      </c>
    </row>
    <row r="59" spans="1:10" x14ac:dyDescent="0.25">
      <c r="A59" s="15" t="s">
        <v>1052</v>
      </c>
      <c r="B59" s="7" t="str">
        <f t="shared" si="7"/>
        <v/>
      </c>
      <c r="C59" s="7" t="str">
        <f t="shared" si="8"/>
        <v>tab/cap</v>
      </c>
      <c r="D59" s="48" t="s">
        <v>1051</v>
      </c>
      <c r="E59" s="4" t="str">
        <f t="shared" si="9"/>
        <v xml:space="preserve"> pack</v>
      </c>
      <c r="F59" s="4">
        <v>460</v>
      </c>
      <c r="G59" s="103" t="str">
        <f t="shared" si="10"/>
        <v/>
      </c>
      <c r="H59" s="7">
        <v>1</v>
      </c>
      <c r="I59" s="6">
        <v>1</v>
      </c>
      <c r="J59" s="23" t="s">
        <v>1034</v>
      </c>
    </row>
    <row r="60" spans="1:10" x14ac:dyDescent="0.25">
      <c r="A60" s="15"/>
      <c r="B60" s="7" t="str">
        <f t="shared" si="7"/>
        <v/>
      </c>
      <c r="C60" s="7" t="str">
        <f t="shared" si="8"/>
        <v>tab/cap</v>
      </c>
      <c r="D60" s="19" t="s">
        <v>265</v>
      </c>
      <c r="E60" s="4" t="str">
        <f t="shared" si="9"/>
        <v xml:space="preserve"> pack</v>
      </c>
      <c r="F60" s="9">
        <v>64</v>
      </c>
      <c r="G60" s="103" t="str">
        <f t="shared" si="10"/>
        <v/>
      </c>
      <c r="H60" s="7"/>
      <c r="I60" s="249">
        <v>0</v>
      </c>
      <c r="J60" s="4" t="s">
        <v>1034</v>
      </c>
    </row>
    <row r="61" spans="1:10" x14ac:dyDescent="0.25">
      <c r="A61" s="15"/>
      <c r="B61" s="7" t="str">
        <f t="shared" si="7"/>
        <v/>
      </c>
      <c r="C61" s="7" t="str">
        <f t="shared" si="8"/>
        <v>tab/cap</v>
      </c>
      <c r="D61" s="19" t="s">
        <v>266</v>
      </c>
      <c r="E61" s="4" t="str">
        <f t="shared" si="9"/>
        <v xml:space="preserve"> pack</v>
      </c>
      <c r="F61" s="4">
        <v>260</v>
      </c>
      <c r="G61" s="103" t="str">
        <f t="shared" si="10"/>
        <v/>
      </c>
      <c r="H61" s="7">
        <v>2</v>
      </c>
      <c r="I61" s="6">
        <v>2</v>
      </c>
      <c r="J61" s="4" t="s">
        <v>1034</v>
      </c>
    </row>
    <row r="62" spans="1:10" x14ac:dyDescent="0.25">
      <c r="A62" s="15"/>
      <c r="B62" s="7">
        <f t="shared" si="7"/>
        <v>1</v>
      </c>
      <c r="C62" s="7" t="str">
        <f t="shared" si="8"/>
        <v>tab/cap</v>
      </c>
      <c r="D62" s="159" t="s">
        <v>267</v>
      </c>
      <c r="E62" s="4" t="str">
        <f t="shared" si="9"/>
        <v>1 pack</v>
      </c>
      <c r="F62" s="4"/>
      <c r="G62" s="103">
        <f t="shared" si="10"/>
        <v>0</v>
      </c>
      <c r="H62" s="7">
        <v>1</v>
      </c>
      <c r="I62" s="249">
        <v>0</v>
      </c>
      <c r="J62" s="4" t="s">
        <v>1034</v>
      </c>
    </row>
    <row r="63" spans="1:10" x14ac:dyDescent="0.25">
      <c r="A63" s="15"/>
      <c r="B63" s="7" t="str">
        <f t="shared" si="7"/>
        <v/>
      </c>
      <c r="C63" s="7" t="str">
        <f t="shared" si="8"/>
        <v>tab/cap</v>
      </c>
      <c r="D63" s="159" t="s">
        <v>268</v>
      </c>
      <c r="E63" s="4" t="str">
        <f t="shared" si="9"/>
        <v xml:space="preserve"> pack</v>
      </c>
      <c r="F63" s="4"/>
      <c r="G63" s="103" t="str">
        <f t="shared" si="10"/>
        <v/>
      </c>
      <c r="H63" s="7"/>
      <c r="I63" s="6">
        <v>0</v>
      </c>
      <c r="J63" s="4" t="s">
        <v>1034</v>
      </c>
    </row>
    <row r="64" spans="1:10" s="248" customFormat="1" x14ac:dyDescent="0.25">
      <c r="A64" s="15"/>
      <c r="B64" s="7" t="str">
        <f t="shared" si="7"/>
        <v/>
      </c>
      <c r="C64" s="7" t="str">
        <f t="shared" si="8"/>
        <v>tab/cap</v>
      </c>
      <c r="D64" s="19" t="s">
        <v>269</v>
      </c>
      <c r="E64" s="4" t="str">
        <f t="shared" si="9"/>
        <v xml:space="preserve"> pack</v>
      </c>
      <c r="F64" s="4"/>
      <c r="G64" s="103" t="str">
        <f t="shared" si="10"/>
        <v/>
      </c>
      <c r="H64" s="7"/>
      <c r="I64" s="249">
        <v>0</v>
      </c>
      <c r="J64" s="4" t="s">
        <v>1034</v>
      </c>
    </row>
    <row r="65" spans="1:10" x14ac:dyDescent="0.25">
      <c r="A65" s="15"/>
      <c r="B65" s="7" t="str">
        <f t="shared" si="7"/>
        <v/>
      </c>
      <c r="C65" s="7" t="str">
        <f t="shared" si="8"/>
        <v>tab/cap</v>
      </c>
      <c r="D65" s="19" t="s">
        <v>270</v>
      </c>
      <c r="E65" s="4" t="str">
        <f t="shared" si="9"/>
        <v xml:space="preserve"> pack</v>
      </c>
      <c r="F65" s="4"/>
      <c r="G65" s="103" t="str">
        <f t="shared" si="10"/>
        <v/>
      </c>
      <c r="H65" s="7"/>
      <c r="I65" s="249">
        <v>0</v>
      </c>
      <c r="J65" s="4" t="s">
        <v>1034</v>
      </c>
    </row>
    <row r="66" spans="1:10" x14ac:dyDescent="0.25">
      <c r="A66" s="15"/>
      <c r="B66" s="7" t="str">
        <f t="shared" si="7"/>
        <v/>
      </c>
      <c r="C66" s="7" t="str">
        <f t="shared" si="8"/>
        <v>tab/cap</v>
      </c>
      <c r="D66" s="110" t="s">
        <v>271</v>
      </c>
      <c r="E66" s="4" t="str">
        <f t="shared" si="9"/>
        <v xml:space="preserve"> pack</v>
      </c>
      <c r="F66" s="4"/>
      <c r="G66" s="103" t="str">
        <f t="shared" si="10"/>
        <v/>
      </c>
      <c r="H66" s="7"/>
      <c r="I66" s="249">
        <v>0</v>
      </c>
      <c r="J66" s="4" t="s">
        <v>1034</v>
      </c>
    </row>
    <row r="67" spans="1:10" x14ac:dyDescent="0.25">
      <c r="A67" s="15"/>
      <c r="B67" s="7" t="str">
        <f t="shared" si="7"/>
        <v/>
      </c>
      <c r="C67" s="7" t="str">
        <f t="shared" ref="C67:C93" si="11">IF(ISNUMBER(SEARCH("gel",D67)),"cream",IF(ISNUMBER(SEARCH("syp",D67)),"syp",IF(ISNUMBER(SEARCH("drop",D67)),"drops",IF(ISNUMBER(SEARCH("cream",D67)),"cream",IF(ISNUMBER(SEARCH("oint",D67)),"cream",IF(ISNUMBER(SEARCH("inj",D67)),"inj",IF(ISNUMBER(SEARCH("lotion",D67)),"lotion",IF(ISNUMBER(SEARCH("e/drop",D67)),"drops","tab/cap"))))))))</f>
        <v>tab/cap</v>
      </c>
      <c r="D67" s="110" t="s">
        <v>272</v>
      </c>
      <c r="E67" s="4" t="str">
        <f t="shared" si="9"/>
        <v xml:space="preserve"> pack</v>
      </c>
      <c r="F67" s="4"/>
      <c r="G67" s="103" t="str">
        <f t="shared" si="10"/>
        <v/>
      </c>
      <c r="H67" s="7"/>
      <c r="I67" s="249">
        <v>0</v>
      </c>
      <c r="J67" s="4" t="s">
        <v>1034</v>
      </c>
    </row>
    <row r="68" spans="1:10" x14ac:dyDescent="0.25">
      <c r="A68" s="15" t="s">
        <v>1108</v>
      </c>
      <c r="B68" s="7"/>
      <c r="C68" s="7" t="str">
        <f t="shared" si="11"/>
        <v>tab/cap</v>
      </c>
      <c r="D68" s="5" t="s">
        <v>273</v>
      </c>
      <c r="E68" s="4" t="str">
        <f t="shared" si="9"/>
        <v xml:space="preserve"> pack</v>
      </c>
      <c r="F68" s="4"/>
      <c r="G68" s="103" t="str">
        <f t="shared" si="10"/>
        <v/>
      </c>
      <c r="H68" s="7"/>
      <c r="I68" s="249">
        <v>0</v>
      </c>
      <c r="J68" s="4" t="s">
        <v>1034</v>
      </c>
    </row>
    <row r="69" spans="1:10" x14ac:dyDescent="0.25">
      <c r="A69" s="108"/>
      <c r="B69" s="108">
        <f t="shared" ref="B69:B93" si="12">IF( H69-I69 &gt; 0,H69-I69, "")</f>
        <v>2</v>
      </c>
      <c r="C69" s="108" t="str">
        <f t="shared" si="11"/>
        <v>tab/cap</v>
      </c>
      <c r="D69" s="10" t="s">
        <v>276</v>
      </c>
      <c r="E69" s="232" t="str">
        <f t="shared" si="9"/>
        <v>2 pack</v>
      </c>
      <c r="F69" s="232">
        <v>380</v>
      </c>
      <c r="G69" s="274">
        <f t="shared" si="10"/>
        <v>760</v>
      </c>
      <c r="H69" s="108">
        <v>2</v>
      </c>
      <c r="I69" s="108">
        <v>0</v>
      </c>
      <c r="J69" s="232" t="s">
        <v>1034</v>
      </c>
    </row>
    <row r="70" spans="1:10" x14ac:dyDescent="0.25">
      <c r="A70" s="15"/>
      <c r="B70" s="7">
        <f t="shared" si="12"/>
        <v>2</v>
      </c>
      <c r="C70" s="7" t="str">
        <f t="shared" si="11"/>
        <v>tab/cap</v>
      </c>
      <c r="D70" s="10" t="s">
        <v>277</v>
      </c>
      <c r="E70" s="4" t="str">
        <f t="shared" si="9"/>
        <v>2 pack</v>
      </c>
      <c r="F70" s="4">
        <v>700</v>
      </c>
      <c r="G70" s="103">
        <f t="shared" si="10"/>
        <v>1400</v>
      </c>
      <c r="H70" s="7">
        <v>2</v>
      </c>
      <c r="I70" s="249">
        <v>0</v>
      </c>
      <c r="J70" s="232" t="s">
        <v>1034</v>
      </c>
    </row>
    <row r="71" spans="1:10" x14ac:dyDescent="0.25">
      <c r="A71" s="108"/>
      <c r="B71" s="108">
        <f t="shared" si="12"/>
        <v>2</v>
      </c>
      <c r="C71" s="108" t="str">
        <f t="shared" si="11"/>
        <v>tab/cap</v>
      </c>
      <c r="D71" s="159" t="s">
        <v>1016</v>
      </c>
      <c r="E71" s="232" t="str">
        <f t="shared" ref="E71:E95" si="13">B71 &amp;" pack"</f>
        <v>2 pack</v>
      </c>
      <c r="F71" s="232">
        <v>340</v>
      </c>
      <c r="G71" s="274">
        <f t="shared" ref="G71:G79" si="14">IF( B71="", "",B71*F71)</f>
        <v>680</v>
      </c>
      <c r="H71" s="108">
        <v>2</v>
      </c>
      <c r="I71" s="108">
        <v>0</v>
      </c>
      <c r="J71" s="232" t="s">
        <v>1034</v>
      </c>
    </row>
    <row r="72" spans="1:10" x14ac:dyDescent="0.25">
      <c r="A72" s="15"/>
      <c r="B72" s="7" t="str">
        <f t="shared" si="12"/>
        <v/>
      </c>
      <c r="C72" s="7" t="str">
        <f t="shared" si="11"/>
        <v>tab/cap</v>
      </c>
      <c r="D72" s="5" t="s">
        <v>1022</v>
      </c>
      <c r="E72" s="4" t="str">
        <f t="shared" si="13"/>
        <v xml:space="preserve"> pack</v>
      </c>
      <c r="F72" s="4"/>
      <c r="G72" s="103" t="str">
        <f t="shared" si="14"/>
        <v/>
      </c>
      <c r="H72" s="7">
        <v>1</v>
      </c>
      <c r="I72" s="249">
        <v>1</v>
      </c>
      <c r="J72" s="7"/>
    </row>
    <row r="73" spans="1:10" x14ac:dyDescent="0.25">
      <c r="A73" s="15"/>
      <c r="B73" s="7" t="str">
        <f t="shared" si="12"/>
        <v/>
      </c>
      <c r="C73" s="7" t="str">
        <f t="shared" si="11"/>
        <v>tab/cap</v>
      </c>
      <c r="D73" s="5" t="s">
        <v>278</v>
      </c>
      <c r="E73" s="4" t="str">
        <f t="shared" si="13"/>
        <v xml:space="preserve"> pack</v>
      </c>
      <c r="F73" s="4"/>
      <c r="G73" s="103" t="str">
        <f t="shared" si="14"/>
        <v/>
      </c>
      <c r="H73" s="7">
        <v>1</v>
      </c>
      <c r="I73" s="249">
        <v>1</v>
      </c>
      <c r="J73" s="7"/>
    </row>
    <row r="74" spans="1:10" x14ac:dyDescent="0.25">
      <c r="A74" s="15" t="s">
        <v>832</v>
      </c>
      <c r="B74" s="7" t="str">
        <f t="shared" si="12"/>
        <v/>
      </c>
      <c r="C74" s="7" t="str">
        <f t="shared" si="11"/>
        <v>tab/cap</v>
      </c>
      <c r="D74" s="5" t="s">
        <v>279</v>
      </c>
      <c r="E74" s="4" t="str">
        <f t="shared" si="13"/>
        <v xml:space="preserve"> pack</v>
      </c>
      <c r="F74" s="4"/>
      <c r="G74" s="103" t="str">
        <f t="shared" si="14"/>
        <v/>
      </c>
      <c r="H74" s="7"/>
      <c r="I74" s="249">
        <v>0</v>
      </c>
      <c r="J74" s="7"/>
    </row>
    <row r="75" spans="1:10" s="248" customFormat="1" x14ac:dyDescent="0.25">
      <c r="A75" s="15" t="s">
        <v>832</v>
      </c>
      <c r="B75" s="7" t="str">
        <f t="shared" si="12"/>
        <v/>
      </c>
      <c r="C75" s="7" t="str">
        <f t="shared" si="11"/>
        <v>tab/cap</v>
      </c>
      <c r="D75" s="17" t="s">
        <v>281</v>
      </c>
      <c r="E75" s="4" t="str">
        <f t="shared" si="13"/>
        <v xml:space="preserve"> pack</v>
      </c>
      <c r="F75" s="4"/>
      <c r="G75" s="103" t="str">
        <f t="shared" si="14"/>
        <v/>
      </c>
      <c r="H75" s="7"/>
      <c r="I75" s="7"/>
      <c r="J75" s="7"/>
    </row>
    <row r="76" spans="1:10" x14ac:dyDescent="0.25">
      <c r="A76" s="15"/>
      <c r="B76" s="7" t="str">
        <f t="shared" si="12"/>
        <v/>
      </c>
      <c r="C76" s="7" t="str">
        <f t="shared" si="11"/>
        <v>tab/cap</v>
      </c>
      <c r="D76" s="17" t="s">
        <v>283</v>
      </c>
      <c r="E76" s="4" t="str">
        <f t="shared" si="13"/>
        <v xml:space="preserve"> pack</v>
      </c>
      <c r="F76" s="4"/>
      <c r="G76" s="103" t="str">
        <f t="shared" si="14"/>
        <v/>
      </c>
      <c r="H76" s="7"/>
      <c r="I76" s="7"/>
      <c r="J76" s="7"/>
    </row>
    <row r="77" spans="1:10" x14ac:dyDescent="0.25">
      <c r="A77" s="228" t="s">
        <v>1200</v>
      </c>
      <c r="B77" s="228" t="str">
        <f t="shared" si="12"/>
        <v/>
      </c>
      <c r="C77" s="7" t="str">
        <f t="shared" si="11"/>
        <v>tab/cap</v>
      </c>
      <c r="D77" s="19" t="s">
        <v>1001</v>
      </c>
      <c r="E77" s="229" t="str">
        <f t="shared" si="13"/>
        <v xml:space="preserve"> pack</v>
      </c>
      <c r="F77" s="229"/>
      <c r="G77" s="230" t="str">
        <f t="shared" si="14"/>
        <v/>
      </c>
      <c r="H77" s="228">
        <v>0</v>
      </c>
      <c r="I77" s="228">
        <v>0</v>
      </c>
      <c r="J77" s="229"/>
    </row>
    <row r="78" spans="1:10" x14ac:dyDescent="0.25">
      <c r="A78" s="108"/>
      <c r="B78" s="108" t="str">
        <f t="shared" si="12"/>
        <v/>
      </c>
      <c r="C78" s="108" t="str">
        <f t="shared" si="11"/>
        <v>tab/cap</v>
      </c>
      <c r="D78" s="217" t="s">
        <v>776</v>
      </c>
      <c r="E78" s="232" t="str">
        <f t="shared" si="13"/>
        <v xml:space="preserve"> pack</v>
      </c>
      <c r="F78" s="232">
        <v>140</v>
      </c>
      <c r="G78" s="274" t="str">
        <f t="shared" si="14"/>
        <v/>
      </c>
      <c r="H78" s="108">
        <v>1</v>
      </c>
      <c r="I78" s="108">
        <v>1</v>
      </c>
      <c r="J78" s="108" t="s">
        <v>1034</v>
      </c>
    </row>
    <row r="79" spans="1:10" x14ac:dyDescent="0.25">
      <c r="A79" s="108" t="s">
        <v>1168</v>
      </c>
      <c r="B79" s="108" t="str">
        <f t="shared" si="12"/>
        <v/>
      </c>
      <c r="C79" s="108" t="str">
        <f t="shared" si="11"/>
        <v>tab/cap</v>
      </c>
      <c r="D79" s="217" t="s">
        <v>811</v>
      </c>
      <c r="E79" s="232" t="str">
        <f t="shared" si="13"/>
        <v xml:space="preserve"> pack</v>
      </c>
      <c r="F79" s="232">
        <v>90</v>
      </c>
      <c r="G79" s="274" t="str">
        <f t="shared" si="14"/>
        <v/>
      </c>
      <c r="H79" s="108">
        <v>1</v>
      </c>
      <c r="I79" s="108">
        <v>1</v>
      </c>
      <c r="J79" s="108" t="s">
        <v>1034</v>
      </c>
    </row>
    <row r="80" spans="1:10" x14ac:dyDescent="0.25">
      <c r="A80" s="15"/>
      <c r="B80" s="7" t="str">
        <f t="shared" si="12"/>
        <v/>
      </c>
      <c r="C80" s="7" t="str">
        <f t="shared" si="11"/>
        <v>tab/cap</v>
      </c>
      <c r="D80" s="5" t="s">
        <v>775</v>
      </c>
      <c r="E80" s="4" t="str">
        <f t="shared" si="13"/>
        <v xml:space="preserve"> pack</v>
      </c>
      <c r="F80" s="4"/>
      <c r="G80" s="103"/>
      <c r="H80" s="7"/>
      <c r="I80" s="7"/>
      <c r="J80" s="108" t="s">
        <v>1034</v>
      </c>
    </row>
    <row r="81" spans="1:10" x14ac:dyDescent="0.25">
      <c r="A81" s="15" t="s">
        <v>1113</v>
      </c>
      <c r="B81" s="7" t="str">
        <f t="shared" si="12"/>
        <v/>
      </c>
      <c r="C81" s="7" t="str">
        <f t="shared" si="11"/>
        <v>tab/cap</v>
      </c>
      <c r="D81" s="19" t="s">
        <v>291</v>
      </c>
      <c r="E81" s="4" t="str">
        <f t="shared" si="13"/>
        <v xml:space="preserve"> pack</v>
      </c>
      <c r="F81" s="4"/>
      <c r="G81" s="103" t="str">
        <f t="shared" ref="G81:G107" si="15">IF( B81="", "",B81*F81)</f>
        <v/>
      </c>
      <c r="H81" s="7"/>
      <c r="I81" s="4"/>
      <c r="J81" s="7" t="s">
        <v>1034</v>
      </c>
    </row>
    <row r="82" spans="1:10" x14ac:dyDescent="0.25">
      <c r="A82" s="15"/>
      <c r="B82" s="7" t="str">
        <f t="shared" si="12"/>
        <v/>
      </c>
      <c r="C82" s="7" t="str">
        <f t="shared" si="11"/>
        <v>tab/cap</v>
      </c>
      <c r="D82" s="19" t="s">
        <v>292</v>
      </c>
      <c r="E82" s="4" t="str">
        <f t="shared" si="13"/>
        <v xml:space="preserve"> pack</v>
      </c>
      <c r="F82" s="4"/>
      <c r="G82" s="103" t="str">
        <f t="shared" si="15"/>
        <v/>
      </c>
      <c r="H82" s="7"/>
      <c r="I82" s="4"/>
      <c r="J82" s="7" t="s">
        <v>1034</v>
      </c>
    </row>
    <row r="83" spans="1:10" x14ac:dyDescent="0.25">
      <c r="A83" s="15" t="s">
        <v>1113</v>
      </c>
      <c r="B83" s="7" t="str">
        <f t="shared" si="12"/>
        <v/>
      </c>
      <c r="C83" s="7" t="str">
        <f t="shared" si="11"/>
        <v>tab/cap</v>
      </c>
      <c r="D83" s="19" t="s">
        <v>293</v>
      </c>
      <c r="E83" s="4" t="str">
        <f t="shared" si="13"/>
        <v xml:space="preserve"> pack</v>
      </c>
      <c r="F83" s="4"/>
      <c r="G83" s="103" t="str">
        <f t="shared" si="15"/>
        <v/>
      </c>
      <c r="H83" s="7"/>
      <c r="I83" s="7"/>
      <c r="J83" s="7" t="s">
        <v>1034</v>
      </c>
    </row>
    <row r="84" spans="1:10" x14ac:dyDescent="0.25">
      <c r="A84" s="15"/>
      <c r="B84" s="7" t="str">
        <f t="shared" si="12"/>
        <v/>
      </c>
      <c r="C84" s="7" t="str">
        <f t="shared" si="11"/>
        <v>tab/cap</v>
      </c>
      <c r="D84" s="225" t="s">
        <v>294</v>
      </c>
      <c r="E84" s="4" t="str">
        <f t="shared" si="13"/>
        <v xml:space="preserve"> pack</v>
      </c>
      <c r="F84" s="9">
        <v>209</v>
      </c>
      <c r="G84" s="103" t="str">
        <f t="shared" si="15"/>
        <v/>
      </c>
      <c r="H84" s="7"/>
      <c r="I84" s="4"/>
      <c r="J84" s="7" t="s">
        <v>1034</v>
      </c>
    </row>
    <row r="85" spans="1:10" x14ac:dyDescent="0.25">
      <c r="A85" s="15"/>
      <c r="B85" s="7" t="str">
        <f t="shared" si="12"/>
        <v/>
      </c>
      <c r="C85" s="7" t="str">
        <f t="shared" si="11"/>
        <v>tab/cap</v>
      </c>
      <c r="D85" s="225" t="s">
        <v>295</v>
      </c>
      <c r="E85" s="4" t="str">
        <f t="shared" si="13"/>
        <v xml:space="preserve"> pack</v>
      </c>
      <c r="F85" s="4"/>
      <c r="G85" s="103" t="str">
        <f t="shared" si="15"/>
        <v/>
      </c>
      <c r="H85" s="7"/>
      <c r="I85" s="7"/>
      <c r="J85" s="7" t="s">
        <v>1034</v>
      </c>
    </row>
    <row r="86" spans="1:10" x14ac:dyDescent="0.25">
      <c r="A86" s="15"/>
      <c r="B86" s="7" t="str">
        <f t="shared" si="12"/>
        <v/>
      </c>
      <c r="C86" s="7" t="str">
        <f t="shared" si="11"/>
        <v>tab/cap</v>
      </c>
      <c r="D86" s="225" t="s">
        <v>296</v>
      </c>
      <c r="E86" s="4" t="str">
        <f t="shared" si="13"/>
        <v xml:space="preserve"> pack</v>
      </c>
      <c r="F86" s="4">
        <v>108</v>
      </c>
      <c r="G86" s="103" t="str">
        <f t="shared" si="15"/>
        <v/>
      </c>
      <c r="H86" s="7">
        <v>2</v>
      </c>
      <c r="I86" s="7">
        <v>2</v>
      </c>
      <c r="J86" s="282" t="s">
        <v>1034</v>
      </c>
    </row>
    <row r="87" spans="1:10" x14ac:dyDescent="0.25">
      <c r="A87" s="15" t="s">
        <v>832</v>
      </c>
      <c r="B87" s="7" t="str">
        <f t="shared" si="12"/>
        <v/>
      </c>
      <c r="C87" s="7" t="str">
        <f t="shared" si="11"/>
        <v>tab/cap</v>
      </c>
      <c r="D87" s="17" t="s">
        <v>777</v>
      </c>
      <c r="E87" s="4" t="str">
        <f t="shared" si="13"/>
        <v xml:space="preserve"> pack</v>
      </c>
      <c r="F87" s="4">
        <v>179</v>
      </c>
      <c r="G87" s="103" t="str">
        <f t="shared" si="15"/>
        <v/>
      </c>
      <c r="H87" s="7"/>
      <c r="I87" s="7"/>
      <c r="J87" s="282" t="s">
        <v>1034</v>
      </c>
    </row>
    <row r="88" spans="1:10" x14ac:dyDescent="0.25">
      <c r="A88" s="15"/>
      <c r="B88" s="7" t="str">
        <f t="shared" si="12"/>
        <v/>
      </c>
      <c r="C88" s="7" t="str">
        <f t="shared" si="11"/>
        <v>tab/cap</v>
      </c>
      <c r="D88" s="19" t="s">
        <v>303</v>
      </c>
      <c r="E88" s="4" t="str">
        <f t="shared" si="13"/>
        <v xml:space="preserve"> pack</v>
      </c>
      <c r="F88" s="9">
        <v>220</v>
      </c>
      <c r="G88" s="103" t="str">
        <f t="shared" si="15"/>
        <v/>
      </c>
      <c r="H88" s="7">
        <v>2</v>
      </c>
      <c r="I88" s="7">
        <v>2</v>
      </c>
      <c r="J88" s="4" t="s">
        <v>1034</v>
      </c>
    </row>
    <row r="89" spans="1:10" x14ac:dyDescent="0.25">
      <c r="A89" s="15"/>
      <c r="B89" s="7" t="str">
        <f t="shared" si="12"/>
        <v/>
      </c>
      <c r="C89" s="7" t="str">
        <f t="shared" si="11"/>
        <v>tab/cap</v>
      </c>
      <c r="D89" s="19" t="s">
        <v>304</v>
      </c>
      <c r="E89" s="4" t="str">
        <f t="shared" si="13"/>
        <v xml:space="preserve"> pack</v>
      </c>
      <c r="F89" s="4"/>
      <c r="G89" s="103" t="str">
        <f t="shared" si="15"/>
        <v/>
      </c>
      <c r="H89" s="7"/>
      <c r="I89" s="4"/>
      <c r="J89" s="4" t="s">
        <v>1034</v>
      </c>
    </row>
    <row r="90" spans="1:10" x14ac:dyDescent="0.25">
      <c r="A90" s="15"/>
      <c r="B90" s="7" t="str">
        <f t="shared" si="12"/>
        <v/>
      </c>
      <c r="C90" s="7" t="str">
        <f t="shared" si="11"/>
        <v>tab/cap</v>
      </c>
      <c r="D90" s="19" t="s">
        <v>300</v>
      </c>
      <c r="E90" s="4" t="str">
        <f t="shared" si="13"/>
        <v xml:space="preserve"> pack</v>
      </c>
      <c r="F90" s="4"/>
      <c r="G90" s="103" t="str">
        <f t="shared" si="15"/>
        <v/>
      </c>
      <c r="H90" s="7"/>
      <c r="I90" s="7"/>
      <c r="J90" s="4" t="s">
        <v>1034</v>
      </c>
    </row>
    <row r="91" spans="1:10" x14ac:dyDescent="0.25">
      <c r="A91" s="15"/>
      <c r="B91" s="7" t="str">
        <f t="shared" si="12"/>
        <v/>
      </c>
      <c r="C91" s="7" t="str">
        <f t="shared" si="11"/>
        <v>tab/cap</v>
      </c>
      <c r="D91" s="19" t="s">
        <v>301</v>
      </c>
      <c r="E91" s="4" t="str">
        <f t="shared" si="13"/>
        <v xml:space="preserve"> pack</v>
      </c>
      <c r="F91" s="4">
        <v>140</v>
      </c>
      <c r="G91" s="103" t="str">
        <f t="shared" si="15"/>
        <v/>
      </c>
      <c r="H91" s="7">
        <v>1</v>
      </c>
      <c r="I91" s="4">
        <v>1</v>
      </c>
      <c r="J91" s="7" t="s">
        <v>1034</v>
      </c>
    </row>
    <row r="92" spans="1:10" x14ac:dyDescent="0.25">
      <c r="A92" s="15"/>
      <c r="B92" s="7" t="str">
        <f t="shared" si="12"/>
        <v/>
      </c>
      <c r="C92" s="7" t="str">
        <f t="shared" si="11"/>
        <v>tab/cap</v>
      </c>
      <c r="D92" s="19" t="s">
        <v>302</v>
      </c>
      <c r="E92" s="4" t="str">
        <f t="shared" si="13"/>
        <v xml:space="preserve"> pack</v>
      </c>
      <c r="F92" s="4">
        <v>180</v>
      </c>
      <c r="G92" s="103" t="str">
        <f t="shared" si="15"/>
        <v/>
      </c>
      <c r="H92" s="7">
        <v>1</v>
      </c>
      <c r="I92" s="7">
        <v>1</v>
      </c>
      <c r="J92" s="4" t="s">
        <v>1034</v>
      </c>
    </row>
    <row r="93" spans="1:10" x14ac:dyDescent="0.25">
      <c r="A93" s="15" t="s">
        <v>832</v>
      </c>
      <c r="B93" s="7" t="str">
        <f t="shared" si="12"/>
        <v/>
      </c>
      <c r="C93" s="7" t="str">
        <f t="shared" si="11"/>
        <v>tab/cap</v>
      </c>
      <c r="D93" s="5" t="s">
        <v>306</v>
      </c>
      <c r="E93" s="4" t="str">
        <f t="shared" si="13"/>
        <v xml:space="preserve"> pack</v>
      </c>
      <c r="F93" s="4"/>
      <c r="G93" s="103" t="str">
        <f t="shared" si="15"/>
        <v/>
      </c>
      <c r="H93" s="7"/>
      <c r="I93" s="7"/>
      <c r="J93" s="4"/>
    </row>
    <row r="94" spans="1:10" x14ac:dyDescent="0.25">
      <c r="A94" s="47"/>
      <c r="B94" s="47" t="str">
        <f t="shared" ref="B94:B107" si="16">IF( H94-I94 &gt; 0,H94-I94, "")</f>
        <v/>
      </c>
      <c r="C94" s="47" t="s">
        <v>515</v>
      </c>
      <c r="D94" s="48" t="s">
        <v>229</v>
      </c>
      <c r="E94" s="237" t="str">
        <f t="shared" si="13"/>
        <v xml:space="preserve"> pack</v>
      </c>
      <c r="F94" s="237">
        <v>160</v>
      </c>
      <c r="G94" s="246" t="str">
        <f t="shared" si="15"/>
        <v/>
      </c>
      <c r="H94" s="47">
        <v>3</v>
      </c>
      <c r="I94" s="47">
        <v>3</v>
      </c>
      <c r="J94" s="47" t="s">
        <v>1034</v>
      </c>
    </row>
    <row r="95" spans="1:10" x14ac:dyDescent="0.25">
      <c r="A95" s="47"/>
      <c r="B95" s="47" t="str">
        <f t="shared" si="16"/>
        <v/>
      </c>
      <c r="C95" s="47" t="s">
        <v>515</v>
      </c>
      <c r="D95" s="48" t="s">
        <v>235</v>
      </c>
      <c r="E95" s="237" t="str">
        <f t="shared" si="13"/>
        <v xml:space="preserve"> pack</v>
      </c>
      <c r="F95" s="237"/>
      <c r="G95" s="246" t="str">
        <f t="shared" si="15"/>
        <v/>
      </c>
      <c r="H95" s="47"/>
      <c r="I95" s="47">
        <v>0</v>
      </c>
      <c r="J95" s="47" t="s">
        <v>1034</v>
      </c>
    </row>
    <row r="96" spans="1:10" x14ac:dyDescent="0.25">
      <c r="A96" s="47"/>
      <c r="B96" s="47" t="str">
        <f t="shared" si="16"/>
        <v/>
      </c>
      <c r="C96" s="47" t="s">
        <v>515</v>
      </c>
      <c r="D96" s="48" t="s">
        <v>236</v>
      </c>
      <c r="E96" s="237" t="str">
        <f t="shared" ref="E96:E107" si="17">B96 &amp;" pack"</f>
        <v xml:space="preserve"> pack</v>
      </c>
      <c r="F96" s="237"/>
      <c r="G96" s="246" t="str">
        <f t="shared" si="15"/>
        <v/>
      </c>
      <c r="H96" s="47"/>
      <c r="I96" s="47">
        <v>0</v>
      </c>
      <c r="J96" s="47" t="s">
        <v>1034</v>
      </c>
    </row>
    <row r="97" spans="1:11" x14ac:dyDescent="0.25">
      <c r="A97" s="47"/>
      <c r="B97" s="47" t="str">
        <f t="shared" si="16"/>
        <v/>
      </c>
      <c r="C97" s="47" t="s">
        <v>515</v>
      </c>
      <c r="D97" s="48" t="s">
        <v>245</v>
      </c>
      <c r="E97" s="237" t="str">
        <f t="shared" si="17"/>
        <v xml:space="preserve"> pack</v>
      </c>
      <c r="F97" s="237"/>
      <c r="G97" s="246" t="str">
        <f t="shared" si="15"/>
        <v/>
      </c>
      <c r="H97" s="47">
        <v>1</v>
      </c>
      <c r="I97" s="47">
        <v>1</v>
      </c>
      <c r="J97" s="47" t="s">
        <v>1034</v>
      </c>
    </row>
    <row r="98" spans="1:11" x14ac:dyDescent="0.25">
      <c r="A98" s="47"/>
      <c r="B98" s="47">
        <f t="shared" si="16"/>
        <v>2</v>
      </c>
      <c r="C98" s="47" t="s">
        <v>515</v>
      </c>
      <c r="D98" s="48" t="s">
        <v>779</v>
      </c>
      <c r="E98" s="237" t="str">
        <f t="shared" si="17"/>
        <v>2 pack</v>
      </c>
      <c r="F98" s="237"/>
      <c r="G98" s="246">
        <f t="shared" si="15"/>
        <v>0</v>
      </c>
      <c r="H98" s="47">
        <v>2</v>
      </c>
      <c r="I98" s="47">
        <v>0</v>
      </c>
      <c r="J98" s="47" t="s">
        <v>1034</v>
      </c>
    </row>
    <row r="99" spans="1:11" x14ac:dyDescent="0.25">
      <c r="A99" s="47"/>
      <c r="B99" s="47" t="str">
        <f t="shared" si="16"/>
        <v/>
      </c>
      <c r="C99" s="47" t="s">
        <v>515</v>
      </c>
      <c r="D99" s="48" t="s">
        <v>275</v>
      </c>
      <c r="E99" s="237" t="str">
        <f t="shared" si="17"/>
        <v xml:space="preserve"> pack</v>
      </c>
      <c r="F99" s="237">
        <v>145</v>
      </c>
      <c r="G99" s="246" t="str">
        <f t="shared" si="15"/>
        <v/>
      </c>
      <c r="H99" s="47">
        <v>3</v>
      </c>
      <c r="I99" s="47">
        <v>3</v>
      </c>
      <c r="J99" s="47" t="s">
        <v>1034</v>
      </c>
    </row>
    <row r="100" spans="1:11" x14ac:dyDescent="0.25">
      <c r="A100" s="47"/>
      <c r="B100" s="47" t="str">
        <f t="shared" si="16"/>
        <v/>
      </c>
      <c r="C100" s="47" t="s">
        <v>515</v>
      </c>
      <c r="D100" s="48" t="s">
        <v>282</v>
      </c>
      <c r="E100" s="237" t="str">
        <f t="shared" si="17"/>
        <v xml:space="preserve"> pack</v>
      </c>
      <c r="F100" s="237"/>
      <c r="G100" s="246" t="str">
        <f t="shared" si="15"/>
        <v/>
      </c>
      <c r="H100" s="47"/>
      <c r="I100" s="47"/>
      <c r="J100" s="47" t="s">
        <v>1034</v>
      </c>
    </row>
    <row r="101" spans="1:11" x14ac:dyDescent="0.25">
      <c r="A101" s="47"/>
      <c r="B101" s="47">
        <f t="shared" si="16"/>
        <v>3</v>
      </c>
      <c r="C101" s="47" t="s">
        <v>515</v>
      </c>
      <c r="D101" s="48" t="s">
        <v>299</v>
      </c>
      <c r="E101" s="237" t="str">
        <f t="shared" si="17"/>
        <v>3 pack</v>
      </c>
      <c r="F101" s="237">
        <v>162</v>
      </c>
      <c r="G101" s="246">
        <f t="shared" si="15"/>
        <v>486</v>
      </c>
      <c r="H101" s="47">
        <v>3</v>
      </c>
      <c r="I101" s="47">
        <v>0</v>
      </c>
      <c r="J101" s="47" t="s">
        <v>1034</v>
      </c>
    </row>
    <row r="102" spans="1:11" x14ac:dyDescent="0.25">
      <c r="A102" s="47"/>
      <c r="B102" s="47">
        <f t="shared" si="16"/>
        <v>5</v>
      </c>
      <c r="C102" s="47" t="s">
        <v>515</v>
      </c>
      <c r="D102" s="48" t="s">
        <v>1044</v>
      </c>
      <c r="E102" s="237" t="str">
        <f t="shared" si="17"/>
        <v>5 pack</v>
      </c>
      <c r="F102" s="237">
        <v>227</v>
      </c>
      <c r="G102" s="246">
        <f t="shared" si="15"/>
        <v>1135</v>
      </c>
      <c r="H102" s="47">
        <v>5</v>
      </c>
      <c r="I102" s="47">
        <v>0</v>
      </c>
      <c r="J102" s="237" t="s">
        <v>1034</v>
      </c>
    </row>
    <row r="103" spans="1:11" x14ac:dyDescent="0.25">
      <c r="A103" s="47"/>
      <c r="B103" s="47" t="str">
        <f t="shared" si="16"/>
        <v/>
      </c>
      <c r="C103" s="47" t="s">
        <v>825</v>
      </c>
      <c r="D103" s="48" t="s">
        <v>274</v>
      </c>
      <c r="E103" s="237" t="str">
        <f t="shared" si="17"/>
        <v xml:space="preserve"> pack</v>
      </c>
      <c r="F103" s="237"/>
      <c r="G103" s="246" t="str">
        <f t="shared" si="15"/>
        <v/>
      </c>
      <c r="H103" s="47"/>
      <c r="I103" s="47">
        <v>0</v>
      </c>
      <c r="J103" s="237" t="s">
        <v>1034</v>
      </c>
    </row>
    <row r="104" spans="1:11" x14ac:dyDescent="0.25">
      <c r="A104" s="47"/>
      <c r="B104" s="47" t="str">
        <f t="shared" si="16"/>
        <v/>
      </c>
      <c r="C104" s="47" t="s">
        <v>825</v>
      </c>
      <c r="D104" s="48" t="s">
        <v>298</v>
      </c>
      <c r="E104" s="237" t="str">
        <f t="shared" si="17"/>
        <v xml:space="preserve"> pack</v>
      </c>
      <c r="F104" s="237"/>
      <c r="G104" s="246" t="str">
        <f t="shared" si="15"/>
        <v/>
      </c>
      <c r="H104" s="47"/>
      <c r="I104" s="47">
        <v>0</v>
      </c>
      <c r="J104" s="237" t="s">
        <v>1034</v>
      </c>
    </row>
    <row r="105" spans="1:11" x14ac:dyDescent="0.25">
      <c r="A105" s="47"/>
      <c r="B105" s="47" t="str">
        <f t="shared" si="16"/>
        <v/>
      </c>
      <c r="C105" s="47" t="s">
        <v>825</v>
      </c>
      <c r="D105" s="48" t="s">
        <v>307</v>
      </c>
      <c r="E105" s="237" t="str">
        <f t="shared" si="17"/>
        <v xml:space="preserve"> pack</v>
      </c>
      <c r="F105" s="237">
        <v>75</v>
      </c>
      <c r="G105" s="246" t="str">
        <f t="shared" si="15"/>
        <v/>
      </c>
      <c r="H105" s="47">
        <v>2</v>
      </c>
      <c r="I105" s="256">
        <v>2</v>
      </c>
      <c r="J105" s="237" t="s">
        <v>1034</v>
      </c>
      <c r="K105" s="248"/>
    </row>
    <row r="106" spans="1:11" x14ac:dyDescent="0.25">
      <c r="A106" s="47"/>
      <c r="B106" s="47" t="str">
        <f t="shared" si="16"/>
        <v/>
      </c>
      <c r="C106" s="47" t="s">
        <v>825</v>
      </c>
      <c r="D106" s="48" t="s">
        <v>308</v>
      </c>
      <c r="E106" s="237" t="str">
        <f t="shared" si="17"/>
        <v xml:space="preserve"> pack</v>
      </c>
      <c r="F106" s="237"/>
      <c r="G106" s="246" t="str">
        <f t="shared" si="15"/>
        <v/>
      </c>
      <c r="H106" s="47">
        <v>1</v>
      </c>
      <c r="I106" s="256">
        <v>1</v>
      </c>
      <c r="J106" s="237" t="s">
        <v>1034</v>
      </c>
      <c r="K106" s="248"/>
    </row>
    <row r="107" spans="1:11" x14ac:dyDescent="0.25">
      <c r="A107" s="47"/>
      <c r="B107" s="47" t="str">
        <f t="shared" si="16"/>
        <v/>
      </c>
      <c r="C107" s="47" t="s">
        <v>825</v>
      </c>
      <c r="D107" s="48" t="s">
        <v>309</v>
      </c>
      <c r="E107" s="237" t="str">
        <f t="shared" si="17"/>
        <v xml:space="preserve"> pack</v>
      </c>
      <c r="F107" s="237">
        <v>90</v>
      </c>
      <c r="G107" s="246" t="str">
        <f t="shared" si="15"/>
        <v/>
      </c>
      <c r="H107" s="47">
        <v>0</v>
      </c>
      <c r="I107" s="256">
        <v>0</v>
      </c>
      <c r="J107" s="237" t="s">
        <v>1034</v>
      </c>
    </row>
    <row r="110" spans="1:11" x14ac:dyDescent="0.25">
      <c r="B110" s="14" t="s">
        <v>1035</v>
      </c>
    </row>
    <row r="111" spans="1:11" x14ac:dyDescent="0.25">
      <c r="A111" t="s">
        <v>1210</v>
      </c>
    </row>
    <row r="112" spans="1:11" x14ac:dyDescent="0.25">
      <c r="A112" s="228"/>
      <c r="B112" s="228" t="s">
        <v>1167</v>
      </c>
      <c r="C112" s="7" t="s">
        <v>792</v>
      </c>
      <c r="D112" s="19" t="s">
        <v>998</v>
      </c>
      <c r="E112" s="229" t="s">
        <v>1182</v>
      </c>
      <c r="F112" s="229">
        <v>104</v>
      </c>
      <c r="G112" s="230" t="s">
        <v>1167</v>
      </c>
      <c r="H112" s="228">
        <v>2</v>
      </c>
      <c r="I112" s="228">
        <v>2</v>
      </c>
      <c r="J112" s="245" t="s">
        <v>1035</v>
      </c>
    </row>
    <row r="113" spans="1:10" x14ac:dyDescent="0.25">
      <c r="A113" s="228"/>
      <c r="B113" s="228" t="s">
        <v>1167</v>
      </c>
      <c r="C113" s="7" t="s">
        <v>516</v>
      </c>
      <c r="D113" s="19" t="s">
        <v>988</v>
      </c>
      <c r="E113" s="229" t="s">
        <v>1182</v>
      </c>
      <c r="F113" s="229">
        <v>100</v>
      </c>
      <c r="G113" s="230"/>
      <c r="H113" s="228">
        <v>1</v>
      </c>
      <c r="I113" s="228">
        <v>1</v>
      </c>
      <c r="J113" s="245" t="s">
        <v>1035</v>
      </c>
    </row>
    <row r="114" spans="1:10" x14ac:dyDescent="0.25">
      <c r="A114" s="47"/>
      <c r="B114" s="47" t="s">
        <v>1167</v>
      </c>
      <c r="C114" s="47" t="s">
        <v>516</v>
      </c>
      <c r="D114" s="48" t="s">
        <v>996</v>
      </c>
      <c r="E114" s="237" t="s">
        <v>1182</v>
      </c>
      <c r="F114" s="237">
        <v>480</v>
      </c>
      <c r="G114" s="246" t="s">
        <v>1167</v>
      </c>
      <c r="H114" s="47">
        <v>1</v>
      </c>
      <c r="I114" s="47">
        <v>1</v>
      </c>
      <c r="J114" s="283" t="s">
        <v>1035</v>
      </c>
    </row>
    <row r="115" spans="1:10" x14ac:dyDescent="0.25">
      <c r="A115" s="228"/>
      <c r="B115" s="228" t="s">
        <v>1167</v>
      </c>
      <c r="C115" s="7" t="s">
        <v>516</v>
      </c>
      <c r="D115" s="19" t="s">
        <v>1110</v>
      </c>
      <c r="E115" s="229" t="s">
        <v>1182</v>
      </c>
      <c r="F115" s="229"/>
      <c r="G115" s="230" t="s">
        <v>1167</v>
      </c>
      <c r="H115" s="228">
        <v>0</v>
      </c>
      <c r="I115" s="228">
        <v>0</v>
      </c>
      <c r="J115" s="245" t="s">
        <v>1035</v>
      </c>
    </row>
    <row r="116" spans="1:10" x14ac:dyDescent="0.25">
      <c r="A116" s="47"/>
      <c r="B116" s="47" t="s">
        <v>1167</v>
      </c>
      <c r="C116" s="47" t="s">
        <v>516</v>
      </c>
      <c r="D116" s="48" t="s">
        <v>1003</v>
      </c>
      <c r="E116" s="237" t="s">
        <v>1182</v>
      </c>
      <c r="F116" s="237">
        <v>500</v>
      </c>
      <c r="G116" s="246" t="s">
        <v>1167</v>
      </c>
      <c r="H116" s="47">
        <v>2</v>
      </c>
      <c r="I116" s="47">
        <v>2</v>
      </c>
      <c r="J116" s="283" t="s">
        <v>1035</v>
      </c>
    </row>
    <row r="117" spans="1:10" x14ac:dyDescent="0.25">
      <c r="A117" s="47"/>
      <c r="B117" s="47" t="s">
        <v>1167</v>
      </c>
      <c r="C117" s="47" t="s">
        <v>516</v>
      </c>
      <c r="D117" s="48" t="s">
        <v>997</v>
      </c>
      <c r="E117" s="237" t="s">
        <v>1182</v>
      </c>
      <c r="F117" s="237"/>
      <c r="G117" s="246" t="s">
        <v>1167</v>
      </c>
      <c r="H117" s="47">
        <v>0</v>
      </c>
      <c r="I117" s="47">
        <v>0</v>
      </c>
      <c r="J117" s="283" t="s">
        <v>1035</v>
      </c>
    </row>
    <row r="118" spans="1:10" x14ac:dyDescent="0.25">
      <c r="A118" s="228"/>
      <c r="B118" s="228" t="s">
        <v>1167</v>
      </c>
      <c r="C118" s="7" t="s">
        <v>484</v>
      </c>
      <c r="D118" s="215" t="s">
        <v>989</v>
      </c>
      <c r="E118" s="229" t="s">
        <v>1182</v>
      </c>
      <c r="F118" s="229">
        <v>92</v>
      </c>
      <c r="G118" s="230" t="s">
        <v>1167</v>
      </c>
      <c r="H118" s="228">
        <v>6</v>
      </c>
      <c r="I118" s="228">
        <v>6</v>
      </c>
      <c r="J118" s="245" t="s">
        <v>1035</v>
      </c>
    </row>
    <row r="119" spans="1:10" x14ac:dyDescent="0.25">
      <c r="A119" s="228"/>
      <c r="B119" s="228" t="s">
        <v>1167</v>
      </c>
      <c r="C119" s="7" t="s">
        <v>484</v>
      </c>
      <c r="D119" s="215" t="s">
        <v>990</v>
      </c>
      <c r="E119" s="229" t="s">
        <v>1182</v>
      </c>
      <c r="F119" s="229">
        <v>70</v>
      </c>
      <c r="G119" s="230" t="s">
        <v>1167</v>
      </c>
      <c r="H119" s="228">
        <v>6</v>
      </c>
      <c r="I119" s="228">
        <v>6</v>
      </c>
      <c r="J119" s="245" t="s">
        <v>1035</v>
      </c>
    </row>
    <row r="120" spans="1:10" x14ac:dyDescent="0.25">
      <c r="A120" s="228"/>
      <c r="B120" s="228" t="s">
        <v>1167</v>
      </c>
      <c r="C120" s="7" t="s">
        <v>484</v>
      </c>
      <c r="D120" s="215" t="s">
        <v>1138</v>
      </c>
      <c r="E120" s="229" t="s">
        <v>1182</v>
      </c>
      <c r="F120" s="229">
        <v>80</v>
      </c>
      <c r="G120" s="230" t="s">
        <v>1167</v>
      </c>
      <c r="H120" s="228">
        <v>6</v>
      </c>
      <c r="I120" s="228">
        <v>6</v>
      </c>
      <c r="J120" s="245" t="s">
        <v>1035</v>
      </c>
    </row>
    <row r="121" spans="1:10" x14ac:dyDescent="0.25">
      <c r="A121" s="228"/>
      <c r="B121" s="228" t="s">
        <v>1167</v>
      </c>
      <c r="C121" s="7" t="s">
        <v>484</v>
      </c>
      <c r="D121" s="215" t="s">
        <v>1139</v>
      </c>
      <c r="E121" s="229" t="s">
        <v>1182</v>
      </c>
      <c r="F121" s="229">
        <v>82</v>
      </c>
      <c r="G121" s="230" t="s">
        <v>1167</v>
      </c>
      <c r="H121" s="228">
        <v>6</v>
      </c>
      <c r="I121" s="228">
        <v>6</v>
      </c>
      <c r="J121" s="245" t="s">
        <v>1035</v>
      </c>
    </row>
    <row r="122" spans="1:10" x14ac:dyDescent="0.25">
      <c r="A122" s="228"/>
      <c r="B122" s="228" t="s">
        <v>1167</v>
      </c>
      <c r="C122" s="7" t="s">
        <v>814</v>
      </c>
      <c r="D122" s="10" t="s">
        <v>1004</v>
      </c>
      <c r="E122" s="229" t="s">
        <v>1182</v>
      </c>
      <c r="F122" s="229">
        <v>100</v>
      </c>
      <c r="G122" s="230" t="s">
        <v>1167</v>
      </c>
      <c r="H122" s="228">
        <v>10</v>
      </c>
      <c r="I122" s="228">
        <v>10</v>
      </c>
      <c r="J122" s="229" t="s">
        <v>1035</v>
      </c>
    </row>
    <row r="123" spans="1:10" x14ac:dyDescent="0.25">
      <c r="A123" s="228"/>
      <c r="B123" s="228" t="s">
        <v>1167</v>
      </c>
      <c r="C123" s="7" t="s">
        <v>814</v>
      </c>
      <c r="D123" s="10" t="s">
        <v>999</v>
      </c>
      <c r="E123" s="229" t="s">
        <v>1182</v>
      </c>
      <c r="F123" s="229">
        <v>300</v>
      </c>
      <c r="G123" s="230" t="s">
        <v>1167</v>
      </c>
      <c r="H123" s="228">
        <v>10</v>
      </c>
      <c r="I123" s="228">
        <v>10</v>
      </c>
      <c r="J123" s="229" t="s">
        <v>1035</v>
      </c>
    </row>
    <row r="124" spans="1:10" x14ac:dyDescent="0.25">
      <c r="A124" s="228"/>
      <c r="B124" s="228" t="s">
        <v>1167</v>
      </c>
      <c r="C124" s="7" t="s">
        <v>814</v>
      </c>
      <c r="D124" s="10" t="s">
        <v>1029</v>
      </c>
      <c r="E124" s="229" t="s">
        <v>1182</v>
      </c>
      <c r="F124" s="229"/>
      <c r="G124" s="230" t="s">
        <v>1167</v>
      </c>
      <c r="H124" s="228">
        <v>1</v>
      </c>
      <c r="I124" s="228">
        <v>1</v>
      </c>
      <c r="J124" s="229" t="s">
        <v>1035</v>
      </c>
    </row>
    <row r="125" spans="1:10" x14ac:dyDescent="0.25">
      <c r="A125" s="228"/>
      <c r="B125" s="228" t="s">
        <v>1167</v>
      </c>
      <c r="C125" s="7" t="s">
        <v>814</v>
      </c>
      <c r="D125" s="10" t="s">
        <v>1000</v>
      </c>
      <c r="E125" s="229" t="s">
        <v>1182</v>
      </c>
      <c r="F125" s="229">
        <v>170</v>
      </c>
      <c r="G125" s="230" t="s">
        <v>1167</v>
      </c>
      <c r="H125" s="228">
        <v>10</v>
      </c>
      <c r="I125" s="228">
        <v>10</v>
      </c>
      <c r="J125" s="229" t="s">
        <v>1035</v>
      </c>
    </row>
    <row r="126" spans="1:10" x14ac:dyDescent="0.25">
      <c r="A126" s="228"/>
      <c r="B126" s="228" t="s">
        <v>1167</v>
      </c>
      <c r="C126" s="7" t="s">
        <v>814</v>
      </c>
      <c r="D126" s="10" t="s">
        <v>1002</v>
      </c>
      <c r="E126" s="229" t="s">
        <v>1182</v>
      </c>
      <c r="F126" s="229">
        <v>75</v>
      </c>
      <c r="G126" s="230" t="s">
        <v>1167</v>
      </c>
      <c r="H126" s="228">
        <v>6</v>
      </c>
      <c r="I126" s="228">
        <v>6</v>
      </c>
      <c r="J126" s="245" t="s">
        <v>1035</v>
      </c>
    </row>
    <row r="127" spans="1:10" x14ac:dyDescent="0.25">
      <c r="A127" s="47"/>
      <c r="B127" s="47" t="s">
        <v>1167</v>
      </c>
      <c r="C127" s="47" t="s">
        <v>515</v>
      </c>
      <c r="D127" s="215" t="s">
        <v>991</v>
      </c>
      <c r="E127" s="237" t="s">
        <v>1182</v>
      </c>
      <c r="F127" s="237"/>
      <c r="G127" s="246" t="s">
        <v>1167</v>
      </c>
      <c r="H127" s="47">
        <v>0</v>
      </c>
      <c r="I127" s="47">
        <v>0</v>
      </c>
      <c r="J127" s="237" t="s">
        <v>1035</v>
      </c>
    </row>
    <row r="128" spans="1:10" x14ac:dyDescent="0.25">
      <c r="A128" s="47"/>
      <c r="B128" s="47" t="s">
        <v>1167</v>
      </c>
      <c r="C128" s="47" t="s">
        <v>515</v>
      </c>
      <c r="D128" s="255" t="s">
        <v>992</v>
      </c>
      <c r="E128" s="237" t="s">
        <v>1182</v>
      </c>
      <c r="F128" s="237">
        <v>170</v>
      </c>
      <c r="G128" s="246" t="s">
        <v>1167</v>
      </c>
      <c r="H128" s="47">
        <v>2</v>
      </c>
      <c r="I128" s="47">
        <v>2</v>
      </c>
      <c r="J128" s="237" t="s">
        <v>1035</v>
      </c>
    </row>
    <row r="129" spans="1:10" x14ac:dyDescent="0.25">
      <c r="A129" s="47"/>
      <c r="B129" s="47" t="s">
        <v>1167</v>
      </c>
      <c r="C129" s="47" t="s">
        <v>515</v>
      </c>
      <c r="D129" s="247" t="s">
        <v>993</v>
      </c>
      <c r="E129" s="237" t="s">
        <v>1182</v>
      </c>
      <c r="F129" s="237">
        <v>160</v>
      </c>
      <c r="G129" s="246" t="s">
        <v>1167</v>
      </c>
      <c r="H129" s="47">
        <v>2</v>
      </c>
      <c r="I129" s="47">
        <v>2</v>
      </c>
      <c r="J129" s="237" t="s">
        <v>1035</v>
      </c>
    </row>
    <row r="130" spans="1:10" x14ac:dyDescent="0.25">
      <c r="A130" s="47"/>
      <c r="B130" s="47" t="s">
        <v>1167</v>
      </c>
      <c r="C130" s="47" t="s">
        <v>515</v>
      </c>
      <c r="D130" s="247" t="s">
        <v>994</v>
      </c>
      <c r="E130" s="237" t="s">
        <v>1182</v>
      </c>
      <c r="F130" s="237">
        <v>170</v>
      </c>
      <c r="G130" s="246" t="s">
        <v>1167</v>
      </c>
      <c r="H130" s="47">
        <v>6</v>
      </c>
      <c r="I130" s="47">
        <v>6</v>
      </c>
      <c r="J130" s="237" t="s">
        <v>1035</v>
      </c>
    </row>
    <row r="131" spans="1:10" x14ac:dyDescent="0.25">
      <c r="A131" s="47"/>
      <c r="B131" s="47" t="s">
        <v>1167</v>
      </c>
      <c r="C131" s="47" t="s">
        <v>515</v>
      </c>
      <c r="D131" s="215" t="s">
        <v>995</v>
      </c>
      <c r="E131" s="237" t="s">
        <v>1182</v>
      </c>
      <c r="F131" s="237"/>
      <c r="G131" s="246" t="s">
        <v>1167</v>
      </c>
      <c r="H131" s="47">
        <v>3</v>
      </c>
      <c r="I131" s="47">
        <v>3</v>
      </c>
      <c r="J131" s="237" t="s">
        <v>1035</v>
      </c>
    </row>
    <row r="132" spans="1:10" x14ac:dyDescent="0.25">
      <c r="A132" s="47"/>
      <c r="B132" s="47" t="s">
        <v>1167</v>
      </c>
      <c r="C132" s="47" t="s">
        <v>515</v>
      </c>
      <c r="D132" s="48" t="s">
        <v>773</v>
      </c>
      <c r="E132" s="237" t="s">
        <v>1182</v>
      </c>
      <c r="F132" s="237"/>
      <c r="G132" s="246" t="s">
        <v>1167</v>
      </c>
      <c r="H132" s="47"/>
      <c r="I132" s="47">
        <v>0</v>
      </c>
      <c r="J132" s="47" t="s">
        <v>1035</v>
      </c>
    </row>
    <row r="133" spans="1:10" x14ac:dyDescent="0.25">
      <c r="A133" s="249"/>
      <c r="B133" s="47" t="str">
        <f t="shared" ref="B133" si="18">IF( H133-I133 &gt; 0,H133-I133, "")</f>
        <v/>
      </c>
      <c r="C133" s="249" t="s">
        <v>1014</v>
      </c>
      <c r="D133" s="19" t="s">
        <v>1036</v>
      </c>
      <c r="E133" s="9" t="s">
        <v>1043</v>
      </c>
      <c r="F133" s="250">
        <v>100</v>
      </c>
      <c r="G133" s="156">
        <v>200</v>
      </c>
      <c r="H133" s="250">
        <v>2</v>
      </c>
      <c r="I133" s="250">
        <v>2</v>
      </c>
      <c r="J133" s="250" t="s">
        <v>1035</v>
      </c>
    </row>
    <row r="134" spans="1:10" x14ac:dyDescent="0.25">
      <c r="A134" s="249"/>
      <c r="B134" s="249" t="str">
        <f>IF( H134-I134 &gt; 0,H134-I134, "")</f>
        <v/>
      </c>
      <c r="C134" s="249" t="s">
        <v>1014</v>
      </c>
      <c r="D134" s="19" t="s">
        <v>1013</v>
      </c>
      <c r="E134" s="9" t="str">
        <f>B134 &amp;" pack"</f>
        <v xml:space="preserve"> pack</v>
      </c>
      <c r="F134" s="250">
        <v>155</v>
      </c>
      <c r="G134" s="156" t="str">
        <f>IF( B134="", "",B134*F134)</f>
        <v/>
      </c>
      <c r="H134" s="250">
        <v>5</v>
      </c>
      <c r="I134" s="250">
        <v>5</v>
      </c>
      <c r="J134" s="47" t="s">
        <v>1035</v>
      </c>
    </row>
  </sheetData>
  <sortState ref="A2:J129">
    <sortCondition ref="C2:C129"/>
    <sortCondition ref="D2:D12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1" topLeftCell="A54" activePane="bottomLeft" state="frozen"/>
      <selection pane="bottomLeft" activeCell="A71" sqref="A71"/>
    </sheetView>
  </sheetViews>
  <sheetFormatPr defaultRowHeight="15" x14ac:dyDescent="0.25"/>
  <cols>
    <col min="1" max="1" width="27.140625" customWidth="1"/>
    <col min="2" max="2" width="10.7109375" style="14" customWidth="1"/>
    <col min="3" max="3" width="12.28515625" style="14" customWidth="1"/>
    <col min="4" max="4" width="25.5703125" customWidth="1"/>
    <col min="5" max="5" width="10.42578125" style="14" customWidth="1"/>
    <col min="6" max="6" width="10.85546875" style="14" customWidth="1"/>
    <col min="7" max="7" width="10" style="14" customWidth="1"/>
    <col min="8" max="8" width="14.140625" style="14" customWidth="1"/>
    <col min="9" max="9" width="14" style="14" customWidth="1"/>
    <col min="10" max="12" width="9.140625" style="14"/>
    <col min="13" max="13" width="12.28515625" style="14" bestFit="1" customWidth="1"/>
  </cols>
  <sheetData>
    <row r="1" spans="1:13" ht="18" customHeight="1" x14ac:dyDescent="0.25">
      <c r="A1" s="234" t="s">
        <v>1206</v>
      </c>
      <c r="B1" s="60" t="s">
        <v>0</v>
      </c>
      <c r="C1" s="1" t="s">
        <v>492</v>
      </c>
      <c r="D1" s="2" t="s">
        <v>310</v>
      </c>
      <c r="E1" s="1" t="s">
        <v>311</v>
      </c>
      <c r="F1" s="1" t="s">
        <v>1128</v>
      </c>
      <c r="G1" s="1" t="s">
        <v>2</v>
      </c>
      <c r="H1" s="61" t="s">
        <v>489</v>
      </c>
      <c r="I1" s="61" t="s">
        <v>490</v>
      </c>
      <c r="J1" s="61"/>
      <c r="K1" s="68"/>
      <c r="L1" s="68"/>
      <c r="M1" s="68" t="s">
        <v>312</v>
      </c>
    </row>
    <row r="2" spans="1:13" ht="14.45" x14ac:dyDescent="0.3">
      <c r="B2" s="108"/>
      <c r="C2" s="108" t="s">
        <v>485</v>
      </c>
      <c r="D2" s="159" t="s">
        <v>317</v>
      </c>
      <c r="E2" s="160" t="str">
        <f>B2 &amp;" pack"</f>
        <v xml:space="preserve"> pack</v>
      </c>
      <c r="F2" s="160"/>
      <c r="G2" s="108" t="str">
        <f>IF( B2="", "",B2*F2)</f>
        <v/>
      </c>
      <c r="H2" s="160">
        <v>2</v>
      </c>
      <c r="I2" s="161">
        <v>1</v>
      </c>
      <c r="J2" s="160"/>
      <c r="K2" s="160"/>
      <c r="L2" s="160"/>
      <c r="M2" s="160"/>
    </row>
    <row r="3" spans="1:13" ht="14.45" x14ac:dyDescent="0.3">
      <c r="B3" s="108" t="str">
        <f>IF( H3-I3 &gt; 0,H3-I3, "")</f>
        <v/>
      </c>
      <c r="C3" s="108" t="s">
        <v>485</v>
      </c>
      <c r="D3" s="162" t="s">
        <v>324</v>
      </c>
      <c r="E3" s="160" t="str">
        <f>B3 &amp;" pack"</f>
        <v xml:space="preserve"> pack</v>
      </c>
      <c r="F3" s="160"/>
      <c r="G3" s="108" t="str">
        <f>IF( B3="", "",B3*F3)</f>
        <v/>
      </c>
      <c r="H3" s="160">
        <v>0</v>
      </c>
      <c r="I3" s="161">
        <v>2</v>
      </c>
      <c r="J3" s="160"/>
      <c r="K3" s="160"/>
      <c r="L3" s="160"/>
      <c r="M3" s="160"/>
    </row>
    <row r="4" spans="1:13" ht="14.45" x14ac:dyDescent="0.3">
      <c r="B4" s="108" t="str">
        <f>IF( H4-I4 &gt; 0,H4-I4, "")</f>
        <v/>
      </c>
      <c r="C4" s="108" t="s">
        <v>485</v>
      </c>
      <c r="D4" s="159" t="s">
        <v>495</v>
      </c>
      <c r="E4" s="160" t="str">
        <f>B4 &amp;" pack"</f>
        <v xml:space="preserve"> pack</v>
      </c>
      <c r="F4" s="160"/>
      <c r="G4" s="108" t="str">
        <f>IF( B4="", "",B4*F4)</f>
        <v/>
      </c>
      <c r="H4" s="160">
        <v>0</v>
      </c>
      <c r="I4" s="161"/>
      <c r="J4" s="160"/>
      <c r="K4" s="160"/>
      <c r="L4" s="160"/>
      <c r="M4" s="160"/>
    </row>
    <row r="5" spans="1:13" ht="14.45" x14ac:dyDescent="0.3">
      <c r="A5" s="45" t="s">
        <v>1205</v>
      </c>
      <c r="B5" s="108">
        <f>IF( H5-I5 &gt; 0,H5-I5, "")</f>
        <v>1</v>
      </c>
      <c r="C5" s="108" t="s">
        <v>485</v>
      </c>
      <c r="D5" s="162" t="s">
        <v>332</v>
      </c>
      <c r="E5" s="160" t="str">
        <f>B5 &amp;" pack"</f>
        <v>1 pack</v>
      </c>
      <c r="F5" s="160"/>
      <c r="G5" s="108">
        <f>IF( B5="", "",B5*F5)</f>
        <v>0</v>
      </c>
      <c r="H5" s="160">
        <v>2</v>
      </c>
      <c r="I5" s="161">
        <v>1</v>
      </c>
      <c r="J5" s="160"/>
      <c r="K5" s="160"/>
      <c r="L5" s="160"/>
      <c r="M5" s="160"/>
    </row>
    <row r="6" spans="1:13" ht="14.45" x14ac:dyDescent="0.3">
      <c r="B6" s="108"/>
      <c r="C6" s="108" t="s">
        <v>485</v>
      </c>
      <c r="D6" s="162" t="s">
        <v>970</v>
      </c>
      <c r="E6" s="160" t="str">
        <f>B6 &amp;" pack"</f>
        <v xml:space="preserve"> pack</v>
      </c>
      <c r="F6" s="160"/>
      <c r="G6" s="108"/>
      <c r="H6" s="160">
        <v>1</v>
      </c>
      <c r="I6" s="161">
        <v>1</v>
      </c>
      <c r="J6" s="160"/>
      <c r="K6" s="160"/>
      <c r="L6" s="160"/>
      <c r="M6" s="160"/>
    </row>
    <row r="7" spans="1:13" ht="14.45" x14ac:dyDescent="0.3">
      <c r="B7" s="108" t="str">
        <f t="shared" ref="B7:B46" si="0">IF( H7-I7 &gt; 0,H7-I7, "")</f>
        <v/>
      </c>
      <c r="C7" s="108" t="s">
        <v>485</v>
      </c>
      <c r="D7" s="162" t="s">
        <v>334</v>
      </c>
      <c r="E7" s="160" t="str">
        <f t="shared" ref="E7:E38" si="1">B7 &amp;" pack"</f>
        <v xml:space="preserve"> pack</v>
      </c>
      <c r="F7" s="160"/>
      <c r="G7" s="108" t="str">
        <f t="shared" ref="G7:G26" si="2">IF( B7="", "",B7*F7)</f>
        <v/>
      </c>
      <c r="H7" s="160">
        <v>0</v>
      </c>
      <c r="I7" s="161"/>
      <c r="J7" s="160"/>
      <c r="K7" s="160"/>
      <c r="L7" s="160"/>
      <c r="M7" s="160"/>
    </row>
    <row r="8" spans="1:13" ht="14.45" x14ac:dyDescent="0.3">
      <c r="B8" s="108" t="str">
        <f t="shared" si="0"/>
        <v/>
      </c>
      <c r="C8" s="108" t="s">
        <v>485</v>
      </c>
      <c r="D8" s="162" t="s">
        <v>337</v>
      </c>
      <c r="E8" s="160" t="str">
        <f t="shared" si="1"/>
        <v xml:space="preserve"> pack</v>
      </c>
      <c r="F8" s="160"/>
      <c r="G8" s="108" t="str">
        <f t="shared" si="2"/>
        <v/>
      </c>
      <c r="H8" s="160">
        <v>2</v>
      </c>
      <c r="I8" s="161">
        <v>2</v>
      </c>
      <c r="J8" s="160"/>
      <c r="K8" s="160"/>
      <c r="L8" s="160"/>
      <c r="M8" s="160"/>
    </row>
    <row r="9" spans="1:13" ht="14.45" x14ac:dyDescent="0.3">
      <c r="B9" s="108" t="str">
        <f t="shared" si="0"/>
        <v/>
      </c>
      <c r="C9" s="108" t="s">
        <v>485</v>
      </c>
      <c r="D9" s="162" t="s">
        <v>338</v>
      </c>
      <c r="E9" s="160" t="str">
        <f t="shared" si="1"/>
        <v xml:space="preserve"> pack</v>
      </c>
      <c r="F9" s="160"/>
      <c r="G9" s="108" t="str">
        <f t="shared" si="2"/>
        <v/>
      </c>
      <c r="H9" s="160">
        <v>3</v>
      </c>
      <c r="I9" s="161">
        <v>3</v>
      </c>
      <c r="J9" s="160"/>
      <c r="K9" s="160"/>
      <c r="L9" s="160"/>
      <c r="M9" s="160"/>
    </row>
    <row r="10" spans="1:13" ht="14.45" x14ac:dyDescent="0.3">
      <c r="A10" s="25"/>
      <c r="B10" s="108">
        <f t="shared" si="0"/>
        <v>3</v>
      </c>
      <c r="C10" s="108" t="s">
        <v>485</v>
      </c>
      <c r="D10" s="162" t="s">
        <v>339</v>
      </c>
      <c r="E10" s="160" t="str">
        <f t="shared" si="1"/>
        <v>3 pack</v>
      </c>
      <c r="F10" s="160">
        <v>55</v>
      </c>
      <c r="G10" s="108">
        <f t="shared" si="2"/>
        <v>165</v>
      </c>
      <c r="H10" s="160">
        <v>3</v>
      </c>
      <c r="I10" s="161">
        <v>0</v>
      </c>
      <c r="J10" s="160"/>
      <c r="K10" s="160"/>
      <c r="L10" s="160"/>
      <c r="M10" s="160"/>
    </row>
    <row r="11" spans="1:13" ht="14.45" x14ac:dyDescent="0.3">
      <c r="B11" s="108" t="str">
        <f t="shared" si="0"/>
        <v/>
      </c>
      <c r="C11" s="108" t="s">
        <v>485</v>
      </c>
      <c r="D11" s="162" t="s">
        <v>341</v>
      </c>
      <c r="E11" s="160" t="str">
        <f t="shared" si="1"/>
        <v xml:space="preserve"> pack</v>
      </c>
      <c r="F11" s="160"/>
      <c r="G11" s="108" t="str">
        <f t="shared" si="2"/>
        <v/>
      </c>
      <c r="H11" s="160">
        <v>1</v>
      </c>
      <c r="I11" s="161">
        <v>1</v>
      </c>
      <c r="J11" s="160"/>
      <c r="K11" s="160"/>
      <c r="L11" s="160"/>
      <c r="M11" s="160"/>
    </row>
    <row r="12" spans="1:13" ht="14.45" x14ac:dyDescent="0.3">
      <c r="B12" s="108" t="str">
        <f t="shared" si="0"/>
        <v/>
      </c>
      <c r="C12" s="108" t="s">
        <v>485</v>
      </c>
      <c r="D12" s="162" t="s">
        <v>342</v>
      </c>
      <c r="E12" s="160" t="str">
        <f t="shared" si="1"/>
        <v xml:space="preserve"> pack</v>
      </c>
      <c r="F12" s="160"/>
      <c r="G12" s="108" t="str">
        <f t="shared" si="2"/>
        <v/>
      </c>
      <c r="H12" s="226">
        <v>1</v>
      </c>
      <c r="I12" s="161">
        <v>1</v>
      </c>
      <c r="J12" s="160"/>
      <c r="K12" s="160"/>
      <c r="L12" s="160"/>
      <c r="M12" s="160"/>
    </row>
    <row r="13" spans="1:13" ht="14.45" x14ac:dyDescent="0.3">
      <c r="A13" s="25"/>
      <c r="B13" s="108">
        <f t="shared" si="0"/>
        <v>1</v>
      </c>
      <c r="C13" s="108" t="s">
        <v>485</v>
      </c>
      <c r="D13" s="162" t="s">
        <v>780</v>
      </c>
      <c r="E13" s="160" t="str">
        <f t="shared" si="1"/>
        <v>1 pack</v>
      </c>
      <c r="F13" s="160">
        <v>55</v>
      </c>
      <c r="G13" s="108">
        <f t="shared" si="2"/>
        <v>55</v>
      </c>
      <c r="H13" s="226">
        <v>1</v>
      </c>
      <c r="I13" s="161">
        <v>0</v>
      </c>
      <c r="J13" s="160"/>
      <c r="K13" s="160"/>
      <c r="L13" s="160"/>
      <c r="M13" s="160"/>
    </row>
    <row r="14" spans="1:13" ht="14.45" x14ac:dyDescent="0.3">
      <c r="B14" s="154" t="str">
        <f t="shared" si="0"/>
        <v/>
      </c>
      <c r="C14" s="154" t="s">
        <v>516</v>
      </c>
      <c r="D14" s="153" t="s">
        <v>340</v>
      </c>
      <c r="E14" s="154" t="str">
        <f t="shared" si="1"/>
        <v xml:space="preserve"> pack</v>
      </c>
      <c r="F14" s="154">
        <v>912</v>
      </c>
      <c r="G14" s="154" t="str">
        <f t="shared" si="2"/>
        <v/>
      </c>
      <c r="H14" s="47">
        <v>1</v>
      </c>
      <c r="I14" s="154">
        <v>1</v>
      </c>
      <c r="J14" s="154"/>
      <c r="K14" s="154"/>
      <c r="L14" s="154"/>
      <c r="M14" s="154"/>
    </row>
    <row r="15" spans="1:13" ht="14.45" x14ac:dyDescent="0.3">
      <c r="A15" s="25"/>
      <c r="B15" s="249" t="str">
        <f t="shared" si="0"/>
        <v/>
      </c>
      <c r="C15" s="6" t="s">
        <v>809</v>
      </c>
      <c r="D15" s="10" t="s">
        <v>320</v>
      </c>
      <c r="E15" s="6" t="str">
        <f t="shared" si="1"/>
        <v xml:space="preserve"> pack</v>
      </c>
      <c r="F15" s="6">
        <v>55</v>
      </c>
      <c r="G15" s="6" t="str">
        <f t="shared" si="2"/>
        <v/>
      </c>
      <c r="H15" s="47">
        <v>6</v>
      </c>
      <c r="I15" s="6">
        <v>6</v>
      </c>
      <c r="J15" s="6"/>
      <c r="K15" s="6"/>
      <c r="L15" s="6"/>
      <c r="M15" s="6"/>
    </row>
    <row r="16" spans="1:13" ht="14.45" x14ac:dyDescent="0.3">
      <c r="B16" s="249" t="str">
        <f t="shared" si="0"/>
        <v/>
      </c>
      <c r="C16" s="6" t="str">
        <f>IF(ISNUMBER(SEARCH("gel",D16)),"cream",IF(ISNUMBER(SEARCH("syp",D16)),"syp",IF(ISNUMBER(SEARCH("drop",D16)),"drops",IF(ISNUMBER(SEARCH("cream",D16)),"cream",IF(ISNUMBER(SEARCH("oint",D16)),"cream",IF(ISNUMBER(SEARCH("inj",D16)),"inj",IF(ISNUMBER(SEARCH("lotion",D16)),"lotion",IF(ISNUMBER(SEARCH("e/drop",D16)),"drops","tab/cap"))))))))</f>
        <v>inj</v>
      </c>
      <c r="D16" s="10" t="s">
        <v>330</v>
      </c>
      <c r="E16" s="6" t="str">
        <f t="shared" si="1"/>
        <v xml:space="preserve"> pack</v>
      </c>
      <c r="F16" s="6"/>
      <c r="G16" s="6" t="str">
        <f t="shared" si="2"/>
        <v/>
      </c>
      <c r="H16" s="47">
        <v>1</v>
      </c>
      <c r="I16" s="6">
        <v>1</v>
      </c>
      <c r="J16" s="6"/>
      <c r="K16" s="6"/>
      <c r="L16" s="6"/>
      <c r="M16" s="6"/>
    </row>
    <row r="17" spans="1:13" ht="14.45" x14ac:dyDescent="0.3">
      <c r="B17" s="249">
        <f t="shared" si="0"/>
        <v>1</v>
      </c>
      <c r="C17" s="6" t="str">
        <f>IF(ISNUMBER(SEARCH("gel",D17)),"cream",IF(ISNUMBER(SEARCH("syp",D17)),"syp",IF(ISNUMBER(SEARCH("drop",D17)),"drops",IF(ISNUMBER(SEARCH("cream",D17)),"cream",IF(ISNUMBER(SEARCH("oint",D17)),"cream",IF(ISNUMBER(SEARCH("inj",D17)),"inj",IF(ISNUMBER(SEARCH("lotion",D17)),"lotion",IF(ISNUMBER(SEARCH("e/drop",D17)),"drops","tab/cap"))))))))</f>
        <v>inj</v>
      </c>
      <c r="D17" s="10" t="s">
        <v>1126</v>
      </c>
      <c r="E17" s="6" t="str">
        <f t="shared" si="1"/>
        <v>1 pack</v>
      </c>
      <c r="F17" s="6">
        <v>320</v>
      </c>
      <c r="G17" s="6">
        <f t="shared" si="2"/>
        <v>320</v>
      </c>
      <c r="H17" s="47">
        <v>1</v>
      </c>
      <c r="I17" s="6">
        <v>0</v>
      </c>
      <c r="J17" s="6"/>
      <c r="K17" s="6"/>
      <c r="L17" s="6"/>
      <c r="M17" s="6"/>
    </row>
    <row r="18" spans="1:13" ht="14.45" x14ac:dyDescent="0.3">
      <c r="B18" s="66" t="str">
        <f t="shared" si="0"/>
        <v/>
      </c>
      <c r="C18" s="66" t="str">
        <f>IF(ISNUMBER(SEARCH("gel",D18)),"cream",IF(ISNUMBER(SEARCH("syp",D18)),"syp",IF(ISNUMBER(SEARCH("drop",D18)),"drops",IF(ISNUMBER(SEARCH("cream",D18)),"cream",IF(ISNUMBER(SEARCH("oint",D18)),"cream",IF(ISNUMBER(SEARCH("inj",D18)),"inj",IF(ISNUMBER(SEARCH("lotion",D18)),"lotion",IF(ISNUMBER(SEARCH("e/drop",D18)),"drops","tab/cap"))))))))</f>
        <v>lotion</v>
      </c>
      <c r="D18" s="67" t="s">
        <v>1104</v>
      </c>
      <c r="E18" s="66" t="str">
        <f t="shared" si="1"/>
        <v xml:space="preserve"> pack</v>
      </c>
      <c r="F18" s="66">
        <v>220</v>
      </c>
      <c r="G18" s="66" t="str">
        <f t="shared" si="2"/>
        <v/>
      </c>
      <c r="H18" s="47">
        <v>1</v>
      </c>
      <c r="I18" s="66">
        <v>1</v>
      </c>
      <c r="J18" s="66"/>
      <c r="K18" s="66"/>
      <c r="L18" s="66"/>
      <c r="M18" s="66"/>
    </row>
    <row r="19" spans="1:13" ht="14.45" x14ac:dyDescent="0.3">
      <c r="B19" s="66" t="str">
        <f t="shared" si="0"/>
        <v/>
      </c>
      <c r="C19" s="66" t="s">
        <v>486</v>
      </c>
      <c r="D19" s="67" t="s">
        <v>335</v>
      </c>
      <c r="E19" s="66" t="str">
        <f t="shared" si="1"/>
        <v xml:space="preserve"> pack</v>
      </c>
      <c r="F19" s="66"/>
      <c r="G19" s="66" t="str">
        <f t="shared" si="2"/>
        <v/>
      </c>
      <c r="H19" s="47">
        <v>0</v>
      </c>
      <c r="I19" s="66"/>
      <c r="J19" s="66"/>
      <c r="K19" s="66"/>
      <c r="L19" s="66"/>
      <c r="M19" s="66"/>
    </row>
    <row r="20" spans="1:13" s="248" customFormat="1" ht="14.45" x14ac:dyDescent="0.3">
      <c r="A20" s="159" t="s">
        <v>1028</v>
      </c>
      <c r="B20" s="108" t="str">
        <f t="shared" si="0"/>
        <v/>
      </c>
      <c r="C20" s="108" t="s">
        <v>486</v>
      </c>
      <c r="D20" s="217" t="s">
        <v>1037</v>
      </c>
      <c r="E20" s="108" t="str">
        <f t="shared" ref="E20" si="3">B20 &amp;" pack"</f>
        <v xml:space="preserve"> pack</v>
      </c>
      <c r="F20" s="108">
        <v>230</v>
      </c>
      <c r="G20" s="108" t="str">
        <f t="shared" ref="G20" si="4">IF( B20="", "",B20*F20)</f>
        <v/>
      </c>
      <c r="H20" s="108">
        <v>2</v>
      </c>
      <c r="I20" s="108">
        <v>2</v>
      </c>
      <c r="J20" s="108"/>
      <c r="K20" s="108"/>
      <c r="L20" s="108"/>
      <c r="M20" s="108"/>
    </row>
    <row r="21" spans="1:13" ht="14.45" x14ac:dyDescent="0.3">
      <c r="B21" s="64" t="str">
        <f t="shared" si="0"/>
        <v/>
      </c>
      <c r="C21" s="64" t="str">
        <f t="shared" ref="C21:C36" si="5">IF(ISNUMBER(SEARCH("gel",D21)),"cream",IF(ISNUMBER(SEARCH("syp",D21)),"syp",IF(ISNUMBER(SEARCH("drop",D21)),"drops",IF(ISNUMBER(SEARCH("cream",D21)),"cream",IF(ISNUMBER(SEARCH("oint",D21)),"cream",IF(ISNUMBER(SEARCH("inj",D21)),"inj",IF(ISNUMBER(SEARCH("lotion",D21)),"lotion",IF(ISNUMBER(SEARCH("e/drop",D21)),"drops","tab/cap"))))))))</f>
        <v>tab/cap</v>
      </c>
      <c r="D21" s="65" t="s">
        <v>313</v>
      </c>
      <c r="E21" s="64" t="str">
        <f t="shared" si="1"/>
        <v xml:space="preserve"> pack</v>
      </c>
      <c r="F21" s="64">
        <v>220</v>
      </c>
      <c r="G21" s="64" t="str">
        <f t="shared" si="2"/>
        <v/>
      </c>
      <c r="H21" s="47">
        <v>20</v>
      </c>
      <c r="I21" s="64">
        <v>20</v>
      </c>
      <c r="J21" s="64"/>
      <c r="K21" s="64"/>
      <c r="L21" s="64"/>
      <c r="M21" s="64"/>
    </row>
    <row r="22" spans="1:13" ht="14.45" x14ac:dyDescent="0.3">
      <c r="A22" s="45" t="s">
        <v>1019</v>
      </c>
      <c r="B22" s="108">
        <f t="shared" si="0"/>
        <v>1</v>
      </c>
      <c r="C22" s="108" t="str">
        <f t="shared" si="5"/>
        <v>tab/cap</v>
      </c>
      <c r="D22" s="159" t="s">
        <v>314</v>
      </c>
      <c r="E22" s="108" t="str">
        <f t="shared" si="1"/>
        <v>1 pack</v>
      </c>
      <c r="F22" s="108">
        <v>280</v>
      </c>
      <c r="G22" s="108">
        <f t="shared" si="2"/>
        <v>280</v>
      </c>
      <c r="H22" s="108">
        <v>1</v>
      </c>
      <c r="I22" s="108">
        <v>0</v>
      </c>
      <c r="J22" s="64"/>
      <c r="K22" s="64"/>
      <c r="L22" s="64"/>
      <c r="M22" s="64"/>
    </row>
    <row r="23" spans="1:13" ht="14.45" x14ac:dyDescent="0.3">
      <c r="B23" s="64" t="str">
        <f t="shared" si="0"/>
        <v/>
      </c>
      <c r="C23" s="64" t="str">
        <f t="shared" si="5"/>
        <v>tab/cap</v>
      </c>
      <c r="D23" s="164" t="s">
        <v>315</v>
      </c>
      <c r="E23" s="64" t="str">
        <f t="shared" si="1"/>
        <v xml:space="preserve"> pack</v>
      </c>
      <c r="F23" s="64"/>
      <c r="G23" s="64" t="str">
        <f t="shared" si="2"/>
        <v/>
      </c>
      <c r="H23" s="47">
        <v>0</v>
      </c>
      <c r="I23" s="64"/>
      <c r="J23" s="64"/>
      <c r="K23" s="64"/>
      <c r="L23" s="64"/>
      <c r="M23" s="64"/>
    </row>
    <row r="24" spans="1:13" ht="14.45" x14ac:dyDescent="0.3">
      <c r="B24" s="64" t="str">
        <f t="shared" si="0"/>
        <v/>
      </c>
      <c r="C24" s="64" t="str">
        <f t="shared" si="5"/>
        <v>tab/cap</v>
      </c>
      <c r="D24" s="65" t="s">
        <v>316</v>
      </c>
      <c r="E24" s="64" t="str">
        <f t="shared" si="1"/>
        <v xml:space="preserve"> pack</v>
      </c>
      <c r="F24" s="64"/>
      <c r="G24" s="64" t="str">
        <f t="shared" si="2"/>
        <v/>
      </c>
      <c r="H24" s="47">
        <v>1</v>
      </c>
      <c r="I24" s="64">
        <v>1</v>
      </c>
      <c r="J24" s="64"/>
      <c r="K24" s="64"/>
      <c r="L24" s="64"/>
      <c r="M24" s="64"/>
    </row>
    <row r="25" spans="1:13" ht="14.45" x14ac:dyDescent="0.3">
      <c r="B25" s="64" t="str">
        <f t="shared" si="0"/>
        <v/>
      </c>
      <c r="C25" s="64" t="str">
        <f t="shared" si="5"/>
        <v>tab/cap</v>
      </c>
      <c r="D25" s="225" t="s">
        <v>318</v>
      </c>
      <c r="E25" s="64" t="str">
        <f t="shared" si="1"/>
        <v xml:space="preserve"> pack</v>
      </c>
      <c r="F25" s="64"/>
      <c r="G25" s="64" t="str">
        <f t="shared" si="2"/>
        <v/>
      </c>
      <c r="H25" s="47">
        <v>0</v>
      </c>
      <c r="I25" s="64"/>
      <c r="J25" s="64"/>
      <c r="K25" s="64"/>
      <c r="L25" s="64"/>
      <c r="M25" s="64"/>
    </row>
    <row r="26" spans="1:13" ht="14.45" x14ac:dyDescent="0.3">
      <c r="B26" s="64" t="str">
        <f t="shared" si="0"/>
        <v/>
      </c>
      <c r="C26" s="64" t="str">
        <f t="shared" si="5"/>
        <v>tab/cap</v>
      </c>
      <c r="D26" s="225" t="s">
        <v>319</v>
      </c>
      <c r="E26" s="64" t="str">
        <f t="shared" si="1"/>
        <v xml:space="preserve"> pack</v>
      </c>
      <c r="F26" s="64"/>
      <c r="G26" s="64" t="str">
        <f t="shared" si="2"/>
        <v/>
      </c>
      <c r="H26" s="47">
        <v>0</v>
      </c>
      <c r="I26" s="64"/>
      <c r="J26" s="64"/>
      <c r="K26" s="64"/>
      <c r="L26" s="64"/>
      <c r="M26" s="64"/>
    </row>
    <row r="27" spans="1:13" x14ac:dyDescent="0.25">
      <c r="B27" s="64" t="str">
        <f t="shared" si="0"/>
        <v/>
      </c>
      <c r="C27" s="64" t="str">
        <f t="shared" si="5"/>
        <v>tab/cap</v>
      </c>
      <c r="D27" s="215" t="s">
        <v>841</v>
      </c>
      <c r="E27" s="64" t="str">
        <f t="shared" si="1"/>
        <v xml:space="preserve"> pack</v>
      </c>
      <c r="F27" s="64"/>
      <c r="G27" s="64"/>
      <c r="H27" s="47"/>
      <c r="I27" s="64"/>
      <c r="J27" s="64"/>
      <c r="K27" s="64"/>
      <c r="L27" s="64"/>
      <c r="M27" s="64"/>
    </row>
    <row r="28" spans="1:13" x14ac:dyDescent="0.25">
      <c r="B28" s="64" t="str">
        <f t="shared" si="0"/>
        <v/>
      </c>
      <c r="C28" s="64" t="str">
        <f t="shared" si="5"/>
        <v>tab/cap</v>
      </c>
      <c r="D28" s="215" t="s">
        <v>842</v>
      </c>
      <c r="E28" s="64" t="str">
        <f t="shared" si="1"/>
        <v xml:space="preserve"> pack</v>
      </c>
      <c r="F28" s="64"/>
      <c r="G28" s="64"/>
      <c r="H28" s="47"/>
      <c r="I28" s="64"/>
      <c r="J28" s="64"/>
      <c r="K28" s="64"/>
      <c r="L28" s="64"/>
      <c r="M28" s="64"/>
    </row>
    <row r="29" spans="1:13" x14ac:dyDescent="0.25">
      <c r="A29" s="25" t="s">
        <v>987</v>
      </c>
      <c r="B29" s="64" t="str">
        <f>IF( H29-I29 &gt; 0,H29-I29, "")</f>
        <v/>
      </c>
      <c r="C29" s="64" t="str">
        <f>IF(ISNUMBER(SEARCH("gel",D29)),"cream",IF(ISNUMBER(SEARCH("syp",D29)),"syp",IF(ISNUMBER(SEARCH("drop",D29)),"drops",IF(ISNUMBER(SEARCH("cream",D29)),"cream",IF(ISNUMBER(SEARCH("oint",D29)),"cream",IF(ISNUMBER(SEARCH("inj",D29)),"inj",IF(ISNUMBER(SEARCH("lotion",D29)),"lotion",IF(ISNUMBER(SEARCH("e/drop",D29)),"drops","tab/cap"))))))))</f>
        <v>tab/cap</v>
      </c>
      <c r="D29" s="65" t="s">
        <v>322</v>
      </c>
      <c r="E29" s="64" t="str">
        <f>B29 &amp;" pack"</f>
        <v xml:space="preserve"> pack</v>
      </c>
      <c r="F29" s="64"/>
      <c r="G29" s="64" t="str">
        <f>IF( B29="", "",B29*F29)</f>
        <v/>
      </c>
      <c r="H29" s="47">
        <v>0</v>
      </c>
      <c r="I29" s="64">
        <v>0</v>
      </c>
      <c r="J29" s="64"/>
      <c r="K29" s="64"/>
      <c r="L29" s="64"/>
      <c r="M29" s="64"/>
    </row>
    <row r="30" spans="1:13" x14ac:dyDescent="0.25">
      <c r="A30" s="100" t="s">
        <v>973</v>
      </c>
      <c r="B30" s="99">
        <f t="shared" si="0"/>
        <v>2</v>
      </c>
      <c r="C30" s="99" t="str">
        <f t="shared" si="5"/>
        <v>tab/cap</v>
      </c>
      <c r="D30" s="102" t="s">
        <v>323</v>
      </c>
      <c r="E30" s="99" t="str">
        <f t="shared" si="1"/>
        <v>2 pack</v>
      </c>
      <c r="F30" s="99">
        <v>930</v>
      </c>
      <c r="G30" s="99">
        <f t="shared" ref="G30:G40" si="6">IF( B30="", "",B30*F30)</f>
        <v>1860</v>
      </c>
      <c r="H30" s="99">
        <v>2</v>
      </c>
      <c r="I30" s="99">
        <v>0</v>
      </c>
      <c r="J30" s="99"/>
      <c r="K30" s="99"/>
      <c r="L30" s="99"/>
      <c r="M30" s="99"/>
    </row>
    <row r="31" spans="1:13" x14ac:dyDescent="0.25">
      <c r="A31" s="25"/>
      <c r="B31" s="64" t="str">
        <f t="shared" si="0"/>
        <v/>
      </c>
      <c r="C31" s="64" t="str">
        <f t="shared" si="5"/>
        <v>tab/cap</v>
      </c>
      <c r="D31" s="65" t="s">
        <v>325</v>
      </c>
      <c r="E31" s="64" t="str">
        <f t="shared" si="1"/>
        <v xml:space="preserve"> pack</v>
      </c>
      <c r="F31" s="64"/>
      <c r="G31" s="64" t="str">
        <f t="shared" si="6"/>
        <v/>
      </c>
      <c r="H31" s="47">
        <v>2</v>
      </c>
      <c r="I31" s="64">
        <v>2</v>
      </c>
      <c r="J31" s="64"/>
      <c r="K31" s="64"/>
      <c r="L31" s="64"/>
      <c r="M31" s="64"/>
    </row>
    <row r="32" spans="1:13" x14ac:dyDescent="0.25">
      <c r="B32" s="64" t="str">
        <f t="shared" si="0"/>
        <v/>
      </c>
      <c r="C32" s="64" t="str">
        <f t="shared" si="5"/>
        <v>tab/cap</v>
      </c>
      <c r="D32" s="215" t="s">
        <v>326</v>
      </c>
      <c r="E32" s="64" t="str">
        <f t="shared" si="1"/>
        <v xml:space="preserve"> pack</v>
      </c>
      <c r="F32" s="64"/>
      <c r="G32" s="64" t="str">
        <f t="shared" si="6"/>
        <v/>
      </c>
      <c r="H32" s="47">
        <v>0</v>
      </c>
      <c r="I32" s="64"/>
      <c r="J32" s="64"/>
      <c r="K32" s="64"/>
      <c r="L32" s="64"/>
      <c r="M32" s="64"/>
    </row>
    <row r="33" spans="1:13" x14ac:dyDescent="0.25">
      <c r="A33" s="45" t="s">
        <v>1053</v>
      </c>
      <c r="B33" s="108">
        <f t="shared" si="0"/>
        <v>3</v>
      </c>
      <c r="C33" s="108" t="str">
        <f t="shared" si="5"/>
        <v>tab/cap</v>
      </c>
      <c r="D33" s="217" t="s">
        <v>327</v>
      </c>
      <c r="E33" s="108" t="str">
        <f t="shared" si="1"/>
        <v>3 pack</v>
      </c>
      <c r="F33" s="108">
        <v>300</v>
      </c>
      <c r="G33" s="108">
        <f t="shared" si="6"/>
        <v>900</v>
      </c>
      <c r="H33" s="108">
        <v>3</v>
      </c>
      <c r="I33" s="108">
        <v>0</v>
      </c>
      <c r="J33" s="108"/>
      <c r="K33" s="108"/>
      <c r="L33" s="108"/>
      <c r="M33" s="108"/>
    </row>
    <row r="34" spans="1:13" x14ac:dyDescent="0.25">
      <c r="B34" s="64" t="str">
        <f t="shared" si="0"/>
        <v/>
      </c>
      <c r="C34" s="64" t="str">
        <f t="shared" si="5"/>
        <v>tab/cap</v>
      </c>
      <c r="D34" s="10" t="s">
        <v>328</v>
      </c>
      <c r="E34" s="249" t="str">
        <f t="shared" si="1"/>
        <v xml:space="preserve"> pack</v>
      </c>
      <c r="F34" s="249">
        <v>95</v>
      </c>
      <c r="G34" s="249" t="str">
        <f t="shared" si="6"/>
        <v/>
      </c>
      <c r="H34" s="47">
        <v>8</v>
      </c>
      <c r="I34" s="64">
        <v>8</v>
      </c>
      <c r="J34" s="64"/>
      <c r="K34" s="64"/>
      <c r="L34" s="64"/>
      <c r="M34" s="64"/>
    </row>
    <row r="35" spans="1:13" x14ac:dyDescent="0.25">
      <c r="A35" s="159" t="s">
        <v>1173</v>
      </c>
      <c r="B35" s="108">
        <f t="shared" si="0"/>
        <v>4</v>
      </c>
      <c r="C35" s="108" t="str">
        <f t="shared" si="5"/>
        <v>tab/cap</v>
      </c>
      <c r="D35" s="217" t="s">
        <v>329</v>
      </c>
      <c r="E35" s="108" t="str">
        <f t="shared" si="1"/>
        <v>4 pack</v>
      </c>
      <c r="F35" s="108">
        <v>200</v>
      </c>
      <c r="G35" s="108">
        <f t="shared" si="6"/>
        <v>800</v>
      </c>
      <c r="H35" s="108">
        <v>4</v>
      </c>
      <c r="I35" s="108">
        <v>0</v>
      </c>
      <c r="J35" s="108"/>
      <c r="K35" s="108"/>
      <c r="L35" s="108"/>
      <c r="M35" s="108"/>
    </row>
    <row r="36" spans="1:13" x14ac:dyDescent="0.25">
      <c r="B36" s="58" t="str">
        <f t="shared" si="0"/>
        <v/>
      </c>
      <c r="C36" s="76" t="str">
        <f t="shared" si="5"/>
        <v>tab/cap</v>
      </c>
      <c r="D36" s="77" t="s">
        <v>494</v>
      </c>
      <c r="E36" s="76" t="str">
        <f t="shared" si="1"/>
        <v xml:space="preserve"> pack</v>
      </c>
      <c r="F36" s="76"/>
      <c r="G36" s="76" t="str">
        <f t="shared" si="6"/>
        <v/>
      </c>
      <c r="H36" s="58">
        <v>0</v>
      </c>
      <c r="I36" s="58"/>
      <c r="J36" s="58"/>
      <c r="K36" s="58"/>
      <c r="L36" s="58"/>
      <c r="M36" s="58"/>
    </row>
    <row r="37" spans="1:13" x14ac:dyDescent="0.25">
      <c r="B37" s="58" t="str">
        <f t="shared" si="0"/>
        <v/>
      </c>
      <c r="C37" s="76" t="s">
        <v>814</v>
      </c>
      <c r="D37" s="77" t="s">
        <v>493</v>
      </c>
      <c r="E37" s="76" t="str">
        <f t="shared" si="1"/>
        <v xml:space="preserve"> pack</v>
      </c>
      <c r="F37" s="76"/>
      <c r="G37" s="76" t="str">
        <f t="shared" si="6"/>
        <v/>
      </c>
      <c r="H37" s="58">
        <v>0</v>
      </c>
      <c r="I37" s="58"/>
      <c r="J37" s="58"/>
      <c r="K37" s="58"/>
      <c r="L37" s="58"/>
      <c r="M37" s="58"/>
    </row>
    <row r="38" spans="1:13" x14ac:dyDescent="0.25">
      <c r="A38" s="25"/>
      <c r="B38" s="64" t="str">
        <f t="shared" si="0"/>
        <v/>
      </c>
      <c r="C38" s="64" t="str">
        <f t="shared" ref="C38:C57" si="7">IF(ISNUMBER(SEARCH("gel",D38)),"cream",IF(ISNUMBER(SEARCH("syp",D38)),"syp",IF(ISNUMBER(SEARCH("drop",D38)),"drops",IF(ISNUMBER(SEARCH("cream",D38)),"cream",IF(ISNUMBER(SEARCH("oint",D38)),"cream",IF(ISNUMBER(SEARCH("inj",D38)),"inj",IF(ISNUMBER(SEARCH("lotion",D38)),"lotion",IF(ISNUMBER(SEARCH("e/drop",D38)),"drops","tab/cap"))))))))</f>
        <v>tab/cap</v>
      </c>
      <c r="D38" s="65" t="s">
        <v>953</v>
      </c>
      <c r="E38" s="64" t="str">
        <f t="shared" si="1"/>
        <v xml:space="preserve"> pack</v>
      </c>
      <c r="F38" s="64"/>
      <c r="G38" s="64" t="str">
        <f t="shared" si="6"/>
        <v/>
      </c>
      <c r="H38" s="47">
        <v>2</v>
      </c>
      <c r="I38" s="64">
        <v>2</v>
      </c>
      <c r="J38" s="64"/>
      <c r="K38" s="64"/>
      <c r="L38" s="64"/>
      <c r="M38" s="64"/>
    </row>
    <row r="39" spans="1:13" x14ac:dyDescent="0.25">
      <c r="B39" s="64" t="str">
        <f t="shared" si="0"/>
        <v/>
      </c>
      <c r="C39" s="64" t="str">
        <f t="shared" si="7"/>
        <v>tab/cap</v>
      </c>
      <c r="D39" s="10" t="s">
        <v>967</v>
      </c>
      <c r="E39" s="249"/>
      <c r="F39" s="249"/>
      <c r="G39" s="249"/>
      <c r="H39" s="47"/>
      <c r="I39" s="64"/>
      <c r="J39" s="64"/>
      <c r="K39" s="64"/>
      <c r="L39" s="64"/>
      <c r="M39" s="64"/>
    </row>
    <row r="40" spans="1:13" x14ac:dyDescent="0.25">
      <c r="A40" s="159"/>
      <c r="B40" s="108">
        <f t="shared" si="0"/>
        <v>1</v>
      </c>
      <c r="C40" s="108" t="str">
        <f t="shared" si="7"/>
        <v>tab/cap</v>
      </c>
      <c r="D40" s="217" t="s">
        <v>968</v>
      </c>
      <c r="E40" s="108" t="str">
        <f t="shared" ref="E40:E58" si="8">B40 &amp;" pack"</f>
        <v>1 pack</v>
      </c>
      <c r="F40" s="108">
        <v>970</v>
      </c>
      <c r="G40" s="108">
        <f t="shared" si="6"/>
        <v>970</v>
      </c>
      <c r="H40" s="108">
        <v>2</v>
      </c>
      <c r="I40" s="108">
        <v>1</v>
      </c>
      <c r="J40" s="108"/>
      <c r="K40" s="108"/>
      <c r="L40" s="108"/>
      <c r="M40" s="108"/>
    </row>
    <row r="41" spans="1:13" x14ac:dyDescent="0.25">
      <c r="B41" s="64" t="str">
        <f t="shared" si="0"/>
        <v/>
      </c>
      <c r="C41" s="64" t="str">
        <f t="shared" si="7"/>
        <v>tab/cap</v>
      </c>
      <c r="D41" s="10" t="s">
        <v>331</v>
      </c>
      <c r="E41" s="249" t="str">
        <f t="shared" si="8"/>
        <v xml:space="preserve"> pack</v>
      </c>
      <c r="F41" s="249"/>
      <c r="G41" s="249" t="str">
        <f t="shared" ref="G41:G58" si="9">IF( B41="", "",B41*F41)</f>
        <v/>
      </c>
      <c r="H41" s="47">
        <v>0</v>
      </c>
      <c r="I41" s="64"/>
      <c r="J41" s="64"/>
      <c r="K41" s="64"/>
      <c r="L41" s="64"/>
      <c r="M41" s="64"/>
    </row>
    <row r="42" spans="1:13" x14ac:dyDescent="0.25">
      <c r="B42" s="64" t="str">
        <f t="shared" si="0"/>
        <v/>
      </c>
      <c r="C42" s="64" t="str">
        <f t="shared" si="7"/>
        <v>tab/cap</v>
      </c>
      <c r="D42" s="65" t="s">
        <v>333</v>
      </c>
      <c r="E42" s="64" t="str">
        <f t="shared" si="8"/>
        <v xml:space="preserve"> pack</v>
      </c>
      <c r="F42" s="64"/>
      <c r="G42" s="64" t="str">
        <f t="shared" si="9"/>
        <v/>
      </c>
      <c r="H42" s="47">
        <v>0</v>
      </c>
      <c r="I42" s="64"/>
      <c r="J42" s="64"/>
      <c r="K42" s="64"/>
      <c r="L42" s="64"/>
      <c r="M42" s="64"/>
    </row>
    <row r="43" spans="1:13" x14ac:dyDescent="0.25">
      <c r="A43" s="45"/>
      <c r="B43" s="108" t="str">
        <f t="shared" si="0"/>
        <v/>
      </c>
      <c r="C43" s="108" t="str">
        <f t="shared" si="7"/>
        <v>tab/cap</v>
      </c>
      <c r="D43" s="217" t="s">
        <v>1098</v>
      </c>
      <c r="E43" s="108" t="str">
        <f t="shared" si="8"/>
        <v xml:space="preserve"> pack</v>
      </c>
      <c r="F43" s="108">
        <v>510</v>
      </c>
      <c r="G43" s="108" t="str">
        <f t="shared" si="9"/>
        <v/>
      </c>
      <c r="H43" s="108">
        <v>2</v>
      </c>
      <c r="I43" s="108">
        <v>2</v>
      </c>
      <c r="J43" s="108"/>
      <c r="K43" s="108"/>
      <c r="L43" s="108"/>
      <c r="M43" s="108"/>
    </row>
    <row r="44" spans="1:13" x14ac:dyDescent="0.25">
      <c r="A44" s="304" t="s">
        <v>1201</v>
      </c>
      <c r="B44" s="168">
        <f t="shared" si="0"/>
        <v>2</v>
      </c>
      <c r="C44" s="168" t="str">
        <f t="shared" si="7"/>
        <v>tab/cap</v>
      </c>
      <c r="D44" s="305" t="s">
        <v>336</v>
      </c>
      <c r="E44" s="168" t="str">
        <f t="shared" si="8"/>
        <v>2 pack</v>
      </c>
      <c r="F44" s="168">
        <v>850</v>
      </c>
      <c r="G44" s="168">
        <f t="shared" si="9"/>
        <v>1700</v>
      </c>
      <c r="H44" s="168">
        <v>2</v>
      </c>
      <c r="I44" s="168">
        <v>0</v>
      </c>
      <c r="J44" s="168"/>
      <c r="K44" s="168"/>
      <c r="L44" s="168"/>
      <c r="M44" s="168"/>
    </row>
    <row r="45" spans="1:13" x14ac:dyDescent="0.25">
      <c r="B45" s="64" t="str">
        <f t="shared" si="0"/>
        <v/>
      </c>
      <c r="C45" s="64" t="str">
        <f t="shared" si="7"/>
        <v>tab/cap</v>
      </c>
      <c r="D45" s="225" t="s">
        <v>1099</v>
      </c>
      <c r="E45" s="64" t="str">
        <f t="shared" si="8"/>
        <v xml:space="preserve"> pack</v>
      </c>
      <c r="F45" s="64">
        <v>400</v>
      </c>
      <c r="G45" s="64" t="str">
        <f t="shared" si="9"/>
        <v/>
      </c>
      <c r="H45" s="47">
        <v>1</v>
      </c>
      <c r="I45" s="64">
        <v>1</v>
      </c>
      <c r="J45" s="64"/>
      <c r="K45" s="64"/>
      <c r="L45" s="64"/>
      <c r="M45" s="64"/>
    </row>
    <row r="46" spans="1:13" x14ac:dyDescent="0.25">
      <c r="B46" s="64" t="str">
        <f t="shared" si="0"/>
        <v/>
      </c>
      <c r="C46" s="64" t="str">
        <f t="shared" si="7"/>
        <v>tab/cap</v>
      </c>
      <c r="D46" s="65" t="s">
        <v>343</v>
      </c>
      <c r="E46" s="64" t="str">
        <f t="shared" si="8"/>
        <v xml:space="preserve"> pack</v>
      </c>
      <c r="F46" s="64">
        <v>140</v>
      </c>
      <c r="G46" s="64" t="str">
        <f t="shared" si="9"/>
        <v/>
      </c>
      <c r="H46" s="47">
        <v>6</v>
      </c>
      <c r="I46" s="64">
        <v>6</v>
      </c>
      <c r="J46" s="64"/>
      <c r="K46" s="64"/>
      <c r="L46" s="64"/>
      <c r="M46" s="64"/>
    </row>
    <row r="47" spans="1:13" x14ac:dyDescent="0.25">
      <c r="B47" s="64"/>
      <c r="C47" s="64" t="str">
        <f t="shared" si="7"/>
        <v>tab/cap</v>
      </c>
      <c r="D47" s="10" t="s">
        <v>344</v>
      </c>
      <c r="E47" s="249" t="str">
        <f t="shared" si="8"/>
        <v xml:space="preserve"> pack</v>
      </c>
      <c r="F47" s="249"/>
      <c r="G47" s="249" t="str">
        <f t="shared" si="9"/>
        <v/>
      </c>
      <c r="H47" s="47">
        <v>1</v>
      </c>
      <c r="I47" s="64"/>
      <c r="J47" s="64"/>
      <c r="K47" s="64"/>
      <c r="L47" s="64"/>
      <c r="M47" s="64"/>
    </row>
    <row r="48" spans="1:13" x14ac:dyDescent="0.25">
      <c r="A48" s="25"/>
      <c r="B48" s="64" t="str">
        <f t="shared" ref="B48:B57" si="10">IF( H48-I48 &gt; 0,H48-I48, "")</f>
        <v/>
      </c>
      <c r="C48" s="64" t="str">
        <f t="shared" si="7"/>
        <v>tab/cap</v>
      </c>
      <c r="D48" s="10" t="s">
        <v>345</v>
      </c>
      <c r="E48" s="249" t="str">
        <f t="shared" si="8"/>
        <v xml:space="preserve"> pack</v>
      </c>
      <c r="F48" s="249">
        <v>70</v>
      </c>
      <c r="G48" s="249" t="str">
        <f t="shared" si="9"/>
        <v/>
      </c>
      <c r="H48" s="47">
        <v>6</v>
      </c>
      <c r="I48" s="64">
        <v>6</v>
      </c>
      <c r="J48" s="64"/>
      <c r="K48" s="64"/>
      <c r="L48" s="64"/>
      <c r="M48" s="64"/>
    </row>
    <row r="49" spans="1:13" x14ac:dyDescent="0.25">
      <c r="B49" s="64" t="str">
        <f t="shared" si="10"/>
        <v/>
      </c>
      <c r="C49" s="64" t="str">
        <f t="shared" si="7"/>
        <v>tab/cap</v>
      </c>
      <c r="D49" s="10" t="s">
        <v>346</v>
      </c>
      <c r="E49" s="249" t="str">
        <f t="shared" si="8"/>
        <v xml:space="preserve"> pack</v>
      </c>
      <c r="F49" s="249">
        <v>120</v>
      </c>
      <c r="G49" s="249" t="str">
        <f t="shared" si="9"/>
        <v/>
      </c>
      <c r="H49" s="47">
        <v>6</v>
      </c>
      <c r="I49" s="64">
        <v>6</v>
      </c>
      <c r="J49" s="64"/>
      <c r="K49" s="64"/>
      <c r="L49" s="64"/>
      <c r="M49" s="64"/>
    </row>
    <row r="50" spans="1:13" x14ac:dyDescent="0.25">
      <c r="B50" s="64" t="str">
        <f t="shared" si="10"/>
        <v/>
      </c>
      <c r="C50" s="64" t="str">
        <f t="shared" si="7"/>
        <v>tab/cap</v>
      </c>
      <c r="D50" s="215" t="s">
        <v>474</v>
      </c>
      <c r="E50" s="64" t="str">
        <f t="shared" si="8"/>
        <v xml:space="preserve"> pack</v>
      </c>
      <c r="F50" s="64">
        <v>840</v>
      </c>
      <c r="G50" s="64" t="str">
        <f t="shared" si="9"/>
        <v/>
      </c>
      <c r="H50" s="47">
        <v>1</v>
      </c>
      <c r="I50" s="64">
        <v>1</v>
      </c>
      <c r="J50" s="64"/>
      <c r="K50" s="64"/>
      <c r="L50" s="64"/>
      <c r="M50" s="64"/>
    </row>
    <row r="51" spans="1:13" x14ac:dyDescent="0.25">
      <c r="B51" s="64" t="str">
        <f t="shared" si="10"/>
        <v/>
      </c>
      <c r="C51" s="64" t="str">
        <f t="shared" si="7"/>
        <v>tab/cap</v>
      </c>
      <c r="D51" s="48" t="s">
        <v>347</v>
      </c>
      <c r="E51" s="64" t="str">
        <f t="shared" si="8"/>
        <v xml:space="preserve"> pack</v>
      </c>
      <c r="F51" s="64"/>
      <c r="G51" s="64" t="str">
        <f t="shared" si="9"/>
        <v/>
      </c>
      <c r="H51" s="47">
        <v>0</v>
      </c>
      <c r="I51" s="64"/>
      <c r="J51" s="64"/>
      <c r="K51" s="64"/>
      <c r="L51" s="64"/>
      <c r="M51" s="64"/>
    </row>
    <row r="52" spans="1:13" s="248" customFormat="1" x14ac:dyDescent="0.25">
      <c r="A52" s="306" t="s">
        <v>1108</v>
      </c>
      <c r="B52" s="307" t="str">
        <f t="shared" si="10"/>
        <v/>
      </c>
      <c r="C52" s="307" t="str">
        <f t="shared" si="7"/>
        <v>tab/cap</v>
      </c>
      <c r="D52" s="308" t="s">
        <v>1204</v>
      </c>
      <c r="E52" s="307" t="str">
        <f t="shared" si="8"/>
        <v xml:space="preserve"> pack</v>
      </c>
      <c r="F52" s="307">
        <v>900</v>
      </c>
      <c r="G52" s="307"/>
      <c r="H52" s="307"/>
      <c r="I52" s="307"/>
      <c r="J52" s="307"/>
      <c r="K52" s="307"/>
      <c r="L52" s="307"/>
      <c r="M52" s="307"/>
    </row>
    <row r="53" spans="1:13" x14ac:dyDescent="0.25">
      <c r="B53" s="64" t="str">
        <f t="shared" si="10"/>
        <v/>
      </c>
      <c r="C53" s="64" t="str">
        <f t="shared" si="7"/>
        <v>tab/cap</v>
      </c>
      <c r="D53" s="19" t="s">
        <v>348</v>
      </c>
      <c r="E53" s="249" t="str">
        <f t="shared" si="8"/>
        <v xml:space="preserve"> pack</v>
      </c>
      <c r="F53" s="249"/>
      <c r="G53" s="249" t="str">
        <f t="shared" si="9"/>
        <v/>
      </c>
      <c r="H53" s="47">
        <v>0</v>
      </c>
      <c r="I53" s="64"/>
      <c r="J53" s="64"/>
      <c r="K53" s="64"/>
      <c r="L53" s="64"/>
      <c r="M53" s="64"/>
    </row>
    <row r="54" spans="1:13" x14ac:dyDescent="0.25">
      <c r="B54" s="64" t="str">
        <f t="shared" si="10"/>
        <v/>
      </c>
      <c r="C54" s="64" t="str">
        <f t="shared" si="7"/>
        <v>tab/cap</v>
      </c>
      <c r="D54" s="10" t="s">
        <v>349</v>
      </c>
      <c r="E54" s="249" t="str">
        <f t="shared" si="8"/>
        <v xml:space="preserve"> pack</v>
      </c>
      <c r="F54" s="249"/>
      <c r="G54" s="249" t="str">
        <f t="shared" si="9"/>
        <v/>
      </c>
      <c r="H54" s="47">
        <v>0</v>
      </c>
      <c r="I54" s="64"/>
      <c r="J54" s="64"/>
      <c r="K54" s="64"/>
      <c r="L54" s="64"/>
      <c r="M54" s="64"/>
    </row>
    <row r="55" spans="1:13" x14ac:dyDescent="0.25">
      <c r="B55" s="64" t="str">
        <f t="shared" si="10"/>
        <v/>
      </c>
      <c r="C55" s="64" t="str">
        <f t="shared" si="7"/>
        <v>tab/cap</v>
      </c>
      <c r="D55" s="10" t="s">
        <v>350</v>
      </c>
      <c r="E55" s="249" t="str">
        <f t="shared" si="8"/>
        <v xml:space="preserve"> pack</v>
      </c>
      <c r="F55" s="249"/>
      <c r="G55" s="249" t="str">
        <f t="shared" si="9"/>
        <v/>
      </c>
      <c r="H55" s="47">
        <v>4</v>
      </c>
      <c r="I55" s="64">
        <v>4</v>
      </c>
      <c r="J55" s="64"/>
      <c r="K55" s="64"/>
      <c r="L55" s="64"/>
      <c r="M55" s="64"/>
    </row>
    <row r="56" spans="1:13" x14ac:dyDescent="0.25">
      <c r="A56" s="304"/>
      <c r="B56" s="64">
        <f t="shared" si="10"/>
        <v>1</v>
      </c>
      <c r="C56" s="168" t="str">
        <f t="shared" si="7"/>
        <v>tab/cap</v>
      </c>
      <c r="D56" s="305" t="s">
        <v>475</v>
      </c>
      <c r="E56" s="168" t="str">
        <f t="shared" si="8"/>
        <v>1 pack</v>
      </c>
      <c r="F56" s="168"/>
      <c r="G56" s="168">
        <f t="shared" si="9"/>
        <v>0</v>
      </c>
      <c r="H56" s="168">
        <v>1</v>
      </c>
      <c r="I56" s="168"/>
      <c r="J56" s="168"/>
      <c r="K56" s="168"/>
      <c r="L56" s="168"/>
      <c r="M56" s="168"/>
    </row>
    <row r="57" spans="1:13" x14ac:dyDescent="0.25">
      <c r="A57" s="304"/>
      <c r="B57" s="64">
        <f t="shared" si="10"/>
        <v>1</v>
      </c>
      <c r="C57" s="168" t="str">
        <f t="shared" si="7"/>
        <v>tab/cap</v>
      </c>
      <c r="D57" s="305" t="s">
        <v>782</v>
      </c>
      <c r="E57" s="168" t="str">
        <f t="shared" si="8"/>
        <v>1 pack</v>
      </c>
      <c r="F57" s="168"/>
      <c r="G57" s="168">
        <f t="shared" si="9"/>
        <v>0</v>
      </c>
      <c r="H57" s="168">
        <v>1</v>
      </c>
      <c r="I57" s="168">
        <v>0</v>
      </c>
      <c r="J57" s="168"/>
      <c r="K57" s="168"/>
      <c r="L57" s="168"/>
      <c r="M57" s="168"/>
    </row>
    <row r="58" spans="1:13" x14ac:dyDescent="0.25">
      <c r="B58" s="249">
        <f>IF( H58-I58 &gt; 0,H58-I58, "")</f>
        <v>4</v>
      </c>
      <c r="C58" s="6" t="s">
        <v>825</v>
      </c>
      <c r="D58" s="10" t="s">
        <v>783</v>
      </c>
      <c r="E58" s="6" t="str">
        <f t="shared" si="8"/>
        <v>4 pack</v>
      </c>
      <c r="F58" s="6">
        <v>90</v>
      </c>
      <c r="G58" s="249">
        <f t="shared" si="9"/>
        <v>360</v>
      </c>
      <c r="H58" s="6">
        <v>4</v>
      </c>
      <c r="I58" s="6">
        <v>0</v>
      </c>
      <c r="J58" s="6"/>
      <c r="K58" s="6"/>
      <c r="L58" s="6"/>
      <c r="M58" s="6"/>
    </row>
    <row r="59" spans="1:13" x14ac:dyDescent="0.25">
      <c r="A59" s="159" t="s">
        <v>1024</v>
      </c>
      <c r="B59" s="108" t="str">
        <f t="shared" ref="B59" si="11">IF( H59-I59 &gt; 0,H59-I59, "")</f>
        <v/>
      </c>
      <c r="C59" s="108" t="str">
        <f t="shared" ref="C59" si="12">IF(ISNUMBER(SEARCH("gel",D59)),"cream",IF(ISNUMBER(SEARCH("syp",D59)),"syp",IF(ISNUMBER(SEARCH("drop",D59)),"drops",IF(ISNUMBER(SEARCH("cream",D59)),"cream",IF(ISNUMBER(SEARCH("oint",D59)),"cream",IF(ISNUMBER(SEARCH("inj",D59)),"inj",IF(ISNUMBER(SEARCH("lotion",D59)),"lotion",IF(ISNUMBER(SEARCH("e/drop",D59)),"drops","tab/cap"))))))))</f>
        <v>tab/cap</v>
      </c>
      <c r="D59" s="217" t="s">
        <v>1023</v>
      </c>
      <c r="E59" s="108" t="str">
        <f t="shared" ref="E59" si="13">B59 &amp;" pack"</f>
        <v xml:space="preserve"> pack</v>
      </c>
      <c r="F59" s="108">
        <v>260</v>
      </c>
      <c r="G59" s="108"/>
      <c r="H59" s="108">
        <v>1</v>
      </c>
      <c r="I59" s="108">
        <v>1</v>
      </c>
      <c r="J59" s="108"/>
      <c r="K59" s="108"/>
      <c r="L59" s="108"/>
      <c r="M59" s="108"/>
    </row>
    <row r="62" spans="1:13" x14ac:dyDescent="0.25">
      <c r="C62" s="6" t="s">
        <v>809</v>
      </c>
      <c r="D62" s="10" t="s">
        <v>321</v>
      </c>
      <c r="E62" s="6" t="str">
        <f>B62 &amp;" pack"</f>
        <v xml:space="preserve"> pack</v>
      </c>
      <c r="F62" s="6"/>
      <c r="G62" s="6" t="str">
        <f>IF( B62="", "",B62*F62)</f>
        <v/>
      </c>
      <c r="H62" s="47">
        <v>6</v>
      </c>
      <c r="I62" s="6"/>
      <c r="J62" s="6"/>
      <c r="K62" s="6"/>
      <c r="L62" s="6"/>
      <c r="M62" s="6"/>
    </row>
    <row r="64" spans="1:13" x14ac:dyDescent="0.25">
      <c r="A64" s="309" t="s">
        <v>1207</v>
      </c>
    </row>
    <row r="65" spans="1:7" x14ac:dyDescent="0.25">
      <c r="A65" s="25"/>
    </row>
    <row r="66" spans="1:7" x14ac:dyDescent="0.25">
      <c r="A66" s="25"/>
    </row>
    <row r="67" spans="1:7" x14ac:dyDescent="0.25">
      <c r="A67" s="25"/>
    </row>
    <row r="68" spans="1:7" x14ac:dyDescent="0.25">
      <c r="A68" s="25"/>
      <c r="G68" s="108">
        <v>165</v>
      </c>
    </row>
    <row r="69" spans="1:7" x14ac:dyDescent="0.25">
      <c r="A69" s="25"/>
      <c r="G69" s="108">
        <v>55</v>
      </c>
    </row>
    <row r="70" spans="1:7" x14ac:dyDescent="0.25">
      <c r="A70" s="25"/>
      <c r="G70" s="249">
        <v>320</v>
      </c>
    </row>
    <row r="71" spans="1:7" x14ac:dyDescent="0.25">
      <c r="A71" s="25"/>
      <c r="G71" s="64" t="s">
        <v>1167</v>
      </c>
    </row>
    <row r="72" spans="1:7" x14ac:dyDescent="0.25">
      <c r="A72" s="25"/>
      <c r="G72" s="108">
        <v>280</v>
      </c>
    </row>
    <row r="73" spans="1:7" x14ac:dyDescent="0.25">
      <c r="G73" s="99">
        <v>1860</v>
      </c>
    </row>
    <row r="74" spans="1:7" x14ac:dyDescent="0.25">
      <c r="G74" s="108">
        <v>900</v>
      </c>
    </row>
    <row r="75" spans="1:7" x14ac:dyDescent="0.25">
      <c r="G75" s="108">
        <v>970</v>
      </c>
    </row>
    <row r="76" spans="1:7" x14ac:dyDescent="0.25">
      <c r="G76" s="14">
        <f>SUBTOTAL(9,G72:G75)</f>
        <v>4010</v>
      </c>
    </row>
  </sheetData>
  <autoFilter ref="B1:B60"/>
  <sortState ref="B2:N56">
    <sortCondition ref="C2:C56"/>
    <sortCondition ref="D2:D5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="87" zoomScaleNormal="87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5.5703125" style="14" bestFit="1" customWidth="1"/>
    <col min="2" max="3" width="15.5703125" style="14" customWidth="1"/>
    <col min="4" max="4" width="10.28515625" style="11" customWidth="1"/>
    <col min="5" max="5" width="12.140625" style="11" customWidth="1"/>
    <col min="6" max="6" width="31" style="21" customWidth="1"/>
    <col min="7" max="7" width="11.28515625" style="11" customWidth="1"/>
    <col min="8" max="9" width="14.28515625" style="11" customWidth="1"/>
    <col min="10" max="10" width="12.85546875" style="11" customWidth="1"/>
    <col min="11" max="11" width="14.28515625" style="11" customWidth="1"/>
    <col min="12" max="12" width="13.140625" customWidth="1"/>
    <col min="13" max="13" width="10.7109375" customWidth="1"/>
    <col min="15" max="15" width="42.5703125" customWidth="1"/>
    <col min="16" max="16" width="37.140625" customWidth="1"/>
  </cols>
  <sheetData>
    <row r="1" spans="1:16" ht="21" customHeight="1" x14ac:dyDescent="0.25">
      <c r="A1" s="1" t="s">
        <v>964</v>
      </c>
      <c r="B1" s="40" t="s">
        <v>409</v>
      </c>
      <c r="C1" s="60" t="s">
        <v>789</v>
      </c>
      <c r="D1" s="1" t="s">
        <v>0</v>
      </c>
      <c r="E1" s="1" t="s">
        <v>492</v>
      </c>
      <c r="F1" s="16" t="s">
        <v>788</v>
      </c>
      <c r="G1" s="1" t="s">
        <v>408</v>
      </c>
      <c r="H1" s="38" t="s">
        <v>1128</v>
      </c>
      <c r="I1" s="39" t="s">
        <v>2</v>
      </c>
      <c r="J1" s="39" t="s">
        <v>489</v>
      </c>
      <c r="K1" s="39" t="s">
        <v>490</v>
      </c>
      <c r="L1" s="40" t="s">
        <v>410</v>
      </c>
      <c r="O1" s="18" t="s">
        <v>412</v>
      </c>
      <c r="P1" s="41" t="s">
        <v>413</v>
      </c>
    </row>
    <row r="2" spans="1:16" x14ac:dyDescent="0.25">
      <c r="A2" s="55"/>
      <c r="B2" s="55"/>
      <c r="C2" s="55"/>
      <c r="D2" s="94" t="str">
        <f>IF( J2-K2 &gt; 0,J2-K2, "")</f>
        <v/>
      </c>
      <c r="E2" s="94" t="str">
        <f t="shared" ref="E2:E49" si="0" xml:space="preserve"> IF(OR(ISNUMBER(SEARCH("gel",F2)),ISNUMBER(SEARCH("cream",F2)),ISNUMBER(SEARCH("oint",F2)),ISNUMBER(SEARCH("ointment",F2)),ISNUMBER(SEARCH("balm",F2))),"cream",IF( ISNUMBER(SEARCH("inj",F2)), "inj",IF( ISNUMBER(SEARCH("sachet",F2)),"sachet",IF( ISNUMBER(SEARCH("syp",F2)),"syp",IF( ISNUMBER(SEARCH("susp",F2)),"syp",IF( ISNUMBER(SEARCH("sachet",F2)),"sachet","tab/cap") )))))</f>
        <v>inj</v>
      </c>
      <c r="F2" s="95" t="s">
        <v>446</v>
      </c>
      <c r="G2" s="96" t="str">
        <f t="shared" ref="G2:G56" si="1">D2 &amp;" pack"</f>
        <v xml:space="preserve"> pack</v>
      </c>
      <c r="H2" s="96">
        <v>190</v>
      </c>
      <c r="I2" s="96" t="str">
        <f>IF( D2="", "",D2*H2)</f>
        <v/>
      </c>
      <c r="J2" s="96">
        <v>1</v>
      </c>
      <c r="K2" s="96">
        <v>1</v>
      </c>
      <c r="L2" s="40" t="s">
        <v>409</v>
      </c>
      <c r="M2" s="26"/>
      <c r="O2" s="18" t="s">
        <v>414</v>
      </c>
      <c r="P2" s="28" t="s">
        <v>415</v>
      </c>
    </row>
    <row r="3" spans="1:16" x14ac:dyDescent="0.25">
      <c r="A3" s="55" t="s">
        <v>1214</v>
      </c>
      <c r="B3" s="55"/>
      <c r="C3" s="55"/>
      <c r="D3" s="94" t="str">
        <f t="shared" ref="D3:D57" si="2">IF( J3-K3 &gt; 0,J3-K3, "")</f>
        <v/>
      </c>
      <c r="E3" s="94" t="str">
        <f t="shared" si="0"/>
        <v>inj</v>
      </c>
      <c r="F3" s="97" t="s">
        <v>450</v>
      </c>
      <c r="G3" s="96" t="str">
        <f t="shared" si="1"/>
        <v xml:space="preserve"> pack</v>
      </c>
      <c r="H3" s="96"/>
      <c r="I3" s="96" t="str">
        <f t="shared" ref="I3:I56" si="3">IF( D3="", "",D3*H3)</f>
        <v/>
      </c>
      <c r="J3" s="96">
        <v>1</v>
      </c>
      <c r="K3" s="96">
        <v>1</v>
      </c>
      <c r="L3" s="40" t="s">
        <v>411</v>
      </c>
      <c r="M3" s="26"/>
      <c r="O3" s="18" t="s">
        <v>416</v>
      </c>
      <c r="P3" s="28" t="s">
        <v>417</v>
      </c>
    </row>
    <row r="4" spans="1:16" s="248" customFormat="1" x14ac:dyDescent="0.25">
      <c r="A4" s="55"/>
      <c r="B4" s="55" t="s">
        <v>1089</v>
      </c>
      <c r="C4" s="55">
        <v>5708</v>
      </c>
      <c r="D4" s="94" t="str">
        <f t="shared" si="2"/>
        <v/>
      </c>
      <c r="E4" s="94" t="s">
        <v>1040</v>
      </c>
      <c r="F4" s="97" t="s">
        <v>430</v>
      </c>
      <c r="G4" s="96" t="str">
        <f t="shared" si="1"/>
        <v xml:space="preserve"> pack</v>
      </c>
      <c r="H4" s="96">
        <v>110</v>
      </c>
      <c r="I4" s="96" t="str">
        <f t="shared" si="3"/>
        <v/>
      </c>
      <c r="J4" s="96">
        <v>1</v>
      </c>
      <c r="K4" s="96">
        <v>1</v>
      </c>
      <c r="L4" s="55"/>
      <c r="M4" s="26"/>
      <c r="O4" s="18"/>
      <c r="P4" s="28"/>
    </row>
    <row r="5" spans="1:16" x14ac:dyDescent="0.25">
      <c r="A5" s="55"/>
      <c r="B5" s="55"/>
      <c r="C5" s="55"/>
      <c r="D5" s="85">
        <f t="shared" si="2"/>
        <v>3</v>
      </c>
      <c r="E5" s="85" t="str">
        <f t="shared" si="0"/>
        <v>syp</v>
      </c>
      <c r="F5" s="75" t="s">
        <v>426</v>
      </c>
      <c r="G5" s="73" t="str">
        <f t="shared" si="1"/>
        <v>3 pack</v>
      </c>
      <c r="H5" s="73">
        <v>60</v>
      </c>
      <c r="I5" s="73">
        <f t="shared" si="3"/>
        <v>180</v>
      </c>
      <c r="J5" s="73">
        <v>3</v>
      </c>
      <c r="K5" s="73">
        <v>0</v>
      </c>
      <c r="L5" s="55"/>
      <c r="M5" s="42"/>
      <c r="O5" s="18" t="s">
        <v>418</v>
      </c>
      <c r="P5" s="28" t="s">
        <v>419</v>
      </c>
    </row>
    <row r="6" spans="1:16" x14ac:dyDescent="0.25">
      <c r="A6" s="55"/>
      <c r="B6" s="55"/>
      <c r="C6" s="55"/>
      <c r="D6" s="85" t="str">
        <f t="shared" si="2"/>
        <v/>
      </c>
      <c r="E6" s="85" t="str">
        <f t="shared" si="0"/>
        <v>syp</v>
      </c>
      <c r="F6" s="75" t="s">
        <v>432</v>
      </c>
      <c r="G6" s="73" t="str">
        <f t="shared" si="1"/>
        <v xml:space="preserve"> pack</v>
      </c>
      <c r="H6" s="73"/>
      <c r="I6" s="73" t="str">
        <f t="shared" si="3"/>
        <v/>
      </c>
      <c r="J6" s="73"/>
      <c r="K6" s="73"/>
      <c r="L6" s="55"/>
      <c r="M6" s="27"/>
      <c r="O6" s="28" t="s">
        <v>420</v>
      </c>
      <c r="P6" s="8" t="s">
        <v>421</v>
      </c>
    </row>
    <row r="7" spans="1:16" x14ac:dyDescent="0.25">
      <c r="A7" s="55"/>
      <c r="B7" s="55"/>
      <c r="C7" s="55"/>
      <c r="D7" s="85" t="str">
        <f t="shared" si="2"/>
        <v/>
      </c>
      <c r="E7" s="85" t="str">
        <f t="shared" si="0"/>
        <v>syp</v>
      </c>
      <c r="F7" s="75" t="s">
        <v>437</v>
      </c>
      <c r="G7" s="73" t="str">
        <f t="shared" si="1"/>
        <v xml:space="preserve"> pack</v>
      </c>
      <c r="H7" s="73">
        <v>2</v>
      </c>
      <c r="I7" s="73">
        <v>0</v>
      </c>
      <c r="J7" s="73"/>
      <c r="K7" s="73"/>
      <c r="L7" s="55"/>
      <c r="M7" s="26"/>
      <c r="O7" s="28" t="s">
        <v>422</v>
      </c>
      <c r="P7" s="18" t="s">
        <v>423</v>
      </c>
    </row>
    <row r="8" spans="1:16" x14ac:dyDescent="0.25">
      <c r="A8" s="55"/>
      <c r="B8" s="55"/>
      <c r="C8" s="55"/>
      <c r="D8" s="85" t="str">
        <f t="shared" si="2"/>
        <v/>
      </c>
      <c r="E8" s="85" t="str">
        <f t="shared" si="0"/>
        <v>syp</v>
      </c>
      <c r="F8" s="75" t="s">
        <v>438</v>
      </c>
      <c r="G8" s="73" t="str">
        <f t="shared" si="1"/>
        <v xml:space="preserve"> pack</v>
      </c>
      <c r="H8" s="73"/>
      <c r="I8" s="73" t="str">
        <f t="shared" si="3"/>
        <v/>
      </c>
      <c r="J8" s="73"/>
      <c r="K8" s="73"/>
      <c r="L8" s="55"/>
      <c r="M8" s="26"/>
      <c r="O8" s="18" t="s">
        <v>424</v>
      </c>
      <c r="P8" s="18" t="s">
        <v>425</v>
      </c>
    </row>
    <row r="9" spans="1:16" x14ac:dyDescent="0.25">
      <c r="A9" s="55"/>
      <c r="B9" s="55"/>
      <c r="C9" s="55"/>
      <c r="D9" s="85" t="str">
        <f t="shared" si="2"/>
        <v/>
      </c>
      <c r="E9" s="85" t="str">
        <f t="shared" si="0"/>
        <v>syp</v>
      </c>
      <c r="F9" s="75" t="s">
        <v>439</v>
      </c>
      <c r="G9" s="73" t="str">
        <f t="shared" si="1"/>
        <v xml:space="preserve"> pack</v>
      </c>
      <c r="H9" s="73"/>
      <c r="I9" s="73" t="str">
        <f t="shared" si="3"/>
        <v/>
      </c>
      <c r="J9" s="73"/>
      <c r="K9" s="73"/>
      <c r="L9" s="55"/>
      <c r="M9" s="27"/>
      <c r="O9" s="18" t="s">
        <v>426</v>
      </c>
      <c r="P9" s="18" t="s">
        <v>427</v>
      </c>
    </row>
    <row r="10" spans="1:16" x14ac:dyDescent="0.25">
      <c r="A10" s="55"/>
      <c r="B10" s="55"/>
      <c r="C10" s="55"/>
      <c r="D10" s="85" t="str">
        <f t="shared" si="2"/>
        <v/>
      </c>
      <c r="E10" s="85" t="str">
        <f t="shared" si="0"/>
        <v>syp</v>
      </c>
      <c r="F10" s="75" t="s">
        <v>440</v>
      </c>
      <c r="G10" s="73" t="str">
        <f t="shared" si="1"/>
        <v xml:space="preserve"> pack</v>
      </c>
      <c r="H10" s="73"/>
      <c r="I10" s="73" t="str">
        <f t="shared" si="3"/>
        <v/>
      </c>
      <c r="J10" s="73"/>
      <c r="K10" s="73"/>
      <c r="L10" s="55"/>
      <c r="M10" s="27"/>
      <c r="O10" s="28" t="s">
        <v>428</v>
      </c>
      <c r="P10" s="18" t="s">
        <v>429</v>
      </c>
    </row>
    <row r="11" spans="1:16" x14ac:dyDescent="0.25">
      <c r="A11" s="55"/>
      <c r="B11" s="55"/>
      <c r="C11" s="55"/>
      <c r="D11" s="85" t="str">
        <f t="shared" si="2"/>
        <v/>
      </c>
      <c r="E11" s="85" t="str">
        <f t="shared" si="0"/>
        <v>syp</v>
      </c>
      <c r="F11" s="86" t="s">
        <v>447</v>
      </c>
      <c r="G11" s="73" t="str">
        <f t="shared" si="1"/>
        <v xml:space="preserve"> pack</v>
      </c>
      <c r="H11" s="73"/>
      <c r="I11" s="73" t="str">
        <f t="shared" si="3"/>
        <v/>
      </c>
      <c r="J11" s="73"/>
      <c r="K11" s="73"/>
      <c r="L11" s="55"/>
      <c r="M11" s="42"/>
      <c r="O11" s="28" t="s">
        <v>430</v>
      </c>
      <c r="P11" s="18" t="s">
        <v>431</v>
      </c>
    </row>
    <row r="12" spans="1:16" x14ac:dyDescent="0.25">
      <c r="A12" s="55"/>
      <c r="B12" s="55" t="s">
        <v>1090</v>
      </c>
      <c r="C12" s="55">
        <v>5885</v>
      </c>
      <c r="D12" s="85">
        <f t="shared" si="2"/>
        <v>2</v>
      </c>
      <c r="E12" s="85" t="str">
        <f t="shared" si="0"/>
        <v>syp</v>
      </c>
      <c r="F12" s="86" t="s">
        <v>1100</v>
      </c>
      <c r="G12" s="73" t="str">
        <f t="shared" si="1"/>
        <v>2 pack</v>
      </c>
      <c r="H12" s="73">
        <v>65</v>
      </c>
      <c r="I12" s="73">
        <f t="shared" si="3"/>
        <v>130</v>
      </c>
      <c r="J12" s="73">
        <v>5</v>
      </c>
      <c r="K12" s="73">
        <v>3</v>
      </c>
      <c r="L12" s="55"/>
      <c r="M12" s="42"/>
      <c r="O12" s="18" t="s">
        <v>432</v>
      </c>
      <c r="P12" s="18" t="s">
        <v>433</v>
      </c>
    </row>
    <row r="13" spans="1:16" x14ac:dyDescent="0.25">
      <c r="A13" s="55"/>
      <c r="B13" s="55" t="s">
        <v>1090</v>
      </c>
      <c r="C13" s="55">
        <v>3267</v>
      </c>
      <c r="D13" s="85">
        <f>IF( J13-K13 &gt; 0,J13-K13, "")</f>
        <v>3</v>
      </c>
      <c r="E13" s="85" t="str">
        <f xml:space="preserve"> IF(OR(ISNUMBER(SEARCH("gel",F13)),ISNUMBER(SEARCH("cream",F13)),ISNUMBER(SEARCH("oint",F13)),ISNUMBER(SEARCH("ointment",F13)),ISNUMBER(SEARCH("balm",F13))),"cream",IF( ISNUMBER(SEARCH("inj",F13)), "inj",IF( ISNUMBER(SEARCH("sachet",F13)),"sachet",IF( ISNUMBER(SEARCH("syp",F13)),"syp",IF( ISNUMBER(SEARCH("susp",F13)),"syp",IF( ISNUMBER(SEARCH("sachet",F13)),"sachet","tab/cap") )))))</f>
        <v>syp</v>
      </c>
      <c r="F13" s="86" t="s">
        <v>1101</v>
      </c>
      <c r="G13" s="73" t="str">
        <f>D13 &amp;" pack"</f>
        <v>3 pack</v>
      </c>
      <c r="H13" s="73">
        <v>45</v>
      </c>
      <c r="I13" s="73">
        <f t="shared" si="3"/>
        <v>135</v>
      </c>
      <c r="J13" s="73">
        <v>6</v>
      </c>
      <c r="K13" s="73">
        <v>3</v>
      </c>
      <c r="L13" s="55"/>
      <c r="M13" s="42"/>
      <c r="O13" s="18"/>
      <c r="P13" s="18"/>
    </row>
    <row r="14" spans="1:16" x14ac:dyDescent="0.25">
      <c r="A14" s="55"/>
      <c r="B14" s="55"/>
      <c r="C14" s="55"/>
      <c r="D14" s="85">
        <f t="shared" si="2"/>
        <v>5</v>
      </c>
      <c r="E14" s="85" t="str">
        <f t="shared" si="0"/>
        <v>syp</v>
      </c>
      <c r="F14" s="75" t="s">
        <v>502</v>
      </c>
      <c r="G14" s="73" t="str">
        <f>D14 &amp;" pack"</f>
        <v>5 pack</v>
      </c>
      <c r="H14" s="73">
        <v>100</v>
      </c>
      <c r="I14" s="73">
        <f t="shared" si="3"/>
        <v>500</v>
      </c>
      <c r="J14" s="73">
        <v>5</v>
      </c>
      <c r="K14" s="73">
        <v>0</v>
      </c>
      <c r="L14" s="55"/>
      <c r="M14" s="42"/>
      <c r="O14" s="18" t="s">
        <v>435</v>
      </c>
      <c r="P14" s="25"/>
    </row>
    <row r="15" spans="1:16" ht="14.45" x14ac:dyDescent="0.3">
      <c r="A15" s="55"/>
      <c r="B15" s="55"/>
      <c r="C15" s="55"/>
      <c r="D15" s="87" t="str">
        <f t="shared" si="2"/>
        <v/>
      </c>
      <c r="E15" s="87" t="str">
        <f t="shared" si="0"/>
        <v>tab/cap</v>
      </c>
      <c r="F15" s="88" t="s">
        <v>412</v>
      </c>
      <c r="G15" s="55" t="str">
        <f t="shared" si="1"/>
        <v xml:space="preserve"> pack</v>
      </c>
      <c r="H15" s="55"/>
      <c r="I15" s="96" t="str">
        <f t="shared" si="3"/>
        <v/>
      </c>
      <c r="J15" s="55"/>
      <c r="K15" s="55"/>
      <c r="L15" s="55"/>
      <c r="M15" s="42"/>
      <c r="O15" s="18" t="s">
        <v>436</v>
      </c>
      <c r="P15" s="25"/>
    </row>
    <row r="16" spans="1:16" ht="14.45" x14ac:dyDescent="0.3">
      <c r="A16" s="55"/>
      <c r="B16" s="55"/>
      <c r="C16" s="55"/>
      <c r="D16" s="87" t="str">
        <f t="shared" si="2"/>
        <v/>
      </c>
      <c r="E16" s="87" t="str">
        <f t="shared" si="0"/>
        <v>tab/cap</v>
      </c>
      <c r="F16" s="88" t="s">
        <v>414</v>
      </c>
      <c r="G16" s="55" t="str">
        <f t="shared" si="1"/>
        <v xml:space="preserve"> pack</v>
      </c>
      <c r="H16" s="55"/>
      <c r="I16" s="96" t="str">
        <f t="shared" si="3"/>
        <v/>
      </c>
      <c r="J16" s="55"/>
      <c r="K16" s="55"/>
      <c r="L16" s="55"/>
      <c r="M16" s="42"/>
      <c r="O16" s="18" t="s">
        <v>437</v>
      </c>
      <c r="P16" s="25"/>
    </row>
    <row r="17" spans="1:16" ht="14.45" x14ac:dyDescent="0.3">
      <c r="A17" s="55"/>
      <c r="B17" s="55"/>
      <c r="C17" s="55"/>
      <c r="D17" s="87" t="str">
        <f t="shared" si="2"/>
        <v/>
      </c>
      <c r="E17" s="87" t="str">
        <f t="shared" si="0"/>
        <v>tab/cap</v>
      </c>
      <c r="F17" s="88" t="s">
        <v>416</v>
      </c>
      <c r="G17" s="55" t="str">
        <f t="shared" si="1"/>
        <v xml:space="preserve"> pack</v>
      </c>
      <c r="H17" s="55"/>
      <c r="I17" s="96" t="str">
        <f t="shared" si="3"/>
        <v/>
      </c>
      <c r="J17" s="55"/>
      <c r="K17" s="55"/>
      <c r="L17" s="55"/>
      <c r="M17" s="42"/>
      <c r="O17" s="18" t="s">
        <v>438</v>
      </c>
      <c r="P17" s="25"/>
    </row>
    <row r="18" spans="1:16" ht="14.45" x14ac:dyDescent="0.3">
      <c r="A18" s="55"/>
      <c r="B18" s="55"/>
      <c r="C18" s="55"/>
      <c r="D18" s="87" t="str">
        <f t="shared" si="2"/>
        <v/>
      </c>
      <c r="E18" s="87" t="str">
        <f t="shared" si="0"/>
        <v>tab/cap</v>
      </c>
      <c r="F18" s="88" t="s">
        <v>418</v>
      </c>
      <c r="G18" s="55" t="str">
        <f t="shared" si="1"/>
        <v xml:space="preserve"> pack</v>
      </c>
      <c r="H18" s="55">
        <v>122</v>
      </c>
      <c r="I18" s="96" t="str">
        <f t="shared" si="3"/>
        <v/>
      </c>
      <c r="J18" s="55"/>
      <c r="K18" s="55"/>
      <c r="L18" s="55"/>
      <c r="M18" s="42"/>
      <c r="O18" s="18" t="s">
        <v>439</v>
      </c>
      <c r="P18" s="25"/>
    </row>
    <row r="19" spans="1:16" x14ac:dyDescent="0.25">
      <c r="A19" s="55"/>
      <c r="B19" s="55"/>
      <c r="C19" s="55"/>
      <c r="D19" s="87" t="str">
        <f t="shared" si="2"/>
        <v/>
      </c>
      <c r="E19" s="87" t="str">
        <f t="shared" si="0"/>
        <v>tab/cap</v>
      </c>
      <c r="F19" s="89" t="s">
        <v>420</v>
      </c>
      <c r="G19" s="55" t="str">
        <f t="shared" si="1"/>
        <v xml:space="preserve"> pack</v>
      </c>
      <c r="H19" s="55"/>
      <c r="I19" s="96" t="str">
        <f t="shared" si="3"/>
        <v/>
      </c>
      <c r="J19" s="55">
        <v>2</v>
      </c>
      <c r="K19" s="55">
        <v>2</v>
      </c>
      <c r="L19" s="55"/>
      <c r="M19" s="43"/>
      <c r="O19" s="18" t="s">
        <v>440</v>
      </c>
      <c r="P19" s="25"/>
    </row>
    <row r="20" spans="1:16" x14ac:dyDescent="0.25">
      <c r="A20" s="55"/>
      <c r="B20" s="55"/>
      <c r="C20" s="55"/>
      <c r="D20" s="87" t="str">
        <f t="shared" si="2"/>
        <v/>
      </c>
      <c r="E20" s="87" t="str">
        <f t="shared" si="0"/>
        <v>tab/cap</v>
      </c>
      <c r="F20" s="89" t="s">
        <v>422</v>
      </c>
      <c r="G20" s="55" t="str">
        <f t="shared" si="1"/>
        <v xml:space="preserve"> pack</v>
      </c>
      <c r="H20" s="55"/>
      <c r="I20" s="96" t="str">
        <f t="shared" si="3"/>
        <v/>
      </c>
      <c r="J20" s="55">
        <v>2</v>
      </c>
      <c r="K20" s="55">
        <v>2</v>
      </c>
      <c r="L20" s="55"/>
      <c r="M20" s="43"/>
      <c r="O20" s="28" t="s">
        <v>441</v>
      </c>
      <c r="P20" s="25"/>
    </row>
    <row r="21" spans="1:16" x14ac:dyDescent="0.25">
      <c r="A21" s="55"/>
      <c r="B21" s="55" t="s">
        <v>1090</v>
      </c>
      <c r="C21" s="55"/>
      <c r="D21" s="87" t="str">
        <f t="shared" si="2"/>
        <v/>
      </c>
      <c r="E21" s="87" t="str">
        <f t="shared" si="0"/>
        <v>tab/cap</v>
      </c>
      <c r="F21" s="88" t="s">
        <v>424</v>
      </c>
      <c r="G21" s="55" t="str">
        <f t="shared" si="1"/>
        <v xml:space="preserve"> pack</v>
      </c>
      <c r="H21" s="55">
        <v>82</v>
      </c>
      <c r="I21" s="96" t="str">
        <f t="shared" si="3"/>
        <v/>
      </c>
      <c r="J21" s="55"/>
      <c r="K21" s="55">
        <v>1</v>
      </c>
      <c r="L21" s="55"/>
      <c r="M21" s="42"/>
      <c r="O21" s="18" t="s">
        <v>442</v>
      </c>
      <c r="P21" s="25"/>
    </row>
    <row r="22" spans="1:16" x14ac:dyDescent="0.25">
      <c r="A22" s="55"/>
      <c r="B22" s="55" t="s">
        <v>1090</v>
      </c>
      <c r="C22" s="55">
        <v>3121</v>
      </c>
      <c r="D22" s="87" t="str">
        <f t="shared" si="2"/>
        <v/>
      </c>
      <c r="E22" s="87" t="str">
        <f t="shared" si="0"/>
        <v>tab/cap</v>
      </c>
      <c r="F22" s="89" t="s">
        <v>428</v>
      </c>
      <c r="G22" s="55" t="str">
        <f t="shared" si="1"/>
        <v xml:space="preserve"> pack</v>
      </c>
      <c r="H22" s="55">
        <v>200</v>
      </c>
      <c r="I22" s="96" t="str">
        <f t="shared" si="3"/>
        <v/>
      </c>
      <c r="J22" s="55">
        <v>1</v>
      </c>
      <c r="K22" s="55">
        <v>1</v>
      </c>
      <c r="L22" s="55"/>
      <c r="M22" s="42"/>
      <c r="O22" s="18" t="s">
        <v>443</v>
      </c>
      <c r="P22" s="25"/>
    </row>
    <row r="23" spans="1:16" x14ac:dyDescent="0.25">
      <c r="A23" s="55"/>
      <c r="B23" s="55" t="s">
        <v>1089</v>
      </c>
      <c r="C23" s="55">
        <v>2579</v>
      </c>
      <c r="D23" s="87" t="str">
        <f t="shared" si="2"/>
        <v/>
      </c>
      <c r="E23" s="87" t="str">
        <f t="shared" si="0"/>
        <v>tab/cap</v>
      </c>
      <c r="F23" s="20" t="s">
        <v>434</v>
      </c>
      <c r="G23" s="55" t="str">
        <f t="shared" si="1"/>
        <v xml:space="preserve"> pack</v>
      </c>
      <c r="H23" s="55"/>
      <c r="I23" s="96" t="str">
        <f t="shared" si="3"/>
        <v/>
      </c>
      <c r="J23" s="55">
        <v>7</v>
      </c>
      <c r="K23" s="55">
        <v>7</v>
      </c>
      <c r="L23" s="55" t="s">
        <v>1089</v>
      </c>
      <c r="M23" s="43"/>
      <c r="O23" s="18" t="s">
        <v>444</v>
      </c>
      <c r="P23" s="25"/>
    </row>
    <row r="24" spans="1:16" x14ac:dyDescent="0.25">
      <c r="A24" s="55"/>
      <c r="B24" s="55"/>
      <c r="C24" s="55"/>
      <c r="D24" s="87" t="str">
        <f t="shared" si="2"/>
        <v/>
      </c>
      <c r="E24" s="87" t="str">
        <f t="shared" si="0"/>
        <v>tab/cap</v>
      </c>
      <c r="F24" s="20" t="s">
        <v>435</v>
      </c>
      <c r="G24" s="55" t="str">
        <f t="shared" si="1"/>
        <v xml:space="preserve"> pack</v>
      </c>
      <c r="H24" s="55"/>
      <c r="I24" s="96" t="str">
        <f t="shared" si="3"/>
        <v/>
      </c>
      <c r="J24" s="55">
        <v>7</v>
      </c>
      <c r="K24" s="55">
        <v>7</v>
      </c>
      <c r="L24" s="55" t="s">
        <v>1089</v>
      </c>
      <c r="M24" s="42"/>
      <c r="O24" s="18" t="s">
        <v>445</v>
      </c>
      <c r="P24" s="25"/>
    </row>
    <row r="25" spans="1:16" x14ac:dyDescent="0.25">
      <c r="A25" s="55"/>
      <c r="B25" s="55" t="s">
        <v>1089</v>
      </c>
      <c r="C25" s="55">
        <v>2578</v>
      </c>
      <c r="D25" s="87" t="str">
        <f t="shared" si="2"/>
        <v/>
      </c>
      <c r="E25" s="87" t="str">
        <f t="shared" si="0"/>
        <v>tab/cap</v>
      </c>
      <c r="F25" s="20" t="s">
        <v>436</v>
      </c>
      <c r="G25" s="55" t="str">
        <f t="shared" si="1"/>
        <v xml:space="preserve"> pack</v>
      </c>
      <c r="H25" s="55">
        <v>145</v>
      </c>
      <c r="I25" s="96" t="str">
        <f t="shared" si="3"/>
        <v/>
      </c>
      <c r="J25" s="55">
        <v>7</v>
      </c>
      <c r="K25" s="55">
        <v>7</v>
      </c>
      <c r="L25" s="55" t="s">
        <v>1089</v>
      </c>
      <c r="M25" s="42"/>
      <c r="O25" s="28" t="s">
        <v>446</v>
      </c>
      <c r="P25" s="25"/>
    </row>
    <row r="26" spans="1:16" s="248" customFormat="1" x14ac:dyDescent="0.25">
      <c r="A26" s="55">
        <v>44570</v>
      </c>
      <c r="B26" s="55" t="s">
        <v>1090</v>
      </c>
      <c r="C26" s="55">
        <v>3249</v>
      </c>
      <c r="D26" s="87" t="str">
        <f t="shared" si="2"/>
        <v/>
      </c>
      <c r="E26" s="253" t="str">
        <f t="shared" si="0"/>
        <v>tab/cap</v>
      </c>
      <c r="F26" s="277" t="s">
        <v>1115</v>
      </c>
      <c r="G26" s="55" t="str">
        <f t="shared" ref="G26" si="4">D26 &amp;" pack"</f>
        <v xml:space="preserve"> pack</v>
      </c>
      <c r="H26" s="55">
        <v>1100</v>
      </c>
      <c r="I26" s="96" t="str">
        <f t="shared" ref="I26" si="5">IF( D26="", "",D26*H26)</f>
        <v/>
      </c>
      <c r="J26" s="55">
        <v>1</v>
      </c>
      <c r="K26" s="55">
        <v>1</v>
      </c>
      <c r="L26" s="55"/>
      <c r="M26" s="276"/>
      <c r="O26" s="28"/>
      <c r="P26" s="25"/>
    </row>
    <row r="27" spans="1:16" x14ac:dyDescent="0.25">
      <c r="A27" s="232" t="s">
        <v>972</v>
      </c>
      <c r="B27" s="232" t="s">
        <v>1090</v>
      </c>
      <c r="C27" s="232">
        <v>7013</v>
      </c>
      <c r="D27" s="253" t="str">
        <f t="shared" si="2"/>
        <v/>
      </c>
      <c r="E27" s="253" t="str">
        <f t="shared" si="0"/>
        <v>tab/cap</v>
      </c>
      <c r="F27" s="254" t="s">
        <v>441</v>
      </c>
      <c r="G27" s="232" t="str">
        <f t="shared" si="1"/>
        <v xml:space="preserve"> pack</v>
      </c>
      <c r="H27" s="232">
        <v>300</v>
      </c>
      <c r="I27" s="232" t="str">
        <f t="shared" si="3"/>
        <v/>
      </c>
      <c r="J27" s="232">
        <v>2</v>
      </c>
      <c r="K27" s="232">
        <v>2</v>
      </c>
      <c r="L27" s="232"/>
      <c r="O27" s="28" t="s">
        <v>447</v>
      </c>
      <c r="P27" s="25"/>
    </row>
    <row r="28" spans="1:16" x14ac:dyDescent="0.25">
      <c r="A28" s="55"/>
      <c r="B28" s="55" t="s">
        <v>1090</v>
      </c>
      <c r="C28" s="55">
        <v>3136</v>
      </c>
      <c r="D28" s="87">
        <f t="shared" si="2"/>
        <v>1</v>
      </c>
      <c r="E28" s="87" t="str">
        <f t="shared" si="0"/>
        <v>tab/cap</v>
      </c>
      <c r="F28" s="88" t="s">
        <v>442</v>
      </c>
      <c r="G28" s="55" t="str">
        <f t="shared" si="1"/>
        <v>1 pack</v>
      </c>
      <c r="H28" s="55">
        <v>130</v>
      </c>
      <c r="I28" s="96">
        <f t="shared" si="3"/>
        <v>130</v>
      </c>
      <c r="J28" s="55">
        <v>5</v>
      </c>
      <c r="K28" s="55">
        <v>4</v>
      </c>
      <c r="L28" s="55"/>
      <c r="M28" s="44"/>
      <c r="O28" s="18" t="s">
        <v>448</v>
      </c>
      <c r="P28" s="25"/>
    </row>
    <row r="29" spans="1:16" x14ac:dyDescent="0.25">
      <c r="A29" s="55"/>
      <c r="B29" s="55" t="s">
        <v>1090</v>
      </c>
      <c r="C29" s="55">
        <v>4940</v>
      </c>
      <c r="D29" s="87" t="str">
        <f t="shared" si="2"/>
        <v/>
      </c>
      <c r="E29" s="87" t="str">
        <f t="shared" si="0"/>
        <v>tab/cap</v>
      </c>
      <c r="F29" s="20" t="s">
        <v>830</v>
      </c>
      <c r="G29" s="55" t="str">
        <f t="shared" si="1"/>
        <v xml:space="preserve"> pack</v>
      </c>
      <c r="H29" s="55">
        <v>1007</v>
      </c>
      <c r="I29" s="96" t="str">
        <f t="shared" si="3"/>
        <v/>
      </c>
      <c r="J29" s="55">
        <v>1</v>
      </c>
      <c r="K29" s="55">
        <v>1</v>
      </c>
      <c r="L29" s="55"/>
      <c r="M29" s="44"/>
      <c r="O29" s="28" t="s">
        <v>449</v>
      </c>
      <c r="P29" s="25"/>
    </row>
    <row r="30" spans="1:16" x14ac:dyDescent="0.25">
      <c r="A30" s="55"/>
      <c r="B30" s="55"/>
      <c r="C30" s="55"/>
      <c r="D30" s="87"/>
      <c r="E30" s="87" t="str">
        <f t="shared" si="0"/>
        <v>tab/cap</v>
      </c>
      <c r="F30" s="20" t="s">
        <v>443</v>
      </c>
      <c r="G30" s="55" t="str">
        <f t="shared" si="1"/>
        <v xml:space="preserve"> pack</v>
      </c>
      <c r="H30" s="55"/>
      <c r="I30" s="96"/>
      <c r="J30" s="55">
        <v>1</v>
      </c>
      <c r="K30" s="55">
        <v>0</v>
      </c>
      <c r="L30" s="55"/>
      <c r="M30" s="44"/>
      <c r="O30" s="28"/>
      <c r="P30" s="25"/>
    </row>
    <row r="31" spans="1:16" x14ac:dyDescent="0.25">
      <c r="A31" s="55"/>
      <c r="B31" s="55" t="s">
        <v>1090</v>
      </c>
      <c r="C31" s="55">
        <v>3204</v>
      </c>
      <c r="D31" s="87" t="str">
        <f t="shared" si="2"/>
        <v/>
      </c>
      <c r="E31" s="87" t="str">
        <f t="shared" si="0"/>
        <v>tab/cap</v>
      </c>
      <c r="F31" s="88" t="s">
        <v>445</v>
      </c>
      <c r="G31" s="55" t="str">
        <f t="shared" si="1"/>
        <v xml:space="preserve"> pack</v>
      </c>
      <c r="H31" s="55">
        <v>390</v>
      </c>
      <c r="I31" s="96" t="str">
        <f t="shared" si="3"/>
        <v/>
      </c>
      <c r="J31" s="55">
        <v>2</v>
      </c>
      <c r="K31" s="55">
        <v>2</v>
      </c>
      <c r="L31" s="55"/>
      <c r="M31" s="42"/>
      <c r="O31" s="18" t="s">
        <v>452</v>
      </c>
      <c r="P31" s="25"/>
    </row>
    <row r="32" spans="1:16" x14ac:dyDescent="0.25">
      <c r="A32" s="55"/>
      <c r="B32" s="55"/>
      <c r="C32" s="55"/>
      <c r="D32" s="87" t="str">
        <f t="shared" si="2"/>
        <v/>
      </c>
      <c r="E32" s="87" t="str">
        <f t="shared" si="0"/>
        <v>tab/cap</v>
      </c>
      <c r="F32" s="88" t="s">
        <v>448</v>
      </c>
      <c r="G32" s="55" t="str">
        <f t="shared" si="1"/>
        <v xml:space="preserve"> pack</v>
      </c>
      <c r="H32" s="55"/>
      <c r="I32" s="96" t="str">
        <f t="shared" si="3"/>
        <v/>
      </c>
      <c r="J32" s="55"/>
      <c r="K32" s="55"/>
      <c r="L32" s="55"/>
      <c r="M32" s="45"/>
      <c r="O32" s="18" t="s">
        <v>453</v>
      </c>
      <c r="P32" s="25"/>
    </row>
    <row r="33" spans="1:16" s="248" customFormat="1" x14ac:dyDescent="0.25">
      <c r="A33" s="237" t="s">
        <v>1116</v>
      </c>
      <c r="B33" s="237"/>
      <c r="C33" s="237"/>
      <c r="D33" s="278">
        <f t="shared" ref="D33" si="6">IF( J33-K33 &gt; 0,J33-K33, "")</f>
        <v>1</v>
      </c>
      <c r="E33" s="278" t="str">
        <f t="shared" ref="E33" si="7" xml:space="preserve"> IF(OR(ISNUMBER(SEARCH("gel",F33)),ISNUMBER(SEARCH("cream",F33)),ISNUMBER(SEARCH("oint",F33)),ISNUMBER(SEARCH("ointment",F33)),ISNUMBER(SEARCH("balm",F33))),"cream",IF( ISNUMBER(SEARCH("inj",F33)), "inj",IF( ISNUMBER(SEARCH("sachet",F33)),"sachet",IF( ISNUMBER(SEARCH("syp",F33)),"syp",IF( ISNUMBER(SEARCH("susp",F33)),"syp",IF( ISNUMBER(SEARCH("sachet",F33)),"sachet","tab/cap") )))))</f>
        <v>tab/cap</v>
      </c>
      <c r="F33" s="279" t="s">
        <v>1127</v>
      </c>
      <c r="G33" s="237" t="str">
        <f t="shared" ref="G33" si="8">D33 &amp;" pack"</f>
        <v>1 pack</v>
      </c>
      <c r="H33" s="237"/>
      <c r="I33" s="237">
        <f t="shared" ref="I33" si="9">IF( D33="", "",D33*H33)</f>
        <v>0</v>
      </c>
      <c r="J33" s="237">
        <v>1</v>
      </c>
      <c r="K33" s="237"/>
      <c r="L33" s="237"/>
      <c r="M33" s="45"/>
      <c r="O33" s="18"/>
      <c r="P33" s="25"/>
    </row>
    <row r="34" spans="1:16" x14ac:dyDescent="0.25">
      <c r="A34" s="55"/>
      <c r="B34" s="55"/>
      <c r="C34" s="55"/>
      <c r="D34" s="87" t="str">
        <f t="shared" si="2"/>
        <v/>
      </c>
      <c r="E34" s="87" t="str">
        <f t="shared" si="0"/>
        <v>tab/cap</v>
      </c>
      <c r="F34" s="88" t="s">
        <v>451</v>
      </c>
      <c r="G34" s="55" t="str">
        <f t="shared" si="1"/>
        <v xml:space="preserve"> pack</v>
      </c>
      <c r="H34" s="55"/>
      <c r="I34" s="96" t="str">
        <f t="shared" si="3"/>
        <v/>
      </c>
      <c r="J34" s="55">
        <v>2</v>
      </c>
      <c r="K34" s="55">
        <v>2</v>
      </c>
      <c r="L34" s="55"/>
      <c r="M34" s="42"/>
      <c r="O34" s="18" t="s">
        <v>454</v>
      </c>
      <c r="P34" s="25"/>
    </row>
    <row r="35" spans="1:16" x14ac:dyDescent="0.25">
      <c r="A35" s="55">
        <v>44552</v>
      </c>
      <c r="B35" s="55" t="s">
        <v>1090</v>
      </c>
      <c r="C35" s="55">
        <v>3140</v>
      </c>
      <c r="D35" s="87" t="str">
        <f t="shared" si="2"/>
        <v/>
      </c>
      <c r="E35" s="87" t="str">
        <f t="shared" si="0"/>
        <v>tab/cap</v>
      </c>
      <c r="F35" s="20" t="s">
        <v>504</v>
      </c>
      <c r="G35" s="55" t="str">
        <f t="shared" si="1"/>
        <v xml:space="preserve"> pack</v>
      </c>
      <c r="H35" s="55">
        <v>330</v>
      </c>
      <c r="I35" s="96" t="str">
        <f t="shared" si="3"/>
        <v/>
      </c>
      <c r="J35" s="55">
        <v>1</v>
      </c>
      <c r="K35" s="55">
        <v>1</v>
      </c>
      <c r="L35" s="55"/>
      <c r="M35" s="45"/>
      <c r="O35" s="18"/>
      <c r="P35" s="25"/>
    </row>
    <row r="36" spans="1:16" x14ac:dyDescent="0.25">
      <c r="A36" s="55"/>
      <c r="B36" s="55" t="s">
        <v>1090</v>
      </c>
      <c r="C36" s="55">
        <v>3141</v>
      </c>
      <c r="D36" s="87"/>
      <c r="E36" s="87" t="str">
        <f t="shared" si="0"/>
        <v>tab/cap</v>
      </c>
      <c r="F36" s="20" t="s">
        <v>505</v>
      </c>
      <c r="G36" s="55" t="str">
        <f t="shared" si="1"/>
        <v xml:space="preserve"> pack</v>
      </c>
      <c r="H36" s="55">
        <v>235</v>
      </c>
      <c r="I36" s="96" t="str">
        <f t="shared" si="3"/>
        <v/>
      </c>
      <c r="J36" s="55"/>
      <c r="K36" s="55"/>
      <c r="L36" s="55"/>
      <c r="M36" s="45"/>
      <c r="O36" s="18"/>
      <c r="P36" s="25"/>
    </row>
    <row r="37" spans="1:16" x14ac:dyDescent="0.25">
      <c r="A37" s="55"/>
      <c r="B37" s="55"/>
      <c r="C37" s="55"/>
      <c r="D37" s="87" t="str">
        <f t="shared" si="2"/>
        <v/>
      </c>
      <c r="E37" s="87" t="str">
        <f t="shared" si="0"/>
        <v>tab/cap</v>
      </c>
      <c r="F37" s="88" t="s">
        <v>503</v>
      </c>
      <c r="G37" s="55" t="str">
        <f t="shared" si="1"/>
        <v xml:space="preserve"> pack</v>
      </c>
      <c r="H37" s="55"/>
      <c r="I37" s="96" t="str">
        <f t="shared" si="3"/>
        <v/>
      </c>
      <c r="J37" s="55"/>
      <c r="K37" s="55"/>
      <c r="L37" s="55"/>
      <c r="M37" s="45"/>
      <c r="O37" s="28" t="s">
        <v>455</v>
      </c>
      <c r="P37" s="25"/>
    </row>
    <row r="38" spans="1:16" x14ac:dyDescent="0.25">
      <c r="A38" s="55"/>
      <c r="B38" s="55"/>
      <c r="C38" s="55"/>
      <c r="D38" s="87" t="str">
        <f t="shared" si="2"/>
        <v/>
      </c>
      <c r="E38" s="87" t="str">
        <f t="shared" si="0"/>
        <v>tab/cap</v>
      </c>
      <c r="F38" s="20" t="s">
        <v>1131</v>
      </c>
      <c r="G38" s="55" t="str">
        <f t="shared" si="1"/>
        <v xml:space="preserve"> pack</v>
      </c>
      <c r="H38" s="55">
        <v>100</v>
      </c>
      <c r="I38" s="96">
        <v>100</v>
      </c>
      <c r="J38" s="55">
        <v>1</v>
      </c>
      <c r="K38" s="55">
        <v>1</v>
      </c>
      <c r="L38" s="55"/>
      <c r="M38" s="45"/>
      <c r="O38" s="28" t="s">
        <v>456</v>
      </c>
      <c r="P38" s="25"/>
    </row>
    <row r="39" spans="1:16" x14ac:dyDescent="0.25">
      <c r="A39" s="232"/>
      <c r="B39" s="232" t="s">
        <v>1090</v>
      </c>
      <c r="C39" s="232">
        <v>3146</v>
      </c>
      <c r="D39" s="253" t="str">
        <f t="shared" si="2"/>
        <v/>
      </c>
      <c r="E39" s="253" t="str">
        <f t="shared" si="0"/>
        <v>tab/cap</v>
      </c>
      <c r="F39" s="20" t="s">
        <v>1132</v>
      </c>
      <c r="G39" s="232" t="str">
        <f t="shared" si="1"/>
        <v xml:space="preserve"> pack</v>
      </c>
      <c r="H39" s="232"/>
      <c r="I39" s="232">
        <v>80</v>
      </c>
      <c r="J39" s="232">
        <v>3</v>
      </c>
      <c r="K39" s="232">
        <v>3</v>
      </c>
      <c r="L39" s="232"/>
      <c r="M39" s="42"/>
      <c r="O39" s="18" t="s">
        <v>457</v>
      </c>
      <c r="P39" s="25"/>
    </row>
    <row r="40" spans="1:16" x14ac:dyDescent="0.25">
      <c r="A40" s="55"/>
      <c r="B40" s="55" t="s">
        <v>1090</v>
      </c>
      <c r="C40" s="55">
        <v>17675</v>
      </c>
      <c r="D40" s="87" t="str">
        <f t="shared" si="2"/>
        <v/>
      </c>
      <c r="E40" s="87" t="str">
        <f t="shared" si="0"/>
        <v>tab/cap</v>
      </c>
      <c r="F40" s="89" t="s">
        <v>1166</v>
      </c>
      <c r="G40" s="55" t="str">
        <f t="shared" si="1"/>
        <v xml:space="preserve"> pack</v>
      </c>
      <c r="H40" s="55">
        <v>130</v>
      </c>
      <c r="I40" s="96" t="str">
        <f t="shared" si="3"/>
        <v/>
      </c>
      <c r="J40" s="55">
        <v>2</v>
      </c>
      <c r="K40" s="55">
        <v>2</v>
      </c>
      <c r="L40" s="55"/>
      <c r="M40" s="45"/>
      <c r="O40" s="18" t="s">
        <v>458</v>
      </c>
      <c r="P40" s="25"/>
    </row>
    <row r="41" spans="1:16" x14ac:dyDescent="0.25">
      <c r="A41" s="55"/>
      <c r="B41" s="55" t="s">
        <v>1090</v>
      </c>
      <c r="C41" s="55">
        <v>17850</v>
      </c>
      <c r="D41" s="87" t="str">
        <f t="shared" si="2"/>
        <v/>
      </c>
      <c r="E41" s="87" t="str">
        <f t="shared" si="0"/>
        <v>tab/cap</v>
      </c>
      <c r="F41" s="89" t="s">
        <v>456</v>
      </c>
      <c r="G41" s="55" t="str">
        <f t="shared" si="1"/>
        <v xml:space="preserve"> pack</v>
      </c>
      <c r="H41" s="55">
        <v>255</v>
      </c>
      <c r="I41" s="96" t="str">
        <f t="shared" si="3"/>
        <v/>
      </c>
      <c r="J41" s="55">
        <v>3</v>
      </c>
      <c r="K41" s="55">
        <v>3</v>
      </c>
      <c r="L41" s="55"/>
      <c r="M41" s="45"/>
      <c r="O41" s="41" t="s">
        <v>459</v>
      </c>
      <c r="P41" s="25"/>
    </row>
    <row r="42" spans="1:16" x14ac:dyDescent="0.25">
      <c r="A42" s="55"/>
      <c r="B42" s="55"/>
      <c r="C42" s="55"/>
      <c r="D42" s="87" t="str">
        <f t="shared" si="2"/>
        <v/>
      </c>
      <c r="E42" s="87" t="str">
        <f t="shared" si="0"/>
        <v>tab/cap</v>
      </c>
      <c r="F42" s="275" t="s">
        <v>459</v>
      </c>
      <c r="G42" s="55" t="str">
        <f t="shared" si="1"/>
        <v xml:space="preserve"> pack</v>
      </c>
      <c r="H42" s="55"/>
      <c r="I42" s="96" t="str">
        <f t="shared" si="3"/>
        <v/>
      </c>
      <c r="J42" s="55"/>
      <c r="K42" s="55"/>
      <c r="L42" s="55"/>
      <c r="O42" s="28" t="s">
        <v>461</v>
      </c>
      <c r="P42" s="25"/>
    </row>
    <row r="43" spans="1:16" x14ac:dyDescent="0.25">
      <c r="A43" s="55"/>
      <c r="B43" s="55"/>
      <c r="C43" s="55"/>
      <c r="D43" s="87" t="str">
        <f t="shared" si="2"/>
        <v/>
      </c>
      <c r="E43" s="87" t="str">
        <f t="shared" si="0"/>
        <v>tab/cap</v>
      </c>
      <c r="F43" s="275" t="s">
        <v>460</v>
      </c>
      <c r="G43" s="55" t="str">
        <f t="shared" si="1"/>
        <v xml:space="preserve"> pack</v>
      </c>
      <c r="H43" s="55"/>
      <c r="I43" s="96" t="str">
        <f t="shared" si="3"/>
        <v/>
      </c>
      <c r="J43" s="55"/>
      <c r="K43" s="55"/>
      <c r="L43" s="55"/>
      <c r="O43" s="28" t="s">
        <v>462</v>
      </c>
      <c r="P43" s="25"/>
    </row>
    <row r="44" spans="1:16" x14ac:dyDescent="0.25">
      <c r="A44" s="55"/>
      <c r="B44" s="55"/>
      <c r="C44" s="55"/>
      <c r="D44" s="87" t="str">
        <f t="shared" si="2"/>
        <v/>
      </c>
      <c r="E44" s="87" t="str">
        <f t="shared" si="0"/>
        <v>tab/cap</v>
      </c>
      <c r="F44" s="88" t="s">
        <v>804</v>
      </c>
      <c r="G44" s="55" t="str">
        <f t="shared" si="1"/>
        <v xml:space="preserve"> pack</v>
      </c>
      <c r="H44" s="55"/>
      <c r="I44" s="96" t="str">
        <f t="shared" si="3"/>
        <v/>
      </c>
      <c r="J44" s="55"/>
      <c r="K44" s="55"/>
      <c r="L44" s="55"/>
      <c r="O44" s="18" t="s">
        <v>463</v>
      </c>
      <c r="P44" s="25"/>
    </row>
    <row r="45" spans="1:16" x14ac:dyDescent="0.25">
      <c r="A45" s="55"/>
      <c r="B45" s="55" t="s">
        <v>1090</v>
      </c>
      <c r="C45" s="55">
        <v>3256</v>
      </c>
      <c r="D45" s="87" t="str">
        <f t="shared" si="2"/>
        <v/>
      </c>
      <c r="E45" s="87" t="str">
        <f t="shared" si="0"/>
        <v>tab/cap</v>
      </c>
      <c r="F45" s="91" t="s">
        <v>462</v>
      </c>
      <c r="G45" s="92" t="str">
        <f t="shared" si="1"/>
        <v xml:space="preserve"> pack</v>
      </c>
      <c r="H45" s="92">
        <v>750</v>
      </c>
      <c r="I45" s="96" t="str">
        <f t="shared" si="3"/>
        <v/>
      </c>
      <c r="J45" s="55">
        <v>2</v>
      </c>
      <c r="K45" s="55">
        <v>2</v>
      </c>
      <c r="L45" s="55"/>
      <c r="O45" s="18" t="s">
        <v>464</v>
      </c>
      <c r="P45" s="25"/>
    </row>
    <row r="46" spans="1:16" x14ac:dyDescent="0.25">
      <c r="A46" s="9"/>
      <c r="B46" s="9"/>
      <c r="C46" s="9"/>
      <c r="D46" s="87" t="str">
        <f t="shared" si="2"/>
        <v/>
      </c>
      <c r="E46" s="87" t="str">
        <f t="shared" si="0"/>
        <v>tab/cap</v>
      </c>
      <c r="F46" s="93" t="s">
        <v>805</v>
      </c>
      <c r="G46" s="92" t="str">
        <f t="shared" si="1"/>
        <v xml:space="preserve"> pack</v>
      </c>
      <c r="H46" s="92"/>
      <c r="I46" s="96" t="str">
        <f t="shared" si="3"/>
        <v/>
      </c>
      <c r="J46" s="55"/>
      <c r="K46" s="55"/>
      <c r="L46" s="9"/>
      <c r="O46" s="18" t="s">
        <v>465</v>
      </c>
      <c r="P46" s="25"/>
    </row>
    <row r="47" spans="1:16" x14ac:dyDescent="0.25">
      <c r="A47" s="9"/>
      <c r="B47" s="9"/>
      <c r="C47" s="9"/>
      <c r="D47" s="87" t="str">
        <f t="shared" si="2"/>
        <v/>
      </c>
      <c r="E47" s="87" t="str">
        <f t="shared" si="0"/>
        <v>tab/cap</v>
      </c>
      <c r="F47" s="88" t="s">
        <v>806</v>
      </c>
      <c r="G47" s="55" t="str">
        <f t="shared" si="1"/>
        <v xml:space="preserve"> pack</v>
      </c>
      <c r="H47" s="55"/>
      <c r="I47" s="96" t="str">
        <f t="shared" si="3"/>
        <v/>
      </c>
      <c r="J47" s="55"/>
      <c r="K47" s="55"/>
      <c r="L47" s="9"/>
    </row>
    <row r="48" spans="1:16" x14ac:dyDescent="0.25">
      <c r="A48" s="9"/>
      <c r="B48" s="9"/>
      <c r="C48" s="9"/>
      <c r="D48" s="87" t="str">
        <f t="shared" si="2"/>
        <v/>
      </c>
      <c r="E48" s="87" t="str">
        <f t="shared" si="0"/>
        <v>tab/cap</v>
      </c>
      <c r="F48" s="88" t="s">
        <v>464</v>
      </c>
      <c r="G48" s="55" t="str">
        <f t="shared" si="1"/>
        <v xml:space="preserve"> pack</v>
      </c>
      <c r="H48" s="55">
        <v>122</v>
      </c>
      <c r="I48" s="96" t="str">
        <f t="shared" si="3"/>
        <v/>
      </c>
      <c r="J48" s="55"/>
      <c r="K48" s="55"/>
      <c r="L48" s="9"/>
    </row>
    <row r="49" spans="1:13" x14ac:dyDescent="0.25">
      <c r="A49" s="9"/>
      <c r="B49" s="9"/>
      <c r="C49" s="9"/>
      <c r="D49" s="87"/>
      <c r="E49" s="87" t="str">
        <f t="shared" si="0"/>
        <v>tab/cap</v>
      </c>
      <c r="F49" s="88" t="s">
        <v>506</v>
      </c>
      <c r="G49" s="55"/>
      <c r="H49" s="55"/>
      <c r="I49" s="96" t="str">
        <f t="shared" si="3"/>
        <v/>
      </c>
      <c r="J49" s="55"/>
      <c r="K49" s="55"/>
      <c r="L49" s="9"/>
    </row>
    <row r="50" spans="1:13" x14ac:dyDescent="0.25">
      <c r="A50" s="9"/>
      <c r="B50" s="9"/>
      <c r="C50" s="9"/>
      <c r="D50" s="87" t="str">
        <f t="shared" si="2"/>
        <v/>
      </c>
      <c r="E50" s="87" t="str">
        <f t="shared" ref="E50:E57" si="10" xml:space="preserve"> IF(OR(ISNUMBER(SEARCH("gel",F50)),ISNUMBER(SEARCH("cream",F50)),ISNUMBER(SEARCH("oint",F50)),ISNUMBER(SEARCH("ointment",F50)),ISNUMBER(SEARCH("balm",F50))),"cream",IF( ISNUMBER(SEARCH("inj",F50)), "inj",IF( ISNUMBER(SEARCH("sachet",F50)),"sachet",IF( ISNUMBER(SEARCH("syp",F50)),"syp",IF( ISNUMBER(SEARCH("susp",F50)),"syp",IF( ISNUMBER(SEARCH("sachet",F50)),"sachet","tab/cap") )))))</f>
        <v>tab/cap</v>
      </c>
      <c r="F50" s="88" t="s">
        <v>465</v>
      </c>
      <c r="G50" s="55" t="str">
        <f t="shared" si="1"/>
        <v xml:space="preserve"> pack</v>
      </c>
      <c r="H50" s="55"/>
      <c r="I50" s="96" t="str">
        <f t="shared" si="3"/>
        <v/>
      </c>
      <c r="J50" s="55"/>
      <c r="K50" s="55"/>
      <c r="L50" s="9"/>
    </row>
    <row r="51" spans="1:13" x14ac:dyDescent="0.25">
      <c r="A51" s="9"/>
      <c r="B51" s="9"/>
      <c r="C51" s="9"/>
      <c r="D51" s="87" t="str">
        <f t="shared" si="2"/>
        <v/>
      </c>
      <c r="E51" s="87" t="str">
        <f t="shared" si="10"/>
        <v>tab/cap</v>
      </c>
      <c r="F51" s="90" t="s">
        <v>413</v>
      </c>
      <c r="G51" s="55" t="str">
        <f t="shared" si="1"/>
        <v xml:space="preserve"> pack</v>
      </c>
      <c r="H51" s="55">
        <v>185</v>
      </c>
      <c r="I51" s="96" t="str">
        <f t="shared" si="3"/>
        <v/>
      </c>
      <c r="J51" s="55"/>
      <c r="K51" s="55"/>
      <c r="L51" s="9"/>
      <c r="M51" s="46"/>
    </row>
    <row r="52" spans="1:13" x14ac:dyDescent="0.25">
      <c r="A52" s="9"/>
      <c r="B52" s="9"/>
      <c r="C52" s="9"/>
      <c r="D52" s="87" t="str">
        <f t="shared" si="2"/>
        <v/>
      </c>
      <c r="E52" s="87" t="str">
        <f t="shared" si="10"/>
        <v>tab/cap</v>
      </c>
      <c r="F52" s="89" t="s">
        <v>415</v>
      </c>
      <c r="G52" s="55" t="str">
        <f t="shared" si="1"/>
        <v xml:space="preserve"> pack</v>
      </c>
      <c r="H52" s="55"/>
      <c r="I52" s="96" t="str">
        <f>IF( D52="", "",D52*H52)</f>
        <v/>
      </c>
      <c r="J52" s="55"/>
      <c r="K52" s="55"/>
      <c r="L52" s="9"/>
      <c r="M52" s="49"/>
    </row>
    <row r="53" spans="1:13" x14ac:dyDescent="0.25">
      <c r="A53" s="9"/>
      <c r="B53" s="9"/>
      <c r="C53" s="9"/>
      <c r="D53" s="87" t="str">
        <f t="shared" si="2"/>
        <v/>
      </c>
      <c r="E53" s="87" t="str">
        <f t="shared" si="10"/>
        <v>tab/cap</v>
      </c>
      <c r="F53" s="51" t="s">
        <v>417</v>
      </c>
      <c r="G53" s="55" t="str">
        <f t="shared" si="1"/>
        <v xml:space="preserve"> pack</v>
      </c>
      <c r="H53" s="55"/>
      <c r="I53" s="96" t="str">
        <f t="shared" si="3"/>
        <v/>
      </c>
      <c r="J53" s="55">
        <v>3</v>
      </c>
      <c r="K53" s="55">
        <v>3</v>
      </c>
      <c r="L53" s="9"/>
      <c r="M53" s="42"/>
    </row>
    <row r="54" spans="1:13" x14ac:dyDescent="0.25">
      <c r="A54" s="9"/>
      <c r="B54" s="9"/>
      <c r="C54" s="9"/>
      <c r="D54" s="87" t="str">
        <f t="shared" si="2"/>
        <v/>
      </c>
      <c r="E54" s="87" t="str">
        <f t="shared" si="10"/>
        <v>tab/cap</v>
      </c>
      <c r="F54" s="51" t="s">
        <v>419</v>
      </c>
      <c r="G54" s="55" t="str">
        <f t="shared" si="1"/>
        <v xml:space="preserve"> pack</v>
      </c>
      <c r="H54" s="55">
        <v>137</v>
      </c>
      <c r="I54" s="96" t="str">
        <f t="shared" si="3"/>
        <v/>
      </c>
      <c r="J54" s="55"/>
      <c r="K54" s="55"/>
      <c r="L54" s="9"/>
      <c r="M54" s="50"/>
    </row>
    <row r="55" spans="1:13" x14ac:dyDescent="0.25">
      <c r="A55" s="9"/>
      <c r="B55" s="9"/>
      <c r="C55" s="9"/>
      <c r="D55" s="87" t="str">
        <f t="shared" si="2"/>
        <v/>
      </c>
      <c r="E55" s="87" t="str">
        <f t="shared" si="10"/>
        <v>tab/cap</v>
      </c>
      <c r="F55" s="165" t="s">
        <v>421</v>
      </c>
      <c r="G55" s="92" t="str">
        <f t="shared" si="1"/>
        <v xml:space="preserve"> pack</v>
      </c>
      <c r="H55" s="92"/>
      <c r="I55" s="96" t="str">
        <f t="shared" si="3"/>
        <v/>
      </c>
      <c r="J55" s="92"/>
      <c r="K55" s="92"/>
      <c r="L55" s="9"/>
      <c r="M55" s="17"/>
    </row>
    <row r="56" spans="1:13" x14ac:dyDescent="0.25">
      <c r="A56" s="55"/>
      <c r="B56" s="55" t="s">
        <v>1090</v>
      </c>
      <c r="C56" s="55">
        <v>3170</v>
      </c>
      <c r="D56" s="87" t="str">
        <f t="shared" si="2"/>
        <v/>
      </c>
      <c r="E56" s="87" t="str">
        <f t="shared" si="10"/>
        <v>tab/cap</v>
      </c>
      <c r="F56" s="20" t="s">
        <v>423</v>
      </c>
      <c r="G56" s="55" t="str">
        <f t="shared" si="1"/>
        <v xml:space="preserve"> pack</v>
      </c>
      <c r="H56" s="55">
        <v>160</v>
      </c>
      <c r="I56" s="96" t="str">
        <f t="shared" si="3"/>
        <v/>
      </c>
      <c r="J56" s="55">
        <v>2</v>
      </c>
      <c r="K56" s="55">
        <v>2</v>
      </c>
      <c r="L56" s="55"/>
      <c r="M56" s="17"/>
    </row>
    <row r="57" spans="1:13" x14ac:dyDescent="0.25">
      <c r="A57" s="9">
        <v>44595</v>
      </c>
      <c r="B57" s="9"/>
      <c r="C57" s="9"/>
      <c r="D57" s="87">
        <f t="shared" si="2"/>
        <v>1</v>
      </c>
      <c r="E57" s="87" t="str">
        <f t="shared" si="10"/>
        <v>tab/cap</v>
      </c>
      <c r="F57" s="89" t="s">
        <v>1097</v>
      </c>
      <c r="G57" s="55"/>
      <c r="H57" s="55">
        <v>500</v>
      </c>
      <c r="I57" s="96"/>
      <c r="J57" s="55">
        <v>1</v>
      </c>
      <c r="K57" s="55">
        <v>0</v>
      </c>
      <c r="L57" s="9"/>
      <c r="M57" s="49"/>
    </row>
    <row r="59" spans="1:13" x14ac:dyDescent="0.25">
      <c r="F59" s="11"/>
    </row>
    <row r="60" spans="1:13" x14ac:dyDescent="0.25">
      <c r="F60" s="11"/>
    </row>
    <row r="61" spans="1:13" x14ac:dyDescent="0.25">
      <c r="F61" s="11"/>
    </row>
    <row r="62" spans="1:13" x14ac:dyDescent="0.25">
      <c r="F62" s="11"/>
    </row>
    <row r="63" spans="1:13" x14ac:dyDescent="0.25">
      <c r="F63" s="11"/>
    </row>
  </sheetData>
  <autoFilter ref="D1:D58"/>
  <sortState ref="E2:F72">
    <sortCondition ref="E2:E72"/>
    <sortCondition ref="F2:F7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9.140625" style="314"/>
    <col min="2" max="2" width="28.140625" style="21" customWidth="1"/>
    <col min="3" max="3" width="12" style="14" customWidth="1"/>
    <col min="4" max="4" width="14.7109375" style="14" customWidth="1"/>
    <col min="5" max="5" width="11.85546875" customWidth="1"/>
    <col min="6" max="6" width="12.42578125" customWidth="1"/>
    <col min="7" max="7" width="22.7109375" customWidth="1"/>
    <col min="8" max="8" width="17.140625" customWidth="1"/>
  </cols>
  <sheetData>
    <row r="1" spans="1:8" s="248" customFormat="1" x14ac:dyDescent="0.25">
      <c r="A1" s="232" t="s">
        <v>844</v>
      </c>
      <c r="B1" s="108" t="s">
        <v>1216</v>
      </c>
      <c r="C1" s="108" t="s">
        <v>1215</v>
      </c>
      <c r="D1" s="108">
        <f>SUM(C2:C29)</f>
        <v>106.80000000000001</v>
      </c>
      <c r="E1" s="342"/>
    </row>
    <row r="2" spans="1:8" x14ac:dyDescent="0.25">
      <c r="A2" s="242">
        <v>1</v>
      </c>
      <c r="B2" s="313">
        <v>44593</v>
      </c>
      <c r="C2" s="15">
        <v>20</v>
      </c>
      <c r="D2" s="269"/>
      <c r="E2" s="343">
        <v>0</v>
      </c>
      <c r="F2" s="25"/>
      <c r="G2" s="248"/>
      <c r="H2" s="248"/>
    </row>
    <row r="3" spans="1:8" x14ac:dyDescent="0.25">
      <c r="A3" s="242">
        <v>2</v>
      </c>
      <c r="B3" s="313">
        <v>44594</v>
      </c>
      <c r="C3" s="15">
        <v>17.2</v>
      </c>
      <c r="D3" s="269"/>
      <c r="E3" s="343">
        <v>0</v>
      </c>
      <c r="F3" s="25"/>
      <c r="G3" s="248"/>
      <c r="H3" s="248"/>
    </row>
    <row r="4" spans="1:8" x14ac:dyDescent="0.25">
      <c r="A4" s="242">
        <v>3</v>
      </c>
      <c r="B4" s="313">
        <v>44595</v>
      </c>
      <c r="C4" s="15">
        <v>18.5</v>
      </c>
      <c r="D4" s="269"/>
      <c r="E4" s="343">
        <v>0</v>
      </c>
      <c r="F4" s="25"/>
      <c r="G4" s="248"/>
      <c r="H4" s="248"/>
    </row>
    <row r="5" spans="1:8" x14ac:dyDescent="0.25">
      <c r="A5" s="242">
        <v>4</v>
      </c>
      <c r="B5" s="313">
        <v>44596</v>
      </c>
      <c r="C5" s="15">
        <v>12.2</v>
      </c>
      <c r="D5" s="269"/>
      <c r="E5" s="343">
        <v>0</v>
      </c>
      <c r="F5" s="25"/>
      <c r="G5" s="248"/>
      <c r="H5" s="248"/>
    </row>
    <row r="6" spans="1:8" x14ac:dyDescent="0.25">
      <c r="A6" s="242">
        <v>5</v>
      </c>
      <c r="B6" s="313">
        <v>44597</v>
      </c>
      <c r="C6" s="15">
        <v>14.9</v>
      </c>
      <c r="D6" s="269"/>
      <c r="E6" s="343">
        <v>0</v>
      </c>
      <c r="F6" s="25"/>
      <c r="G6" s="248"/>
      <c r="H6" s="248"/>
    </row>
    <row r="7" spans="1:8" x14ac:dyDescent="0.25">
      <c r="A7" s="242">
        <v>6</v>
      </c>
      <c r="B7" s="313">
        <v>44598</v>
      </c>
      <c r="C7" s="15" t="s">
        <v>1486</v>
      </c>
      <c r="D7" s="269"/>
      <c r="E7" s="343">
        <v>0</v>
      </c>
      <c r="F7" s="25"/>
      <c r="G7" s="248"/>
      <c r="H7" s="248"/>
    </row>
    <row r="8" spans="1:8" x14ac:dyDescent="0.25">
      <c r="A8" s="242">
        <v>7</v>
      </c>
      <c r="B8" s="344">
        <v>44599</v>
      </c>
      <c r="C8" s="108">
        <v>24</v>
      </c>
      <c r="D8" s="269">
        <v>9885</v>
      </c>
      <c r="E8" s="343">
        <v>25500</v>
      </c>
      <c r="F8" s="343">
        <f>E8-D8</f>
        <v>15615</v>
      </c>
      <c r="G8" s="14"/>
      <c r="H8" s="248"/>
    </row>
    <row r="9" spans="1:8" x14ac:dyDescent="0.25">
      <c r="A9" s="242">
        <v>8</v>
      </c>
      <c r="B9" s="344">
        <v>44600</v>
      </c>
      <c r="C9" s="108">
        <v>0</v>
      </c>
      <c r="D9" s="269"/>
      <c r="E9" s="343"/>
      <c r="F9" s="343"/>
      <c r="G9" s="248"/>
      <c r="H9" s="248"/>
    </row>
    <row r="10" spans="1:8" x14ac:dyDescent="0.25">
      <c r="A10" s="242">
        <v>9</v>
      </c>
      <c r="B10" s="344">
        <v>44601</v>
      </c>
      <c r="C10" s="108">
        <v>0</v>
      </c>
      <c r="D10" s="269"/>
      <c r="E10" s="343"/>
      <c r="F10" s="343"/>
      <c r="G10" s="248"/>
      <c r="H10" s="248"/>
    </row>
    <row r="11" spans="1:8" x14ac:dyDescent="0.25">
      <c r="A11" s="242">
        <v>10</v>
      </c>
      <c r="B11" s="344">
        <v>44602</v>
      </c>
      <c r="C11" s="108">
        <v>0</v>
      </c>
      <c r="D11" s="269"/>
      <c r="E11" s="343"/>
      <c r="F11" s="343"/>
      <c r="G11" s="248"/>
      <c r="H11" s="248"/>
    </row>
    <row r="12" spans="1:8" x14ac:dyDescent="0.25">
      <c r="A12" s="242">
        <v>11</v>
      </c>
      <c r="B12" s="344">
        <v>44603</v>
      </c>
      <c r="C12" s="108">
        <v>0</v>
      </c>
      <c r="D12" s="269"/>
      <c r="E12" s="343"/>
      <c r="F12" s="343"/>
      <c r="G12" s="248"/>
      <c r="H12" s="248"/>
    </row>
    <row r="13" spans="1:8" x14ac:dyDescent="0.25">
      <c r="A13" s="242">
        <v>12</v>
      </c>
      <c r="B13" s="344">
        <v>44604</v>
      </c>
      <c r="C13" s="108">
        <v>0</v>
      </c>
      <c r="D13" s="269"/>
      <c r="E13" s="343"/>
      <c r="F13" s="343"/>
      <c r="G13" s="248"/>
      <c r="H13" s="248"/>
    </row>
    <row r="14" spans="1:8" x14ac:dyDescent="0.25">
      <c r="A14" s="242">
        <v>13</v>
      </c>
      <c r="B14" s="344">
        <v>44605</v>
      </c>
      <c r="C14" s="108">
        <v>0</v>
      </c>
      <c r="D14" s="269"/>
      <c r="E14" s="343"/>
      <c r="F14" s="343"/>
      <c r="G14" s="248"/>
      <c r="H14" s="248"/>
    </row>
    <row r="15" spans="1:8" x14ac:dyDescent="0.25">
      <c r="A15" s="242">
        <v>14</v>
      </c>
      <c r="B15" s="345">
        <v>44606</v>
      </c>
      <c r="C15" s="174">
        <v>0</v>
      </c>
      <c r="D15" s="269"/>
      <c r="E15" s="343"/>
      <c r="F15" s="343"/>
      <c r="G15" s="248"/>
      <c r="H15" s="248"/>
    </row>
    <row r="16" spans="1:8" x14ac:dyDescent="0.25">
      <c r="A16" s="242">
        <v>15</v>
      </c>
      <c r="B16" s="345">
        <v>44607</v>
      </c>
      <c r="C16" s="174">
        <v>0</v>
      </c>
      <c r="D16" s="269"/>
      <c r="E16" s="343"/>
      <c r="F16" s="343"/>
    </row>
    <row r="17" spans="1:6" x14ac:dyDescent="0.25">
      <c r="A17" s="242">
        <v>16</v>
      </c>
      <c r="B17" s="345">
        <v>44608</v>
      </c>
      <c r="C17" s="174">
        <v>0</v>
      </c>
      <c r="D17" s="269"/>
      <c r="E17" s="343"/>
      <c r="F17" s="343"/>
    </row>
    <row r="18" spans="1:6" x14ac:dyDescent="0.25">
      <c r="A18" s="242">
        <v>17</v>
      </c>
      <c r="B18" s="345">
        <v>44609</v>
      </c>
      <c r="C18" s="174">
        <v>0</v>
      </c>
      <c r="D18" s="269"/>
      <c r="E18" s="343"/>
      <c r="F18" s="343"/>
    </row>
    <row r="19" spans="1:6" x14ac:dyDescent="0.25">
      <c r="A19" s="242">
        <v>18</v>
      </c>
      <c r="B19" s="345">
        <v>44610</v>
      </c>
      <c r="C19" s="174">
        <v>0</v>
      </c>
      <c r="D19" s="269"/>
      <c r="E19" s="343"/>
      <c r="F19" s="343"/>
    </row>
    <row r="20" spans="1:6" x14ac:dyDescent="0.25">
      <c r="A20" s="242">
        <v>19</v>
      </c>
      <c r="B20" s="345">
        <v>44611</v>
      </c>
      <c r="C20" s="174">
        <v>0</v>
      </c>
      <c r="D20" s="269"/>
      <c r="E20" s="343"/>
      <c r="F20" s="343"/>
    </row>
    <row r="21" spans="1:6" x14ac:dyDescent="0.25">
      <c r="A21" s="242">
        <v>20</v>
      </c>
      <c r="B21" s="345">
        <v>44612</v>
      </c>
      <c r="C21" s="174">
        <v>0</v>
      </c>
      <c r="D21" s="269"/>
      <c r="E21" s="343"/>
      <c r="F21" s="343"/>
    </row>
    <row r="22" spans="1:6" x14ac:dyDescent="0.25">
      <c r="A22" s="242">
        <v>21</v>
      </c>
      <c r="B22" s="346">
        <v>44613</v>
      </c>
      <c r="C22" s="58">
        <v>0</v>
      </c>
      <c r="D22" s="269"/>
      <c r="E22" s="343"/>
      <c r="F22" s="343"/>
    </row>
    <row r="23" spans="1:6" x14ac:dyDescent="0.25">
      <c r="A23" s="242">
        <v>22</v>
      </c>
      <c r="B23" s="346">
        <v>44614</v>
      </c>
      <c r="C23" s="58">
        <v>0</v>
      </c>
      <c r="D23" s="269"/>
      <c r="E23" s="343"/>
      <c r="F23" s="343"/>
    </row>
    <row r="24" spans="1:6" x14ac:dyDescent="0.25">
      <c r="A24" s="242">
        <v>23</v>
      </c>
      <c r="B24" s="346">
        <v>44615</v>
      </c>
      <c r="C24" s="58">
        <v>0</v>
      </c>
      <c r="D24" s="269"/>
      <c r="E24" s="343"/>
      <c r="F24" s="343"/>
    </row>
    <row r="25" spans="1:6" x14ac:dyDescent="0.25">
      <c r="A25" s="242">
        <v>24</v>
      </c>
      <c r="B25" s="346">
        <v>44616</v>
      </c>
      <c r="C25" s="58">
        <v>0</v>
      </c>
      <c r="D25" s="269"/>
      <c r="E25" s="343"/>
      <c r="F25" s="343"/>
    </row>
    <row r="26" spans="1:6" x14ac:dyDescent="0.25">
      <c r="A26" s="242">
        <v>25</v>
      </c>
      <c r="B26" s="346">
        <v>44617</v>
      </c>
      <c r="C26" s="58">
        <v>0</v>
      </c>
      <c r="D26" s="269"/>
      <c r="E26" s="343"/>
      <c r="F26" s="343"/>
    </row>
    <row r="27" spans="1:6" x14ac:dyDescent="0.25">
      <c r="A27" s="242">
        <v>26</v>
      </c>
      <c r="B27" s="346">
        <v>44618</v>
      </c>
      <c r="C27" s="58">
        <v>0</v>
      </c>
      <c r="D27" s="269"/>
      <c r="E27" s="343"/>
      <c r="F27" s="343"/>
    </row>
    <row r="28" spans="1:6" x14ac:dyDescent="0.25">
      <c r="A28" s="242">
        <v>27</v>
      </c>
      <c r="B28" s="346">
        <v>44619</v>
      </c>
      <c r="C28" s="58">
        <v>0</v>
      </c>
      <c r="D28" s="269"/>
      <c r="E28" s="343"/>
      <c r="F28" s="343"/>
    </row>
    <row r="29" spans="1:6" x14ac:dyDescent="0.25">
      <c r="A29" s="242">
        <v>28</v>
      </c>
      <c r="B29" s="313">
        <v>44620</v>
      </c>
      <c r="C29" s="15">
        <v>0</v>
      </c>
      <c r="D29" s="269"/>
      <c r="E29" s="343"/>
      <c r="F29" s="343"/>
    </row>
    <row r="30" spans="1:6" x14ac:dyDescent="0.25">
      <c r="C30" s="14">
        <f>SUM(C2:C29)</f>
        <v>106.80000000000001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pane ySplit="1" topLeftCell="A2" activePane="bottomLeft" state="frozen"/>
      <selection activeCell="D1" sqref="D1"/>
      <selection pane="bottomLeft" activeCell="C6" sqref="C6"/>
    </sheetView>
  </sheetViews>
  <sheetFormatPr defaultRowHeight="15" x14ac:dyDescent="0.25"/>
  <cols>
    <col min="1" max="1" width="5.140625" customWidth="1"/>
    <col min="2" max="2" width="13.42578125" customWidth="1"/>
    <col min="3" max="3" width="31" customWidth="1"/>
    <col min="4" max="4" width="12.5703125" style="248" customWidth="1"/>
    <col min="5" max="5" width="12.140625" customWidth="1"/>
    <col min="8" max="8" width="10.42578125" customWidth="1"/>
    <col min="9" max="9" width="11" customWidth="1"/>
    <col min="10" max="10" width="16.42578125" customWidth="1"/>
    <col min="11" max="11" width="17.140625" customWidth="1"/>
    <col min="12" max="12" width="14.28515625" customWidth="1"/>
    <col min="13" max="13" width="18.85546875" customWidth="1"/>
    <col min="14" max="14" width="25.140625" customWidth="1"/>
  </cols>
  <sheetData>
    <row r="1" spans="1:14" x14ac:dyDescent="0.25">
      <c r="A1" s="315" t="s">
        <v>0</v>
      </c>
      <c r="B1" s="315" t="s">
        <v>492</v>
      </c>
      <c r="C1" s="316" t="s">
        <v>1217</v>
      </c>
      <c r="D1" s="317" t="s">
        <v>1218</v>
      </c>
      <c r="E1" s="317" t="s">
        <v>408</v>
      </c>
      <c r="F1" s="317" t="s">
        <v>1128</v>
      </c>
      <c r="G1" s="315" t="s">
        <v>2</v>
      </c>
      <c r="H1" s="61" t="s">
        <v>489</v>
      </c>
      <c r="I1" s="61" t="s">
        <v>490</v>
      </c>
      <c r="J1" s="315" t="s">
        <v>1463</v>
      </c>
      <c r="K1" s="337" t="s">
        <v>1464</v>
      </c>
      <c r="L1" s="315" t="s">
        <v>1465</v>
      </c>
      <c r="M1" s="337" t="s">
        <v>1466</v>
      </c>
      <c r="N1" s="248"/>
    </row>
    <row r="2" spans="1:14" x14ac:dyDescent="0.25">
      <c r="A2" s="4" t="s">
        <v>1477</v>
      </c>
      <c r="B2" s="4" t="s">
        <v>1477</v>
      </c>
      <c r="C2" s="5" t="s">
        <v>1394</v>
      </c>
      <c r="D2" s="5"/>
      <c r="E2" s="116" t="e">
        <f>#REF! &amp;" pack"</f>
        <v>#REF!</v>
      </c>
      <c r="F2" s="333">
        <f t="shared" ref="F2:F4" si="0">J2</f>
        <v>0</v>
      </c>
      <c r="G2" s="7" t="e">
        <f>IF(#REF!= "", "",#REF!*F2)</f>
        <v>#REF!</v>
      </c>
      <c r="H2" s="7"/>
      <c r="I2" s="324"/>
      <c r="J2" s="7"/>
      <c r="K2" s="340"/>
      <c r="L2" s="339"/>
      <c r="M2" s="341"/>
      <c r="N2" s="248"/>
    </row>
    <row r="3" spans="1:14" x14ac:dyDescent="0.25">
      <c r="A3" s="4"/>
      <c r="B3" s="4" t="s">
        <v>1467</v>
      </c>
      <c r="C3" s="5" t="s">
        <v>1393</v>
      </c>
      <c r="D3" s="5"/>
      <c r="E3" s="116" t="str">
        <f t="shared" ref="E3:E39" si="1">A3 &amp;" pack"</f>
        <v xml:space="preserve"> pack</v>
      </c>
      <c r="F3" s="333">
        <f t="shared" si="0"/>
        <v>0</v>
      </c>
      <c r="G3" s="7"/>
      <c r="H3" s="7"/>
      <c r="I3" s="324"/>
      <c r="J3" s="7"/>
      <c r="K3" s="340"/>
      <c r="L3" s="339"/>
      <c r="M3" s="341"/>
      <c r="N3" s="248"/>
    </row>
    <row r="4" spans="1:14" x14ac:dyDescent="0.25">
      <c r="A4" s="4" t="str">
        <f>IF( H4-I4 &gt; 0,H4-I4, "")</f>
        <v/>
      </c>
      <c r="B4" s="4"/>
      <c r="C4" s="17" t="s">
        <v>1395</v>
      </c>
      <c r="D4" s="17"/>
      <c r="E4" s="116" t="str">
        <f t="shared" si="1"/>
        <v xml:space="preserve"> pack</v>
      </c>
      <c r="F4" s="333">
        <f t="shared" si="0"/>
        <v>0</v>
      </c>
      <c r="G4" s="7" t="str">
        <f t="shared" ref="G4:G13" si="2">IF( A4="", "",A4*F4)</f>
        <v/>
      </c>
      <c r="H4" s="15"/>
      <c r="I4" s="269"/>
      <c r="J4" s="4"/>
      <c r="K4" s="340"/>
      <c r="L4" s="339"/>
      <c r="M4" s="341"/>
      <c r="N4" s="248"/>
    </row>
    <row r="5" spans="1:14" x14ac:dyDescent="0.25">
      <c r="A5" s="333" t="str">
        <f t="shared" ref="A5:A39" si="3">IF( H5-I5 &gt; 0,H5-I5, "")</f>
        <v/>
      </c>
      <c r="B5" s="333" t="s">
        <v>1476</v>
      </c>
      <c r="C5" s="257" t="s">
        <v>1396</v>
      </c>
      <c r="D5" s="257"/>
      <c r="E5" s="174" t="str">
        <f t="shared" si="1"/>
        <v xml:space="preserve"> pack</v>
      </c>
      <c r="F5" s="333">
        <f>J5</f>
        <v>170</v>
      </c>
      <c r="G5" s="174" t="str">
        <f t="shared" si="2"/>
        <v/>
      </c>
      <c r="H5" s="174">
        <v>2</v>
      </c>
      <c r="I5" s="334">
        <v>2</v>
      </c>
      <c r="J5" s="333">
        <v>170</v>
      </c>
      <c r="K5" s="340"/>
      <c r="L5" s="339"/>
      <c r="M5" s="340"/>
      <c r="N5" s="248"/>
    </row>
    <row r="6" spans="1:14" x14ac:dyDescent="0.25">
      <c r="A6" s="333" t="str">
        <f t="shared" si="3"/>
        <v/>
      </c>
      <c r="B6" s="333" t="s">
        <v>1476</v>
      </c>
      <c r="C6" s="257" t="s">
        <v>1397</v>
      </c>
      <c r="D6" s="257"/>
      <c r="E6" s="174" t="str">
        <f t="shared" si="1"/>
        <v xml:space="preserve"> pack</v>
      </c>
      <c r="F6" s="333">
        <f t="shared" ref="F6:F39" si="4">J6</f>
        <v>170</v>
      </c>
      <c r="G6" s="174" t="str">
        <f t="shared" si="2"/>
        <v/>
      </c>
      <c r="H6" s="174">
        <v>2</v>
      </c>
      <c r="I6" s="334">
        <v>2</v>
      </c>
      <c r="J6" s="333">
        <v>170</v>
      </c>
      <c r="K6" s="340"/>
      <c r="L6" s="339"/>
      <c r="M6" s="340"/>
      <c r="N6" s="248"/>
    </row>
    <row r="7" spans="1:14" x14ac:dyDescent="0.25">
      <c r="A7" s="4" t="str">
        <f t="shared" si="3"/>
        <v/>
      </c>
      <c r="B7" s="4" t="s">
        <v>1468</v>
      </c>
      <c r="C7" s="17" t="s">
        <v>1398</v>
      </c>
      <c r="D7" s="17"/>
      <c r="E7" s="116" t="str">
        <f t="shared" si="1"/>
        <v xml:space="preserve"> pack</v>
      </c>
      <c r="F7" s="333">
        <f t="shared" si="4"/>
        <v>0</v>
      </c>
      <c r="G7" s="7" t="str">
        <f t="shared" si="2"/>
        <v/>
      </c>
      <c r="H7" s="15"/>
      <c r="I7" s="269"/>
      <c r="J7" s="4"/>
      <c r="K7" s="340"/>
      <c r="L7" s="341"/>
      <c r="M7" s="341"/>
      <c r="N7" s="248"/>
    </row>
    <row r="8" spans="1:14" x14ac:dyDescent="0.25">
      <c r="A8" s="4" t="str">
        <f t="shared" si="3"/>
        <v/>
      </c>
      <c r="B8" s="4" t="s">
        <v>1467</v>
      </c>
      <c r="C8" s="17" t="s">
        <v>1399</v>
      </c>
      <c r="D8" s="17"/>
      <c r="E8" s="116" t="str">
        <f t="shared" si="1"/>
        <v xml:space="preserve"> pack</v>
      </c>
      <c r="F8" s="333">
        <f t="shared" si="4"/>
        <v>0</v>
      </c>
      <c r="G8" s="7" t="str">
        <f t="shared" si="2"/>
        <v/>
      </c>
      <c r="H8" s="15"/>
      <c r="I8" s="269"/>
      <c r="J8" s="4"/>
      <c r="K8" s="340"/>
      <c r="L8" s="341"/>
      <c r="M8" s="341"/>
      <c r="N8" s="248"/>
    </row>
    <row r="9" spans="1:14" x14ac:dyDescent="0.25">
      <c r="A9" s="4" t="str">
        <f t="shared" si="3"/>
        <v/>
      </c>
      <c r="B9" s="4" t="s">
        <v>1467</v>
      </c>
      <c r="C9" s="17" t="s">
        <v>1400</v>
      </c>
      <c r="D9" s="17"/>
      <c r="E9" s="116" t="str">
        <f t="shared" si="1"/>
        <v xml:space="preserve"> pack</v>
      </c>
      <c r="F9" s="333">
        <f t="shared" si="4"/>
        <v>0</v>
      </c>
      <c r="G9" s="7" t="str">
        <f t="shared" si="2"/>
        <v/>
      </c>
      <c r="H9" s="15"/>
      <c r="I9" s="269"/>
      <c r="J9" s="4"/>
      <c r="K9" s="340"/>
      <c r="L9" s="341"/>
      <c r="M9" s="341"/>
      <c r="N9" s="248"/>
    </row>
    <row r="10" spans="1:14" x14ac:dyDescent="0.25">
      <c r="A10" s="4" t="str">
        <f t="shared" si="3"/>
        <v/>
      </c>
      <c r="B10" s="4" t="s">
        <v>1467</v>
      </c>
      <c r="C10" s="17" t="s">
        <v>1401</v>
      </c>
      <c r="D10" s="17"/>
      <c r="E10" s="116" t="str">
        <f t="shared" si="1"/>
        <v xml:space="preserve"> pack</v>
      </c>
      <c r="F10" s="333">
        <f t="shared" si="4"/>
        <v>0</v>
      </c>
      <c r="G10" s="7" t="str">
        <f t="shared" si="2"/>
        <v/>
      </c>
      <c r="H10" s="15"/>
      <c r="I10" s="269"/>
      <c r="J10" s="4"/>
      <c r="K10" s="340"/>
      <c r="L10" s="341"/>
      <c r="M10" s="341"/>
      <c r="N10" s="248"/>
    </row>
    <row r="11" spans="1:14" x14ac:dyDescent="0.25">
      <c r="A11" s="4" t="str">
        <f t="shared" si="3"/>
        <v/>
      </c>
      <c r="B11" s="4" t="s">
        <v>1468</v>
      </c>
      <c r="C11" s="17" t="s">
        <v>1402</v>
      </c>
      <c r="D11" s="17"/>
      <c r="E11" s="116" t="str">
        <f t="shared" si="1"/>
        <v xml:space="preserve"> pack</v>
      </c>
      <c r="F11" s="333">
        <f t="shared" si="4"/>
        <v>0</v>
      </c>
      <c r="G11" s="7" t="str">
        <f t="shared" si="2"/>
        <v/>
      </c>
      <c r="H11" s="15"/>
      <c r="I11" s="269"/>
      <c r="J11" s="4"/>
      <c r="K11" s="340"/>
      <c r="L11" s="341"/>
      <c r="M11" s="341"/>
      <c r="N11" s="248"/>
    </row>
    <row r="12" spans="1:14" x14ac:dyDescent="0.25">
      <c r="A12" s="4" t="str">
        <f t="shared" si="3"/>
        <v/>
      </c>
      <c r="B12" s="4" t="s">
        <v>1467</v>
      </c>
      <c r="C12" s="17" t="s">
        <v>1403</v>
      </c>
      <c r="D12" s="17"/>
      <c r="E12" s="116" t="str">
        <f t="shared" si="1"/>
        <v xml:space="preserve"> pack</v>
      </c>
      <c r="F12" s="333">
        <f t="shared" si="4"/>
        <v>0</v>
      </c>
      <c r="G12" s="7" t="str">
        <f t="shared" si="2"/>
        <v/>
      </c>
      <c r="H12" s="15"/>
      <c r="I12" s="269"/>
      <c r="J12" s="4"/>
      <c r="K12" s="340"/>
      <c r="L12" s="341"/>
      <c r="M12" s="341"/>
      <c r="N12" s="248"/>
    </row>
    <row r="13" spans="1:14" x14ac:dyDescent="0.25">
      <c r="A13" s="4" t="str">
        <f t="shared" si="3"/>
        <v/>
      </c>
      <c r="B13" s="4" t="s">
        <v>1467</v>
      </c>
      <c r="C13" s="17" t="s">
        <v>1404</v>
      </c>
      <c r="D13" s="17"/>
      <c r="E13" s="116" t="str">
        <f t="shared" si="1"/>
        <v xml:space="preserve"> pack</v>
      </c>
      <c r="F13" s="333">
        <f t="shared" si="4"/>
        <v>0</v>
      </c>
      <c r="G13" s="7" t="str">
        <f t="shared" si="2"/>
        <v/>
      </c>
      <c r="H13" s="15"/>
      <c r="I13" s="269"/>
      <c r="J13" s="4"/>
      <c r="K13" s="340"/>
      <c r="L13" s="341"/>
      <c r="M13" s="341"/>
      <c r="N13" s="248"/>
    </row>
    <row r="14" spans="1:14" x14ac:dyDescent="0.25">
      <c r="A14" s="333">
        <f t="shared" si="3"/>
        <v>1</v>
      </c>
      <c r="B14" s="333" t="s">
        <v>1478</v>
      </c>
      <c r="C14" s="257" t="s">
        <v>1405</v>
      </c>
      <c r="D14" s="257"/>
      <c r="E14" s="174" t="str">
        <f t="shared" si="1"/>
        <v>1 pack</v>
      </c>
      <c r="F14" s="333">
        <f t="shared" si="4"/>
        <v>270</v>
      </c>
      <c r="G14" s="174"/>
      <c r="H14" s="174">
        <v>1</v>
      </c>
      <c r="I14" s="334">
        <v>0</v>
      </c>
      <c r="J14" s="333">
        <v>270</v>
      </c>
      <c r="K14" s="340"/>
      <c r="L14" s="339"/>
      <c r="M14" s="341"/>
      <c r="N14" s="248"/>
    </row>
    <row r="15" spans="1:14" x14ac:dyDescent="0.25">
      <c r="A15" s="4" t="str">
        <f t="shared" si="3"/>
        <v/>
      </c>
      <c r="B15" s="4" t="s">
        <v>1479</v>
      </c>
      <c r="C15" s="17" t="s">
        <v>1406</v>
      </c>
      <c r="D15" s="17"/>
      <c r="E15" s="116" t="str">
        <f t="shared" si="1"/>
        <v xml:space="preserve"> pack</v>
      </c>
      <c r="F15" s="333">
        <f t="shared" si="4"/>
        <v>0</v>
      </c>
      <c r="G15" s="7" t="str">
        <f>IF( A15="", "",A15*F15)</f>
        <v/>
      </c>
      <c r="H15" s="15"/>
      <c r="I15" s="269"/>
      <c r="J15" s="4"/>
      <c r="K15" s="340"/>
      <c r="L15" s="341"/>
      <c r="M15" s="341"/>
      <c r="N15" s="248"/>
    </row>
    <row r="16" spans="1:14" x14ac:dyDescent="0.25">
      <c r="A16" s="4" t="str">
        <f t="shared" si="3"/>
        <v/>
      </c>
      <c r="B16" s="4" t="s">
        <v>1469</v>
      </c>
      <c r="C16" s="335" t="s">
        <v>1407</v>
      </c>
      <c r="D16" s="335"/>
      <c r="E16" s="116" t="str">
        <f t="shared" si="1"/>
        <v xml:space="preserve"> pack</v>
      </c>
      <c r="F16" s="333">
        <f t="shared" si="4"/>
        <v>0</v>
      </c>
      <c r="G16" s="7" t="str">
        <f>IF( A16="", "",A16*F16)</f>
        <v/>
      </c>
      <c r="H16" s="15"/>
      <c r="I16" s="269"/>
      <c r="J16" s="4"/>
      <c r="K16" s="340"/>
      <c r="L16" s="341"/>
      <c r="M16" s="341"/>
      <c r="N16" s="248"/>
    </row>
    <row r="17" spans="1:14" x14ac:dyDescent="0.25">
      <c r="A17" s="4" t="str">
        <f t="shared" si="3"/>
        <v/>
      </c>
      <c r="B17" s="4" t="s">
        <v>1469</v>
      </c>
      <c r="C17" s="17" t="s">
        <v>1408</v>
      </c>
      <c r="D17" s="17"/>
      <c r="E17" s="116" t="str">
        <f t="shared" si="1"/>
        <v xml:space="preserve"> pack</v>
      </c>
      <c r="F17" s="333">
        <f t="shared" si="4"/>
        <v>0</v>
      </c>
      <c r="G17" s="7" t="str">
        <f>IF( A17="", "",A17*F17)</f>
        <v/>
      </c>
      <c r="H17" s="15"/>
      <c r="I17" s="269"/>
      <c r="J17" s="4"/>
      <c r="K17" s="340"/>
      <c r="L17" s="341"/>
      <c r="M17" s="341"/>
      <c r="N17" s="248"/>
    </row>
    <row r="18" spans="1:14" x14ac:dyDescent="0.25">
      <c r="A18" s="4" t="str">
        <f t="shared" si="3"/>
        <v/>
      </c>
      <c r="B18" s="4"/>
      <c r="C18" s="17" t="s">
        <v>1409</v>
      </c>
      <c r="D18" s="17"/>
      <c r="E18" s="116" t="str">
        <f t="shared" si="1"/>
        <v xml:space="preserve"> pack</v>
      </c>
      <c r="F18" s="333">
        <f t="shared" si="4"/>
        <v>0</v>
      </c>
      <c r="G18" s="7" t="str">
        <f>IF( A18="", "",A18*F18)</f>
        <v/>
      </c>
      <c r="H18" s="15"/>
      <c r="I18" s="269"/>
      <c r="J18" s="4"/>
      <c r="K18" s="340"/>
      <c r="L18" s="341"/>
      <c r="M18" s="341"/>
      <c r="N18" s="248"/>
    </row>
    <row r="19" spans="1:14" x14ac:dyDescent="0.25">
      <c r="A19" s="4"/>
      <c r="B19" s="4" t="s">
        <v>1470</v>
      </c>
      <c r="C19" s="17" t="s">
        <v>1410</v>
      </c>
      <c r="D19" s="17"/>
      <c r="E19" s="116" t="str">
        <f t="shared" si="1"/>
        <v xml:space="preserve"> pack</v>
      </c>
      <c r="F19" s="333">
        <f t="shared" si="4"/>
        <v>0</v>
      </c>
      <c r="G19" s="7"/>
      <c r="H19" s="15"/>
      <c r="I19" s="269"/>
      <c r="J19" s="4"/>
      <c r="K19" s="340"/>
      <c r="L19" s="341"/>
      <c r="M19" s="341"/>
      <c r="N19" s="248"/>
    </row>
    <row r="20" spans="1:14" x14ac:dyDescent="0.25">
      <c r="A20" s="4"/>
      <c r="B20" s="4" t="s">
        <v>1470</v>
      </c>
      <c r="C20" s="17" t="s">
        <v>1411</v>
      </c>
      <c r="D20" s="17"/>
      <c r="E20" s="116" t="str">
        <f t="shared" si="1"/>
        <v xml:space="preserve"> pack</v>
      </c>
      <c r="F20" s="333">
        <f t="shared" si="4"/>
        <v>0</v>
      </c>
      <c r="G20" s="7"/>
      <c r="H20" s="15"/>
      <c r="I20" s="269"/>
      <c r="J20" s="4"/>
      <c r="K20" s="340"/>
      <c r="L20" s="341"/>
      <c r="M20" s="341"/>
      <c r="N20" s="248"/>
    </row>
    <row r="21" spans="1:14" x14ac:dyDescent="0.25">
      <c r="A21" s="4"/>
      <c r="B21" s="4" t="s">
        <v>1470</v>
      </c>
      <c r="C21" s="17" t="s">
        <v>1412</v>
      </c>
      <c r="D21" s="17"/>
      <c r="E21" s="116" t="str">
        <f t="shared" si="1"/>
        <v xml:space="preserve"> pack</v>
      </c>
      <c r="F21" s="333">
        <f t="shared" si="4"/>
        <v>0</v>
      </c>
      <c r="G21" s="7"/>
      <c r="H21" s="15"/>
      <c r="I21" s="269"/>
      <c r="J21" s="4"/>
      <c r="K21" s="340"/>
      <c r="L21" s="341"/>
      <c r="M21" s="341"/>
      <c r="N21" s="248"/>
    </row>
    <row r="22" spans="1:14" x14ac:dyDescent="0.25">
      <c r="A22" s="4" t="str">
        <f t="shared" si="3"/>
        <v/>
      </c>
      <c r="B22" s="4" t="s">
        <v>1467</v>
      </c>
      <c r="C22" s="17" t="s">
        <v>1413</v>
      </c>
      <c r="D22" s="17"/>
      <c r="E22" s="116" t="str">
        <f t="shared" si="1"/>
        <v xml:space="preserve"> pack</v>
      </c>
      <c r="F22" s="333">
        <f t="shared" si="4"/>
        <v>0</v>
      </c>
      <c r="G22" s="7" t="str">
        <f>IF( A22="", "",A22*F22)</f>
        <v/>
      </c>
      <c r="H22" s="15"/>
      <c r="I22" s="269"/>
      <c r="J22" s="7"/>
      <c r="K22" s="340"/>
      <c r="L22" s="341"/>
      <c r="M22" s="341"/>
      <c r="N22" s="248"/>
    </row>
    <row r="23" spans="1:14" x14ac:dyDescent="0.25">
      <c r="A23" s="57" t="str">
        <f t="shared" si="3"/>
        <v/>
      </c>
      <c r="B23" s="57" t="s">
        <v>1472</v>
      </c>
      <c r="C23" s="17" t="s">
        <v>1416</v>
      </c>
      <c r="D23" s="227"/>
      <c r="E23" s="58" t="str">
        <f t="shared" si="1"/>
        <v xml:space="preserve"> pack</v>
      </c>
      <c r="F23" s="333">
        <f t="shared" si="4"/>
        <v>93</v>
      </c>
      <c r="G23" s="58"/>
      <c r="H23" s="58">
        <v>1</v>
      </c>
      <c r="I23" s="332">
        <v>1</v>
      </c>
      <c r="J23" s="58">
        <v>93</v>
      </c>
      <c r="K23" s="340"/>
      <c r="L23" s="339"/>
      <c r="M23" s="341"/>
      <c r="N23" s="248"/>
    </row>
    <row r="24" spans="1:14" x14ac:dyDescent="0.25">
      <c r="A24" s="57" t="str">
        <f t="shared" si="3"/>
        <v/>
      </c>
      <c r="B24" s="57" t="s">
        <v>1472</v>
      </c>
      <c r="C24" s="17" t="s">
        <v>1417</v>
      </c>
      <c r="D24" s="227"/>
      <c r="E24" s="58" t="str">
        <f t="shared" si="1"/>
        <v xml:space="preserve"> pack</v>
      </c>
      <c r="F24" s="333">
        <f t="shared" si="4"/>
        <v>90</v>
      </c>
      <c r="G24" s="58"/>
      <c r="H24" s="58">
        <v>1</v>
      </c>
      <c r="I24" s="332">
        <v>1</v>
      </c>
      <c r="J24" s="58">
        <v>90</v>
      </c>
      <c r="K24" s="340"/>
      <c r="L24" s="339"/>
      <c r="M24" s="341"/>
      <c r="N24" s="248"/>
    </row>
    <row r="25" spans="1:14" x14ac:dyDescent="0.25">
      <c r="A25" s="4" t="str">
        <f t="shared" si="3"/>
        <v/>
      </c>
      <c r="B25" s="4" t="s">
        <v>1468</v>
      </c>
      <c r="C25" s="17" t="s">
        <v>1418</v>
      </c>
      <c r="D25" s="17"/>
      <c r="E25" s="116" t="str">
        <f t="shared" si="1"/>
        <v xml:space="preserve"> pack</v>
      </c>
      <c r="F25" s="333">
        <f t="shared" si="4"/>
        <v>0</v>
      </c>
      <c r="G25" s="7" t="str">
        <f t="shared" ref="G25:G39" si="5">IF( A25="", "",A25*F25)</f>
        <v/>
      </c>
      <c r="H25" s="15"/>
      <c r="I25" s="269"/>
      <c r="J25" s="7"/>
      <c r="K25" s="340"/>
      <c r="L25" s="341"/>
      <c r="M25" s="341"/>
      <c r="N25" s="248"/>
    </row>
    <row r="26" spans="1:14" x14ac:dyDescent="0.25">
      <c r="A26" s="4" t="str">
        <f t="shared" si="3"/>
        <v/>
      </c>
      <c r="B26" s="4" t="s">
        <v>1468</v>
      </c>
      <c r="C26" s="17" t="s">
        <v>1419</v>
      </c>
      <c r="D26" s="17"/>
      <c r="E26" s="116" t="str">
        <f t="shared" si="1"/>
        <v xml:space="preserve"> pack</v>
      </c>
      <c r="F26" s="333">
        <f t="shared" si="4"/>
        <v>0</v>
      </c>
      <c r="G26" s="7" t="str">
        <f t="shared" si="5"/>
        <v/>
      </c>
      <c r="H26" s="15"/>
      <c r="I26" s="269"/>
      <c r="J26" s="7"/>
      <c r="K26" s="340"/>
      <c r="L26" s="341"/>
      <c r="M26" s="341"/>
      <c r="N26" s="248"/>
    </row>
    <row r="27" spans="1:14" x14ac:dyDescent="0.25">
      <c r="A27" s="4" t="str">
        <f t="shared" si="3"/>
        <v/>
      </c>
      <c r="B27" s="4"/>
      <c r="C27" s="227" t="s">
        <v>1414</v>
      </c>
      <c r="D27" s="17"/>
      <c r="E27" s="116" t="str">
        <f t="shared" si="1"/>
        <v xml:space="preserve"> pack</v>
      </c>
      <c r="F27" s="333">
        <f t="shared" si="4"/>
        <v>0</v>
      </c>
      <c r="G27" s="7" t="str">
        <f t="shared" si="5"/>
        <v/>
      </c>
      <c r="H27" s="15"/>
      <c r="I27" s="269"/>
      <c r="J27" s="7"/>
      <c r="K27" s="340"/>
      <c r="L27" s="341"/>
      <c r="M27" s="341"/>
      <c r="N27" s="248"/>
    </row>
    <row r="28" spans="1:14" x14ac:dyDescent="0.25">
      <c r="A28" s="4" t="str">
        <f t="shared" si="3"/>
        <v/>
      </c>
      <c r="B28" s="4" t="s">
        <v>1468</v>
      </c>
      <c r="C28" s="227" t="s">
        <v>1415</v>
      </c>
      <c r="D28" s="17"/>
      <c r="E28" s="116" t="str">
        <f t="shared" si="1"/>
        <v xml:space="preserve"> pack</v>
      </c>
      <c r="F28" s="333">
        <f t="shared" si="4"/>
        <v>0</v>
      </c>
      <c r="G28" s="7" t="str">
        <f t="shared" si="5"/>
        <v/>
      </c>
      <c r="H28" s="15"/>
      <c r="I28" s="269"/>
      <c r="J28" s="7"/>
      <c r="K28" s="340"/>
      <c r="L28" s="341"/>
      <c r="M28" s="341"/>
      <c r="N28" s="248"/>
    </row>
    <row r="29" spans="1:14" x14ac:dyDescent="0.25">
      <c r="A29" s="4" t="str">
        <f t="shared" si="3"/>
        <v/>
      </c>
      <c r="B29" s="4" t="s">
        <v>1467</v>
      </c>
      <c r="C29" s="17" t="s">
        <v>1420</v>
      </c>
      <c r="D29" s="17"/>
      <c r="E29" s="116" t="str">
        <f t="shared" si="1"/>
        <v xml:space="preserve"> pack</v>
      </c>
      <c r="F29" s="333">
        <f t="shared" si="4"/>
        <v>0</v>
      </c>
      <c r="G29" s="7" t="str">
        <f t="shared" si="5"/>
        <v/>
      </c>
      <c r="H29" s="15"/>
      <c r="I29" s="269"/>
      <c r="J29" s="7"/>
      <c r="K29" s="340"/>
      <c r="L29" s="341"/>
      <c r="M29" s="341"/>
      <c r="N29" s="248"/>
    </row>
    <row r="30" spans="1:14" x14ac:dyDescent="0.25">
      <c r="A30" s="4" t="str">
        <f t="shared" si="3"/>
        <v/>
      </c>
      <c r="B30" s="4" t="s">
        <v>1467</v>
      </c>
      <c r="C30" s="17" t="s">
        <v>1421</v>
      </c>
      <c r="D30" s="17"/>
      <c r="E30" s="116" t="str">
        <f t="shared" si="1"/>
        <v xml:space="preserve"> pack</v>
      </c>
      <c r="F30" s="333">
        <f t="shared" si="4"/>
        <v>0</v>
      </c>
      <c r="G30" s="7" t="str">
        <f t="shared" si="5"/>
        <v/>
      </c>
      <c r="H30" s="15"/>
      <c r="I30" s="269"/>
      <c r="J30" s="7"/>
      <c r="K30" s="340"/>
      <c r="L30" s="341"/>
      <c r="M30" s="341"/>
      <c r="N30" s="248"/>
    </row>
    <row r="31" spans="1:14" x14ac:dyDescent="0.25">
      <c r="A31" s="4" t="str">
        <f t="shared" si="3"/>
        <v/>
      </c>
      <c r="B31" s="4"/>
      <c r="C31" s="17" t="s">
        <v>1422</v>
      </c>
      <c r="D31" s="17"/>
      <c r="E31" s="116" t="str">
        <f t="shared" si="1"/>
        <v xml:space="preserve"> pack</v>
      </c>
      <c r="F31" s="333">
        <f t="shared" si="4"/>
        <v>0</v>
      </c>
      <c r="G31" s="7" t="str">
        <f t="shared" si="5"/>
        <v/>
      </c>
      <c r="H31" s="15"/>
      <c r="I31" s="269"/>
      <c r="J31" s="7"/>
      <c r="K31" s="340"/>
      <c r="L31" s="341"/>
      <c r="M31" s="341"/>
      <c r="N31" s="248"/>
    </row>
    <row r="32" spans="1:14" x14ac:dyDescent="0.25">
      <c r="A32" s="4" t="str">
        <f t="shared" si="3"/>
        <v/>
      </c>
      <c r="B32" s="4" t="s">
        <v>1473</v>
      </c>
      <c r="C32" s="17" t="s">
        <v>1423</v>
      </c>
      <c r="D32" s="17"/>
      <c r="E32" s="116" t="str">
        <f t="shared" si="1"/>
        <v xml:space="preserve"> pack</v>
      </c>
      <c r="F32" s="333">
        <f t="shared" si="4"/>
        <v>0</v>
      </c>
      <c r="G32" s="7" t="str">
        <f t="shared" si="5"/>
        <v/>
      </c>
      <c r="H32" s="15"/>
      <c r="I32" s="269"/>
      <c r="J32" s="7"/>
      <c r="K32" s="340"/>
      <c r="L32" s="341"/>
      <c r="M32" s="341"/>
      <c r="N32" s="248"/>
    </row>
    <row r="33" spans="1:14" x14ac:dyDescent="0.25">
      <c r="A33" s="4" t="str">
        <f t="shared" si="3"/>
        <v/>
      </c>
      <c r="B33" s="4" t="s">
        <v>1473</v>
      </c>
      <c r="C33" s="17" t="s">
        <v>1424</v>
      </c>
      <c r="D33" s="17"/>
      <c r="E33" s="116" t="str">
        <f t="shared" si="1"/>
        <v xml:space="preserve"> pack</v>
      </c>
      <c r="F33" s="333">
        <f t="shared" si="4"/>
        <v>0</v>
      </c>
      <c r="G33" s="7" t="str">
        <f t="shared" si="5"/>
        <v/>
      </c>
      <c r="H33" s="15"/>
      <c r="I33" s="269"/>
      <c r="J33" s="7"/>
      <c r="K33" s="340"/>
      <c r="L33" s="341"/>
      <c r="M33" s="341"/>
      <c r="N33" s="248"/>
    </row>
    <row r="34" spans="1:14" x14ac:dyDescent="0.25">
      <c r="A34" s="4" t="str">
        <f t="shared" si="3"/>
        <v/>
      </c>
      <c r="B34" s="4" t="s">
        <v>1467</v>
      </c>
      <c r="C34" s="17" t="s">
        <v>1425</v>
      </c>
      <c r="D34" s="17"/>
      <c r="E34" s="116" t="str">
        <f t="shared" si="1"/>
        <v xml:space="preserve"> pack</v>
      </c>
      <c r="F34" s="333">
        <f t="shared" si="4"/>
        <v>0</v>
      </c>
      <c r="G34" s="7" t="str">
        <f t="shared" si="5"/>
        <v/>
      </c>
      <c r="H34" s="15"/>
      <c r="I34" s="269"/>
      <c r="J34" s="7"/>
      <c r="K34" s="340"/>
      <c r="L34" s="341"/>
      <c r="M34" s="341"/>
      <c r="N34" s="248"/>
    </row>
    <row r="35" spans="1:14" x14ac:dyDescent="0.25">
      <c r="A35" s="4" t="str">
        <f t="shared" si="3"/>
        <v/>
      </c>
      <c r="B35" s="4" t="s">
        <v>1474</v>
      </c>
      <c r="C35" s="17" t="s">
        <v>1426</v>
      </c>
      <c r="D35" s="17"/>
      <c r="E35" s="116" t="str">
        <f t="shared" si="1"/>
        <v xml:space="preserve"> pack</v>
      </c>
      <c r="F35" s="333">
        <f t="shared" si="4"/>
        <v>0</v>
      </c>
      <c r="G35" s="7" t="str">
        <f t="shared" si="5"/>
        <v/>
      </c>
      <c r="H35" s="15"/>
      <c r="I35" s="269"/>
      <c r="J35" s="7"/>
      <c r="K35" s="340"/>
      <c r="L35" s="341"/>
      <c r="M35" s="341"/>
      <c r="N35" s="248"/>
    </row>
    <row r="36" spans="1:14" x14ac:dyDescent="0.25">
      <c r="A36" s="4" t="str">
        <f t="shared" si="3"/>
        <v/>
      </c>
      <c r="B36" s="4" t="s">
        <v>1474</v>
      </c>
      <c r="C36" s="17" t="s">
        <v>1427</v>
      </c>
      <c r="D36" s="17"/>
      <c r="E36" s="116" t="str">
        <f t="shared" si="1"/>
        <v xml:space="preserve"> pack</v>
      </c>
      <c r="F36" s="333">
        <f t="shared" si="4"/>
        <v>0</v>
      </c>
      <c r="G36" s="7" t="str">
        <f t="shared" si="5"/>
        <v/>
      </c>
      <c r="H36" s="15"/>
      <c r="I36" s="269"/>
      <c r="J36" s="4"/>
      <c r="K36" s="340"/>
      <c r="L36" s="341"/>
      <c r="M36" s="341"/>
      <c r="N36" s="248"/>
    </row>
    <row r="37" spans="1:14" x14ac:dyDescent="0.25">
      <c r="A37" s="4" t="str">
        <f t="shared" si="3"/>
        <v/>
      </c>
      <c r="B37" s="4" t="s">
        <v>1475</v>
      </c>
      <c r="C37" s="17" t="s">
        <v>1428</v>
      </c>
      <c r="D37" s="17"/>
      <c r="E37" s="116" t="str">
        <f t="shared" si="1"/>
        <v xml:space="preserve"> pack</v>
      </c>
      <c r="F37" s="333">
        <f t="shared" si="4"/>
        <v>0</v>
      </c>
      <c r="G37" s="7" t="str">
        <f t="shared" si="5"/>
        <v/>
      </c>
      <c r="H37" s="15"/>
      <c r="I37" s="269"/>
      <c r="J37" s="4"/>
      <c r="K37" s="340"/>
      <c r="L37" s="341"/>
      <c r="M37" s="341"/>
      <c r="N37" s="248"/>
    </row>
    <row r="38" spans="1:14" x14ac:dyDescent="0.25">
      <c r="A38" s="4" t="str">
        <f t="shared" si="3"/>
        <v/>
      </c>
      <c r="B38" s="4" t="s">
        <v>1471</v>
      </c>
      <c r="C38" s="17" t="s">
        <v>1429</v>
      </c>
      <c r="D38" s="17"/>
      <c r="E38" s="116" t="str">
        <f t="shared" si="1"/>
        <v xml:space="preserve"> pack</v>
      </c>
      <c r="F38" s="333">
        <f t="shared" si="4"/>
        <v>0</v>
      </c>
      <c r="G38" s="7" t="str">
        <f t="shared" si="5"/>
        <v/>
      </c>
      <c r="H38" s="15"/>
      <c r="I38" s="269"/>
      <c r="J38" s="4"/>
      <c r="K38" s="340"/>
      <c r="L38" s="341"/>
      <c r="M38" s="341"/>
      <c r="N38" s="248"/>
    </row>
    <row r="39" spans="1:14" x14ac:dyDescent="0.25">
      <c r="A39" s="4" t="str">
        <f t="shared" si="3"/>
        <v/>
      </c>
      <c r="B39" s="4" t="s">
        <v>1471</v>
      </c>
      <c r="C39" s="17" t="s">
        <v>1430</v>
      </c>
      <c r="D39" s="17"/>
      <c r="E39" s="116" t="str">
        <f t="shared" si="1"/>
        <v xml:space="preserve"> pack</v>
      </c>
      <c r="F39" s="333">
        <f t="shared" si="4"/>
        <v>0</v>
      </c>
      <c r="G39" s="7" t="str">
        <f t="shared" si="5"/>
        <v/>
      </c>
      <c r="H39" s="15"/>
      <c r="I39" s="269"/>
      <c r="J39" s="7"/>
      <c r="K39" s="340"/>
      <c r="L39" s="341"/>
      <c r="M39" s="341"/>
    </row>
    <row r="40" spans="1:14" x14ac:dyDescent="0.25">
      <c r="A40" s="25"/>
      <c r="B40" s="4" t="s">
        <v>1471</v>
      </c>
      <c r="C40" s="25" t="s">
        <v>1480</v>
      </c>
      <c r="D40" s="25"/>
      <c r="E40" s="25"/>
      <c r="F40" s="25"/>
      <c r="G40" s="25"/>
      <c r="H40" s="25"/>
      <c r="I40" s="25"/>
      <c r="J40" s="25"/>
    </row>
  </sheetData>
  <sortState ref="C2:C41">
    <sortCondition ref="C2:C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ibl-tue</vt:lpstr>
      <vt:lpstr>vikor-tue-sat</vt:lpstr>
      <vt:lpstr>pnet-wed,sat</vt:lpstr>
      <vt:lpstr>nt-wed,sat</vt:lpstr>
      <vt:lpstr>udl-wed,sat</vt:lpstr>
      <vt:lpstr>sanofi-sat</vt:lpstr>
      <vt:lpstr>daily</vt:lpstr>
      <vt:lpstr>1-cosmatics</vt:lpstr>
      <vt:lpstr>2-harbal</vt:lpstr>
      <vt:lpstr>3-surgical</vt:lpstr>
      <vt:lpstr>pasha2</vt:lpstr>
      <vt:lpstr>homeo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</dc:creator>
  <cp:lastModifiedBy>admin</cp:lastModifiedBy>
  <cp:lastPrinted>2022-02-10T07:46:39Z</cp:lastPrinted>
  <dcterms:created xsi:type="dcterms:W3CDTF">2021-10-27T12:14:27Z</dcterms:created>
  <dcterms:modified xsi:type="dcterms:W3CDTF">2022-02-10T15:01:26Z</dcterms:modified>
</cp:coreProperties>
</file>