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4355" windowHeight="7995" tabRatio="951" firstSheet="1" activeTab="3"/>
  </bookViews>
  <sheets>
    <sheet name="main" sheetId="17" r:id="rId1"/>
    <sheet name="nim" sheetId="4" r:id="rId2"/>
    <sheet name="pevo" sheetId="21" r:id="rId3"/>
    <sheet name="platinium" sheetId="32" r:id="rId4"/>
    <sheet name="pkag" sheetId="5" r:id="rId5"/>
    <sheet name="sh naw" sheetId="15" r:id="rId6"/>
    <sheet name="cosmat" sheetId="19" r:id="rId7"/>
    <sheet name="paraz" sheetId="29" r:id="rId8"/>
    <sheet name="surg" sheetId="14" r:id="rId9"/>
    <sheet name="cosm" sheetId="18" r:id="rId10"/>
    <sheet name="ashu s" sheetId="33" r:id="rId11"/>
    <sheet name="bcode" sheetId="16" r:id="rId12"/>
    <sheet name="custo" sheetId="22" r:id="rId13"/>
    <sheet name="stuff" sheetId="35" r:id="rId14"/>
    <sheet name="crem" sheetId="24" r:id="rId15"/>
    <sheet name="pharam comp" sheetId="27" r:id="rId16"/>
    <sheet name="Sheet2" sheetId="20" r:id="rId17"/>
    <sheet name="Sheet4" sheetId="28" r:id="rId18"/>
    <sheet name="quran" sheetId="30" r:id="rId19"/>
    <sheet name="Sheet1" sheetId="36" r:id="rId20"/>
    <sheet name="Sheet5" sheetId="37" r:id="rId21"/>
    <sheet name="Sheet3" sheetId="38" r:id="rId22"/>
  </sheets>
  <definedNames>
    <definedName name="_xlnm._FilterDatabase" localSheetId="6" hidden="1">cosmat!$A$1:$A$40</definedName>
    <definedName name="_xlnm._FilterDatabase" localSheetId="12" hidden="1">custo!$D$1:$D$261</definedName>
    <definedName name="_xlnm._FilterDatabase" localSheetId="0" hidden="1">main!$G$1:$G$65</definedName>
    <definedName name="_xlnm._FilterDatabase" localSheetId="1" hidden="1">nim!$B$1:$B$80</definedName>
    <definedName name="_xlnm._FilterDatabase" localSheetId="7" hidden="1">paraz!$B$1:$B$31</definedName>
    <definedName name="_xlnm._FilterDatabase" localSheetId="2" hidden="1">pevo!$D$1:$D$189</definedName>
    <definedName name="_xlnm._FilterDatabase" localSheetId="15" hidden="1">'pharam comp'!$G$1:$G$206</definedName>
    <definedName name="_xlnm._FilterDatabase" localSheetId="4" hidden="1">pkag!$B$1:$B$107</definedName>
    <definedName name="_xlnm._FilterDatabase" localSheetId="3" hidden="1">platinium!$B$1:$B$35</definedName>
    <definedName name="_xlnm._FilterDatabase" localSheetId="5" hidden="1">'sh naw'!$B$420:$F$441</definedName>
    <definedName name="_xlnm._FilterDatabase" localSheetId="8" hidden="1">surg!$A$1:$A$103</definedName>
  </definedNames>
  <calcPr calcId="144525"/>
</workbook>
</file>

<file path=xl/calcChain.xml><?xml version="1.0" encoding="utf-8"?>
<calcChain xmlns="http://schemas.openxmlformats.org/spreadsheetml/2006/main">
  <c r="I111" i="21" l="1"/>
  <c r="D29" i="21"/>
  <c r="I29" i="21" s="1"/>
  <c r="D30" i="21"/>
  <c r="I30" i="21" s="1"/>
  <c r="G29" i="21"/>
  <c r="E29" i="21"/>
  <c r="C30" i="21"/>
  <c r="G30" i="21" s="1"/>
  <c r="E30" i="21"/>
  <c r="D35" i="21" l="1"/>
  <c r="G35" i="21" s="1"/>
  <c r="B8" i="5"/>
  <c r="E8" i="5" s="1"/>
  <c r="I35" i="21" l="1"/>
  <c r="D111" i="21"/>
  <c r="G111" i="21" s="1"/>
  <c r="E111" i="21"/>
  <c r="D483" i="15" l="1"/>
  <c r="D482" i="15"/>
  <c r="D481" i="15"/>
  <c r="D480" i="15"/>
  <c r="D479" i="15"/>
  <c r="D478" i="15"/>
  <c r="D477" i="15"/>
  <c r="D476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119" i="21" l="1"/>
  <c r="G119" i="21" s="1"/>
  <c r="E119" i="21"/>
  <c r="I119" i="21" l="1"/>
  <c r="E31" i="32"/>
  <c r="G31" i="32" l="1"/>
  <c r="G116" i="5" l="1"/>
  <c r="C41" i="5"/>
  <c r="D49" i="21" l="1"/>
  <c r="G49" i="21" s="1"/>
  <c r="E49" i="21"/>
  <c r="I49" i="21" l="1"/>
  <c r="H31" i="38"/>
  <c r="G31" i="38"/>
  <c r="H26" i="38"/>
  <c r="G26" i="38"/>
  <c r="D15" i="38"/>
  <c r="D18" i="38" s="1"/>
  <c r="D19" i="38" s="1"/>
  <c r="D16" i="38"/>
  <c r="D13" i="38"/>
  <c r="C13" i="38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B2" i="32"/>
  <c r="B3" i="32"/>
  <c r="E3" i="32" s="1"/>
  <c r="D20" i="38" l="1"/>
  <c r="B38" i="4"/>
  <c r="E38" i="4" s="1"/>
  <c r="C38" i="4"/>
  <c r="D44" i="14"/>
  <c r="D81" i="14"/>
  <c r="A103" i="14"/>
  <c r="F103" i="14" s="1"/>
  <c r="A23" i="19"/>
  <c r="D23" i="19" s="1"/>
  <c r="A24" i="19"/>
  <c r="D24" i="19" s="1"/>
  <c r="A25" i="19"/>
  <c r="D25" i="19" s="1"/>
  <c r="A26" i="19"/>
  <c r="D26" i="19" s="1"/>
  <c r="A27" i="19"/>
  <c r="D27" i="19" s="1"/>
  <c r="A28" i="19"/>
  <c r="D28" i="19" s="1"/>
  <c r="A29" i="19"/>
  <c r="D29" i="19" s="1"/>
  <c r="A30" i="19"/>
  <c r="D30" i="19" s="1"/>
  <c r="A31" i="19"/>
  <c r="D31" i="19" s="1"/>
  <c r="A32" i="19"/>
  <c r="D32" i="19" s="1"/>
  <c r="A33" i="19"/>
  <c r="A34" i="19"/>
  <c r="D34" i="19" s="1"/>
  <c r="A35" i="19"/>
  <c r="D35" i="19" s="1"/>
  <c r="A36" i="19"/>
  <c r="D36" i="19" s="1"/>
  <c r="A37" i="19"/>
  <c r="D37" i="19" s="1"/>
  <c r="A38" i="19"/>
  <c r="D38" i="19" s="1"/>
  <c r="A39" i="19"/>
  <c r="D39" i="19" s="1"/>
  <c r="A40" i="19"/>
  <c r="A5" i="19"/>
  <c r="D5" i="19" s="1"/>
  <c r="A6" i="19"/>
  <c r="A7" i="19"/>
  <c r="D7" i="19" s="1"/>
  <c r="A8" i="19"/>
  <c r="D8" i="19" s="1"/>
  <c r="A9" i="19"/>
  <c r="A10" i="19"/>
  <c r="D10" i="19" s="1"/>
  <c r="A11" i="19"/>
  <c r="D11" i="19" s="1"/>
  <c r="A12" i="19"/>
  <c r="D12" i="19" s="1"/>
  <c r="A13" i="19"/>
  <c r="D13" i="19" s="1"/>
  <c r="A14" i="19"/>
  <c r="D14" i="19" s="1"/>
  <c r="A15" i="19"/>
  <c r="D15" i="19" s="1"/>
  <c r="A16" i="19"/>
  <c r="D16" i="19" s="1"/>
  <c r="A17" i="19"/>
  <c r="D17" i="19" s="1"/>
  <c r="A18" i="19"/>
  <c r="D18" i="19" s="1"/>
  <c r="A22" i="19"/>
  <c r="D22" i="19" s="1"/>
  <c r="D40" i="19"/>
  <c r="D33" i="19"/>
  <c r="D9" i="19"/>
  <c r="G38" i="4" l="1"/>
  <c r="D103" i="14"/>
  <c r="D93" i="21"/>
  <c r="D133" i="21"/>
  <c r="I133" i="21" s="1"/>
  <c r="E133" i="21"/>
  <c r="G133" i="21" l="1"/>
  <c r="D444" i="15"/>
  <c r="D445" i="15"/>
  <c r="D446" i="15"/>
  <c r="D447" i="15"/>
  <c r="D448" i="15"/>
  <c r="D443" i="15"/>
  <c r="D442" i="15" l="1"/>
  <c r="D441" i="15" l="1"/>
  <c r="B8" i="4" l="1"/>
  <c r="B9" i="4"/>
  <c r="B10" i="4"/>
  <c r="D115" i="21" l="1"/>
  <c r="G115" i="21" s="1"/>
  <c r="I115" i="21" l="1"/>
  <c r="B52" i="5" l="1"/>
  <c r="E52" i="5" s="1"/>
  <c r="D125" i="21" l="1"/>
  <c r="G125" i="21" s="1"/>
  <c r="E115" i="21"/>
  <c r="D109" i="21"/>
  <c r="D75" i="21"/>
  <c r="G58" i="21"/>
  <c r="I58" i="21"/>
  <c r="G59" i="21"/>
  <c r="I59" i="21"/>
  <c r="G60" i="21"/>
  <c r="I60" i="21"/>
  <c r="D66" i="21"/>
  <c r="D67" i="21"/>
  <c r="D68" i="21"/>
  <c r="D69" i="21"/>
  <c r="E67" i="21"/>
  <c r="G67" i="21" l="1"/>
  <c r="I67" i="21"/>
  <c r="B31" i="4"/>
  <c r="C21" i="29"/>
  <c r="G107" i="5" l="1"/>
  <c r="E8" i="4"/>
  <c r="C8" i="4"/>
  <c r="B15" i="4"/>
  <c r="D24" i="21"/>
  <c r="G24" i="21" s="1"/>
  <c r="E24" i="21"/>
  <c r="I24" i="21" l="1"/>
  <c r="C26" i="4"/>
  <c r="D87" i="21"/>
  <c r="G87" i="21" s="1"/>
  <c r="E87" i="21"/>
  <c r="D127" i="21"/>
  <c r="G127" i="21" s="1"/>
  <c r="E127" i="21"/>
  <c r="D126" i="21"/>
  <c r="D103" i="21"/>
  <c r="I103" i="21" s="1"/>
  <c r="D83" i="21"/>
  <c r="D134" i="21"/>
  <c r="G139" i="21"/>
  <c r="G142" i="21"/>
  <c r="G143" i="21"/>
  <c r="C17" i="32"/>
  <c r="B13" i="32"/>
  <c r="B14" i="32"/>
  <c r="E14" i="32" s="1"/>
  <c r="B15" i="32"/>
  <c r="B16" i="32"/>
  <c r="C14" i="32"/>
  <c r="I87" i="21" l="1"/>
  <c r="I127" i="21"/>
  <c r="G99" i="5"/>
  <c r="B7" i="32"/>
  <c r="B8" i="32"/>
  <c r="B9" i="32"/>
  <c r="E9" i="32" s="1"/>
  <c r="B10" i="32"/>
  <c r="C11" i="4"/>
  <c r="C52" i="5"/>
  <c r="D9" i="21"/>
  <c r="I9" i="21" s="1"/>
  <c r="E9" i="21"/>
  <c r="G9" i="21" l="1"/>
  <c r="D108" i="21" l="1"/>
  <c r="G108" i="21" s="1"/>
  <c r="D80" i="21"/>
  <c r="D51" i="21"/>
  <c r="D52" i="21"/>
  <c r="I52" i="21" s="1"/>
  <c r="D81" i="21"/>
  <c r="D82" i="21"/>
  <c r="D33" i="21" l="1"/>
  <c r="D34" i="21"/>
  <c r="D36" i="21"/>
  <c r="D37" i="21"/>
  <c r="D38" i="21"/>
  <c r="D39" i="21"/>
  <c r="D40" i="21"/>
  <c r="D41" i="21"/>
  <c r="D42" i="21"/>
  <c r="D4" i="21"/>
  <c r="D5" i="21"/>
  <c r="D6" i="21"/>
  <c r="D7" i="21"/>
  <c r="D8" i="21"/>
  <c r="D10" i="21"/>
  <c r="D11" i="21"/>
  <c r="D12" i="21"/>
  <c r="D13" i="21"/>
  <c r="D14" i="21"/>
  <c r="D15" i="21"/>
  <c r="D16" i="21"/>
  <c r="D17" i="21"/>
  <c r="D18" i="21"/>
  <c r="D19" i="21"/>
  <c r="G134" i="21"/>
  <c r="G52" i="21"/>
  <c r="G81" i="21"/>
  <c r="D43" i="21"/>
  <c r="D44" i="21"/>
  <c r="D45" i="21"/>
  <c r="D46" i="21"/>
  <c r="G46" i="21" s="1"/>
  <c r="D47" i="21"/>
  <c r="D48" i="21"/>
  <c r="G48" i="21" s="1"/>
  <c r="D50" i="21"/>
  <c r="D123" i="21"/>
  <c r="D110" i="21"/>
  <c r="D106" i="21"/>
  <c r="D101" i="21"/>
  <c r="D92" i="21"/>
  <c r="D79" i="21"/>
  <c r="D78" i="21"/>
  <c r="D77" i="21"/>
  <c r="D76" i="21"/>
  <c r="D74" i="21"/>
  <c r="D73" i="21"/>
  <c r="G73" i="21" s="1"/>
  <c r="D72" i="21"/>
  <c r="D71" i="21"/>
  <c r="G71" i="21" s="1"/>
  <c r="D70" i="21"/>
  <c r="G70" i="21" s="1"/>
  <c r="D2" i="21"/>
  <c r="D32" i="21"/>
  <c r="E15" i="29" l="1"/>
  <c r="F106" i="15"/>
  <c r="D106" i="15"/>
  <c r="D27" i="15"/>
  <c r="F27" i="15"/>
  <c r="C15" i="29"/>
  <c r="B10" i="5"/>
  <c r="E10" i="5" s="1"/>
  <c r="B46" i="4"/>
  <c r="E10" i="4"/>
  <c r="C10" i="4"/>
  <c r="B23" i="4"/>
  <c r="B24" i="4"/>
  <c r="B25" i="4"/>
  <c r="E25" i="4" s="1"/>
  <c r="C25" i="4"/>
  <c r="D129" i="15" l="1"/>
  <c r="F129" i="15"/>
  <c r="F214" i="15"/>
  <c r="D214" i="15"/>
  <c r="F403" i="15"/>
  <c r="F95" i="15"/>
  <c r="F281" i="15"/>
  <c r="F347" i="15"/>
  <c r="F341" i="15"/>
  <c r="F408" i="15"/>
  <c r="F405" i="15"/>
  <c r="F36" i="15"/>
  <c r="F216" i="15"/>
  <c r="F421" i="15"/>
  <c r="F186" i="15"/>
  <c r="F53" i="15"/>
  <c r="F399" i="15"/>
  <c r="F358" i="15"/>
  <c r="F45" i="15"/>
  <c r="F47" i="15"/>
  <c r="F363" i="15"/>
  <c r="D45" i="15"/>
  <c r="D47" i="15"/>
  <c r="D95" i="15"/>
  <c r="D281" i="15"/>
  <c r="D347" i="15"/>
  <c r="D341" i="15"/>
  <c r="D408" i="15"/>
  <c r="D405" i="15"/>
  <c r="D36" i="15"/>
  <c r="D216" i="15"/>
  <c r="D421" i="15"/>
  <c r="D186" i="15"/>
  <c r="D53" i="15"/>
  <c r="D399" i="15"/>
  <c r="D363" i="15"/>
  <c r="D358" i="15"/>
  <c r="D403" i="15"/>
  <c r="E81" i="21"/>
  <c r="G110" i="21"/>
  <c r="G103" i="21"/>
  <c r="G101" i="21"/>
  <c r="G12" i="21"/>
  <c r="G5" i="21"/>
  <c r="E103" i="21"/>
  <c r="G75" i="21"/>
  <c r="E75" i="21"/>
  <c r="E68" i="21"/>
  <c r="E5" i="21"/>
  <c r="B3" i="5" l="1"/>
  <c r="G3" i="5" s="1"/>
  <c r="B4" i="5"/>
  <c r="G4" i="5" s="1"/>
  <c r="B13" i="5"/>
  <c r="G13" i="5" s="1"/>
  <c r="B14" i="5"/>
  <c r="B15" i="5"/>
  <c r="B16" i="5"/>
  <c r="G16" i="5" s="1"/>
  <c r="B17" i="5"/>
  <c r="G17" i="5" s="1"/>
  <c r="B18" i="5"/>
  <c r="G18" i="5" s="1"/>
  <c r="B19" i="5"/>
  <c r="G19" i="5" s="1"/>
  <c r="B20" i="5"/>
  <c r="G20" i="5" s="1"/>
  <c r="B21" i="5"/>
  <c r="B23" i="5"/>
  <c r="G23" i="5" s="1"/>
  <c r="B24" i="5"/>
  <c r="G24" i="5" s="1"/>
  <c r="B25" i="5"/>
  <c r="B26" i="5"/>
  <c r="B27" i="5"/>
  <c r="G27" i="5" s="1"/>
  <c r="B28" i="5"/>
  <c r="B29" i="5"/>
  <c r="B11" i="5"/>
  <c r="G11" i="5" s="1"/>
  <c r="B30" i="5"/>
  <c r="G30" i="5" s="1"/>
  <c r="B31" i="5"/>
  <c r="G31" i="5" s="1"/>
  <c r="B32" i="5"/>
  <c r="B33" i="5"/>
  <c r="B34" i="5"/>
  <c r="B62" i="5"/>
  <c r="G62" i="5" s="1"/>
  <c r="B5" i="5"/>
  <c r="G5" i="5" s="1"/>
  <c r="B35" i="5"/>
  <c r="G35" i="5" s="1"/>
  <c r="B36" i="5"/>
  <c r="G36" i="5" s="1"/>
  <c r="B37" i="5"/>
  <c r="G37" i="5" s="1"/>
  <c r="B38" i="5"/>
  <c r="G38" i="5" s="1"/>
  <c r="B39" i="5"/>
  <c r="G39" i="5" s="1"/>
  <c r="B40" i="5"/>
  <c r="G40" i="5" s="1"/>
  <c r="B42" i="5"/>
  <c r="G42" i="5" s="1"/>
  <c r="B43" i="5"/>
  <c r="G43" i="5" s="1"/>
  <c r="B44" i="5"/>
  <c r="G44" i="5" s="1"/>
  <c r="B45" i="5"/>
  <c r="G45" i="5" s="1"/>
  <c r="B46" i="5"/>
  <c r="G46" i="5" s="1"/>
  <c r="B47" i="5"/>
  <c r="G47" i="5" s="1"/>
  <c r="B48" i="5"/>
  <c r="G48" i="5" s="1"/>
  <c r="B63" i="5"/>
  <c r="G63" i="5" s="1"/>
  <c r="B49" i="5"/>
  <c r="G49" i="5" s="1"/>
  <c r="B50" i="5"/>
  <c r="G50" i="5" s="1"/>
  <c r="B51" i="5"/>
  <c r="G51" i="5" s="1"/>
  <c r="B53" i="5"/>
  <c r="G53" i="5" s="1"/>
  <c r="B54" i="5"/>
  <c r="G54" i="5" s="1"/>
  <c r="B55" i="5"/>
  <c r="G55" i="5" s="1"/>
  <c r="B56" i="5"/>
  <c r="G56" i="5" s="1"/>
  <c r="B57" i="5"/>
  <c r="G57" i="5" s="1"/>
  <c r="B58" i="5"/>
  <c r="G58" i="5" s="1"/>
  <c r="B60" i="5"/>
  <c r="G60" i="5" s="1"/>
  <c r="B59" i="5"/>
  <c r="G59" i="5" s="1"/>
  <c r="B64" i="5"/>
  <c r="G64" i="5" s="1"/>
  <c r="B65" i="5"/>
  <c r="G65" i="5" s="1"/>
  <c r="B66" i="5"/>
  <c r="G66" i="5" s="1"/>
  <c r="B9" i="5"/>
  <c r="G9" i="5" s="1"/>
  <c r="B61" i="5"/>
  <c r="G61" i="5" s="1"/>
  <c r="B12" i="5"/>
  <c r="G12" i="5" s="1"/>
  <c r="B6" i="5"/>
  <c r="G6" i="5" s="1"/>
  <c r="B7" i="5"/>
  <c r="G7" i="5" s="1"/>
  <c r="B67" i="5"/>
  <c r="G67" i="5" s="1"/>
  <c r="E12" i="21"/>
  <c r="E110" i="21"/>
  <c r="E101" i="21"/>
  <c r="E134" i="21"/>
  <c r="E109" i="21"/>
  <c r="G83" i="21"/>
  <c r="E83" i="21"/>
  <c r="A102" i="14"/>
  <c r="A4" i="19"/>
  <c r="A2" i="19"/>
  <c r="F40" i="19"/>
  <c r="F5" i="19"/>
  <c r="F7" i="19"/>
  <c r="F8" i="19"/>
  <c r="F9" i="19"/>
  <c r="F10" i="19"/>
  <c r="F11" i="19"/>
  <c r="F12" i="19"/>
  <c r="F13" i="19"/>
  <c r="F15" i="19"/>
  <c r="F16" i="19"/>
  <c r="F17" i="19"/>
  <c r="F18" i="19"/>
  <c r="F22" i="19"/>
  <c r="F23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A19" i="14"/>
  <c r="A20" i="14"/>
  <c r="A21" i="14"/>
  <c r="A22" i="14"/>
  <c r="D22" i="14" s="1"/>
  <c r="A23" i="14"/>
  <c r="A24" i="14"/>
  <c r="A25" i="14"/>
  <c r="A26" i="14"/>
  <c r="A27" i="14"/>
  <c r="A28" i="14"/>
  <c r="A29" i="14"/>
  <c r="A30" i="14"/>
  <c r="A31" i="14"/>
  <c r="A32" i="14"/>
  <c r="A33" i="14"/>
  <c r="A34" i="14"/>
  <c r="D34" i="14" s="1"/>
  <c r="A35" i="14"/>
  <c r="A36" i="14"/>
  <c r="A37" i="14"/>
  <c r="A38" i="14"/>
  <c r="A39" i="14"/>
  <c r="A40" i="14"/>
  <c r="A41" i="14"/>
  <c r="A42" i="14"/>
  <c r="A43" i="14"/>
  <c r="A45" i="14"/>
  <c r="A46" i="14"/>
  <c r="A47" i="14"/>
  <c r="A48" i="14"/>
  <c r="A49" i="14"/>
  <c r="A50" i="14"/>
  <c r="D50" i="14" s="1"/>
  <c r="A51" i="14"/>
  <c r="D51" i="14" s="1"/>
  <c r="A52" i="14"/>
  <c r="A53" i="14"/>
  <c r="A54" i="14"/>
  <c r="A55" i="14"/>
  <c r="A56" i="14"/>
  <c r="A57" i="14"/>
  <c r="A58" i="14"/>
  <c r="A59" i="14"/>
  <c r="D59" i="14" s="1"/>
  <c r="A60" i="14"/>
  <c r="A61" i="14"/>
  <c r="A62" i="14"/>
  <c r="A63" i="14"/>
  <c r="D63" i="14" s="1"/>
  <c r="A64" i="14"/>
  <c r="A65" i="14"/>
  <c r="A66" i="14"/>
  <c r="A67" i="14"/>
  <c r="A68" i="14"/>
  <c r="A69" i="14"/>
  <c r="A70" i="14"/>
  <c r="A71" i="14"/>
  <c r="A72" i="14"/>
  <c r="A73" i="14"/>
  <c r="A74" i="14"/>
  <c r="A75" i="14"/>
  <c r="D75" i="14" s="1"/>
  <c r="A76" i="14"/>
  <c r="A77" i="14"/>
  <c r="A78" i="14"/>
  <c r="A79" i="14"/>
  <c r="D79" i="14" s="1"/>
  <c r="A80" i="14"/>
  <c r="A82" i="14"/>
  <c r="A83" i="14"/>
  <c r="A84" i="14"/>
  <c r="A85" i="14"/>
  <c r="A86" i="14"/>
  <c r="A87" i="14"/>
  <c r="A88" i="14"/>
  <c r="D88" i="14" s="1"/>
  <c r="A89" i="14"/>
  <c r="A90" i="14"/>
  <c r="A91" i="14"/>
  <c r="A92" i="14"/>
  <c r="A93" i="14"/>
  <c r="A94" i="14"/>
  <c r="A95" i="14"/>
  <c r="A96" i="14"/>
  <c r="A97" i="14"/>
  <c r="A98" i="14"/>
  <c r="A99" i="14"/>
  <c r="A100" i="14"/>
  <c r="D100" i="14" s="1"/>
  <c r="A10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2" i="14"/>
  <c r="F34" i="14"/>
  <c r="F79" i="14"/>
  <c r="G4" i="29"/>
  <c r="G5" i="29"/>
  <c r="G10" i="29"/>
  <c r="F63" i="14" l="1"/>
  <c r="F22" i="14"/>
  <c r="F88" i="14"/>
  <c r="F51" i="14"/>
  <c r="F100" i="14"/>
  <c r="F59" i="14"/>
  <c r="F15" i="14"/>
  <c r="D15" i="14"/>
  <c r="F7" i="14"/>
  <c r="D7" i="14"/>
  <c r="F98" i="14"/>
  <c r="D98" i="14"/>
  <c r="F90" i="14"/>
  <c r="D90" i="14"/>
  <c r="F82" i="14"/>
  <c r="D82" i="14"/>
  <c r="F73" i="14"/>
  <c r="D73" i="14"/>
  <c r="F65" i="14"/>
  <c r="D65" i="14"/>
  <c r="F57" i="14"/>
  <c r="D57" i="14"/>
  <c r="F49" i="14"/>
  <c r="D49" i="14"/>
  <c r="F40" i="14"/>
  <c r="D40" i="14"/>
  <c r="F32" i="14"/>
  <c r="D32" i="14"/>
  <c r="F24" i="14"/>
  <c r="D24" i="14"/>
  <c r="F12" i="14"/>
  <c r="D12" i="14"/>
  <c r="F4" i="14"/>
  <c r="D4" i="14"/>
  <c r="F95" i="14"/>
  <c r="D95" i="14"/>
  <c r="F87" i="14"/>
  <c r="D87" i="14"/>
  <c r="F78" i="14"/>
  <c r="D78" i="14"/>
  <c r="F70" i="14"/>
  <c r="D70" i="14"/>
  <c r="F62" i="14"/>
  <c r="D62" i="14"/>
  <c r="F41" i="14"/>
  <c r="D41" i="14"/>
  <c r="F33" i="14"/>
  <c r="D33" i="14"/>
  <c r="F25" i="14"/>
  <c r="D25" i="14"/>
  <c r="F9" i="14"/>
  <c r="D9" i="14"/>
  <c r="F92" i="14"/>
  <c r="D92" i="14"/>
  <c r="F84" i="14"/>
  <c r="D84" i="14"/>
  <c r="F71" i="14"/>
  <c r="D71" i="14"/>
  <c r="F67" i="14"/>
  <c r="D67" i="14"/>
  <c r="F55" i="14"/>
  <c r="D55" i="14"/>
  <c r="F47" i="14"/>
  <c r="D47" i="14"/>
  <c r="F42" i="14"/>
  <c r="D42" i="14"/>
  <c r="F38" i="14"/>
  <c r="D38" i="14"/>
  <c r="F30" i="14"/>
  <c r="D30" i="14"/>
  <c r="F26" i="14"/>
  <c r="D26" i="14"/>
  <c r="F11" i="14"/>
  <c r="D11" i="14"/>
  <c r="F3" i="14"/>
  <c r="D3" i="14"/>
  <c r="F94" i="14"/>
  <c r="D94" i="14"/>
  <c r="F86" i="14"/>
  <c r="D86" i="14"/>
  <c r="F77" i="14"/>
  <c r="D77" i="14"/>
  <c r="F69" i="14"/>
  <c r="D69" i="14"/>
  <c r="F61" i="14"/>
  <c r="D61" i="14"/>
  <c r="F53" i="14"/>
  <c r="D53" i="14"/>
  <c r="F45" i="14"/>
  <c r="D45" i="14"/>
  <c r="F36" i="14"/>
  <c r="D36" i="14"/>
  <c r="F28" i="14"/>
  <c r="D28" i="14"/>
  <c r="F20" i="14"/>
  <c r="D20" i="14"/>
  <c r="F16" i="14"/>
  <c r="D16" i="14"/>
  <c r="F8" i="14"/>
  <c r="D8" i="14"/>
  <c r="F99" i="14"/>
  <c r="D99" i="14"/>
  <c r="F91" i="14"/>
  <c r="D91" i="14"/>
  <c r="F83" i="14"/>
  <c r="D83" i="14"/>
  <c r="F74" i="14"/>
  <c r="D74" i="14"/>
  <c r="F66" i="14"/>
  <c r="D66" i="14"/>
  <c r="F58" i="14"/>
  <c r="D58" i="14"/>
  <c r="F54" i="14"/>
  <c r="D54" i="14"/>
  <c r="F46" i="14"/>
  <c r="D46" i="14"/>
  <c r="F37" i="14"/>
  <c r="D37" i="14"/>
  <c r="F29" i="14"/>
  <c r="D29" i="14"/>
  <c r="F21" i="14"/>
  <c r="D21" i="14"/>
  <c r="F17" i="14"/>
  <c r="D17" i="14"/>
  <c r="F13" i="14"/>
  <c r="D13" i="14"/>
  <c r="F5" i="14"/>
  <c r="D5" i="14"/>
  <c r="F96" i="14"/>
  <c r="D96" i="14"/>
  <c r="F18" i="14"/>
  <c r="D18" i="14"/>
  <c r="F14" i="14"/>
  <c r="D14" i="14"/>
  <c r="F10" i="14"/>
  <c r="D10" i="14"/>
  <c r="F6" i="14"/>
  <c r="D6" i="14"/>
  <c r="F101" i="14"/>
  <c r="D101" i="14"/>
  <c r="F97" i="14"/>
  <c r="D97" i="14"/>
  <c r="F93" i="14"/>
  <c r="D93" i="14"/>
  <c r="F89" i="14"/>
  <c r="D89" i="14"/>
  <c r="F85" i="14"/>
  <c r="D85" i="14"/>
  <c r="F80" i="14"/>
  <c r="D80" i="14"/>
  <c r="F76" i="14"/>
  <c r="D76" i="14"/>
  <c r="F72" i="14"/>
  <c r="D72" i="14"/>
  <c r="F68" i="14"/>
  <c r="D68" i="14"/>
  <c r="F64" i="14"/>
  <c r="D64" i="14"/>
  <c r="F60" i="14"/>
  <c r="D60" i="14"/>
  <c r="F56" i="14"/>
  <c r="D56" i="14"/>
  <c r="F52" i="14"/>
  <c r="D52" i="14"/>
  <c r="F48" i="14"/>
  <c r="D48" i="14"/>
  <c r="F43" i="14"/>
  <c r="D43" i="14"/>
  <c r="F39" i="14"/>
  <c r="D39" i="14"/>
  <c r="F35" i="14"/>
  <c r="D35" i="14"/>
  <c r="F31" i="14"/>
  <c r="D31" i="14"/>
  <c r="F27" i="14"/>
  <c r="D27" i="14"/>
  <c r="F23" i="14"/>
  <c r="D23" i="14"/>
  <c r="F19" i="14"/>
  <c r="D19" i="14"/>
  <c r="F102" i="14"/>
  <c r="D102" i="14"/>
  <c r="F75" i="14"/>
  <c r="F50" i="14"/>
  <c r="F2" i="14"/>
  <c r="D2" i="14"/>
  <c r="F4" i="19"/>
  <c r="D4" i="19"/>
  <c r="F2" i="19"/>
  <c r="D2" i="19"/>
  <c r="F6" i="19"/>
  <c r="D6" i="19"/>
  <c r="C20" i="29"/>
  <c r="C8" i="29"/>
  <c r="C9" i="29"/>
  <c r="C10" i="29"/>
  <c r="C11" i="29"/>
  <c r="C2" i="29"/>
  <c r="C12" i="29"/>
  <c r="C14" i="29"/>
  <c r="C13" i="29"/>
  <c r="C16" i="29"/>
  <c r="C17" i="29"/>
  <c r="C3" i="29"/>
  <c r="C18" i="29"/>
  <c r="C4" i="29"/>
  <c r="C5" i="29"/>
  <c r="C19" i="29"/>
  <c r="C6" i="29"/>
  <c r="C7" i="29"/>
  <c r="B17" i="29"/>
  <c r="G17" i="29" s="1"/>
  <c r="B18" i="29"/>
  <c r="G18" i="29" s="1"/>
  <c r="B19" i="29"/>
  <c r="G19" i="29" s="1"/>
  <c r="G20" i="29"/>
  <c r="B3" i="29"/>
  <c r="G3" i="29" s="1"/>
  <c r="B6" i="29"/>
  <c r="G6" i="29" s="1"/>
  <c r="G7" i="29"/>
  <c r="B8" i="29"/>
  <c r="G8" i="29" s="1"/>
  <c r="B9" i="29"/>
  <c r="G9" i="29" s="1"/>
  <c r="B11" i="29"/>
  <c r="G11" i="29" s="1"/>
  <c r="B12" i="29"/>
  <c r="G12" i="29" s="1"/>
  <c r="B13" i="29"/>
  <c r="G13" i="29" s="1"/>
  <c r="B14" i="29"/>
  <c r="G14" i="29" s="1"/>
  <c r="B16" i="29"/>
  <c r="G16" i="29" s="1"/>
  <c r="B2" i="29"/>
  <c r="G2" i="29" s="1"/>
  <c r="G14" i="5" l="1"/>
  <c r="G15" i="5"/>
  <c r="G21" i="5"/>
  <c r="G25" i="5"/>
  <c r="G26" i="5"/>
  <c r="G28" i="5"/>
  <c r="G29" i="5"/>
  <c r="G32" i="5"/>
  <c r="G33" i="5"/>
  <c r="G34" i="5"/>
  <c r="B2" i="5"/>
  <c r="G2" i="5" s="1"/>
  <c r="B5" i="32"/>
  <c r="G5" i="32" s="1"/>
  <c r="B6" i="32"/>
  <c r="G6" i="32" s="1"/>
  <c r="G7" i="32"/>
  <c r="G8" i="32"/>
  <c r="G10" i="32"/>
  <c r="B11" i="32"/>
  <c r="G11" i="32" s="1"/>
  <c r="B12" i="32"/>
  <c r="G12" i="32" s="1"/>
  <c r="G13" i="32"/>
  <c r="G15" i="32"/>
  <c r="G16" i="32"/>
  <c r="B17" i="32"/>
  <c r="G17" i="32" s="1"/>
  <c r="B18" i="32"/>
  <c r="G18" i="32" s="1"/>
  <c r="B19" i="32"/>
  <c r="G19" i="32" s="1"/>
  <c r="B20" i="32"/>
  <c r="G20" i="32" s="1"/>
  <c r="B21" i="32"/>
  <c r="G21" i="32" s="1"/>
  <c r="B22" i="32"/>
  <c r="G22" i="32" s="1"/>
  <c r="B23" i="32"/>
  <c r="G23" i="32" s="1"/>
  <c r="B24" i="32"/>
  <c r="G24" i="32" s="1"/>
  <c r="B25" i="32"/>
  <c r="G25" i="32" s="1"/>
  <c r="B4" i="32"/>
  <c r="G4" i="32" s="1"/>
  <c r="B26" i="32"/>
  <c r="G26" i="32" s="1"/>
  <c r="B27" i="32"/>
  <c r="G27" i="32" s="1"/>
  <c r="B28" i="32"/>
  <c r="G28" i="32" s="1"/>
  <c r="B29" i="32"/>
  <c r="G29" i="32" s="1"/>
  <c r="B30" i="32"/>
  <c r="G30" i="32" s="1"/>
  <c r="G2" i="32"/>
  <c r="B4" i="4"/>
  <c r="G4" i="4" s="1"/>
  <c r="B5" i="4"/>
  <c r="G5" i="4" s="1"/>
  <c r="B6" i="4"/>
  <c r="G6" i="4" s="1"/>
  <c r="B7" i="4"/>
  <c r="G7" i="4" s="1"/>
  <c r="G9" i="4"/>
  <c r="B11" i="4"/>
  <c r="G11" i="4" s="1"/>
  <c r="B48" i="4"/>
  <c r="G48" i="4" s="1"/>
  <c r="B49" i="4"/>
  <c r="G49" i="4" s="1"/>
  <c r="B12" i="4"/>
  <c r="G12" i="4" s="1"/>
  <c r="B13" i="4"/>
  <c r="G13" i="4" s="1"/>
  <c r="B14" i="4"/>
  <c r="G14" i="4" s="1"/>
  <c r="G15" i="4"/>
  <c r="B16" i="4"/>
  <c r="G16" i="4" s="1"/>
  <c r="B17" i="4"/>
  <c r="G17" i="4" s="1"/>
  <c r="B18" i="4"/>
  <c r="G18" i="4" s="1"/>
  <c r="B19" i="4"/>
  <c r="G19" i="4" s="1"/>
  <c r="B20" i="4"/>
  <c r="G20" i="4" s="1"/>
  <c r="B50" i="4"/>
  <c r="G50" i="4" s="1"/>
  <c r="B21" i="4"/>
  <c r="G21" i="4" s="1"/>
  <c r="B22" i="4"/>
  <c r="G22" i="4" s="1"/>
  <c r="G23" i="4"/>
  <c r="G24" i="4"/>
  <c r="B51" i="4"/>
  <c r="G51" i="4" s="1"/>
  <c r="B52" i="4"/>
  <c r="G52" i="4" s="1"/>
  <c r="B27" i="4"/>
  <c r="G27" i="4" s="1"/>
  <c r="B28" i="4"/>
  <c r="G28" i="4" s="1"/>
  <c r="B29" i="4"/>
  <c r="G29" i="4" s="1"/>
  <c r="B53" i="4"/>
  <c r="G53" i="4" s="1"/>
  <c r="B30" i="4"/>
  <c r="G30" i="4" s="1"/>
  <c r="G31" i="4"/>
  <c r="B3" i="4"/>
  <c r="G3" i="4" s="1"/>
  <c r="B32" i="4"/>
  <c r="G32" i="4" s="1"/>
  <c r="B33" i="4"/>
  <c r="G33" i="4" s="1"/>
  <c r="B34" i="4"/>
  <c r="G34" i="4" s="1"/>
  <c r="B35" i="4"/>
  <c r="G35" i="4" s="1"/>
  <c r="B36" i="4"/>
  <c r="G36" i="4" s="1"/>
  <c r="B37" i="4"/>
  <c r="G37" i="4" s="1"/>
  <c r="B54" i="4"/>
  <c r="G54" i="4" s="1"/>
  <c r="B39" i="4"/>
  <c r="G39" i="4" s="1"/>
  <c r="B40" i="4"/>
  <c r="G40" i="4" s="1"/>
  <c r="B41" i="4"/>
  <c r="G41" i="4" s="1"/>
  <c r="B42" i="4"/>
  <c r="G42" i="4" s="1"/>
  <c r="B43" i="4"/>
  <c r="G43" i="4" s="1"/>
  <c r="B44" i="4"/>
  <c r="G44" i="4" s="1"/>
  <c r="B45" i="4"/>
  <c r="G45" i="4" s="1"/>
  <c r="G46" i="4"/>
  <c r="B47" i="4"/>
  <c r="G47" i="4" s="1"/>
  <c r="B2" i="4"/>
  <c r="G2" i="4" s="1"/>
  <c r="I4" i="21"/>
  <c r="I6" i="21"/>
  <c r="I7" i="21"/>
  <c r="I8" i="21"/>
  <c r="I10" i="21"/>
  <c r="I11" i="21"/>
  <c r="I14" i="21"/>
  <c r="I16" i="21"/>
  <c r="I17" i="21"/>
  <c r="I18" i="21"/>
  <c r="I19" i="21"/>
  <c r="D140" i="21"/>
  <c r="D21" i="21"/>
  <c r="I21" i="21" s="1"/>
  <c r="D22" i="21"/>
  <c r="I22" i="21" s="1"/>
  <c r="D23" i="21"/>
  <c r="I23" i="21" s="1"/>
  <c r="D25" i="21"/>
  <c r="I25" i="21" s="1"/>
  <c r="D26" i="21"/>
  <c r="I26" i="21" s="1"/>
  <c r="D27" i="21"/>
  <c r="I27" i="21" s="1"/>
  <c r="D28" i="21"/>
  <c r="I28" i="21" s="1"/>
  <c r="I32" i="21"/>
  <c r="D31" i="21"/>
  <c r="I31" i="21" s="1"/>
  <c r="I37" i="21"/>
  <c r="I38" i="21"/>
  <c r="I39" i="21"/>
  <c r="I40" i="21"/>
  <c r="I41" i="21"/>
  <c r="I42" i="21"/>
  <c r="I43" i="21"/>
  <c r="I47" i="21"/>
  <c r="D53" i="21"/>
  <c r="I53" i="21" s="1"/>
  <c r="D54" i="21"/>
  <c r="I54" i="21" s="1"/>
  <c r="D55" i="21"/>
  <c r="I55" i="21" s="1"/>
  <c r="D61" i="21"/>
  <c r="I61" i="21" s="1"/>
  <c r="D62" i="21"/>
  <c r="D63" i="21"/>
  <c r="I63" i="21" s="1"/>
  <c r="D64" i="21"/>
  <c r="I64" i="21" s="1"/>
  <c r="D65" i="21"/>
  <c r="I65" i="21" s="1"/>
  <c r="I66" i="21"/>
  <c r="I2" i="21"/>
  <c r="I46" i="21"/>
  <c r="I69" i="21"/>
  <c r="I70" i="21"/>
  <c r="I71" i="21"/>
  <c r="I72" i="21"/>
  <c r="I73" i="21"/>
  <c r="I74" i="21"/>
  <c r="D57" i="21"/>
  <c r="I76" i="21"/>
  <c r="I77" i="21"/>
  <c r="I78" i="21"/>
  <c r="I79" i="21"/>
  <c r="I80" i="21"/>
  <c r="I51" i="21"/>
  <c r="D20" i="21"/>
  <c r="I82" i="21"/>
  <c r="D84" i="21"/>
  <c r="I84" i="21" s="1"/>
  <c r="D85" i="21"/>
  <c r="I85" i="21" s="1"/>
  <c r="D86" i="21"/>
  <c r="I86" i="21" s="1"/>
  <c r="D88" i="21"/>
  <c r="I88" i="21" s="1"/>
  <c r="D89" i="21"/>
  <c r="I89" i="21" s="1"/>
  <c r="I33" i="21"/>
  <c r="I34" i="21"/>
  <c r="D90" i="21"/>
  <c r="I90" i="21" s="1"/>
  <c r="D91" i="21"/>
  <c r="I91" i="21" s="1"/>
  <c r="I92" i="21"/>
  <c r="I93" i="21"/>
  <c r="D94" i="21"/>
  <c r="I94" i="21" s="1"/>
  <c r="D56" i="21"/>
  <c r="I56" i="21" s="1"/>
  <c r="D95" i="21"/>
  <c r="I95" i="21" s="1"/>
  <c r="D96" i="21"/>
  <c r="I96" i="21" s="1"/>
  <c r="I97" i="21"/>
  <c r="D98" i="21"/>
  <c r="I98" i="21" s="1"/>
  <c r="D99" i="21"/>
  <c r="I99" i="21" s="1"/>
  <c r="D100" i="21"/>
  <c r="I100" i="21" s="1"/>
  <c r="D102" i="21"/>
  <c r="I36" i="21"/>
  <c r="D104" i="21"/>
  <c r="I104" i="21" s="1"/>
  <c r="D141" i="21"/>
  <c r="D105" i="21"/>
  <c r="I105" i="21" s="1"/>
  <c r="I106" i="21"/>
  <c r="D107" i="21"/>
  <c r="I108" i="21"/>
  <c r="I44" i="21"/>
  <c r="I45" i="21"/>
  <c r="I143" i="21"/>
  <c r="D112" i="21"/>
  <c r="D113" i="21"/>
  <c r="I113" i="21" s="1"/>
  <c r="D114" i="21"/>
  <c r="I114" i="21" s="1"/>
  <c r="D116" i="21"/>
  <c r="I116" i="21" s="1"/>
  <c r="D117" i="21"/>
  <c r="I117" i="21" s="1"/>
  <c r="D118" i="21"/>
  <c r="I118" i="21" s="1"/>
  <c r="I50" i="21"/>
  <c r="D120" i="21"/>
  <c r="I120" i="21" s="1"/>
  <c r="D121" i="21"/>
  <c r="I121" i="21" s="1"/>
  <c r="D122" i="21"/>
  <c r="I122" i="21" s="1"/>
  <c r="I123" i="21"/>
  <c r="D124" i="21"/>
  <c r="I124" i="21" s="1"/>
  <c r="I125" i="21"/>
  <c r="I126" i="21"/>
  <c r="D128" i="21"/>
  <c r="D129" i="21"/>
  <c r="I129" i="21" s="1"/>
  <c r="D130" i="21"/>
  <c r="I130" i="21" s="1"/>
  <c r="D131" i="21"/>
  <c r="I131" i="21" s="1"/>
  <c r="D132" i="21"/>
  <c r="D135" i="21"/>
  <c r="D136" i="21"/>
  <c r="I136" i="21" s="1"/>
  <c r="D137" i="21"/>
  <c r="I137" i="21" s="1"/>
  <c r="D138" i="21"/>
  <c r="I138" i="21" s="1"/>
  <c r="D3" i="21"/>
  <c r="I3" i="21" s="1"/>
  <c r="E92" i="21"/>
  <c r="I102" i="21" l="1"/>
  <c r="G102" i="21"/>
  <c r="I57" i="21"/>
  <c r="G57" i="21"/>
  <c r="I135" i="21"/>
  <c r="G135" i="21"/>
  <c r="I112" i="21"/>
  <c r="G112" i="21"/>
  <c r="I62" i="21"/>
  <c r="G62" i="21"/>
  <c r="I128" i="21"/>
  <c r="G128" i="21"/>
  <c r="I107" i="21"/>
  <c r="G107" i="21"/>
  <c r="I20" i="21"/>
  <c r="G20" i="21"/>
  <c r="I141" i="21"/>
  <c r="G141" i="21"/>
  <c r="I140" i="21"/>
  <c r="G140" i="21"/>
  <c r="I132" i="21"/>
  <c r="G132" i="21"/>
  <c r="I13" i="21"/>
  <c r="G13" i="21"/>
  <c r="I48" i="21"/>
  <c r="I15" i="21"/>
  <c r="G15" i="21"/>
  <c r="G92" i="21"/>
  <c r="E61" i="5" l="1"/>
  <c r="C61" i="5"/>
  <c r="E62" i="5" l="1"/>
  <c r="C59" i="5"/>
  <c r="E59" i="5"/>
  <c r="C60" i="5"/>
  <c r="E55" i="5"/>
  <c r="C55" i="5"/>
  <c r="E20" i="5"/>
  <c r="E17" i="5"/>
  <c r="E19" i="5"/>
  <c r="C19" i="5"/>
  <c r="E15" i="5"/>
  <c r="C15" i="5"/>
  <c r="E32" i="4"/>
  <c r="E33" i="4"/>
  <c r="E34" i="4"/>
  <c r="E36" i="4"/>
  <c r="E37" i="4"/>
  <c r="E54" i="4"/>
  <c r="E40" i="4"/>
  <c r="E41" i="4"/>
  <c r="E42" i="4"/>
  <c r="E44" i="4"/>
  <c r="E45" i="4"/>
  <c r="E46" i="4"/>
  <c r="E21" i="4"/>
  <c r="E23" i="4"/>
  <c r="E51" i="4"/>
  <c r="E52" i="4"/>
  <c r="E27" i="4"/>
  <c r="E30" i="4"/>
  <c r="E3" i="4"/>
  <c r="E2" i="4"/>
  <c r="E4" i="4"/>
  <c r="E5" i="4"/>
  <c r="E6" i="4"/>
  <c r="E7" i="4"/>
  <c r="E9" i="4"/>
  <c r="E11" i="4"/>
  <c r="E48" i="4"/>
  <c r="E49" i="4"/>
  <c r="E12" i="4"/>
  <c r="E13" i="4"/>
  <c r="E14" i="4"/>
  <c r="E15" i="4"/>
  <c r="E16" i="4"/>
  <c r="E19" i="4"/>
  <c r="E20" i="4"/>
  <c r="E50" i="4"/>
  <c r="E17" i="4"/>
  <c r="C14" i="5"/>
  <c r="C23" i="5"/>
  <c r="C24" i="5"/>
  <c r="C25" i="5"/>
  <c r="C26" i="5"/>
  <c r="C27" i="5"/>
  <c r="C18" i="5"/>
  <c r="C28" i="5"/>
  <c r="C2" i="5"/>
  <c r="C3" i="5"/>
  <c r="C30" i="5"/>
  <c r="C31" i="5"/>
  <c r="C32" i="5"/>
  <c r="C33" i="5"/>
  <c r="C34" i="5"/>
  <c r="C16" i="5"/>
  <c r="C4" i="5"/>
  <c r="C35" i="5"/>
  <c r="C36" i="5"/>
  <c r="C37" i="5"/>
  <c r="C38" i="5"/>
  <c r="C39" i="5"/>
  <c r="C40" i="5"/>
  <c r="C42" i="5"/>
  <c r="C43" i="5"/>
  <c r="C44" i="5"/>
  <c r="C45" i="5"/>
  <c r="C46" i="5"/>
  <c r="C47" i="5"/>
  <c r="C48" i="5"/>
  <c r="C49" i="5"/>
  <c r="C50" i="5"/>
  <c r="C51" i="5"/>
  <c r="C53" i="5"/>
  <c r="C54" i="5"/>
  <c r="C21" i="5"/>
  <c r="C56" i="5"/>
  <c r="C57" i="5"/>
  <c r="C58" i="5"/>
  <c r="C13" i="5"/>
  <c r="E26" i="5"/>
  <c r="E47" i="5"/>
  <c r="E58" i="5"/>
  <c r="C12" i="32"/>
  <c r="C13" i="32"/>
  <c r="C15" i="32"/>
  <c r="C16" i="32"/>
  <c r="C18" i="32"/>
  <c r="C19" i="32"/>
  <c r="C20" i="32"/>
  <c r="C21" i="32"/>
  <c r="C22" i="32"/>
  <c r="C23" i="32"/>
  <c r="C24" i="32"/>
  <c r="C25" i="32"/>
  <c r="E6" i="32"/>
  <c r="E11" i="32"/>
  <c r="E10" i="32"/>
  <c r="E12" i="32"/>
  <c r="E13" i="32"/>
  <c r="E15" i="32"/>
  <c r="E16" i="32"/>
  <c r="E17" i="32"/>
  <c r="E18" i="32"/>
  <c r="E19" i="32"/>
  <c r="E20" i="32"/>
  <c r="E21" i="32"/>
  <c r="E22" i="32"/>
  <c r="E23" i="32"/>
  <c r="E24" i="32"/>
  <c r="E25" i="32"/>
  <c r="E4" i="32"/>
  <c r="E26" i="32"/>
  <c r="E27" i="32"/>
  <c r="E28" i="32"/>
  <c r="E29" i="32"/>
  <c r="E30" i="32"/>
  <c r="E5" i="32"/>
  <c r="E7" i="32"/>
  <c r="E8" i="32"/>
  <c r="E2" i="32"/>
  <c r="E8" i="21"/>
  <c r="E22" i="21"/>
  <c r="E13" i="21"/>
  <c r="E15" i="21"/>
  <c r="E16" i="21"/>
  <c r="E18" i="21"/>
  <c r="E19" i="21"/>
  <c r="E23" i="21"/>
  <c r="E4" i="21"/>
  <c r="E7" i="21"/>
  <c r="E6" i="21"/>
  <c r="E10" i="21"/>
  <c r="E11" i="21"/>
  <c r="E14" i="21"/>
  <c r="E17" i="21"/>
  <c r="E21" i="21"/>
  <c r="E25" i="21"/>
  <c r="E26" i="21"/>
  <c r="E27" i="21"/>
  <c r="E28" i="21"/>
  <c r="E20" i="21"/>
  <c r="E31" i="21"/>
  <c r="E37" i="21"/>
  <c r="E38" i="21"/>
  <c r="E39" i="21"/>
  <c r="E40" i="21"/>
  <c r="E41" i="21"/>
  <c r="E42" i="21"/>
  <c r="E43" i="21"/>
  <c r="E47" i="21"/>
  <c r="E48" i="21"/>
  <c r="E53" i="21"/>
  <c r="E54" i="21"/>
  <c r="E55" i="21"/>
  <c r="E61" i="21"/>
  <c r="E62" i="21"/>
  <c r="E63" i="21"/>
  <c r="E64" i="21"/>
  <c r="E65" i="21"/>
  <c r="E66" i="21"/>
  <c r="E69" i="21"/>
  <c r="E95" i="21"/>
  <c r="E70" i="21"/>
  <c r="E73" i="21"/>
  <c r="E72" i="21"/>
  <c r="E77" i="21"/>
  <c r="E78" i="21"/>
  <c r="E76" i="21"/>
  <c r="E79" i="21"/>
  <c r="E80" i="21"/>
  <c r="E82" i="21"/>
  <c r="E84" i="21"/>
  <c r="E86" i="21"/>
  <c r="E88" i="21"/>
  <c r="E89" i="21"/>
  <c r="E90" i="21"/>
  <c r="E91" i="21"/>
  <c r="E97" i="21"/>
  <c r="E96" i="21"/>
  <c r="E99" i="21"/>
  <c r="E100" i="21"/>
  <c r="E98" i="21"/>
  <c r="E36" i="21"/>
  <c r="E105" i="21"/>
  <c r="E106" i="21"/>
  <c r="E107" i="21"/>
  <c r="E108" i="21"/>
  <c r="E114" i="21"/>
  <c r="E117" i="21"/>
  <c r="E118" i="21"/>
  <c r="E123" i="21"/>
  <c r="E120" i="21"/>
  <c r="E121" i="21"/>
  <c r="E122" i="21"/>
  <c r="E132" i="21"/>
  <c r="E135" i="21"/>
  <c r="E136" i="21"/>
  <c r="E137" i="21"/>
  <c r="E138" i="21"/>
  <c r="E128" i="21"/>
  <c r="E129" i="21"/>
  <c r="E71" i="21"/>
  <c r="E74" i="21"/>
  <c r="E85" i="21"/>
  <c r="E93" i="21"/>
  <c r="E94" i="21"/>
  <c r="E102" i="21"/>
  <c r="E104" i="21"/>
  <c r="E112" i="21"/>
  <c r="E116" i="21"/>
  <c r="E124" i="21"/>
  <c r="E125" i="21"/>
  <c r="E126" i="21"/>
  <c r="E113" i="21"/>
  <c r="E130" i="21"/>
  <c r="E131" i="21"/>
  <c r="E3" i="21"/>
  <c r="E28" i="4"/>
  <c r="E29" i="4"/>
  <c r="E53" i="4"/>
  <c r="E31" i="4"/>
  <c r="E35" i="4"/>
  <c r="E39" i="4"/>
  <c r="E43" i="4"/>
  <c r="E47" i="4"/>
  <c r="E18" i="4"/>
  <c r="E22" i="4"/>
  <c r="E24" i="4"/>
  <c r="C12" i="4"/>
  <c r="C13" i="4"/>
  <c r="C14" i="4"/>
  <c r="C15" i="4"/>
  <c r="C16" i="4"/>
  <c r="C17" i="4"/>
  <c r="C18" i="4"/>
  <c r="C19" i="4"/>
  <c r="C20" i="4"/>
  <c r="C5" i="4"/>
  <c r="C4" i="4"/>
  <c r="C7" i="4"/>
  <c r="C21" i="4"/>
  <c r="C22" i="4"/>
  <c r="C9" i="4"/>
  <c r="C23" i="4"/>
  <c r="C24" i="4"/>
  <c r="C27" i="4"/>
  <c r="C29" i="4"/>
  <c r="C28" i="4"/>
  <c r="C30" i="4"/>
  <c r="C31" i="4"/>
  <c r="C33" i="4"/>
  <c r="C32" i="4"/>
  <c r="C34" i="4"/>
  <c r="C35" i="4"/>
  <c r="C36" i="4"/>
  <c r="C37" i="4"/>
  <c r="C6" i="4"/>
  <c r="C39" i="4"/>
  <c r="C41" i="4"/>
  <c r="C40" i="4"/>
  <c r="C46" i="4"/>
  <c r="C47" i="4"/>
  <c r="C42" i="4"/>
  <c r="C43" i="4"/>
  <c r="C44" i="4"/>
  <c r="C45" i="4"/>
  <c r="C2" i="4"/>
  <c r="G78" i="21" l="1"/>
  <c r="G79" i="21"/>
  <c r="G80" i="21"/>
  <c r="G51" i="21"/>
  <c r="G94" i="21"/>
  <c r="G114" i="21"/>
  <c r="G121" i="21"/>
  <c r="G126" i="21"/>
  <c r="G136" i="21"/>
  <c r="G6" i="21"/>
  <c r="C41" i="16"/>
  <c r="C38" i="16"/>
  <c r="C35" i="16"/>
  <c r="C32" i="16"/>
  <c r="C29" i="16"/>
  <c r="C26" i="16"/>
  <c r="C23" i="16"/>
  <c r="C20" i="16"/>
  <c r="C17" i="16"/>
  <c r="C14" i="16"/>
  <c r="C11" i="16"/>
  <c r="C8" i="16"/>
  <c r="C5" i="16"/>
  <c r="C2" i="16"/>
  <c r="B38" i="16"/>
  <c r="B35" i="16"/>
  <c r="B32" i="16"/>
  <c r="B29" i="16"/>
  <c r="B26" i="16"/>
  <c r="B23" i="16"/>
  <c r="B20" i="16"/>
  <c r="B17" i="16"/>
  <c r="B14" i="16"/>
  <c r="B11" i="16"/>
  <c r="B8" i="16"/>
  <c r="B5" i="16"/>
  <c r="B2" i="16"/>
  <c r="A11" i="16"/>
  <c r="A38" i="16"/>
  <c r="A29" i="16"/>
  <c r="A32" i="16"/>
  <c r="A35" i="16"/>
  <c r="A41" i="16"/>
  <c r="E5" i="16"/>
  <c r="A26" i="16"/>
  <c r="A23" i="16"/>
  <c r="A17" i="16"/>
  <c r="A20" i="16"/>
  <c r="A5" i="16"/>
  <c r="E31" i="29"/>
  <c r="D428" i="15"/>
  <c r="D396" i="15"/>
  <c r="D376" i="15"/>
  <c r="D213" i="15"/>
  <c r="D437" i="15"/>
  <c r="E51" i="5"/>
  <c r="D440" i="15"/>
  <c r="D439" i="15"/>
  <c r="D436" i="15"/>
  <c r="D438" i="15"/>
  <c r="A8" i="16"/>
  <c r="A2" i="16"/>
  <c r="A14" i="16"/>
  <c r="G93" i="21" l="1"/>
  <c r="G120" i="21"/>
  <c r="G65" i="21"/>
  <c r="G123" i="21"/>
  <c r="G124" i="21"/>
  <c r="G122" i="21"/>
  <c r="G91" i="21"/>
  <c r="G53" i="21"/>
  <c r="G36" i="21"/>
  <c r="G64" i="21"/>
  <c r="G25" i="21"/>
  <c r="G95" i="21"/>
  <c r="G50" i="21"/>
  <c r="G84" i="21"/>
  <c r="G97" i="21"/>
  <c r="G117" i="21"/>
  <c r="A79" i="27"/>
  <c r="B79" i="27"/>
  <c r="C79" i="27"/>
  <c r="D79" i="27"/>
  <c r="E79" i="27"/>
  <c r="F79" i="27"/>
  <c r="A82" i="27"/>
  <c r="B82" i="27"/>
  <c r="C82" i="27"/>
  <c r="D82" i="27"/>
  <c r="E82" i="27"/>
  <c r="F82" i="27"/>
  <c r="A76" i="27"/>
  <c r="B76" i="27"/>
  <c r="C76" i="27"/>
  <c r="D76" i="27"/>
  <c r="E76" i="27"/>
  <c r="F76" i="27"/>
  <c r="F73" i="27"/>
  <c r="F70" i="27"/>
  <c r="F67" i="27"/>
  <c r="F64" i="27"/>
  <c r="F61" i="27"/>
  <c r="F58" i="27"/>
  <c r="F55" i="27"/>
  <c r="A73" i="27"/>
  <c r="B73" i="27"/>
  <c r="C73" i="27"/>
  <c r="D73" i="27"/>
  <c r="E73" i="27"/>
  <c r="A70" i="27"/>
  <c r="B70" i="27"/>
  <c r="C70" i="27"/>
  <c r="D70" i="27"/>
  <c r="E70" i="27"/>
  <c r="A67" i="27"/>
  <c r="B67" i="27"/>
  <c r="C67" i="27"/>
  <c r="D67" i="27"/>
  <c r="E67" i="27"/>
  <c r="A64" i="27"/>
  <c r="B64" i="27"/>
  <c r="C64" i="27"/>
  <c r="D64" i="27"/>
  <c r="E64" i="27"/>
  <c r="A61" i="27"/>
  <c r="B61" i="27"/>
  <c r="C61" i="27"/>
  <c r="D61" i="27"/>
  <c r="E61" i="27"/>
  <c r="A58" i="27"/>
  <c r="B58" i="27"/>
  <c r="C58" i="27"/>
  <c r="D58" i="27"/>
  <c r="E58" i="27"/>
  <c r="B55" i="27"/>
  <c r="C55" i="27"/>
  <c r="D55" i="27"/>
  <c r="E55" i="27"/>
  <c r="A55" i="27"/>
  <c r="I61" i="27"/>
  <c r="I60" i="27"/>
  <c r="I59" i="27"/>
  <c r="E30" i="29"/>
  <c r="E29" i="29"/>
  <c r="E9" i="5"/>
  <c r="D435" i="15"/>
  <c r="G77" i="21" l="1"/>
  <c r="D434" i="15" l="1"/>
  <c r="D425" i="15"/>
  <c r="D426" i="15"/>
  <c r="D427" i="15"/>
  <c r="D429" i="15"/>
  <c r="D430" i="15"/>
  <c r="D431" i="15"/>
  <c r="D432" i="15"/>
  <c r="D433" i="15"/>
  <c r="D424" i="15"/>
  <c r="D423" i="15"/>
  <c r="D422" i="15"/>
  <c r="E28" i="29"/>
  <c r="E27" i="29"/>
  <c r="E26" i="29"/>
  <c r="E25" i="29"/>
  <c r="E24" i="29"/>
  <c r="E23" i="29"/>
  <c r="E22" i="29"/>
  <c r="E39" i="5"/>
  <c r="D420" i="15"/>
  <c r="D419" i="15"/>
  <c r="G89" i="21"/>
  <c r="G33" i="21"/>
  <c r="G38" i="21"/>
  <c r="D418" i="15"/>
  <c r="D417" i="15"/>
  <c r="D416" i="15"/>
  <c r="D415" i="15"/>
  <c r="D414" i="15"/>
  <c r="D409" i="15"/>
  <c r="D410" i="15"/>
  <c r="D411" i="15"/>
  <c r="D412" i="15"/>
  <c r="D413" i="15"/>
  <c r="D407" i="15"/>
  <c r="D406" i="15"/>
  <c r="D404" i="15"/>
  <c r="D388" i="15"/>
  <c r="D379" i="15"/>
  <c r="D380" i="15"/>
  <c r="D381" i="15"/>
  <c r="D382" i="15"/>
  <c r="D383" i="15"/>
  <c r="D384" i="15"/>
  <c r="D385" i="15"/>
  <c r="D386" i="15"/>
  <c r="D387" i="15"/>
  <c r="D402" i="15"/>
  <c r="D401" i="15"/>
  <c r="D400" i="15"/>
  <c r="D390" i="15"/>
  <c r="D391" i="15"/>
  <c r="D393" i="15"/>
  <c r="D394" i="15"/>
  <c r="D395" i="15"/>
  <c r="D397" i="15"/>
  <c r="D398" i="15"/>
  <c r="E10" i="29"/>
  <c r="G44" i="21"/>
  <c r="G47" i="21"/>
  <c r="G17" i="21"/>
  <c r="E19" i="29"/>
  <c r="E2" i="29"/>
  <c r="E9" i="29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8" i="15"/>
  <c r="D29" i="15"/>
  <c r="D30" i="15"/>
  <c r="D31" i="15"/>
  <c r="D32" i="15"/>
  <c r="D33" i="15"/>
  <c r="D34" i="15"/>
  <c r="D35" i="15"/>
  <c r="D37" i="15"/>
  <c r="D38" i="15"/>
  <c r="D39" i="15"/>
  <c r="D40" i="15"/>
  <c r="D41" i="15"/>
  <c r="D42" i="15"/>
  <c r="D43" i="15"/>
  <c r="D44" i="15"/>
  <c r="D46" i="15"/>
  <c r="D48" i="15"/>
  <c r="D49" i="15"/>
  <c r="D50" i="15"/>
  <c r="D51" i="15"/>
  <c r="D52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6" i="15"/>
  <c r="D97" i="15"/>
  <c r="D98" i="15"/>
  <c r="D99" i="15"/>
  <c r="D100" i="15"/>
  <c r="D101" i="15"/>
  <c r="D102" i="15"/>
  <c r="D103" i="15"/>
  <c r="D104" i="15"/>
  <c r="D105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4" i="15"/>
  <c r="D205" i="15"/>
  <c r="D206" i="15"/>
  <c r="D207" i="15"/>
  <c r="D208" i="15"/>
  <c r="D209" i="15"/>
  <c r="D210" i="15"/>
  <c r="D211" i="15"/>
  <c r="D212" i="15"/>
  <c r="D215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2" i="15"/>
  <c r="D343" i="15"/>
  <c r="D344" i="15"/>
  <c r="D345" i="15"/>
  <c r="D346" i="15"/>
  <c r="D348" i="15"/>
  <c r="D349" i="15"/>
  <c r="D350" i="15"/>
  <c r="D351" i="15"/>
  <c r="D352" i="15"/>
  <c r="D353" i="15"/>
  <c r="D354" i="15"/>
  <c r="D355" i="15"/>
  <c r="D356" i="15"/>
  <c r="D357" i="15"/>
  <c r="D359" i="15"/>
  <c r="D360" i="15"/>
  <c r="D361" i="15"/>
  <c r="D362" i="15"/>
  <c r="D364" i="15"/>
  <c r="D365" i="15"/>
  <c r="D366" i="15"/>
  <c r="D367" i="15"/>
  <c r="D369" i="15"/>
  <c r="D370" i="15"/>
  <c r="D371" i="15"/>
  <c r="D372" i="15"/>
  <c r="D373" i="15"/>
  <c r="D374" i="15"/>
  <c r="D375" i="15"/>
  <c r="D377" i="15"/>
  <c r="D378" i="15"/>
  <c r="G113" i="21"/>
  <c r="G3" i="21"/>
  <c r="G16" i="21"/>
  <c r="G39" i="21"/>
  <c r="G18" i="21"/>
  <c r="G4" i="21"/>
  <c r="G76" i="21"/>
  <c r="G116" i="21"/>
  <c r="G74" i="21"/>
  <c r="G19" i="21"/>
  <c r="G40" i="21"/>
  <c r="G8" i="21"/>
  <c r="G21" i="21"/>
  <c r="G10" i="21"/>
  <c r="G41" i="21"/>
  <c r="G11" i="21"/>
  <c r="G66" i="21"/>
  <c r="G82" i="21"/>
  <c r="G22" i="21"/>
  <c r="G42" i="21"/>
  <c r="G14" i="21"/>
  <c r="G43" i="21"/>
  <c r="G85" i="21"/>
  <c r="G69" i="21"/>
  <c r="G28" i="21"/>
  <c r="E6" i="29"/>
  <c r="E12" i="29"/>
  <c r="E13" i="29"/>
  <c r="E14" i="29"/>
  <c r="E16" i="29"/>
  <c r="E17" i="29"/>
  <c r="E20" i="29"/>
  <c r="E11" i="29"/>
  <c r="E3" i="29"/>
  <c r="E7" i="29"/>
  <c r="E18" i="29"/>
  <c r="E4" i="29"/>
  <c r="E8" i="29"/>
  <c r="E5" i="29"/>
  <c r="E12" i="5" l="1"/>
  <c r="E6" i="5"/>
  <c r="E7" i="5"/>
  <c r="E67" i="5"/>
  <c r="B7" i="37" l="1"/>
  <c r="B8" i="37"/>
  <c r="B2" i="37"/>
  <c r="B3" i="37"/>
  <c r="B4" i="37"/>
  <c r="B5" i="37"/>
  <c r="B6" i="37"/>
  <c r="B1" i="37"/>
  <c r="E66" i="5" l="1"/>
  <c r="E65" i="5"/>
  <c r="E64" i="5"/>
  <c r="E60" i="5"/>
  <c r="E57" i="5"/>
  <c r="E56" i="5"/>
  <c r="G45" i="21" l="1"/>
  <c r="G37" i="21"/>
  <c r="G138" i="21"/>
  <c r="G137" i="21" l="1"/>
  <c r="G106" i="21" l="1"/>
  <c r="G131" i="21"/>
  <c r="G27" i="21"/>
  <c r="G63" i="21"/>
  <c r="E54" i="5"/>
  <c r="E53" i="5"/>
  <c r="E50" i="5"/>
  <c r="G61" i="21" l="1"/>
  <c r="G32" i="21"/>
  <c r="G104" i="21"/>
  <c r="G129" i="21"/>
  <c r="G31" i="21"/>
  <c r="G105" i="21"/>
  <c r="G130" i="21"/>
  <c r="G7" i="21"/>
  <c r="G2" i="21"/>
  <c r="G55" i="21"/>
  <c r="G26" i="21"/>
  <c r="E2" i="5"/>
  <c r="E3" i="5"/>
  <c r="E4" i="5"/>
  <c r="E13" i="5"/>
  <c r="E14" i="5"/>
  <c r="E16" i="5"/>
  <c r="E18" i="5"/>
  <c r="E21" i="5"/>
  <c r="E23" i="5"/>
  <c r="E24" i="5"/>
  <c r="E25" i="5"/>
  <c r="E27" i="5"/>
  <c r="E28" i="5"/>
  <c r="E29" i="5"/>
  <c r="E11" i="5"/>
  <c r="E30" i="5"/>
  <c r="E31" i="5"/>
  <c r="E32" i="5"/>
  <c r="E33" i="5"/>
  <c r="E34" i="5"/>
  <c r="E5" i="5"/>
  <c r="E35" i="5"/>
  <c r="E36" i="5"/>
  <c r="E37" i="5"/>
  <c r="E38" i="5"/>
  <c r="E40" i="5"/>
  <c r="E42" i="5"/>
  <c r="E43" i="5"/>
  <c r="E44" i="5"/>
  <c r="E45" i="5"/>
  <c r="E46" i="5"/>
  <c r="C10" i="24"/>
  <c r="F10" i="24"/>
  <c r="G100" i="21"/>
  <c r="G99" i="21"/>
  <c r="G10" i="24" l="1"/>
  <c r="G98" i="21"/>
  <c r="G96" i="21"/>
  <c r="K72" i="22"/>
  <c r="K73" i="22"/>
  <c r="K71" i="22"/>
  <c r="G56" i="21"/>
  <c r="A2" i="33"/>
  <c r="G54" i="21"/>
  <c r="E63" i="5"/>
  <c r="E49" i="5"/>
  <c r="E48" i="5"/>
  <c r="G86" i="21" l="1"/>
  <c r="G23" i="21"/>
  <c r="G72" i="21"/>
  <c r="G88" i="21"/>
  <c r="G118" i="21"/>
  <c r="G34" i="21"/>
  <c r="G90" i="21"/>
  <c r="F46" i="24"/>
  <c r="F47" i="24" s="1"/>
  <c r="C47" i="24"/>
  <c r="G21" i="24"/>
  <c r="F31" i="24"/>
  <c r="F22" i="24" s="1"/>
  <c r="F3" i="24"/>
  <c r="C11" i="24"/>
  <c r="C22" i="24"/>
  <c r="C32" i="24" s="1"/>
  <c r="C33" i="24" s="1"/>
  <c r="C23" i="24" s="1"/>
  <c r="C34" i="24" s="1"/>
  <c r="C24" i="24" s="1"/>
  <c r="C25" i="24" s="1"/>
  <c r="C35" i="24" s="1"/>
  <c r="C26" i="24" s="1"/>
  <c r="C36" i="24" s="1"/>
  <c r="C37" i="24" s="1"/>
  <c r="C38" i="24" s="1"/>
  <c r="C27" i="24" s="1"/>
  <c r="G22" i="24" l="1"/>
  <c r="F32" i="24"/>
  <c r="F48" i="24"/>
  <c r="G47" i="24"/>
  <c r="G31" i="24"/>
  <c r="F11" i="24"/>
  <c r="F74" i="17"/>
  <c r="F4" i="24" l="1"/>
  <c r="G11" i="24"/>
  <c r="F33" i="24"/>
  <c r="G32" i="24"/>
  <c r="F49" i="24"/>
  <c r="G48" i="24"/>
  <c r="F50" i="24" l="1"/>
  <c r="G49" i="24"/>
  <c r="F5" i="24"/>
  <c r="F23" i="24"/>
  <c r="G33" i="24"/>
  <c r="F34" i="24" l="1"/>
  <c r="G23" i="24"/>
  <c r="F56" i="24"/>
  <c r="G50" i="24"/>
  <c r="F57" i="24" l="1"/>
  <c r="G57" i="24" s="1"/>
  <c r="G56" i="24"/>
  <c r="F24" i="24"/>
  <c r="G34" i="24"/>
  <c r="F25" i="24" l="1"/>
  <c r="G24" i="24"/>
  <c r="F35" i="24" l="1"/>
  <c r="G25" i="24"/>
  <c r="F26" i="24" l="1"/>
  <c r="G35" i="24"/>
  <c r="F36" i="24" l="1"/>
  <c r="G26" i="24"/>
  <c r="F37" i="24" l="1"/>
  <c r="G36" i="24"/>
  <c r="F38" i="24" l="1"/>
  <c r="G37" i="24"/>
  <c r="F27" i="24" l="1"/>
  <c r="G38" i="24"/>
  <c r="G27" i="24" l="1"/>
  <c r="I27" i="24" s="1"/>
  <c r="T1" i="24" l="1"/>
</calcChain>
</file>

<file path=xl/sharedStrings.xml><?xml version="1.0" encoding="utf-8"?>
<sst xmlns="http://schemas.openxmlformats.org/spreadsheetml/2006/main" count="3343" uniqueCount="2180">
  <si>
    <t>Codogesic Tab</t>
  </si>
  <si>
    <t>Qty</t>
  </si>
  <si>
    <t>Item Name</t>
  </si>
  <si>
    <t>?</t>
  </si>
  <si>
    <t xml:space="preserve">Eziday 25mg </t>
  </si>
  <si>
    <t>olanzia  tab 5mg</t>
  </si>
  <si>
    <t>unifiline 400mg</t>
  </si>
  <si>
    <t>Masks blue</t>
  </si>
  <si>
    <t>mucaine syp</t>
  </si>
  <si>
    <t>arinac syp</t>
  </si>
  <si>
    <t>betnovate N cream</t>
  </si>
  <si>
    <t>dermovate cream</t>
  </si>
  <si>
    <t>citanew 10mg</t>
  </si>
  <si>
    <t>amoxil 500mg cap</t>
  </si>
  <si>
    <t>betnovate cream</t>
  </si>
  <si>
    <t>ciproxin 500mg</t>
  </si>
  <si>
    <t>concor 2.5 mg</t>
  </si>
  <si>
    <t>hivate cream</t>
  </si>
  <si>
    <t>zincat od syp</t>
  </si>
  <si>
    <t>eno regular</t>
  </si>
  <si>
    <t>eno orange</t>
  </si>
  <si>
    <t>pyodine</t>
  </si>
  <si>
    <t>UDL</t>
  </si>
  <si>
    <t>vikor</t>
  </si>
  <si>
    <t>Vikor</t>
  </si>
  <si>
    <t>sandoz</t>
  </si>
  <si>
    <t>wintogeno balm</t>
  </si>
  <si>
    <t>lotrix cream</t>
  </si>
  <si>
    <t>glucophage 1g</t>
  </si>
  <si>
    <t>telfast 120mg</t>
  </si>
  <si>
    <t>entamizole tab</t>
  </si>
  <si>
    <t xml:space="preserve">iodex </t>
  </si>
  <si>
    <t>brufen ds syp</t>
  </si>
  <si>
    <t xml:space="preserve">Rashnil 20g  cream </t>
  </si>
  <si>
    <t xml:space="preserve">Somogel cream 20g </t>
  </si>
  <si>
    <t>duphalac 120ml syp</t>
  </si>
  <si>
    <t>calpol 6 plus syp</t>
  </si>
  <si>
    <t>jack and Jill syp</t>
  </si>
  <si>
    <t xml:space="preserve">lyta 20mg </t>
  </si>
  <si>
    <t>Lysovit syp</t>
  </si>
  <si>
    <t>lipirex 10mg</t>
  </si>
  <si>
    <t>augmintin 625mg</t>
  </si>
  <si>
    <t>no spa 40mg</t>
  </si>
  <si>
    <t>indrop d inj</t>
  </si>
  <si>
    <t>ansid tab</t>
  </si>
  <si>
    <t>eS glit 10mg  tab</t>
  </si>
  <si>
    <t>mepressor tab</t>
  </si>
  <si>
    <t>eplispsa 500mg</t>
  </si>
  <si>
    <t>Rovista 20mg</t>
  </si>
  <si>
    <t>Rovista 10mg</t>
  </si>
  <si>
    <t>Surge Guazz (Suritex)</t>
  </si>
  <si>
    <t>cotton sterlized</t>
  </si>
  <si>
    <t>Urine bag</t>
  </si>
  <si>
    <t>Masks black</t>
  </si>
  <si>
    <t xml:space="preserve">IBL </t>
  </si>
  <si>
    <t xml:space="preserve">Order day </t>
  </si>
  <si>
    <t>PharmaNet</t>
  </si>
  <si>
    <t>ISB</t>
  </si>
  <si>
    <t>Nimra</t>
  </si>
  <si>
    <t>Pakistan Agenc</t>
  </si>
  <si>
    <t>Sugical _ Sheikh</t>
  </si>
  <si>
    <t xml:space="preserve">Qarshi </t>
  </si>
  <si>
    <t>0311 5043 454</t>
  </si>
  <si>
    <t xml:space="preserve">Eziday 50mg </t>
  </si>
  <si>
    <t>order</t>
  </si>
  <si>
    <t>deliver</t>
  </si>
  <si>
    <t>rashid gul 0345 533 1209</t>
  </si>
  <si>
    <t>supervisor</t>
  </si>
  <si>
    <t>Dist name</t>
  </si>
  <si>
    <t>DS</t>
  </si>
  <si>
    <t>sambro 3mg</t>
  </si>
  <si>
    <t>pack</t>
  </si>
  <si>
    <t>pc</t>
  </si>
  <si>
    <t>Amoxil forte susp 2 pack</t>
  </si>
  <si>
    <t>Corex D syp 1 pack</t>
  </si>
  <si>
    <t>Empty capsules small pack</t>
  </si>
  <si>
    <t>Omega 40 1 pack</t>
  </si>
  <si>
    <t>Mitilium syp 2 pack</t>
  </si>
  <si>
    <t>Avil inj 1 pack</t>
  </si>
  <si>
    <t>Indrop D inj 3 pack</t>
  </si>
  <si>
    <t>Dijex MP 3 pack</t>
  </si>
  <si>
    <t>azomax susp 25ml 2 pack</t>
  </si>
  <si>
    <t>qty</t>
  </si>
  <si>
    <t>num</t>
  </si>
  <si>
    <t>packing</t>
  </si>
  <si>
    <t>dist</t>
  </si>
  <si>
    <t>surbex z tab</t>
  </si>
  <si>
    <t>Naeem : 0302 5555060</t>
  </si>
  <si>
    <t>Abu dawwod</t>
  </si>
  <si>
    <t>Actiflor (Saccharomyces Boulardii)</t>
  </si>
  <si>
    <t>ActNise Cream(Wintergreen Oil, Eucalyptus Oil, Menthol, Camphor)</t>
  </si>
  <si>
    <t>AD Folic (Quatrefolate)</t>
  </si>
  <si>
    <t>AD Folic OD (Quatrefolate)</t>
  </si>
  <si>
    <t>Agoviz (Agomelatine)</t>
  </si>
  <si>
    <t>Aireez (Montelukast Sodium)</t>
  </si>
  <si>
    <t>Anplag (Ticagrelor)</t>
  </si>
  <si>
    <t>Arbi (Irbesartan)</t>
  </si>
  <si>
    <t>Avsar (Valsartan + Amlodipine)</t>
  </si>
  <si>
    <t>Avsar Plus (Amlodipine + Valsartan + Hydrochlorothiazide)</t>
  </si>
  <si>
    <t>Axifer IV (Iron Sucrose Complex )</t>
  </si>
  <si>
    <t>Byvas (Nebivolol)</t>
  </si>
  <si>
    <t>Diu-Tansin (Losartan Potassium + Hydrochlorothiazide)</t>
  </si>
  <si>
    <t>Duzalta (Duloxetine)</t>
  </si>
  <si>
    <t>Erli (Empagliflozin)</t>
  </si>
  <si>
    <t>Estar (Escitalopram)</t>
  </si>
  <si>
    <t>Evo Kalm (Quetiapine Fumarate)</t>
  </si>
  <si>
    <t>Evo Kalm XR (Quetiapine XR)</t>
  </si>
  <si>
    <t>Evocheck Infrared Thermometer (Evocheck Infrared Thermometer)</t>
  </si>
  <si>
    <t>EvoFix (Cefixime)</t>
  </si>
  <si>
    <t>EvoJoshanda</t>
  </si>
  <si>
    <t>Evopride (Glimepiride)</t>
  </si>
  <si>
    <t>Evopride Plus (Glimepiride + Metformin)</t>
  </si>
  <si>
    <t>Evotizer (Hand Sanitizer Ethanol 70%)</t>
  </si>
  <si>
    <t>Fasteso (Esomeprazole)</t>
  </si>
  <si>
    <t>Femova (Myoinositol + D-Chiroinositol + Quatrefolic)</t>
  </si>
  <si>
    <t>Ferfer (Iron + Vitamin C + Vitamin B12)</t>
  </si>
  <si>
    <t>Ferfer Gro (Elemental Iron + Vitamin C + Vitamin B12)</t>
  </si>
  <si>
    <t>Formis (Cynanchum Silfordii, Phlomis Umbrosa, Angelica Gigas)</t>
  </si>
  <si>
    <t>Galvecta (Vildagliptin)</t>
  </si>
  <si>
    <t>Galvecta Plus (Vildagliptin + Metformin)</t>
  </si>
  <si>
    <t>Gouric (Febuxostat)</t>
  </si>
  <si>
    <t>Hifazat (Ethanol, Glycerol, Hydrogen Peroxide, Carbomer, Neutralizer, Fragrance, Deionized Water)</t>
  </si>
  <si>
    <t>Ibandro (Ibandronic Acid)</t>
  </si>
  <si>
    <t>Inosita (Sitagliptin)</t>
  </si>
  <si>
    <t>Inosita Plus XR(Sitagliptin and Metformin Extended Release)</t>
  </si>
  <si>
    <t>Inosita Plus(Sitagliptin + Metformin)</t>
  </si>
  <si>
    <t>Ivadin(Ivadradine)</t>
  </si>
  <si>
    <t>K-1000(Calcium + Vitamin D3 + Vitamin K2)</t>
  </si>
  <si>
    <t>Kalsob(Calcium, Vitamin D3 &amp; Vitamin K2)</t>
  </si>
  <si>
    <t>Klevra(Levetiracetam)</t>
  </si>
  <si>
    <t>Lacteus AR(Anti-Regurgitation formula)</t>
  </si>
  <si>
    <t>Lacteus LF(Lactose free formula)</t>
  </si>
  <si>
    <t>Lacteus Mama(Preganant &amp; Lactating Mothers)</t>
  </si>
  <si>
    <t>Lacteus(Infant Formula)</t>
  </si>
  <si>
    <t>Lowplat Plus(Clopidogrel bisulphate &amp; Aspirin)</t>
  </si>
  <si>
    <t>Lowplat(Clopidogrel bisulphate)</t>
  </si>
  <si>
    <t>Mfit(Sphaeranthus Indicus &amp; Gracinia Mangostana)</t>
  </si>
  <si>
    <t>Missing Product</t>
  </si>
  <si>
    <t>Myopro(Atorvastatin)</t>
  </si>
  <si>
    <t>Neo Q10(Coenzyme Q10)</t>
  </si>
  <si>
    <t>NISE(Nimesulide)</t>
  </si>
  <si>
    <t>OMRON(Blood Pressure Monitor)</t>
  </si>
  <si>
    <t>OMRON(Body Composition Monitor)</t>
  </si>
  <si>
    <t>OMRON(Compressor Nebulizers)</t>
  </si>
  <si>
    <t>OMRON(Digital Thermometer)</t>
  </si>
  <si>
    <t>OMRON(Gentle Temp 720)</t>
  </si>
  <si>
    <t>OMRON(Weigh Scale)</t>
  </si>
  <si>
    <t>Onita(Strontium Ranelate)</t>
  </si>
  <si>
    <t>OPT D(Cholecalciferol Injection Oral/IM)</t>
  </si>
  <si>
    <t>OPT D(Cholecalciferol)</t>
  </si>
  <si>
    <t>Orslim(Orlistat)</t>
  </si>
  <si>
    <t>Paridopa(Levodopa / Carbidopa / Entacapone)</t>
  </si>
  <si>
    <t>Phytus(Ivy leaf Extract + Thyme Extract + Cisti Extract)</t>
  </si>
  <si>
    <t>Ramipace(Ramipril)</t>
  </si>
  <si>
    <t>Reklaim(Magnesium + Vitamin B6 + B9 )</t>
  </si>
  <si>
    <t>Sacvin(Sacubitril / Valsartan )</t>
  </si>
  <si>
    <t>SheVit</t>
  </si>
  <si>
    <t>Spedicam(Lornoxicam )</t>
  </si>
  <si>
    <t>Super Cran(Cran Berry Extract)</t>
  </si>
  <si>
    <t>Tansin DS(Losartan Potassium)</t>
  </si>
  <si>
    <t>Tansin(Losartan Potassium)</t>
  </si>
  <si>
    <t>Telsarta A(Amlodipine + Telmisartan)</t>
  </si>
  <si>
    <t>Telsarta D(Telmisartan + Hydrochlorothiazide )</t>
  </si>
  <si>
    <t>Telsarta(Telmisartan)</t>
  </si>
  <si>
    <t>Thewril(Thiocolchicoside)</t>
  </si>
  <si>
    <t>Treatan D Tablet(Candesartan + Hydrochlorothiazide)</t>
  </si>
  <si>
    <t>Treatan(Candesartan Cilexetil)</t>
  </si>
  <si>
    <t>Voxamine(Fluvoxamine Maleate)</t>
  </si>
  <si>
    <t>X-plended(Rosuvastatin Calcium)</t>
  </si>
  <si>
    <t>Xcept(Rivaroxaban)</t>
  </si>
  <si>
    <t>Xilica(Pregabalin)</t>
  </si>
  <si>
    <t>Zoltar(Omeprazole)</t>
  </si>
  <si>
    <t>Pharm Evo</t>
  </si>
  <si>
    <t>nimrafarma.com</t>
  </si>
  <si>
    <t>flogocid cream</t>
  </si>
  <si>
    <t>customer upstair</t>
  </si>
  <si>
    <t>cardura 2mg</t>
  </si>
  <si>
    <t>duodart 0.5mg/0.4mg</t>
  </si>
  <si>
    <t>x-plended 10mg</t>
  </si>
  <si>
    <t>alp 0,5 mg</t>
  </si>
  <si>
    <t>motilium 10mg</t>
  </si>
  <si>
    <t>zeegap 50mg</t>
  </si>
  <si>
    <t>cilastazol 50mg (Pletaal)</t>
  </si>
  <si>
    <t>plavix 75 mg</t>
  </si>
  <si>
    <t>ok</t>
  </si>
  <si>
    <t>no</t>
  </si>
  <si>
    <t>yes</t>
  </si>
  <si>
    <t>Premier</t>
  </si>
  <si>
    <t>zental susp</t>
  </si>
  <si>
    <t>urine male botle</t>
  </si>
  <si>
    <t>hilgas</t>
  </si>
  <si>
    <t>white soft parafin</t>
  </si>
  <si>
    <t>0331 5531216</t>
  </si>
  <si>
    <t>risek drip</t>
  </si>
  <si>
    <t>falgan drip</t>
  </si>
  <si>
    <t>uni solon 100ml</t>
  </si>
  <si>
    <t xml:space="preserve">unisol 100ml </t>
  </si>
  <si>
    <t>unisol 20 ml</t>
  </si>
  <si>
    <t>Masks green</t>
  </si>
  <si>
    <t>N95 white</t>
  </si>
  <si>
    <t>N95  black</t>
  </si>
  <si>
    <t>spirit</t>
  </si>
  <si>
    <t>Mon Tue-Thurs-Fri</t>
  </si>
  <si>
    <t>next day</t>
  </si>
  <si>
    <t>phenergan elixir</t>
  </si>
  <si>
    <t>saniplast</t>
  </si>
  <si>
    <t>MnP</t>
  </si>
  <si>
    <t>indrop d oral ampule</t>
  </si>
  <si>
    <t>2-Tuesday/6-Saturday</t>
  </si>
  <si>
    <t>03118168815 
delivery</t>
  </si>
  <si>
    <t>tayyab 
0333 0139081</t>
  </si>
  <si>
    <t>olanzia  tab 10mg</t>
  </si>
  <si>
    <t xml:space="preserve">panadol extra </t>
  </si>
  <si>
    <t>liceonil lotion</t>
  </si>
  <si>
    <t>Hydrocortisone inj</t>
  </si>
  <si>
    <t>panadol forte syp</t>
  </si>
  <si>
    <t xml:space="preserve">Shaharyar 0333 0520 571
 Monday - 2 pm tak </t>
  </si>
  <si>
    <t xml:space="preserve">polyfax eye oint </t>
  </si>
  <si>
    <t>polyfax eye/nasal drops</t>
  </si>
  <si>
    <t xml:space="preserve">ponstan forte </t>
  </si>
  <si>
    <t>shahnawaz</t>
  </si>
  <si>
    <t>Blue for men</t>
  </si>
  <si>
    <t>Blue lady</t>
  </si>
  <si>
    <t>Ponds white beauty face wash</t>
  </si>
  <si>
    <t>Ponds age miracel fac3 wash</t>
  </si>
  <si>
    <t>fair and lovely face wash</t>
  </si>
  <si>
    <t>fair and lovely cream</t>
  </si>
  <si>
    <t>Axe wild spice</t>
  </si>
  <si>
    <t>vaseline tibbet</t>
  </si>
  <si>
    <t>faiza beauty cream</t>
  </si>
  <si>
    <t>golden pearl beauty cream</t>
  </si>
  <si>
    <t>ponds moisturising lotion</t>
  </si>
  <si>
    <t xml:space="preserve">gentian violet 5ml </t>
  </si>
  <si>
    <t>hot bottle life care with cover</t>
  </si>
  <si>
    <t>Zeeshan 0314 5341174 , 
03335503773 zulqarnain Saturday booker</t>
  </si>
  <si>
    <t>92-21-35205553 , 
 Raheel 0344 1669529</t>
  </si>
  <si>
    <t>MnP Mateen 3:30 pm</t>
  </si>
  <si>
    <t>mateen 0336 9483 968 
3:30 pm</t>
  </si>
  <si>
    <t>zohaib pharmevo   
3345627182</t>
  </si>
  <si>
    <t>soban highnoon    
3317200606</t>
  </si>
  <si>
    <t>imraN ccl  
0333 5142754</t>
  </si>
  <si>
    <t>sadam sanofi 
3360011279</t>
  </si>
  <si>
    <t>sheryar sandoz 
0333 0520571</t>
  </si>
  <si>
    <t>glucophage 500mg</t>
  </si>
  <si>
    <t>ACTIRON CF</t>
  </si>
  <si>
    <t xml:space="preserve">
0313 5416048 sabeeh , 
satti - 0334 8544018 , </t>
  </si>
  <si>
    <t>Nadeem Traders Abbot</t>
  </si>
  <si>
    <t>Premier sandoz  sheryar  0333 0520571</t>
  </si>
  <si>
    <t>Premier Sanofi  sadam 3360011279</t>
  </si>
  <si>
    <t>Premier Atco  - Bilal   3340520016</t>
  </si>
  <si>
    <t>Premier ccl imraN 0333 5142754</t>
  </si>
  <si>
    <t>panadol syp</t>
  </si>
  <si>
    <t xml:space="preserve">panadol infant drops </t>
  </si>
  <si>
    <t xml:space="preserve">somogel </t>
  </si>
  <si>
    <t xml:space="preserve">omnidol tab </t>
  </si>
  <si>
    <t>calamine lotion</t>
  </si>
  <si>
    <t xml:space="preserve">lalap 50mg </t>
  </si>
  <si>
    <t xml:space="preserve">noran 20mg </t>
  </si>
  <si>
    <t>erythrocine 250 mg</t>
  </si>
  <si>
    <t>indrop d oral amplue</t>
  </si>
  <si>
    <t>citralka syp</t>
  </si>
  <si>
    <t xml:space="preserve">pyodine mouthwash </t>
  </si>
  <si>
    <t>wilgesic tab</t>
  </si>
  <si>
    <t>sofvasc 10mg tab</t>
  </si>
  <si>
    <t>wilgesic forte tab</t>
  </si>
  <si>
    <t>softin syp</t>
  </si>
  <si>
    <t>monitor 2.5mg</t>
  </si>
  <si>
    <t>monitor 5mg</t>
  </si>
  <si>
    <t>werisol</t>
  </si>
  <si>
    <t>Flueze tab</t>
  </si>
  <si>
    <t>ulsanic</t>
  </si>
  <si>
    <t>voltral emulgel 20gm</t>
  </si>
  <si>
    <t>macter</t>
  </si>
  <si>
    <t>zohaib</t>
  </si>
  <si>
    <t>acto</t>
  </si>
  <si>
    <t>burnol cream</t>
  </si>
  <si>
    <t>Drug Services (DS)</t>
  </si>
  <si>
    <t>pharma</t>
  </si>
  <si>
    <t>MURFY</t>
  </si>
  <si>
    <t>sanoofi</t>
  </si>
  <si>
    <t>Parazelsus</t>
  </si>
  <si>
    <t>d s</t>
  </si>
  <si>
    <t>m&amp;p</t>
  </si>
  <si>
    <t>aj marketing</t>
  </si>
  <si>
    <t>Nadeem Traders Abbot (till 3pm)</t>
  </si>
  <si>
    <t>betnovate oint</t>
  </si>
  <si>
    <t>provate cream</t>
  </si>
  <si>
    <t>provate lotion</t>
  </si>
  <si>
    <t>dimed lotion</t>
  </si>
  <si>
    <t>dermoavte oint</t>
  </si>
  <si>
    <t>dermoavte cream</t>
  </si>
  <si>
    <t>dermovate NN cream</t>
  </si>
  <si>
    <t>clobevate N cream</t>
  </si>
  <si>
    <t>spectrazole cream</t>
  </si>
  <si>
    <t>pyodine gel</t>
  </si>
  <si>
    <t>jeteipar cap</t>
  </si>
  <si>
    <t>azomax 250 mg</t>
  </si>
  <si>
    <t>azomax 500 mg</t>
  </si>
  <si>
    <t>accucheck performa 25 strips pack</t>
  </si>
  <si>
    <t>pharmevo atco mecter 
bd 1cc -  334 5627 182 
bilal atco  3340520016 
Thursday</t>
  </si>
  <si>
    <t>acsolve lotion</t>
  </si>
  <si>
    <t>clobederm lotion</t>
  </si>
  <si>
    <t>clobederm oint</t>
  </si>
  <si>
    <t>clobederm s lotion</t>
  </si>
  <si>
    <t>clobederm NN oint</t>
  </si>
  <si>
    <t>Terbiderm cream</t>
  </si>
  <si>
    <t>visol gel eye drop</t>
  </si>
  <si>
    <t xml:space="preserve">normal saline </t>
  </si>
  <si>
    <t xml:space="preserve">erli 10mg </t>
  </si>
  <si>
    <t xml:space="preserve">erli 25mg </t>
  </si>
  <si>
    <t>lowplat plus 75mg</t>
  </si>
  <si>
    <t>lowplat plus  150mg</t>
  </si>
  <si>
    <t>xcept 10mg</t>
  </si>
  <si>
    <t>relaxin tab</t>
  </si>
  <si>
    <t>combinol h junior syp</t>
  </si>
  <si>
    <t>deap heat 50mg</t>
  </si>
  <si>
    <t>melas cream</t>
  </si>
  <si>
    <t xml:space="preserve"> </t>
  </si>
  <si>
    <t xml:space="preserve">feldene </t>
  </si>
  <si>
    <t>comferta 10mg</t>
  </si>
  <si>
    <t>fastum gel</t>
  </si>
  <si>
    <t>Delivery</t>
  </si>
  <si>
    <t>imran ccl Friday till 2 pm</t>
  </si>
  <si>
    <t>UDL saqib</t>
  </si>
  <si>
    <t>manufac</t>
  </si>
  <si>
    <t xml:space="preserve">zental tab </t>
  </si>
  <si>
    <t>toot siah syp</t>
  </si>
  <si>
    <t>Toot Rus lozenges</t>
  </si>
  <si>
    <t>qarshi rose water spray</t>
  </si>
  <si>
    <t>augmintin 1g</t>
  </si>
  <si>
    <t>surgical masking  tape paper type</t>
  </si>
  <si>
    <t>Neutrogena - Ultra  Sheer  50+spf</t>
  </si>
  <si>
    <t>sun pro-80 sun block cream</t>
  </si>
  <si>
    <t xml:space="preserve">Cannula 20 inch </t>
  </si>
  <si>
    <t xml:space="preserve">indrop D 1 cap </t>
  </si>
  <si>
    <t xml:space="preserve">sunny D  softgel 1 cap </t>
  </si>
  <si>
    <t>macrobac cap 250mg</t>
  </si>
  <si>
    <t xml:space="preserve">Qusel 100mg </t>
  </si>
  <si>
    <t xml:space="preserve">isapghol 95g </t>
  </si>
  <si>
    <t xml:space="preserve">arinac </t>
  </si>
  <si>
    <t>0108002660021977    1722110110232010XV</t>
  </si>
  <si>
    <t>LOCATION</t>
  </si>
  <si>
    <t>SALES REVENUE ($M)</t>
  </si>
  <si>
    <t>GLAXOSMITHKLINE CONSUMER HEALTHCARE PAKISTAN LIMITED</t>
  </si>
  <si>
    <t>Karachi, Karachi,</t>
  </si>
  <si>
    <t>Pakistan</t>
  </si>
  <si>
    <t>104916.66745M</t>
  </si>
  <si>
    <t>AGP PUBLIC LIMITED</t>
  </si>
  <si>
    <t>40247.007529M</t>
  </si>
  <si>
    <t>ABBOTT LABORATORIES (PAKISTAN) LTD.</t>
  </si>
  <si>
    <t>Karachi,</t>
  </si>
  <si>
    <t>193.902276M</t>
  </si>
  <si>
    <t>SAMI PHARMACEUTICALS (PRIVATE) LIMITED</t>
  </si>
  <si>
    <t>134.214423M</t>
  </si>
  <si>
    <t>GETZ PHARMA (PRIVATE) LIMITTED</t>
  </si>
  <si>
    <t>127.874471M</t>
  </si>
  <si>
    <t>THE SEARLE COMPANY LIMITED</t>
  </si>
  <si>
    <t>95.960044M</t>
  </si>
  <si>
    <t>SANOFI AVENTIS PAKISTAN LIMITED</t>
  </si>
  <si>
    <t>93.23936M</t>
  </si>
  <si>
    <t>PHARMEVO (PRIVATE) LIMITED</t>
  </si>
  <si>
    <t>58.977641M</t>
  </si>
  <si>
    <t>MARTIN DOW MARKER LIMITED</t>
  </si>
  <si>
    <t>58.6356M</t>
  </si>
  <si>
    <t>INDUS PHARMA (PRIVATE) LIMITED</t>
  </si>
  <si>
    <t>HIGHNOON LABORATORIES LIMITED</t>
  </si>
  <si>
    <t>Lahore, Lahore,</t>
  </si>
  <si>
    <t>58.176665M</t>
  </si>
  <si>
    <t>HILTON PHARMA (PRIVATE) LIMITED</t>
  </si>
  <si>
    <t>55.361779M</t>
  </si>
  <si>
    <t>RECKITT BENCKISER PAKISTAN LIMITED</t>
  </si>
  <si>
    <t>50.28861M</t>
  </si>
  <si>
    <t>PHARMATEC PAKISTAN (PRIVATE) LIMITED.</t>
  </si>
  <si>
    <t>48.863M</t>
  </si>
  <si>
    <t>SHAIGAN PHARMACEUTICALS (PRIVATE) LIMITED</t>
  </si>
  <si>
    <t>Rawalpindi,</t>
  </si>
  <si>
    <t>SCILIFE PHARMA (PRIVATE) LIMITED</t>
  </si>
  <si>
    <t>MUNAWAR PHARMA (PVT) LTD</t>
  </si>
  <si>
    <t>43.9767M</t>
  </si>
  <si>
    <t>PACIFIC PHARMACEUTICALS LTD</t>
  </si>
  <si>
    <t>Lahore,</t>
  </si>
  <si>
    <t>34.2041M</t>
  </si>
  <si>
    <t>FEROZSONS LABORATORIES LIMITED</t>
  </si>
  <si>
    <t>34.198484M</t>
  </si>
  <si>
    <t>NABIQASIM INDUSTRIES (PRIVATE) LIMITED</t>
  </si>
  <si>
    <t>32.184307M</t>
  </si>
  <si>
    <t>BARRETT HODGSON PAKISTAN (PRIVATE) LIMITED</t>
  </si>
  <si>
    <t>27.216691M</t>
  </si>
  <si>
    <t>MACTER INTERNATIONAL LIMITED</t>
  </si>
  <si>
    <t>26.943645M</t>
  </si>
  <si>
    <t>SEMOS PHARMACEUTICALS (PRIVATE) LIMITED</t>
  </si>
  <si>
    <t>26.483746M</t>
  </si>
  <si>
    <t>NEUTRO PHARMA (PVT.) LIMITED</t>
  </si>
  <si>
    <t>CCL PHARMACEUTICALS (PVT.) LIMITED</t>
  </si>
  <si>
    <t>PHARMAGEN LIMITED</t>
  </si>
  <si>
    <t>U M ENTERPRISES</t>
  </si>
  <si>
    <t>24.4315M</t>
  </si>
  <si>
    <t>BOSCH PHARMACEUTICALS (PRIVATE) LIMITED</t>
  </si>
  <si>
    <t>22.819021M</t>
  </si>
  <si>
    <t>SCHAZOO ZAKA PRIVATE LIMITED</t>
  </si>
  <si>
    <t>Sheikhupura, Punjab,</t>
  </si>
  <si>
    <t>21.98835M</t>
  </si>
  <si>
    <t>ZAFA PHARMACEUTICAL LABORATORIES (PVT.) LIMITED</t>
  </si>
  <si>
    <t>17.883858M</t>
  </si>
  <si>
    <t>MEDI PAK LIMITED</t>
  </si>
  <si>
    <t>WILSHIRE LABORATORIES (PRIVATE) LIMITED</t>
  </si>
  <si>
    <t>17.786132M</t>
  </si>
  <si>
    <t>POPULAR CHEMICAL WORKS (PRIVATE) LIMITED</t>
  </si>
  <si>
    <t>17.10205M</t>
  </si>
  <si>
    <t>ASPIN PHARMA (PVT.) LIMITED</t>
  </si>
  <si>
    <t>15.294119M</t>
  </si>
  <si>
    <t>GEOFMAN PHARMACEUTICALS (PRIVATE) LIMITED</t>
  </si>
  <si>
    <t>14.6589M</t>
  </si>
  <si>
    <t>POLYFINE CHEMPHARMA (PVT) LTD</t>
  </si>
  <si>
    <t>Peshawar,</t>
  </si>
  <si>
    <t>FYNK PHARMACEUTICALS (PVT.) LIMITED</t>
  </si>
  <si>
    <t>NATIONAL FEEDS LTD</t>
  </si>
  <si>
    <t>Shiekhupura, Lahore,</t>
  </si>
  <si>
    <t>14.304726M</t>
  </si>
  <si>
    <t>OTSUKA PAKISTAN LIMITED</t>
  </si>
  <si>
    <t>12.441255M</t>
  </si>
  <si>
    <t>MAPLE PHARMACEUTICALS PRIVATE LIMITED</t>
  </si>
  <si>
    <t>12.21575M</t>
  </si>
  <si>
    <t>VISION PHARMACEUTICALS (PRIVATE) LIMITED</t>
  </si>
  <si>
    <t>Islamabad, Islamabad,</t>
  </si>
  <si>
    <t>PLATINUM PHARMACEUTICALS PRIVATE LIMITED</t>
  </si>
  <si>
    <t>12.172718M</t>
  </si>
  <si>
    <t>WYETH LABORATORIES PAKISTAN LTD</t>
  </si>
  <si>
    <t>12.166887M</t>
  </si>
  <si>
    <t>CITI PHARMA (PVT.) LIMITED</t>
  </si>
  <si>
    <t>Kasur, Punjab,</t>
  </si>
  <si>
    <t>FM DISTRIBUTORS</t>
  </si>
  <si>
    <t>11.4255M</t>
  </si>
  <si>
    <t>FRONTIER DEXTROSE LTD</t>
  </si>
  <si>
    <t>10.945312M</t>
  </si>
  <si>
    <t>SELMORE PHARMACEUTICALS (PVT) LIMITED</t>
  </si>
  <si>
    <t>EFROZE CHEMICAL INDUSTRIES (PRIVATE) LIMITED</t>
  </si>
  <si>
    <t>10.798723M</t>
  </si>
  <si>
    <t>NAWAN LABORATORIES (PVT) LTD</t>
  </si>
  <si>
    <t>10.456682M</t>
  </si>
  <si>
    <t>HANSEL PHARMACEUTICALS (PRIVATE) LIMITED</t>
  </si>
  <si>
    <t>https://www.dnb.com/business-directory/company-information.pharmaceutical-manufacturing.pk.html?page=2</t>
  </si>
  <si>
    <t>Parazelsus Talal 300 0206037</t>
  </si>
  <si>
    <t>Panadol Extra tab</t>
  </si>
  <si>
    <t>Panadol CF  tab</t>
  </si>
  <si>
    <t>Panadol drops 30 ml</t>
  </si>
  <si>
    <t>Panadol liq 120ml</t>
  </si>
  <si>
    <t>panadol fort susp</t>
  </si>
  <si>
    <t>hydrozole cream</t>
  </si>
  <si>
    <t>done</t>
  </si>
  <si>
    <t>Kalv</t>
  </si>
  <si>
    <t>oxidil 500mg inj</t>
  </si>
  <si>
    <t>nepanac eye drops</t>
  </si>
  <si>
    <t>hicel eye drops</t>
  </si>
  <si>
    <t>Zolid Plus tab 15mg / 500mg</t>
  </si>
  <si>
    <t>Trevia  tab 100mg</t>
  </si>
  <si>
    <t>orlifit tab 120mg</t>
  </si>
  <si>
    <t>Zolid Plus tab 15mg / 850mg</t>
  </si>
  <si>
    <t>trevia met tab 50mg /850mg</t>
  </si>
  <si>
    <t>lotepred forte 5ml eye drops</t>
  </si>
  <si>
    <t>rocip eye drops</t>
  </si>
  <si>
    <t>memamox 5ml eye drops</t>
  </si>
  <si>
    <t>mydosone eye drops</t>
  </si>
  <si>
    <t>eyfem-N eye drops</t>
  </si>
  <si>
    <t>enier 8mg tab</t>
  </si>
  <si>
    <t>valam tab 5/160 mg</t>
  </si>
  <si>
    <t>sartan-H</t>
  </si>
  <si>
    <t>olesta-AM 5mg/20mg</t>
  </si>
  <si>
    <t>dio plus tab 10/160</t>
  </si>
  <si>
    <t>coversyl 2mg</t>
  </si>
  <si>
    <t>coversyl 8mg</t>
  </si>
  <si>
    <t>augmintin 325mg</t>
  </si>
  <si>
    <t>advant 8mg</t>
  </si>
  <si>
    <t>getryl 2mg</t>
  </si>
  <si>
    <t>lipiget 10mg</t>
  </si>
  <si>
    <t xml:space="preserve">arnil p 50 mg tab </t>
  </si>
  <si>
    <t xml:space="preserve">risek 20mg </t>
  </si>
  <si>
    <t xml:space="preserve">jettipar cap </t>
  </si>
  <si>
    <t>entamizole DS tab</t>
  </si>
  <si>
    <t xml:space="preserve">feldene tab </t>
  </si>
  <si>
    <t xml:space="preserve">isapghol 25g carton pack </t>
  </si>
  <si>
    <t xml:space="preserve">nebulizer mask adults </t>
  </si>
  <si>
    <t>mercury thermomoter  (12pc pack)</t>
  </si>
  <si>
    <t>syringes 60cc</t>
  </si>
  <si>
    <t xml:space="preserve">umer usman bandages 2' </t>
  </si>
  <si>
    <t xml:space="preserve">umer usman bandages 3' </t>
  </si>
  <si>
    <t xml:space="preserve">umer usman bandages 4' </t>
  </si>
  <si>
    <t xml:space="preserve">umer usman bandages 6' </t>
  </si>
  <si>
    <t>peridopa 50/100/12.5</t>
  </si>
  <si>
    <t>hyderquin plus cream</t>
  </si>
  <si>
    <t>scar care gel</t>
  </si>
  <si>
    <t>xplended 20mg</t>
  </si>
  <si>
    <t>cobalmin 500mcg</t>
  </si>
  <si>
    <t>neurobion tab</t>
  </si>
  <si>
    <t>leflox 250mg</t>
  </si>
  <si>
    <t xml:space="preserve">voltral tab 50mg </t>
  </si>
  <si>
    <t>ds</t>
  </si>
  <si>
    <t>Gen Dist</t>
  </si>
  <si>
    <t>olanzia 5mg tab</t>
  </si>
  <si>
    <t>coldene syp</t>
  </si>
  <si>
    <t>thu</t>
  </si>
  <si>
    <t>wed</t>
  </si>
  <si>
    <t>mon</t>
  </si>
  <si>
    <t>tue</t>
  </si>
  <si>
    <t>sun</t>
  </si>
  <si>
    <t>fri</t>
  </si>
  <si>
    <t>sat</t>
  </si>
  <si>
    <t>polyfax  eye ointm</t>
  </si>
  <si>
    <t>acefyl syp 120ml green</t>
  </si>
  <si>
    <t xml:space="preserve">kestine 10mg </t>
  </si>
  <si>
    <t>Mon,Wed</t>
  </si>
  <si>
    <t xml:space="preserve">T day tab </t>
  </si>
  <si>
    <t>calcee 1000 sachet</t>
  </si>
  <si>
    <t xml:space="preserve">coldene tab </t>
  </si>
  <si>
    <t>Thu shahzeb 0303 5455 180 ,
Friday mateen 0336 9483 968
Tues khizar 332 0556610</t>
  </si>
  <si>
    <t>prem hinoon</t>
  </si>
  <si>
    <t>Prem pharmevo</t>
  </si>
  <si>
    <t>pharmevo atco mecter</t>
  </si>
  <si>
    <t>prem sandoz</t>
  </si>
  <si>
    <t xml:space="preserve">sandoz sanoofi bosch  </t>
  </si>
  <si>
    <t>Papmers</t>
  </si>
  <si>
    <t>dayalets</t>
  </si>
  <si>
    <t>mucolator sachet</t>
  </si>
  <si>
    <t>telsarta A 5/80mg tab</t>
  </si>
  <si>
    <t>evopride 4mg</t>
  </si>
  <si>
    <t>betaderm cream  15g</t>
  </si>
  <si>
    <t>betaderm oint  15g</t>
  </si>
  <si>
    <t>inderal 10mg</t>
  </si>
  <si>
    <t>ind3ral 40mg</t>
  </si>
  <si>
    <t>beflam (pack of 20)</t>
  </si>
  <si>
    <t>rex (pack of 20)</t>
  </si>
  <si>
    <t>ansaid tab</t>
  </si>
  <si>
    <t>sat, wed</t>
  </si>
  <si>
    <t>mon,thu</t>
  </si>
  <si>
    <t xml:space="preserve">thu
03118168815 </t>
  </si>
  <si>
    <t>sunblock screen VC  century beauty</t>
  </si>
  <si>
    <t>due whitening cream</t>
  </si>
  <si>
    <t>sundal cream</t>
  </si>
  <si>
    <t>clean and clear f/wash</t>
  </si>
  <si>
    <t>ponds f/wash</t>
  </si>
  <si>
    <t>sudo cream</t>
  </si>
  <si>
    <t xml:space="preserve">vasline petrolium </t>
  </si>
  <si>
    <t>pampers wipes</t>
  </si>
  <si>
    <t>mahmood cheema</t>
  </si>
  <si>
    <t>lipiget 20mg</t>
  </si>
  <si>
    <t>disprin cv 100</t>
  </si>
  <si>
    <t xml:space="preserve">requip 2mg </t>
  </si>
  <si>
    <t>MnP (shahzeb)</t>
  </si>
  <si>
    <t>graceful syp</t>
  </si>
  <si>
    <t xml:space="preserve">sehatmand cap </t>
  </si>
  <si>
    <t xml:space="preserve">mospel regular 45ml </t>
  </si>
  <si>
    <t>Saniplast 4 pc</t>
  </si>
  <si>
    <t xml:space="preserve">Saniplast kids </t>
  </si>
  <si>
    <t xml:space="preserve">face mask  super care </t>
  </si>
  <si>
    <t>saniplast multiple</t>
  </si>
  <si>
    <t>surgi zs</t>
  </si>
  <si>
    <t xml:space="preserve">garam ptti 4 inch </t>
  </si>
  <si>
    <t xml:space="preserve">garam ptti 6 inch </t>
  </si>
  <si>
    <t xml:space="preserve">mortin liq </t>
  </si>
  <si>
    <t xml:space="preserve">zinco oxide adhas plaster 2.5x2m </t>
  </si>
  <si>
    <t>0334 1570417</t>
  </si>
  <si>
    <t>dr koff</t>
  </si>
  <si>
    <t>liconil cream</t>
  </si>
  <si>
    <t>pulmitac 5mg/5ml syp</t>
  </si>
  <si>
    <t>eno lemon box 72</t>
  </si>
  <si>
    <t>bismol susp</t>
  </si>
  <si>
    <t xml:space="preserve">go uric 40mg tab </t>
  </si>
  <si>
    <t>ramipace 2.5mg</t>
  </si>
  <si>
    <t xml:space="preserve">ivermite tab </t>
  </si>
  <si>
    <t>combinol-E syp</t>
  </si>
  <si>
    <t>iqbal - faiza beauty</t>
  </si>
  <si>
    <t>Haroon</t>
  </si>
  <si>
    <t>glaxose D large</t>
  </si>
  <si>
    <t>glaxose D small</t>
  </si>
  <si>
    <t>aqua vit sachet</t>
  </si>
  <si>
    <t>rizwan /BILAL 0312 9296 906 tue/fri</t>
  </si>
  <si>
    <t>mycitracin cream</t>
  </si>
  <si>
    <t>eno lemon box 12</t>
  </si>
  <si>
    <t>graceful cap</t>
  </si>
  <si>
    <t>arena gold cream</t>
  </si>
  <si>
    <t xml:space="preserve">jeteipar syp </t>
  </si>
  <si>
    <t>mohsin  0342 3270509</t>
  </si>
  <si>
    <t xml:space="preserve">0…0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</si>
  <si>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brick colic drops</t>
  </si>
  <si>
    <t>#</t>
  </si>
  <si>
    <t>parazel</t>
  </si>
  <si>
    <t>0322 5163029  , 0331 5917758</t>
  </si>
  <si>
    <t>depilus cream</t>
  </si>
  <si>
    <t>hylo eye drops</t>
  </si>
  <si>
    <t>florozil eye drops</t>
  </si>
  <si>
    <t>polymalt F tab</t>
  </si>
  <si>
    <t>ufirm 10 mg tab</t>
  </si>
  <si>
    <t>ufirm 20 mg tab</t>
  </si>
  <si>
    <t>vidacal C sachet</t>
  </si>
  <si>
    <t>esglit 10 mg tab</t>
  </si>
  <si>
    <t>jetepar tablets</t>
  </si>
  <si>
    <t>nise 100mg tabs</t>
  </si>
  <si>
    <t>epival syp</t>
  </si>
  <si>
    <t>bremax 2mg tab</t>
  </si>
  <si>
    <t>curine eye drops</t>
  </si>
  <si>
    <t xml:space="preserve"> Tel  +92 21 35375871 /030282 97272 / 030282 07272
prazelsus Rashed -0201 8469 444 , reg is in progress</t>
  </si>
  <si>
    <t xml:space="preserve">spirit 3oml </t>
  </si>
  <si>
    <t>herbal</t>
  </si>
  <si>
    <t>tut siah mulatthi</t>
  </si>
  <si>
    <t>mnp,ds,vikor,nimra,pkag</t>
  </si>
  <si>
    <t>TRUPRIL 10MG</t>
  </si>
  <si>
    <t>sohail bhatti</t>
  </si>
  <si>
    <t xml:space="preserve">0334 8642373 </t>
  </si>
  <si>
    <t>mahmood cheema wife</t>
  </si>
  <si>
    <t>cardnit 6.4mg</t>
  </si>
  <si>
    <t>herbesser 60</t>
  </si>
  <si>
    <t>herbesser 90 sr</t>
  </si>
  <si>
    <t>abdul qayyum</t>
  </si>
  <si>
    <t>nebil 2.5mg</t>
  </si>
  <si>
    <t>qalsan D</t>
  </si>
  <si>
    <t>omega 20mg</t>
  </si>
  <si>
    <t>neuromet</t>
  </si>
  <si>
    <t>loprin 75mg</t>
  </si>
  <si>
    <t>trihemic 600</t>
  </si>
  <si>
    <t>sofvasc 10mg</t>
  </si>
  <si>
    <t>xavor diu</t>
  </si>
  <si>
    <t>lexotanil 3mg</t>
  </si>
  <si>
    <t>surbex z</t>
  </si>
  <si>
    <t>calcee t 20</t>
  </si>
  <si>
    <t>0301 8564911</t>
  </si>
  <si>
    <t>`</t>
  </si>
  <si>
    <t>0311 9655696</t>
  </si>
  <si>
    <t>sulphur soap lady</t>
  </si>
  <si>
    <t>sulphur soap</t>
  </si>
  <si>
    <t>mnp, pevo,ds</t>
  </si>
  <si>
    <t>FML  L/film 5ml drops</t>
  </si>
  <si>
    <t xml:space="preserve">FML-NEO </t>
  </si>
  <si>
    <t>Pnet</t>
  </si>
  <si>
    <t>augmentin 312.5 syp</t>
  </si>
  <si>
    <t>tenormin 50mg tab</t>
  </si>
  <si>
    <t>brick colic syp</t>
  </si>
  <si>
    <t>augmentin 156.25 syp</t>
  </si>
  <si>
    <t xml:space="preserve">tiger mask </t>
  </si>
  <si>
    <t>panadol forte susp</t>
  </si>
  <si>
    <t>sharbat folad</t>
  </si>
  <si>
    <t xml:space="preserve">TT peppermint syp </t>
  </si>
  <si>
    <t>gasnil syp</t>
  </si>
  <si>
    <t>hazmojan phakki</t>
  </si>
  <si>
    <t>7/21 ki expiry less ho gi ibl Searle ki</t>
  </si>
  <si>
    <t>ibl zeeshan</t>
  </si>
  <si>
    <t>5may21</t>
  </si>
  <si>
    <t>Fre Ac 20 mg</t>
  </si>
  <si>
    <t>khan</t>
  </si>
  <si>
    <t>0342 2351044</t>
  </si>
  <si>
    <t xml:space="preserve">pelton v tab </t>
  </si>
  <si>
    <t>zestril 5mg</t>
  </si>
  <si>
    <t xml:space="preserve">hp tue/wed </t>
  </si>
  <si>
    <t>ds, pnet, vikor,nt</t>
  </si>
  <si>
    <t>sofvasc 5mg tab</t>
  </si>
  <si>
    <t>sulvorid 25mg</t>
  </si>
  <si>
    <t>???</t>
  </si>
  <si>
    <t>manufa</t>
  </si>
  <si>
    <t>akseer hazmoon</t>
  </si>
  <si>
    <t>cac 1000 T20 orange</t>
  </si>
  <si>
    <t xml:space="preserve">pulse oxymeter </t>
  </si>
  <si>
    <t>Avorek 50mg Tablets 20's</t>
  </si>
  <si>
    <t>uncle unifiline</t>
  </si>
  <si>
    <t>arnil 50</t>
  </si>
  <si>
    <t>esso 40</t>
  </si>
  <si>
    <t>betnesol ear drops</t>
  </si>
  <si>
    <t>montiget  10mg</t>
  </si>
  <si>
    <t>debridat 100mg</t>
  </si>
  <si>
    <t>myteka 10mg</t>
  </si>
  <si>
    <t>eskem 40mg</t>
  </si>
  <si>
    <t>alp 0.5mg</t>
  </si>
  <si>
    <t>dijex mp</t>
  </si>
  <si>
    <t>asghar cotton</t>
  </si>
  <si>
    <t>gvia m 50/500</t>
  </si>
  <si>
    <t>eziday 25</t>
  </si>
  <si>
    <t>cac 1000 mango</t>
  </si>
  <si>
    <t>tricardin</t>
  </si>
  <si>
    <t>altaf ghumman</t>
  </si>
  <si>
    <t>amaryl msr 2/500</t>
  </si>
  <si>
    <t>colofac 135</t>
  </si>
  <si>
    <t>tagipmet 50/500</t>
  </si>
  <si>
    <t>getformin 2/500</t>
  </si>
  <si>
    <t>uncle jetepar</t>
  </si>
  <si>
    <t>uncle tegral</t>
  </si>
  <si>
    <t>khattak uncle</t>
  </si>
  <si>
    <t>orinase 3mg</t>
  </si>
  <si>
    <t>suger strips</t>
  </si>
  <si>
    <t>ossobon-D</t>
  </si>
  <si>
    <t>sualin blister pack</t>
  </si>
  <si>
    <t xml:space="preserve">pedrol total </t>
  </si>
  <si>
    <t>amlo-Q 5mg</t>
  </si>
  <si>
    <t>jardin D syp</t>
  </si>
  <si>
    <t>lal sharbat</t>
  </si>
  <si>
    <t>vicks vaporub</t>
  </si>
  <si>
    <t>sweet n low (sweetner)</t>
  </si>
  <si>
    <t>explended 5mg</t>
  </si>
  <si>
    <t>explended 10mg</t>
  </si>
  <si>
    <t>herbessor 90 SR</t>
  </si>
  <si>
    <t xml:space="preserve">lowplat plus 75 </t>
  </si>
  <si>
    <t xml:space="preserve">xavor diu </t>
  </si>
  <si>
    <t>cream</t>
  </si>
  <si>
    <t>syp</t>
  </si>
  <si>
    <t>eye/ear drops</t>
  </si>
  <si>
    <t xml:space="preserve">freehale sachet </t>
  </si>
  <si>
    <t xml:space="preserve">eskem 40mg tab </t>
  </si>
  <si>
    <t>freehale 5mg tab</t>
  </si>
  <si>
    <t xml:space="preserve">lcyn 250mg </t>
  </si>
  <si>
    <t>freestyle</t>
  </si>
  <si>
    <t>safety vinyl gloves</t>
  </si>
  <si>
    <t>xplendid 10 mg</t>
  </si>
  <si>
    <t>xplendid 5mg</t>
  </si>
  <si>
    <t>ascard 75</t>
  </si>
  <si>
    <t>softin tab</t>
  </si>
  <si>
    <t>plantcal tab</t>
  </si>
  <si>
    <t>mefgesic tab</t>
  </si>
  <si>
    <t>meprazol 20mg tab</t>
  </si>
  <si>
    <t>meprazol 40mg tab</t>
  </si>
  <si>
    <t>male urine bottle</t>
  </si>
  <si>
    <t xml:space="preserve">umer usman cotton banages 5cm </t>
  </si>
  <si>
    <t>cotton 400gm - non sterlized</t>
  </si>
  <si>
    <t xml:space="preserve">insulin humulin </t>
  </si>
  <si>
    <t>joshanda qarshi</t>
  </si>
  <si>
    <t xml:space="preserve">genix </t>
  </si>
  <si>
    <t>saniplast -  box</t>
  </si>
  <si>
    <t xml:space="preserve"> mobile card 10am 0300 56789 72</t>
  </si>
  <si>
    <t>dio plus 10/160</t>
  </si>
  <si>
    <t>dio plus 5/160</t>
  </si>
  <si>
    <t xml:space="preserve">ibnep solution </t>
  </si>
  <si>
    <t>naproxen 500mg tab</t>
  </si>
  <si>
    <t>DETRUSITOL 2MG</t>
  </si>
  <si>
    <t>pharmevo atco mecter 
( zohaib + bilal) till 2 pm</t>
  </si>
  <si>
    <t>boun T gel</t>
  </si>
  <si>
    <t>jetti par cap</t>
  </si>
  <si>
    <t>eziday 50mg</t>
  </si>
  <si>
    <t>calan sr 240mg</t>
  </si>
  <si>
    <t>Unifyline Tablets 400mg</t>
  </si>
  <si>
    <t>diamacron 30mg</t>
  </si>
  <si>
    <t>tenormin 25mg</t>
  </si>
  <si>
    <t>rolip 5mg</t>
  </si>
  <si>
    <t>month end</t>
  </si>
  <si>
    <t>tegral</t>
  </si>
  <si>
    <t>uk uncle</t>
  </si>
  <si>
    <t>selanz sr</t>
  </si>
  <si>
    <t>cac 1000</t>
  </si>
  <si>
    <t>glucophage 500</t>
  </si>
  <si>
    <t>uperio 100mg</t>
  </si>
  <si>
    <t>xurin k</t>
  </si>
  <si>
    <t>nebil 2.5</t>
  </si>
  <si>
    <t xml:space="preserve">qalsan d orange </t>
  </si>
  <si>
    <t xml:space="preserve">trihemmic </t>
  </si>
  <si>
    <t xml:space="preserve">neuromet </t>
  </si>
  <si>
    <t>omega 20</t>
  </si>
  <si>
    <t>zurig 40</t>
  </si>
  <si>
    <t>uncle neromet</t>
  </si>
  <si>
    <t>moazzan imran sb</t>
  </si>
  <si>
    <t xml:space="preserve">uncle khalid </t>
  </si>
  <si>
    <t xml:space="preserve">pulmitec </t>
  </si>
  <si>
    <t xml:space="preserve">syp sirolin </t>
  </si>
  <si>
    <t>tab ternalene 2mg</t>
  </si>
  <si>
    <t>fosamax tab</t>
  </si>
  <si>
    <t>inosita 50/1000</t>
  </si>
  <si>
    <t>ALP 0.25mg</t>
  </si>
  <si>
    <t>acen scar care</t>
  </si>
  <si>
    <t xml:space="preserve">acylex </t>
  </si>
  <si>
    <t xml:space="preserve">acort </t>
  </si>
  <si>
    <t>acdermil</t>
  </si>
  <si>
    <t>adapco</t>
  </si>
  <si>
    <t>advantan c l</t>
  </si>
  <si>
    <t>baycuten n</t>
  </si>
  <si>
    <t>bepanthen</t>
  </si>
  <si>
    <t>acsolve c l</t>
  </si>
  <si>
    <t>betagenic cream</t>
  </si>
  <si>
    <t>bifomyk</t>
  </si>
  <si>
    <t xml:space="preserve">brufen </t>
  </si>
  <si>
    <t>betaderm c o</t>
  </si>
  <si>
    <t>betacin n c o</t>
  </si>
  <si>
    <t>betnoa c o</t>
  </si>
  <si>
    <t>betnovate n c o</t>
  </si>
  <si>
    <t>bonjela gel</t>
  </si>
  <si>
    <t xml:space="preserve">canesten c vcream </t>
  </si>
  <si>
    <t>clobederm c o</t>
  </si>
  <si>
    <t>clobederm nn o</t>
  </si>
  <si>
    <t>clobecate c o</t>
  </si>
  <si>
    <t xml:space="preserve">conttatucbex </t>
  </si>
  <si>
    <t xml:space="preserve">crolimus </t>
  </si>
  <si>
    <t>depilex c</t>
  </si>
  <si>
    <t>dermovare c o</t>
  </si>
  <si>
    <t>dermovare nn o</t>
  </si>
  <si>
    <t>dermoquin c</t>
  </si>
  <si>
    <t>dermpaque c</t>
  </si>
  <si>
    <t>daktrain gel</t>
  </si>
  <si>
    <t>dektatarim c</t>
  </si>
  <si>
    <t xml:space="preserve">dectacort c </t>
  </si>
  <si>
    <t>derbit b</t>
  </si>
  <si>
    <t>dicloran gel</t>
  </si>
  <si>
    <t>flogocid c</t>
  </si>
  <si>
    <t>fucicort c</t>
  </si>
  <si>
    <t>fucidin c o</t>
  </si>
  <si>
    <t>fucidin h c</t>
  </si>
  <si>
    <t xml:space="preserve">fusiderm b </t>
  </si>
  <si>
    <t>fusederm c</t>
  </si>
  <si>
    <t>hyderquin plus c</t>
  </si>
  <si>
    <t>hydrocorizone c</t>
  </si>
  <si>
    <t>hydrozole c</t>
  </si>
  <si>
    <t>kanadex n c</t>
  </si>
  <si>
    <t>kanacomb c</t>
  </si>
  <si>
    <t>kanalog oint</t>
  </si>
  <si>
    <t>tryptanol 25mg tab</t>
  </si>
  <si>
    <t>esso 40mg</t>
  </si>
  <si>
    <t>sold</t>
  </si>
  <si>
    <t>diff</t>
  </si>
  <si>
    <t>in stock</t>
  </si>
  <si>
    <t>lexonanil 3</t>
  </si>
  <si>
    <t>lotion</t>
  </si>
  <si>
    <t>inhaler</t>
  </si>
  <si>
    <t>vitamins</t>
  </si>
  <si>
    <t xml:space="preserve">provate g cream </t>
  </si>
  <si>
    <t>tenormin 25mg tab</t>
  </si>
  <si>
    <t>mnp,hinoon,isb</t>
  </si>
  <si>
    <t>isapghol 150 jar</t>
  </si>
  <si>
    <t>ISB (sami, - mon/wed/sat</t>
  </si>
  <si>
    <t xml:space="preserve">norvasc 5mg </t>
  </si>
  <si>
    <t xml:space="preserve">vibramycin </t>
  </si>
  <si>
    <t>runnin sold total</t>
  </si>
  <si>
    <t>calculated  bal</t>
  </si>
  <si>
    <t>actual bal</t>
  </si>
  <si>
    <t>ALP 0.5mg</t>
  </si>
  <si>
    <t>batch</t>
  </si>
  <si>
    <t>p07120</t>
  </si>
  <si>
    <t>kinz inj</t>
  </si>
  <si>
    <t>//</t>
  </si>
  <si>
    <t>librax 2.5</t>
  </si>
  <si>
    <t>p06869</t>
  </si>
  <si>
    <t>sgIndrop D  1 capsule</t>
  </si>
  <si>
    <t>indrop d oral - 1 ampule</t>
  </si>
  <si>
    <t>freehale 10mg tab</t>
  </si>
  <si>
    <t>rize 20mg</t>
  </si>
  <si>
    <t>platinium</t>
  </si>
  <si>
    <t>polymalt tab</t>
  </si>
  <si>
    <t>rivotril drps 2.5mg</t>
  </si>
  <si>
    <t>m1953</t>
  </si>
  <si>
    <t xml:space="preserve">colgate </t>
  </si>
  <si>
    <t>polyfax skin oint</t>
  </si>
  <si>
    <t>imran ccl -2 pm Friday</t>
  </si>
  <si>
    <t>stretrchable crepe bandage</t>
  </si>
  <si>
    <t>Nimra , manzar , mon/tue
sales manager 0321 5335 213</t>
  </si>
  <si>
    <t>parazel mon/tue</t>
  </si>
  <si>
    <t>glorious - mon/tue</t>
  </si>
  <si>
    <t xml:space="preserve">ds </t>
  </si>
  <si>
    <t>nimra, mnp, sanoofi, isb, praz,sn,
platinum</t>
  </si>
  <si>
    <t xml:space="preserve">mnp,ds,vikor,nimra,pkag, 
isb , </t>
  </si>
  <si>
    <t>nt, ibl</t>
  </si>
  <si>
    <t>peditral liquid orange</t>
  </si>
  <si>
    <t>peditral liquid regular</t>
  </si>
  <si>
    <t>130 left</t>
  </si>
  <si>
    <t>augmentin 1000</t>
  </si>
  <si>
    <t>041 5411104 shaheen chem</t>
  </si>
  <si>
    <t xml:space="preserve">poleneck soft color M - black </t>
  </si>
  <si>
    <t>syringe 1cc</t>
  </si>
  <si>
    <t>jetipar caps</t>
  </si>
  <si>
    <t>sirolin syp</t>
  </si>
  <si>
    <t>dalacin 150 mg tab</t>
  </si>
  <si>
    <t>dalacin 300 mg tab</t>
  </si>
  <si>
    <t xml:space="preserve">prozac 20mg </t>
  </si>
  <si>
    <t>acefyl cough syp</t>
  </si>
  <si>
    <t>boric acid</t>
  </si>
  <si>
    <t>mrs khalid</t>
  </si>
  <si>
    <t>eno lemon 72</t>
  </si>
  <si>
    <t>eno orange 72</t>
  </si>
  <si>
    <t>deprel 50mg tab</t>
  </si>
  <si>
    <t>ceregin 1.5mg tab</t>
  </si>
  <si>
    <t>uncle bashir stomach chacha</t>
  </si>
  <si>
    <t>frontline customer</t>
  </si>
  <si>
    <t>norvasc 5mg</t>
  </si>
  <si>
    <t>frontline spray for pets</t>
  </si>
  <si>
    <t>hinoon ccl siza genetics</t>
  </si>
  <si>
    <t xml:space="preserve">face mask  black </t>
  </si>
  <si>
    <t>face mask  blue</t>
  </si>
  <si>
    <t>surgical gloves (pack of 2)</t>
  </si>
  <si>
    <t>0317 8262728</t>
  </si>
  <si>
    <t>nayyar khan karachi</t>
  </si>
  <si>
    <t>alp</t>
  </si>
  <si>
    <t>lays</t>
  </si>
  <si>
    <t>septran ds</t>
  </si>
  <si>
    <t>dimeco syp</t>
  </si>
  <si>
    <t>ismaeel</t>
  </si>
  <si>
    <t>ceremin 800</t>
  </si>
  <si>
    <t>qusel 100mg</t>
  </si>
  <si>
    <t>risp 2mg</t>
  </si>
  <si>
    <t>vildomet 50/10000</t>
  </si>
  <si>
    <t>catrtezer blood glucose test streip</t>
  </si>
  <si>
    <t>dapakon 500</t>
  </si>
  <si>
    <t>yasir pharmacist</t>
  </si>
  <si>
    <t>synalgo tab</t>
  </si>
  <si>
    <t>ossobon D tab</t>
  </si>
  <si>
    <t>gen dist - 0331 5066708</t>
  </si>
  <si>
    <t>betnovate n oint</t>
  </si>
  <si>
    <t>nt</t>
  </si>
  <si>
    <t>solvocef 500mg</t>
  </si>
  <si>
    <t xml:space="preserve">alflorex </t>
  </si>
  <si>
    <t>332 786 3309</t>
  </si>
  <si>
    <t>Tab lexotanil 3mg</t>
  </si>
  <si>
    <t>Buzon tab       4mg</t>
  </si>
  <si>
    <t xml:space="preserve">Kempro tab.    </t>
  </si>
  <si>
    <t>Xenglumet 12.5+1000</t>
  </si>
  <si>
    <t xml:space="preserve">Flux capsule  20mg.  </t>
  </si>
  <si>
    <t xml:space="preserve">Piozer.  45mg </t>
  </si>
  <si>
    <t xml:space="preserve">Mark 20 tab. </t>
  </si>
  <si>
    <t xml:space="preserve">Epival cr 500mg 60 tabs </t>
  </si>
  <si>
    <t>Baki sari 30 tablets</t>
  </si>
  <si>
    <t>xynosine nasal spray</t>
  </si>
  <si>
    <t xml:space="preserve">fasigyn </t>
  </si>
  <si>
    <t>&lt;xml&gt;</t>
  </si>
  <si>
    <t>&lt;docs&gt;</t>
  </si>
  <si>
    <t>Ashraf Janbaz</t>
  </si>
  <si>
    <t>Hamza Malik</t>
  </si>
  <si>
    <t>Ali Noman</t>
  </si>
  <si>
    <t>Haseeb Abdul</t>
  </si>
  <si>
    <t>Yunus Fayzan</t>
  </si>
  <si>
    <t>Safeer Waheed</t>
  </si>
  <si>
    <t>Qamar Waseem</t>
  </si>
  <si>
    <t>Bilal Hassaan</t>
  </si>
  <si>
    <t>Subhan Ahmed</t>
  </si>
  <si>
    <t>Hadi Abdul</t>
  </si>
  <si>
    <t>Manan Abdul</t>
  </si>
  <si>
    <t>Waheed Haider</t>
  </si>
  <si>
    <t>Bin Qammar Muhammad</t>
  </si>
  <si>
    <t>Shahid Usman</t>
  </si>
  <si>
    <t>Ali Ujala</t>
  </si>
  <si>
    <t>Ahmed Muizz</t>
  </si>
  <si>
    <t>Khan Hayat</t>
  </si>
  <si>
    <t>Malik Asif</t>
  </si>
  <si>
    <t>Hussain Liaqat</t>
  </si>
  <si>
    <t>Lashari Hussain</t>
  </si>
  <si>
    <t>Mehmood Farrukh</t>
  </si>
  <si>
    <t>Malik Adeel</t>
  </si>
  <si>
    <t>Niazi Irfan</t>
  </si>
  <si>
    <t>Shakeel Sohail</t>
  </si>
  <si>
    <t>Nabi Hassan</t>
  </si>
  <si>
    <t>Janjua Ali</t>
  </si>
  <si>
    <t>Khan Rambeel</t>
  </si>
  <si>
    <t>Zaman Taimoor</t>
  </si>
  <si>
    <t>Tanoli Amir</t>
  </si>
  <si>
    <t>Sakhawat Umer</t>
  </si>
  <si>
    <t>Yousuf Muhammad</t>
  </si>
  <si>
    <t>Shoaib Khawaja</t>
  </si>
  <si>
    <t>Durrani Usman</t>
  </si>
  <si>
    <t>Umair Rawal</t>
  </si>
  <si>
    <t>Lashari Irfan</t>
  </si>
  <si>
    <t>Dayo Shahid</t>
  </si>
  <si>
    <t>Zahra Hina</t>
  </si>
  <si>
    <t>khan Shahzad</t>
  </si>
  <si>
    <t>Mary Rose</t>
  </si>
  <si>
    <t>Adil Arshad/ELink</t>
  </si>
  <si>
    <t>Amber Imran/ELink</t>
  </si>
  <si>
    <t>0341 482 9947</t>
  </si>
  <si>
    <t>0313 918 4882</t>
  </si>
  <si>
    <t>ashu s</t>
  </si>
  <si>
    <t xml:space="preserve">genvit </t>
  </si>
  <si>
    <t>medeast</t>
  </si>
  <si>
    <t xml:space="preserve">medeast </t>
  </si>
  <si>
    <t>roghan e laung</t>
  </si>
  <si>
    <t>betaderm lotion</t>
  </si>
  <si>
    <t>eger 20mg</t>
  </si>
  <si>
    <t>eger 40mg</t>
  </si>
  <si>
    <t xml:space="preserve">eskem 20mg tab </t>
  </si>
  <si>
    <t>ruling  20mg tab</t>
  </si>
  <si>
    <t>kempro tabs</t>
  </si>
  <si>
    <t>zyrtec tablets</t>
  </si>
  <si>
    <t>advant 8mg   16 mg</t>
  </si>
  <si>
    <t>copex anti lice lotion</t>
  </si>
  <si>
    <t>augmentin 625mg tab</t>
  </si>
  <si>
    <t>norvasc 5mg tab</t>
  </si>
  <si>
    <t>pyodine lotion</t>
  </si>
  <si>
    <t>cardura 2mg tab</t>
  </si>
  <si>
    <t>fasigyn 500mg</t>
  </si>
  <si>
    <t>feldene 20mg cap</t>
  </si>
  <si>
    <t>feldene gel</t>
  </si>
  <si>
    <t>ventolin 4mg tabs</t>
  </si>
  <si>
    <t>enflor sachet</t>
  </si>
  <si>
    <t>glaxose d 100 gm</t>
  </si>
  <si>
    <t>smecta sachet</t>
  </si>
  <si>
    <t>dexamethasone tab</t>
  </si>
  <si>
    <t>sitaglumet 50/1000</t>
  </si>
  <si>
    <t>nebil 5 mg</t>
  </si>
  <si>
    <t>sustac 2.6mg</t>
  </si>
  <si>
    <t>zopent 20mg</t>
  </si>
  <si>
    <t>dioplus 5/160mg</t>
  </si>
  <si>
    <t>Bal</t>
  </si>
  <si>
    <t>due amount</t>
  </si>
  <si>
    <t>recvd</t>
  </si>
  <si>
    <t>desc</t>
  </si>
  <si>
    <t>ponstan forte</t>
  </si>
  <si>
    <t xml:space="preserve">abdullah paint </t>
  </si>
  <si>
    <t xml:space="preserve"> 2 pulpy</t>
  </si>
  <si>
    <t xml:space="preserve">lcyn 500mg </t>
  </si>
  <si>
    <t>ventolin 4mg tab</t>
  </si>
  <si>
    <t>myteka 5mg</t>
  </si>
  <si>
    <t>quibron t/sr</t>
  </si>
  <si>
    <t>cicatrin powder</t>
  </si>
  <si>
    <t>betasalic ointment</t>
  </si>
  <si>
    <t>betasalic lotion</t>
  </si>
  <si>
    <t>ringer lactate 1000ml</t>
  </si>
  <si>
    <t>black glycerin 25ml</t>
  </si>
  <si>
    <t>mepore 9x25</t>
  </si>
  <si>
    <t>betacin n cream</t>
  </si>
  <si>
    <t>feroglobin b12 caps</t>
  </si>
  <si>
    <t>khatooni</t>
  </si>
  <si>
    <t>Alkacitron 120ml syrup</t>
  </si>
  <si>
    <t>1 pack</t>
  </si>
  <si>
    <t>udl saqib</t>
  </si>
  <si>
    <t>healit oint</t>
  </si>
  <si>
    <t>pepsi shahid  316 0532176</t>
  </si>
  <si>
    <t>mepore 9x30</t>
  </si>
  <si>
    <t xml:space="preserve">mepore 8x15 </t>
  </si>
  <si>
    <t>mepore 9x20</t>
  </si>
  <si>
    <t xml:space="preserve">glaxsoze d </t>
  </si>
  <si>
    <t>super sehat mand cap</t>
  </si>
  <si>
    <t>saduri syp</t>
  </si>
  <si>
    <t xml:space="preserve">sharbat e podina </t>
  </si>
  <si>
    <t>isapghol sachet</t>
  </si>
  <si>
    <t xml:space="preserve">dil roze </t>
  </si>
  <si>
    <t>cumin oil</t>
  </si>
  <si>
    <t>gestril lemon</t>
  </si>
  <si>
    <t>gestril imli</t>
  </si>
  <si>
    <t>lilac</t>
  </si>
  <si>
    <t>lonacort oint</t>
  </si>
  <si>
    <t>lice o nil cream</t>
  </si>
  <si>
    <t xml:space="preserve">moov 25g </t>
  </si>
  <si>
    <t xml:space="preserve">mycitracin oint </t>
  </si>
  <si>
    <t>nerisone cream</t>
  </si>
  <si>
    <t>nizoral cream</t>
  </si>
  <si>
    <t>polyfex skin oint</t>
  </si>
  <si>
    <t>polyfax plus oint</t>
  </si>
  <si>
    <t>provate g cream</t>
  </si>
  <si>
    <t>provate g oint</t>
  </si>
  <si>
    <t>provate s oint</t>
  </si>
  <si>
    <t xml:space="preserve">pyodine gel </t>
  </si>
  <si>
    <t>quench cream 50gm</t>
  </si>
  <si>
    <t>quench cream 15gm</t>
  </si>
  <si>
    <t>rashnil cream</t>
  </si>
  <si>
    <t>somogel cream</t>
  </si>
  <si>
    <t>skinoren cream</t>
  </si>
  <si>
    <t>stiemazol cream</t>
  </si>
  <si>
    <t>sepcptrazole cream</t>
  </si>
  <si>
    <t>terbidern cream</t>
  </si>
  <si>
    <t>tri melasin cream</t>
  </si>
  <si>
    <t>travocort cream</t>
  </si>
  <si>
    <t>travogen cream</t>
  </si>
  <si>
    <t>voltral emulgel 50gm</t>
  </si>
  <si>
    <t>tronololate cream</t>
  </si>
  <si>
    <t>vagibact cream</t>
  </si>
  <si>
    <t>metnil v gel</t>
  </si>
  <si>
    <t xml:space="preserve">breaky tab </t>
  </si>
  <si>
    <t>canesten 1 veg of 0.5g with applicator</t>
  </si>
  <si>
    <t>canestin 1 5g vig cream</t>
  </si>
  <si>
    <t>canestin 6 vig tab</t>
  </si>
  <si>
    <t>cyprodiol tab</t>
  </si>
  <si>
    <t>glycin v 40g</t>
  </si>
  <si>
    <t>gynosprin 10%</t>
  </si>
  <si>
    <t>gynodactarin v cream</t>
  </si>
  <si>
    <t>progyluton tab</t>
  </si>
  <si>
    <t>primolut N 5gm tab</t>
  </si>
  <si>
    <t>prolifen 50g cap</t>
  </si>
  <si>
    <t>ST Mom 200 mg zafa</t>
  </si>
  <si>
    <t>acsolve cream</t>
  </si>
  <si>
    <t>betaderm oint</t>
  </si>
  <si>
    <t>betaderm cream</t>
  </si>
  <si>
    <t>betacin n  oint</t>
  </si>
  <si>
    <t>betnoa cream</t>
  </si>
  <si>
    <t>betnoa oint</t>
  </si>
  <si>
    <t>betnovate n cream</t>
  </si>
  <si>
    <t>dermovare cream</t>
  </si>
  <si>
    <t>dermovare oint</t>
  </si>
  <si>
    <t xml:space="preserve">clobecate cream </t>
  </si>
  <si>
    <t>clobecate oint</t>
  </si>
  <si>
    <t xml:space="preserve">clobederm cream </t>
  </si>
  <si>
    <t>clobederm nn oint</t>
  </si>
  <si>
    <t>kanadex n cream</t>
  </si>
  <si>
    <t>kanacomb cream</t>
  </si>
  <si>
    <t>hydrocorizone cream</t>
  </si>
  <si>
    <t>depilex cream</t>
  </si>
  <si>
    <t>dermoquin cream</t>
  </si>
  <si>
    <t>dermpaque cream</t>
  </si>
  <si>
    <t>fucicort cream</t>
  </si>
  <si>
    <t>fucidin h cream</t>
  </si>
  <si>
    <t>fusederm cream</t>
  </si>
  <si>
    <t>fucidin cream</t>
  </si>
  <si>
    <t>fucidin oint</t>
  </si>
  <si>
    <t>betnovate N  lotion</t>
  </si>
  <si>
    <t>clobederem lotion</t>
  </si>
  <si>
    <t>abocran cranberry</t>
  </si>
  <si>
    <t>aqua vit</t>
  </si>
  <si>
    <t>aerokast</t>
  </si>
  <si>
    <t>biflor</t>
  </si>
  <si>
    <t>calcee</t>
  </si>
  <si>
    <t>enflor</t>
  </si>
  <si>
    <t>focin ultra</t>
  </si>
  <si>
    <t xml:space="preserve">folivate </t>
  </si>
  <si>
    <t>myofolic</t>
  </si>
  <si>
    <t>myteake</t>
  </si>
  <si>
    <t>monurol 3g</t>
  </si>
  <si>
    <t>super cran</t>
  </si>
  <si>
    <t>onita A</t>
  </si>
  <si>
    <t>plantrcal</t>
  </si>
  <si>
    <t xml:space="preserve">smecta </t>
  </si>
  <si>
    <t xml:space="preserve">urodonal </t>
  </si>
  <si>
    <t>vidacal C</t>
  </si>
  <si>
    <t>cran max</t>
  </si>
  <si>
    <t>cran max pro</t>
  </si>
  <si>
    <t>cram maks</t>
  </si>
  <si>
    <t xml:space="preserve">ostibon </t>
  </si>
  <si>
    <t>fem</t>
  </si>
  <si>
    <t>clobederem s lotion</t>
  </si>
  <si>
    <t>clotrim lotion</t>
  </si>
  <si>
    <t>dufilm lotion</t>
  </si>
  <si>
    <t>dalacin lotion</t>
  </si>
  <si>
    <t>hivate lotion</t>
  </si>
  <si>
    <t>lotrix lotion</t>
  </si>
  <si>
    <t>risp lotion</t>
  </si>
  <si>
    <t>xyunosine salne child</t>
  </si>
  <si>
    <t xml:space="preserve">scabion </t>
  </si>
  <si>
    <t>terbisil</t>
  </si>
  <si>
    <t xml:space="preserve">terbiderm </t>
  </si>
  <si>
    <t>xyunosine salne</t>
  </si>
  <si>
    <t>provate s lotion</t>
  </si>
  <si>
    <t xml:space="preserve">ticovate </t>
  </si>
  <si>
    <t>xynosine nasal spry</t>
  </si>
  <si>
    <t>spray &amp; lotion</t>
  </si>
  <si>
    <t>azomax 200mg/5ml</t>
  </si>
  <si>
    <t>augmentin 156.25</t>
  </si>
  <si>
    <t>augmentin 312.50</t>
  </si>
  <si>
    <t>amoxil forte</t>
  </si>
  <si>
    <t>cebosh</t>
  </si>
  <si>
    <t xml:space="preserve">claritek </t>
  </si>
  <si>
    <t>calamox 156.25</t>
  </si>
  <si>
    <t>calamox 315.50</t>
  </si>
  <si>
    <t>cefiget 100mg/5ml</t>
  </si>
  <si>
    <t>cefiget ds 200mg/5ml</t>
  </si>
  <si>
    <t>cipesta</t>
  </si>
  <si>
    <t xml:space="preserve">cefim </t>
  </si>
  <si>
    <t>cefim ds</t>
  </si>
  <si>
    <t>ceclor</t>
  </si>
  <si>
    <t>caricef ds</t>
  </si>
  <si>
    <t xml:space="preserve">cefspan </t>
  </si>
  <si>
    <t>cefspan ds</t>
  </si>
  <si>
    <t>duricef</t>
  </si>
  <si>
    <t xml:space="preserve">entamizole </t>
  </si>
  <si>
    <t>flagyl susp</t>
  </si>
  <si>
    <t>klaricid</t>
  </si>
  <si>
    <t>metodine</t>
  </si>
  <si>
    <t>metodine df</t>
  </si>
  <si>
    <t>macrobac 200mg/5ml</t>
  </si>
  <si>
    <t>novidate</t>
  </si>
  <si>
    <t>zetro</t>
  </si>
  <si>
    <t xml:space="preserve">avil </t>
  </si>
  <si>
    <t>arinac</t>
  </si>
  <si>
    <t>actifed p</t>
  </si>
  <si>
    <t>actifed dm</t>
  </si>
  <si>
    <t>brufen ds</t>
  </si>
  <si>
    <t xml:space="preserve">bismol </t>
  </si>
  <si>
    <t xml:space="preserve">britanyl </t>
  </si>
  <si>
    <t>bronkal</t>
  </si>
  <si>
    <t>baydal</t>
  </si>
  <si>
    <t>caplpol</t>
  </si>
  <si>
    <t>calpol 6 pls</t>
  </si>
  <si>
    <t>colorest</t>
  </si>
  <si>
    <t>coferb</t>
  </si>
  <si>
    <t>coldene</t>
  </si>
  <si>
    <t>cosmoe</t>
  </si>
  <si>
    <t>combinol H</t>
  </si>
  <si>
    <t>duphalac</t>
  </si>
  <si>
    <t xml:space="preserve">epi </t>
  </si>
  <si>
    <t>fibo syr</t>
  </si>
  <si>
    <t>focin ds</t>
  </si>
  <si>
    <t>gixer</t>
  </si>
  <si>
    <t xml:space="preserve">jettipar </t>
  </si>
  <si>
    <t>jettipar cap</t>
  </si>
  <si>
    <t>kestine</t>
  </si>
  <si>
    <t>lian</t>
  </si>
  <si>
    <t>lerace</t>
  </si>
  <si>
    <t>laxobern</t>
  </si>
  <si>
    <t>motilium</t>
  </si>
  <si>
    <t>muconyl</t>
  </si>
  <si>
    <t>maxolon</t>
  </si>
  <si>
    <t>mosegor</t>
  </si>
  <si>
    <t>neo antial</t>
  </si>
  <si>
    <t>olocuf</t>
  </si>
  <si>
    <t>fansidar</t>
  </si>
  <si>
    <t xml:space="preserve">panadol </t>
  </si>
  <si>
    <t>panadol forte</t>
  </si>
  <si>
    <t>jack and jill</t>
  </si>
  <si>
    <t>pulonol</t>
  </si>
  <si>
    <t>piriton</t>
  </si>
  <si>
    <t>prulax</t>
  </si>
  <si>
    <t>phenergon</t>
  </si>
  <si>
    <t xml:space="preserve">reltus </t>
  </si>
  <si>
    <t>reltus dm</t>
  </si>
  <si>
    <t>rigix</t>
  </si>
  <si>
    <t>siroline</t>
  </si>
  <si>
    <t>spasler p</t>
  </si>
  <si>
    <t xml:space="preserve">softin </t>
  </si>
  <si>
    <t>t day</t>
  </si>
  <si>
    <t>tixylix</t>
  </si>
  <si>
    <t>ulcenil</t>
  </si>
  <si>
    <t xml:space="preserve">ventolin </t>
  </si>
  <si>
    <t>velosef</t>
  </si>
  <si>
    <t>vepridone</t>
  </si>
  <si>
    <t>zagofen</t>
  </si>
  <si>
    <t>zincat od</t>
  </si>
  <si>
    <t>zytric</t>
  </si>
  <si>
    <t>canesten 1 veg  0.5g with app</t>
  </si>
  <si>
    <t>sachet</t>
  </si>
  <si>
    <t>mucolator</t>
  </si>
  <si>
    <t>ear eye drops</t>
  </si>
  <si>
    <t>cosmatics</t>
  </si>
  <si>
    <t>biscuits</t>
  </si>
  <si>
    <t>fridge item</t>
  </si>
  <si>
    <t>surgical item</t>
  </si>
  <si>
    <t>global /thur delv</t>
  </si>
  <si>
    <t>glycerin</t>
  </si>
  <si>
    <t>liq parafin</t>
  </si>
  <si>
    <t>soda glycerin</t>
  </si>
  <si>
    <t>cyrocin 125mg/5ml</t>
  </si>
  <si>
    <t>cyrocin 250mg/5ml</t>
  </si>
  <si>
    <t>harbal</t>
  </si>
  <si>
    <t>pnet, harbal , ibl , vikor, ds , sn</t>
  </si>
  <si>
    <t>shoulder patti</t>
  </si>
  <si>
    <t>facemask black</t>
  </si>
  <si>
    <t>falcon crape banadage 4 inch</t>
  </si>
  <si>
    <t>crape banndage 2 inch</t>
  </si>
  <si>
    <t>crape banndage 3 inch</t>
  </si>
  <si>
    <t>crape banndage 4 inch</t>
  </si>
  <si>
    <t>crape banndage 6 inch</t>
  </si>
  <si>
    <t>face mack blue</t>
  </si>
  <si>
    <t xml:space="preserve">syringe disposable 3ml shifa </t>
  </si>
  <si>
    <t>pyodine 12s</t>
  </si>
  <si>
    <t>cotton role 50gm (umar usamn)</t>
  </si>
  <si>
    <t>alcohal swab</t>
  </si>
  <si>
    <t>Gee-Sole normal saline 500ml 6pc</t>
  </si>
  <si>
    <t>Gee-Sole normal saline 1000ml 6pc</t>
  </si>
  <si>
    <t>garam patti shoulder</t>
  </si>
  <si>
    <t>iodex box</t>
  </si>
  <si>
    <t>amgydex eye oint</t>
  </si>
  <si>
    <t>alzagan eye drops</t>
  </si>
  <si>
    <t>betnisol eye drops</t>
  </si>
  <si>
    <t>betnisol N ear/nosedrops</t>
  </si>
  <si>
    <t>blephamide liquifilm  eye</t>
  </si>
  <si>
    <t>blephamide Sop eye oint</t>
  </si>
  <si>
    <t xml:space="preserve">blink fresh </t>
  </si>
  <si>
    <t>blotim eye drop</t>
  </si>
  <si>
    <t>betoptic s eye drops</t>
  </si>
  <si>
    <t>cipotic eye drops</t>
  </si>
  <si>
    <t>chloroptic lotion</t>
  </si>
  <si>
    <t>co dorzal eye drops</t>
  </si>
  <si>
    <t>cyclopen eye lotion</t>
  </si>
  <si>
    <t>deximox eye</t>
  </si>
  <si>
    <t>dexatob eye</t>
  </si>
  <si>
    <t>dexachlor eye</t>
  </si>
  <si>
    <t>dorz -t eye</t>
  </si>
  <si>
    <t>decon a</t>
  </si>
  <si>
    <t>exocin  sop</t>
  </si>
  <si>
    <t>fml forte</t>
  </si>
  <si>
    <t>fml neo</t>
  </si>
  <si>
    <t>florozil</t>
  </si>
  <si>
    <t>genticyn eye ear</t>
  </si>
  <si>
    <t>hystane</t>
  </si>
  <si>
    <t>hylo</t>
  </si>
  <si>
    <t xml:space="preserve">lidosporin </t>
  </si>
  <si>
    <t xml:space="preserve">ketrosan </t>
  </si>
  <si>
    <t>konac</t>
  </si>
  <si>
    <t>lotepred t</t>
  </si>
  <si>
    <t>methachlor</t>
  </si>
  <si>
    <t>moxigan</t>
  </si>
  <si>
    <t>neplo</t>
  </si>
  <si>
    <t>nebra</t>
  </si>
  <si>
    <t>nataasan</t>
  </si>
  <si>
    <t>otocaine</t>
  </si>
  <si>
    <t>otosporin</t>
  </si>
  <si>
    <t>optachlor</t>
  </si>
  <si>
    <t>tobradex</t>
  </si>
  <si>
    <t>pred forte</t>
  </si>
  <si>
    <t>prefrin -a</t>
  </si>
  <si>
    <t>santyodex t</t>
  </si>
  <si>
    <t xml:space="preserve">tears plus </t>
  </si>
  <si>
    <t>santyodex oint</t>
  </si>
  <si>
    <t>santodex eye drops</t>
  </si>
  <si>
    <t>betnesol n eye ointmentr</t>
  </si>
  <si>
    <t>optachlor eye oint</t>
  </si>
  <si>
    <t>methachlor eye oint</t>
  </si>
  <si>
    <t>lacri lube sop</t>
  </si>
  <si>
    <t>polyfax eye oint</t>
  </si>
  <si>
    <t>cortiporin eye oint</t>
  </si>
  <si>
    <t>acdermin gel</t>
  </si>
  <si>
    <t>betagenic oint</t>
  </si>
  <si>
    <t>lamisil</t>
  </si>
  <si>
    <t>diagesic extra</t>
  </si>
  <si>
    <t>lamisil cream</t>
  </si>
  <si>
    <t>cyclogest cream</t>
  </si>
  <si>
    <t>siton plus cream</t>
  </si>
  <si>
    <t>healit cream</t>
  </si>
  <si>
    <t>Fawad Medicose</t>
  </si>
  <si>
    <t>face mask junior</t>
  </si>
  <si>
    <t>ordered</t>
  </si>
  <si>
    <t>agomalatine 25 mg noveltine</t>
  </si>
  <si>
    <t>co diovan  160/12.5</t>
  </si>
  <si>
    <t>inderal 40mg</t>
  </si>
  <si>
    <t>dermopaque 2% cream</t>
  </si>
  <si>
    <t xml:space="preserve">Sofvac HCT 5/160/12.5 </t>
  </si>
  <si>
    <t>sunnyD stat 1 cap</t>
  </si>
  <si>
    <t>sunnyD insta 5 ampules</t>
  </si>
  <si>
    <t>floaid tab 10mg</t>
  </si>
  <si>
    <t>tenormin 50mg</t>
  </si>
  <si>
    <t>fer fer sachet</t>
  </si>
  <si>
    <t>ds 1 hammad</t>
  </si>
  <si>
    <t xml:space="preserve">ds1 </t>
  </si>
  <si>
    <t>nt, ibl, gloab, ds1,</t>
  </si>
  <si>
    <t xml:space="preserve">IBL searle -- wed/thu  , sat/mon   zeeshan </t>
  </si>
  <si>
    <t>bd 1cc syring box (ultra fine)</t>
  </si>
  <si>
    <t>bill769 - 1377</t>
  </si>
  <si>
    <t>glaxose d 400g</t>
  </si>
  <si>
    <t>canestene skin cream</t>
  </si>
  <si>
    <t xml:space="preserve">pyodine </t>
  </si>
  <si>
    <t>pnet</t>
  </si>
  <si>
    <t>Ezomol 40mg tab</t>
  </si>
  <si>
    <t>ibl/ sat wed</t>
  </si>
  <si>
    <t>herbal qarshi</t>
  </si>
  <si>
    <t>`platinum`glorious, 
surgi zs,  fawad, ds1</t>
  </si>
  <si>
    <t>eno lemon72 sach</t>
  </si>
  <si>
    <t>eno orange 72 sach</t>
  </si>
  <si>
    <t>eno lemon</t>
  </si>
  <si>
    <t>cedrox 500mg cap</t>
  </si>
  <si>
    <t>panadol 500mg</t>
  </si>
  <si>
    <t>hadensa ointment</t>
  </si>
  <si>
    <t>bioplasgen 21</t>
  </si>
  <si>
    <t>probeta n eye drops</t>
  </si>
  <si>
    <t>alp 0.5</t>
  </si>
  <si>
    <t>mrs jawad - 0321 8028110</t>
  </si>
  <si>
    <t>5 % discount</t>
  </si>
  <si>
    <t>feroglobin b12</t>
  </si>
  <si>
    <t>inosita plus 50/500</t>
  </si>
  <si>
    <t>norsaline nasal drops</t>
  </si>
  <si>
    <t>mr.aqiq</t>
  </si>
  <si>
    <t>co aprovel 150/12.5</t>
  </si>
  <si>
    <t>0317 5711602</t>
  </si>
  <si>
    <t>0301 6222342</t>
  </si>
  <si>
    <t>mr.ghulam mustafa</t>
  </si>
  <si>
    <t>ogdc panel</t>
  </si>
  <si>
    <t>diflucan 150mg</t>
  </si>
  <si>
    <t>novidat 500mg</t>
  </si>
  <si>
    <t xml:space="preserve">go uric 80mg tab </t>
  </si>
  <si>
    <t>kanadex n cream (pack of 12)</t>
  </si>
  <si>
    <t>btyec tabs</t>
  </si>
  <si>
    <t>lame 5</t>
  </si>
  <si>
    <t>rova 10mg</t>
  </si>
  <si>
    <t>famopsin 20mg</t>
  </si>
  <si>
    <t>famopsin 40mg</t>
  </si>
  <si>
    <t xml:space="preserve">hiparadent toothpaste </t>
  </si>
  <si>
    <t>froben 50mg</t>
  </si>
  <si>
    <t>froben 100mg</t>
  </si>
  <si>
    <t>flexin 500mg</t>
  </si>
  <si>
    <t>cac 1000 T10 lemon</t>
  </si>
  <si>
    <t xml:space="preserve">eno lemon 12 sachet </t>
  </si>
  <si>
    <t>diagesic p tabs</t>
  </si>
  <si>
    <t xml:space="preserve">calcee </t>
  </si>
  <si>
    <t>ogrel 75mg</t>
  </si>
  <si>
    <t>concor 2.5mg</t>
  </si>
  <si>
    <t>softin 10mg tabs</t>
  </si>
  <si>
    <t>betaderm n cream</t>
  </si>
  <si>
    <t>acne scar cream</t>
  </si>
  <si>
    <t>pevo</t>
  </si>
  <si>
    <t>customer lame 5</t>
  </si>
  <si>
    <t>zurig 40mg</t>
  </si>
  <si>
    <t>prodent toothpaste</t>
  </si>
  <si>
    <t>cyclodex tabs</t>
  </si>
  <si>
    <t>udl 2 ici, sante</t>
  </si>
  <si>
    <t>ruling 40mg tab</t>
  </si>
  <si>
    <t>teph 4omg</t>
  </si>
  <si>
    <t>ascard plus tabs</t>
  </si>
  <si>
    <t>avsar 80/5mg</t>
  </si>
  <si>
    <t>ahmad zeeshan mother</t>
  </si>
  <si>
    <t>lowplate 75</t>
  </si>
  <si>
    <t>spiromide 40</t>
  </si>
  <si>
    <t>atorva 10mg</t>
  </si>
  <si>
    <t>eziday 25mg</t>
  </si>
  <si>
    <t>risek 40mg</t>
  </si>
  <si>
    <t>pelton v       dextop 60mg</t>
  </si>
  <si>
    <t>celbexx 100mg</t>
  </si>
  <si>
    <t>vida z</t>
  </si>
  <si>
    <t>caldree ds tabs</t>
  </si>
  <si>
    <t>praciz pregnancy test strips (s-24)</t>
  </si>
  <si>
    <t>Mr.azam</t>
  </si>
  <si>
    <t>0300 0197827</t>
  </si>
  <si>
    <t>ronirol 1mg</t>
  </si>
  <si>
    <t>kemadrin 5mg</t>
  </si>
  <si>
    <t>rivotril 0.5mg</t>
  </si>
  <si>
    <t>brintellix</t>
  </si>
  <si>
    <t>cotton role 100gm (umar usamn)</t>
  </si>
  <si>
    <t>cotton role 200gm (umar usamn)</t>
  </si>
  <si>
    <t>femicon eyedrops</t>
  </si>
  <si>
    <t>cac 1000 T10 mango</t>
  </si>
  <si>
    <t>k-1000 tabs</t>
  </si>
  <si>
    <t>DROPPER</t>
  </si>
  <si>
    <t>GLYCERINE BLACK 25G</t>
  </si>
  <si>
    <t>MEPORE 8 X 15 DRESSING</t>
  </si>
  <si>
    <t>MEPORE 9 X 25 DRESSING</t>
  </si>
  <si>
    <t>MEPORE 9 X 30 DRESSING</t>
  </si>
  <si>
    <t>MEPORE 9X20 DRESSING</t>
  </si>
  <si>
    <t>NORMAL SALINE 1000ML</t>
  </si>
  <si>
    <t>NORMAL SALINE 100ML</t>
  </si>
  <si>
    <t xml:space="preserve">NORMAL SALINE 500ML </t>
  </si>
  <si>
    <t>PAPER TAPE 1"</t>
  </si>
  <si>
    <t>PYODINE LOCAL</t>
  </si>
  <si>
    <t>SOFT COLLER MANA L</t>
  </si>
  <si>
    <t>STERI STRIP</t>
  </si>
  <si>
    <t>SURGE GUAZE 10*10</t>
  </si>
  <si>
    <t>SYRINGE 1ML</t>
  </si>
  <si>
    <t>SYRINGE 3ML</t>
  </si>
  <si>
    <t>SYRINGE 60CC</t>
  </si>
  <si>
    <t>URINE BAG YMS</t>
  </si>
  <si>
    <t>co eziday</t>
  </si>
  <si>
    <t>trisil tabs</t>
  </si>
  <si>
    <t>amoxil 125/5mg syp</t>
  </si>
  <si>
    <t>nestle water</t>
  </si>
  <si>
    <t>ramipace 1.25mg</t>
  </si>
  <si>
    <t>telsarta a 5/40mg</t>
  </si>
  <si>
    <t>envepe tab</t>
  </si>
  <si>
    <t>cardnit  2.6mg</t>
  </si>
  <si>
    <t>sulvorid 50mg</t>
  </si>
  <si>
    <t>vildomet 50/850</t>
  </si>
  <si>
    <t>neo q plex z syp</t>
  </si>
  <si>
    <t>neodipar 850mg</t>
  </si>
  <si>
    <t>deltacortril 5mg</t>
  </si>
  <si>
    <t>nolvadex 10mg</t>
  </si>
  <si>
    <t>risek 20mg</t>
  </si>
  <si>
    <t>tegral 200mg</t>
  </si>
  <si>
    <t>thyroxine 25mg</t>
  </si>
  <si>
    <t>evion 400mg</t>
  </si>
  <si>
    <t>rovista 5mg</t>
  </si>
  <si>
    <t>new customer</t>
  </si>
  <si>
    <t>belladerma plaster</t>
  </si>
  <si>
    <t>INOSITA PLUS XR 50/500MG TAB</t>
  </si>
  <si>
    <t>mnp - tue khizar</t>
  </si>
  <si>
    <t>Paraz (mon and thur)</t>
  </si>
  <si>
    <t>clotrizole cream</t>
  </si>
  <si>
    <t>sitamet 50/500mg</t>
  </si>
  <si>
    <t>vicks vaporub original</t>
  </si>
  <si>
    <t>gaviscon syp</t>
  </si>
  <si>
    <t>venticort 400+12mcg cap</t>
  </si>
  <si>
    <t>venticort dpi caps 200mcg</t>
  </si>
  <si>
    <t>micronema 20ml</t>
  </si>
  <si>
    <t>myteka 10mg tabs</t>
  </si>
  <si>
    <t>capsicum plaster</t>
  </si>
  <si>
    <t>cipralex 10mg</t>
  </si>
  <si>
    <t>lanzol 30</t>
  </si>
  <si>
    <t>cardnit 2.6mg</t>
  </si>
  <si>
    <t>xylor 10mg</t>
  </si>
  <si>
    <t>inosita plus 50/850</t>
  </si>
  <si>
    <t>inosita 25mg</t>
  </si>
  <si>
    <t>inosita 100mg</t>
  </si>
  <si>
    <t>combinol d syp</t>
  </si>
  <si>
    <t>terbiderm forte tab</t>
  </si>
  <si>
    <t>terbiderm tab</t>
  </si>
  <si>
    <t>micronema 10ml</t>
  </si>
  <si>
    <t>high c 1000 sachet</t>
  </si>
  <si>
    <t xml:space="preserve">rigix tabs </t>
  </si>
  <si>
    <t>ulsanic syp</t>
  </si>
  <si>
    <t xml:space="preserve">softin tabs </t>
  </si>
  <si>
    <t>ventolin syp</t>
  </si>
  <si>
    <t>acefyl cough syp sugar free</t>
  </si>
  <si>
    <t>cac 1000 t10 orange</t>
  </si>
  <si>
    <t>famot 40mg</t>
  </si>
  <si>
    <t>trimetabol syrup</t>
  </si>
  <si>
    <t xml:space="preserve">panadol 500mg </t>
  </si>
  <si>
    <t>ceflam 200mg</t>
  </si>
  <si>
    <t>johar joshanad</t>
  </si>
  <si>
    <t>01</t>
  </si>
  <si>
    <t>fevolvit 56 tab</t>
  </si>
  <si>
    <t>panadol tabs</t>
  </si>
  <si>
    <t>skin A cream</t>
  </si>
  <si>
    <t>galvus met 50/850</t>
  </si>
  <si>
    <t>loprin 75</t>
  </si>
  <si>
    <t xml:space="preserve">thyroxine </t>
  </si>
  <si>
    <t>zestril 10mg</t>
  </si>
  <si>
    <t>pulse 50mg</t>
  </si>
  <si>
    <t>diamicron mr 30</t>
  </si>
  <si>
    <t>go uric 40</t>
  </si>
  <si>
    <t>pulse 100mg</t>
  </si>
  <si>
    <t>acefyl cough syp(brown)</t>
  </si>
  <si>
    <t>q plex z syp</t>
  </si>
  <si>
    <t>maj.qasim</t>
  </si>
  <si>
    <t>street no.14.house no.408.sector A</t>
  </si>
  <si>
    <t>nebil 5mg</t>
  </si>
  <si>
    <t>osnate d</t>
  </si>
  <si>
    <t>triforge 10/160/12.5</t>
  </si>
  <si>
    <t>0333 5613031</t>
  </si>
  <si>
    <t>inspirol 100mcg</t>
  </si>
  <si>
    <t>velosef 250mg caps</t>
  </si>
  <si>
    <t>velosef 500mg cap</t>
  </si>
  <si>
    <t>syringes 5cc</t>
  </si>
  <si>
    <t>syringes 3 ml</t>
  </si>
  <si>
    <t>co eziday 50mg</t>
  </si>
  <si>
    <t>carbex syp</t>
  </si>
  <si>
    <t>caldree tabs</t>
  </si>
  <si>
    <t>rasbid 100</t>
  </si>
  <si>
    <t>adapco gel</t>
  </si>
  <si>
    <t>adapco cream</t>
  </si>
  <si>
    <t>plaquin h  tab</t>
  </si>
  <si>
    <t xml:space="preserve">saddam
 Monday - 2 pm tak </t>
  </si>
  <si>
    <t>pack/pc</t>
  </si>
  <si>
    <t>udl - bf1 milk</t>
  </si>
  <si>
    <t>disprin tab 100's pack</t>
  </si>
  <si>
    <t>disprin 600's</t>
  </si>
  <si>
    <t>ciprin 500mg</t>
  </si>
  <si>
    <t>ciprin 250mg</t>
  </si>
  <si>
    <t>sunny d syrup</t>
  </si>
  <si>
    <t>wintogeno</t>
  </si>
  <si>
    <t xml:space="preserve">vikor </t>
  </si>
  <si>
    <t xml:space="preserve">muscoril 4mg </t>
  </si>
  <si>
    <t>peditral liquid</t>
  </si>
  <si>
    <t>ab marketing 2</t>
  </si>
  <si>
    <t>baydal tabs</t>
  </si>
  <si>
    <t>buscopan tablets</t>
  </si>
  <si>
    <t>legita advance syp</t>
  </si>
  <si>
    <t>inventive syp</t>
  </si>
  <si>
    <t>panadol 500 mg tabs</t>
  </si>
  <si>
    <t>clobederm nn cream</t>
  </si>
  <si>
    <t>zyloric 100mg tabs</t>
  </si>
  <si>
    <t>zodip 5mg</t>
  </si>
  <si>
    <t>calamox 675mg</t>
  </si>
  <si>
    <t>sitaglumet 50/500</t>
  </si>
  <si>
    <t>brufen syp</t>
  </si>
  <si>
    <t>panadol liq</t>
  </si>
  <si>
    <t>synflex tab</t>
  </si>
  <si>
    <t>panadol tab 500mg</t>
  </si>
  <si>
    <t xml:space="preserve">lerace 250 mg </t>
  </si>
  <si>
    <t>indrop d softgel 1 capsule</t>
  </si>
  <si>
    <t>polybion syp</t>
  </si>
  <si>
    <t>reltus dm syp</t>
  </si>
  <si>
    <t>olopat e/d</t>
  </si>
  <si>
    <t>rifaxa 550mg</t>
  </si>
  <si>
    <t>rifaxa 200mg</t>
  </si>
  <si>
    <t>prospan syp</t>
  </si>
  <si>
    <t>seroft 50mg</t>
  </si>
  <si>
    <t>jentinmet 50/500</t>
  </si>
  <si>
    <t xml:space="preserve">movax 2mg </t>
  </si>
  <si>
    <t xml:space="preserve">normal saline 25ml </t>
  </si>
  <si>
    <t>mebever mr</t>
  </si>
  <si>
    <t>montika 10mg</t>
  </si>
  <si>
    <t>mesan tab</t>
  </si>
  <si>
    <t>risek 40 mg</t>
  </si>
  <si>
    <t>risek 20mg sachet</t>
  </si>
  <si>
    <t>hydryllin syp</t>
  </si>
  <si>
    <t xml:space="preserve">softin 1omg  </t>
  </si>
  <si>
    <t>caflam</t>
  </si>
  <si>
    <t xml:space="preserve">nuberol forte </t>
  </si>
  <si>
    <t>MnP (rizwan) mon</t>
  </si>
  <si>
    <t>airtal 100mg</t>
  </si>
  <si>
    <t>depex 20mg</t>
  </si>
  <si>
    <t>fml eye drops</t>
  </si>
  <si>
    <t>peptiban 20mg tabs</t>
  </si>
  <si>
    <t>peptiban 40mg tabs</t>
  </si>
  <si>
    <t>risek 40 mg cap</t>
  </si>
  <si>
    <t>risek 20mg cap</t>
  </si>
  <si>
    <t>pulmonol syp</t>
  </si>
  <si>
    <t>loprin 70 mg</t>
  </si>
  <si>
    <t>ulcenil 40mg tab</t>
  </si>
  <si>
    <t>acefyl syp 120ml (brown)</t>
  </si>
  <si>
    <t>skilax drops</t>
  </si>
  <si>
    <t>fml e/d</t>
  </si>
  <si>
    <t>fml neo e/d</t>
  </si>
  <si>
    <t>fml forte e/d</t>
  </si>
  <si>
    <t>lysocvit syp</t>
  </si>
  <si>
    <t>pitalo 20mg</t>
  </si>
  <si>
    <t>augmentin 156 mg/5ml syp</t>
  </si>
  <si>
    <t>risek 40mg cap</t>
  </si>
  <si>
    <t>caricef syp</t>
  </si>
  <si>
    <t>adicos syp</t>
  </si>
  <si>
    <t>tres orix  forte syp</t>
  </si>
  <si>
    <t>clotrim cream</t>
  </si>
  <si>
    <t xml:space="preserve">quench 15g </t>
  </si>
  <si>
    <t>voltral 50mg tabs</t>
  </si>
  <si>
    <t>betnesol drops</t>
  </si>
  <si>
    <t>onset 8mg tabs</t>
  </si>
  <si>
    <t>provate g ointment</t>
  </si>
  <si>
    <t>glucovance 500/5mg</t>
  </si>
  <si>
    <t>Trimetabole syp 1 pc</t>
  </si>
  <si>
    <t>Ciroxin 500mg 1 pc</t>
  </si>
  <si>
    <t>sirolin syp 1 pc</t>
  </si>
  <si>
    <t>T day syp</t>
  </si>
  <si>
    <t>carbex plus syp</t>
  </si>
  <si>
    <t xml:space="preserve">Pak Ag </t>
  </si>
  <si>
    <t>curin e/drops</t>
  </si>
  <si>
    <t>risek 40 cap</t>
  </si>
  <si>
    <t xml:space="preserve">rosulin 20mg </t>
  </si>
  <si>
    <t>cac t10 orange</t>
  </si>
  <si>
    <t>parodontax original</t>
  </si>
  <si>
    <t>conaz lotion</t>
  </si>
  <si>
    <t>somogel 2 pc.</t>
  </si>
  <si>
    <t>surbex z 2 pc</t>
  </si>
  <si>
    <t>adicoz syp 1pc</t>
  </si>
  <si>
    <t>augmentin 156mg syp 1 pc</t>
  </si>
  <si>
    <t>betaderm lotion 1 pc</t>
  </si>
  <si>
    <t>bon health 1pc</t>
  </si>
  <si>
    <t>caricef 100mg syp 1 pc</t>
  </si>
  <si>
    <t>concore 5mg 1 pc</t>
  </si>
  <si>
    <t>lysovit syp 1pc</t>
  </si>
  <si>
    <t>rasbid 3 pc</t>
  </si>
  <si>
    <t>velosef 500 mg 1 pc</t>
  </si>
  <si>
    <t>velosef 250mg 1 pc</t>
  </si>
  <si>
    <t>zincat od syp 1</t>
  </si>
  <si>
    <t>aaxamol</t>
  </si>
  <si>
    <t>accu check active 25 strips</t>
  </si>
  <si>
    <t>augmentin 1g</t>
  </si>
  <si>
    <t>augmentin 375</t>
  </si>
  <si>
    <t>augmentin 625</t>
  </si>
  <si>
    <t>augmentin 625 tab</t>
  </si>
  <si>
    <t>belladerma</t>
  </si>
  <si>
    <t>betnesol n drops</t>
  </si>
  <si>
    <t>Boun -T gel</t>
  </si>
  <si>
    <t>ByTeck 10mg</t>
  </si>
  <si>
    <t>cac 1000 plus large</t>
  </si>
  <si>
    <t>cac 1000 plus small</t>
  </si>
  <si>
    <t>cadura 2mg</t>
  </si>
  <si>
    <t>calcium p syp</t>
  </si>
  <si>
    <t>cardura</t>
  </si>
  <si>
    <t>coferb plus syp</t>
  </si>
  <si>
    <t>Coferb plus syp 1pc</t>
  </si>
  <si>
    <t>coferb syp</t>
  </si>
  <si>
    <t>concor 5mg</t>
  </si>
  <si>
    <t>debridat 200mg</t>
  </si>
  <si>
    <t>dicloran 50mg</t>
  </si>
  <si>
    <t>disprin tabs</t>
  </si>
  <si>
    <t>ecp - emkit ( zafa or greenstar or anyother )</t>
  </si>
  <si>
    <t>emkit</t>
  </si>
  <si>
    <t>eno lemon 72 pack</t>
  </si>
  <si>
    <t>item</t>
  </si>
  <si>
    <t>loprin 75 mg</t>
  </si>
  <si>
    <t>xobix 15mg</t>
  </si>
  <si>
    <t>panadol</t>
  </si>
  <si>
    <t>easy gluco 25 srtips</t>
  </si>
  <si>
    <t xml:space="preserve">rosulin 10mg </t>
  </si>
  <si>
    <t xml:space="preserve">xenglu 10mg </t>
  </si>
  <si>
    <t xml:space="preserve">hiclean 50ml </t>
  </si>
  <si>
    <t>eno orange 12 sach</t>
  </si>
  <si>
    <t>bronkal syp</t>
  </si>
  <si>
    <t>bytec tabs</t>
  </si>
  <si>
    <t>cefspan tab 400mg</t>
  </si>
  <si>
    <t>cefspan syp</t>
  </si>
  <si>
    <t>cefspan ds syp</t>
  </si>
  <si>
    <t>dio plus 5/80 tab</t>
  </si>
  <si>
    <t>nt wed/thu</t>
  </si>
  <si>
    <t>telsarta 20mg</t>
  </si>
  <si>
    <t>telsarta 80mg</t>
  </si>
  <si>
    <t>telsarta 40mg</t>
  </si>
  <si>
    <t>adapco forte cream</t>
  </si>
  <si>
    <t>eno orange 72 pc</t>
  </si>
  <si>
    <t xml:space="preserve">eno lemon 72 pc </t>
  </si>
  <si>
    <t xml:space="preserve">ampiclox 250 </t>
  </si>
  <si>
    <t>vildomet 50/1000</t>
  </si>
  <si>
    <t>dapakan 500mg</t>
  </si>
  <si>
    <t>udl saqib-udl zuhair -0335 158 9044</t>
  </si>
  <si>
    <t>tegral tab</t>
  </si>
  <si>
    <t>methycobal tab</t>
  </si>
  <si>
    <t>misar am 80/10 tab</t>
  </si>
  <si>
    <t>novonorm 1mg</t>
  </si>
  <si>
    <t>acefyl cough (brown)</t>
  </si>
  <si>
    <t>co eziday 100mg</t>
  </si>
  <si>
    <t>tagipmet xr 100/1000</t>
  </si>
  <si>
    <t>amaryl M XR 2/500mg</t>
  </si>
  <si>
    <t>sita 50mg</t>
  </si>
  <si>
    <t>no clot 75 mg</t>
  </si>
  <si>
    <t>lipiget  10mg</t>
  </si>
  <si>
    <t>nebil 2.5 mf</t>
  </si>
  <si>
    <t>eno -  smaal 6 or   72 pc -1 pack</t>
  </si>
  <si>
    <t>NAPLEX 550 MG</t>
  </si>
  <si>
    <t>INTROCAN B.BRUN CANOLA 22G*</t>
  </si>
  <si>
    <t>INTROCAN B.BRUN CANOLA 20G*</t>
  </si>
  <si>
    <t>INTROCAN B.BRUN CANOLA 24G*</t>
  </si>
  <si>
    <t>bytec tab</t>
  </si>
  <si>
    <t>cotton role 400gm (umar usamn)</t>
  </si>
  <si>
    <t>NEBULIZER MASK ADULT</t>
  </si>
  <si>
    <t>NEBULIZER MASK CHILD</t>
  </si>
  <si>
    <t>pearl beauty cream</t>
  </si>
  <si>
    <t xml:space="preserve">pulse oximeter </t>
  </si>
  <si>
    <t>rasbid</t>
  </si>
  <si>
    <t xml:space="preserve">vatika oil </t>
  </si>
  <si>
    <t>GLOVES COMFEEL  7.5</t>
  </si>
  <si>
    <t xml:space="preserve">normal saline Gee-Sole  500ml </t>
  </si>
  <si>
    <t>normal saline Gee-Sole  1000ml</t>
  </si>
  <si>
    <t>thermomoter  mercury</t>
  </si>
  <si>
    <t>face mask N95  black</t>
  </si>
  <si>
    <t>face mask N95 white</t>
  </si>
  <si>
    <t xml:space="preserve">soft color polyneck  M - black </t>
  </si>
  <si>
    <t xml:space="preserve">GLOVES POLYTHENE </t>
  </si>
  <si>
    <t>gloves safety vinyl</t>
  </si>
  <si>
    <t xml:space="preserve">spirit 30 ml </t>
  </si>
  <si>
    <t>SaNIPLAST PACK</t>
  </si>
  <si>
    <t>gloves surgical  (pack of 2)</t>
  </si>
  <si>
    <t>masking  tape surgical  - paper type</t>
  </si>
  <si>
    <t xml:space="preserve">ns uni sol 100ml </t>
  </si>
  <si>
    <t xml:space="preserve">ns uni sol 20ml </t>
  </si>
  <si>
    <t>fasteso 20mg</t>
  </si>
  <si>
    <t>COTTON BANDAGE-  2 INCH umer usman</t>
  </si>
  <si>
    <t>COTTON BANDAGE - 3 INCH umer usman</t>
  </si>
  <si>
    <t>COTTON BANDAGE - 4 INCH umer usman</t>
  </si>
  <si>
    <t>COTTON BANDAGE - 6 INCH umer usman</t>
  </si>
  <si>
    <t>crepe bandage 3 inch  falcon</t>
  </si>
  <si>
    <t>crepe bandage 4 inch  falcon</t>
  </si>
  <si>
    <t>crepe bandage 6 inch  falcon</t>
  </si>
  <si>
    <t>crape banadage 4 inch  falcon</t>
  </si>
  <si>
    <t>glycerin Pure (white)</t>
  </si>
  <si>
    <t>face mask blue</t>
  </si>
  <si>
    <t>FACE MASK white</t>
  </si>
  <si>
    <t xml:space="preserve">face mask  green </t>
  </si>
  <si>
    <t>face mask tiger</t>
  </si>
  <si>
    <t xml:space="preserve">azomax susp 25ml </t>
  </si>
  <si>
    <t>Alcohal swab</t>
  </si>
  <si>
    <t>bella surgi plaster</t>
  </si>
  <si>
    <t>pp</t>
  </si>
  <si>
    <t>THERMOMETER digital SAFE FLOW</t>
  </si>
  <si>
    <t>THERMOMETER digital medi plus</t>
  </si>
  <si>
    <t xml:space="preserve">Ammonia Sol - </t>
  </si>
  <si>
    <t>face fresh beauty cream</t>
  </si>
  <si>
    <t xml:space="preserve">wipes johnson  </t>
  </si>
  <si>
    <t>iv set star</t>
  </si>
  <si>
    <t>ringer lactate 1000ml -</t>
  </si>
  <si>
    <t>ringer lactate 500ml -</t>
  </si>
  <si>
    <t>wipes - dettol</t>
  </si>
  <si>
    <t>moov cream</t>
  </si>
  <si>
    <t>antial syrup</t>
  </si>
  <si>
    <t>cofcol tablets</t>
  </si>
  <si>
    <t xml:space="preserve">eno </t>
  </si>
  <si>
    <t>rolip 5mg tab</t>
  </si>
  <si>
    <t>scabion lotion</t>
  </si>
  <si>
    <t>curanep forte e/drops</t>
  </si>
  <si>
    <t>dyclo 50mg</t>
  </si>
  <si>
    <t>dyclo sr 100mg</t>
  </si>
  <si>
    <t>dyclo inj</t>
  </si>
  <si>
    <t>iv set master</t>
  </si>
  <si>
    <t>white soft parafin 30ml</t>
  </si>
  <si>
    <t>serc 16mg</t>
  </si>
  <si>
    <t>rex tab</t>
  </si>
  <si>
    <t>Saniplast 4 in one</t>
  </si>
  <si>
    <t>IMATET INJ 0.5ML</t>
  </si>
  <si>
    <t>paracetamol zafa</t>
  </si>
  <si>
    <t>hyderquin cream</t>
  </si>
  <si>
    <t>MYTIL 250MG TAB</t>
  </si>
  <si>
    <t>abbot nutriion</t>
  </si>
  <si>
    <t>liaba surgical</t>
  </si>
  <si>
    <t>cecon</t>
  </si>
  <si>
    <t>cran max sachet</t>
  </si>
  <si>
    <t>amino fuel</t>
  </si>
  <si>
    <t>spirometer</t>
  </si>
  <si>
    <t>cotton role 50gm (surgi wool)</t>
  </si>
  <si>
    <t>cotton role 100gm (surgi wool)</t>
  </si>
  <si>
    <t>cotton role 200gm (surgi wool)</t>
  </si>
  <si>
    <t>cotton role 400gm (surgi wool)</t>
  </si>
  <si>
    <t xml:space="preserve">BOUN T GEL </t>
  </si>
  <si>
    <t>rigix syp</t>
  </si>
  <si>
    <t>cefspan</t>
  </si>
  <si>
    <t>cecon tabs</t>
  </si>
  <si>
    <t xml:space="preserve">reltus cough syp </t>
  </si>
  <si>
    <t>folic acid - zafa</t>
  </si>
  <si>
    <t>FOLIC ACID - SEMOS</t>
  </si>
  <si>
    <t>daily cal</t>
  </si>
  <si>
    <t>AVSAR PLUS 160/5/12.5MG TAB</t>
  </si>
  <si>
    <t>stillman fairness cream</t>
  </si>
  <si>
    <t>stillman freckle cream</t>
  </si>
  <si>
    <t>CERIDAL 10mg - axis pharma</t>
  </si>
  <si>
    <t>save 10mg</t>
  </si>
  <si>
    <t>sunny d 30's cap</t>
  </si>
  <si>
    <t>CLONEXA 2MG</t>
  </si>
  <si>
    <t>azomax 500mg</t>
  </si>
  <si>
    <t>water nestle 0.5L</t>
  </si>
  <si>
    <t>saniplast 4in1</t>
  </si>
  <si>
    <t>saniplast 4in2</t>
  </si>
  <si>
    <t>saniplast 4in3</t>
  </si>
  <si>
    <t>azomax 250mg</t>
  </si>
  <si>
    <t>saniplast 4in4</t>
  </si>
  <si>
    <t>supercran sachet</t>
  </si>
  <si>
    <t>erythrocin 250 mg tab</t>
  </si>
  <si>
    <t>cac 1000 T10 orange</t>
  </si>
  <si>
    <t>Bon health</t>
  </si>
  <si>
    <t>Cotton non sterlized 400gm</t>
  </si>
  <si>
    <t>eno 72pc</t>
  </si>
  <si>
    <t>Noracor 5mg 14tab</t>
  </si>
  <si>
    <t>kestine 10mg</t>
  </si>
  <si>
    <t xml:space="preserve">glytec 50/1000  mg </t>
  </si>
  <si>
    <t>jardin D 5mg tab</t>
  </si>
  <si>
    <t>jardin 10mg tab</t>
  </si>
  <si>
    <t>total</t>
  </si>
  <si>
    <t>catrex surgical tap 1 inch 12 rolls pack</t>
  </si>
  <si>
    <t>inosita 50mg</t>
  </si>
  <si>
    <t>inosita plus 50/1000</t>
  </si>
  <si>
    <t>URIGUARD 80MG</t>
  </si>
  <si>
    <t>URIGUARD 40MG</t>
  </si>
  <si>
    <t>zinco tape 1 inch</t>
  </si>
  <si>
    <t>surgical paper tape</t>
  </si>
  <si>
    <t>sitaglu met 50/1000</t>
  </si>
  <si>
    <t>avsar 160/5</t>
  </si>
  <si>
    <t>byvas 2.5mg</t>
  </si>
  <si>
    <t>byvas 5mg</t>
  </si>
  <si>
    <t>byvas 10mg</t>
  </si>
  <si>
    <t>2 pack</t>
  </si>
  <si>
    <t>xavour diu</t>
  </si>
  <si>
    <t>pytex 20mg</t>
  </si>
  <si>
    <t>vildomet 50/500</t>
  </si>
  <si>
    <t>zyto 250mg</t>
  </si>
  <si>
    <t>zyto 500mg</t>
  </si>
  <si>
    <t>acort 10g cream</t>
  </si>
  <si>
    <t>Wilsons vit C 500mg</t>
  </si>
  <si>
    <t>sanoofi  sadam - wed/sat 2 pm</t>
  </si>
  <si>
    <t>sanoofi  sadam shahanshah - wed/sat 2 pm</t>
  </si>
  <si>
    <t>CLINICA MOUTH WASH 200 ML</t>
  </si>
  <si>
    <t>CLINICA TOOTH PASTE 100 GM</t>
  </si>
  <si>
    <t>ENZICLOR MOUTH WASH 200ML</t>
  </si>
  <si>
    <t>NIFLAM MOUTH WASH 200 ML</t>
  </si>
  <si>
    <t>PULMITAC 10MG</t>
  </si>
  <si>
    <t>PULMITAC 20MG</t>
  </si>
  <si>
    <t>UNIFYLINE 400MG</t>
  </si>
  <si>
    <t>VOLTAFLAM 100</t>
  </si>
  <si>
    <t>VOLTAFLAM 50</t>
  </si>
  <si>
    <t>SUMATEC 50MG</t>
  </si>
  <si>
    <t>SOFVASC 5MG TAB 30S</t>
  </si>
  <si>
    <t>JOSHANDA QARSHI</t>
  </si>
  <si>
    <t>AUGMENTIN 156.25 90ML</t>
  </si>
  <si>
    <t>ACTIFED DM 90ML</t>
  </si>
  <si>
    <t>ACTIFED P ELIXER 90ML</t>
  </si>
  <si>
    <t>AMOXIL 125MG/5ML 90ML</t>
  </si>
  <si>
    <t>AMOXIL FORTE 250MG/5ML 90ML</t>
  </si>
  <si>
    <t>ARINAC 120ML</t>
  </si>
  <si>
    <t>ADICOS 120ML</t>
  </si>
  <si>
    <t>AUGMENTIN 62.5 MG/ML</t>
  </si>
  <si>
    <t>AUGMENTIN DS 312.50/5ML 90ML</t>
  </si>
  <si>
    <t>BRUFEN DS 90ML SYP</t>
  </si>
  <si>
    <t>BRUFEN SUSP 120ML</t>
  </si>
  <si>
    <t>CALPOL 100ML</t>
  </si>
  <si>
    <t>CALPOL 6 PLUS 90ML</t>
  </si>
  <si>
    <t>PULMONOL 120ML SYP</t>
  </si>
  <si>
    <t>*874*</t>
  </si>
  <si>
    <t>x Pak Ag -  tue/thu</t>
  </si>
  <si>
    <t>x Sugical _ Sheikh</t>
  </si>
  <si>
    <t>mom folic tabs</t>
  </si>
  <si>
    <t>so-zar capsules</t>
  </si>
  <si>
    <t>dyclo gel</t>
  </si>
  <si>
    <t>type</t>
  </si>
  <si>
    <t>min stock</t>
  </si>
  <si>
    <t>current</t>
  </si>
  <si>
    <t>tooth paste</t>
  </si>
  <si>
    <t>erythrocin 500 mg tab</t>
  </si>
  <si>
    <t>scabfree lotion</t>
  </si>
  <si>
    <t>INSTUM QUICK MELT ELAICHI 5'S</t>
  </si>
  <si>
    <t xml:space="preserve">min </t>
  </si>
  <si>
    <t>betasalic oint</t>
  </si>
  <si>
    <t>visolgel eye drop</t>
  </si>
  <si>
    <t>eye</t>
  </si>
  <si>
    <t>m/wash</t>
  </si>
  <si>
    <t>vitamin</t>
  </si>
  <si>
    <t>UNIFYLINE 100MG/5ML syp</t>
  </si>
  <si>
    <t>pulmitac os 60ml syp</t>
  </si>
  <si>
    <t>name</t>
  </si>
  <si>
    <t>roxvita tab</t>
  </si>
  <si>
    <t>fridge</t>
  </si>
  <si>
    <t>werisol ORS</t>
  </si>
  <si>
    <t>ors</t>
  </si>
  <si>
    <t>Polypep Syp</t>
  </si>
  <si>
    <t xml:space="preserve">Peptiban Syp </t>
  </si>
  <si>
    <t>flueze sachet</t>
  </si>
  <si>
    <t>fc</t>
  </si>
  <si>
    <t xml:space="preserve">softin F </t>
  </si>
  <si>
    <t>insta call D</t>
  </si>
  <si>
    <t>gempid 600mg</t>
  </si>
  <si>
    <t>cac 1000 T 10 cola</t>
  </si>
  <si>
    <t xml:space="preserve">bp operatus </t>
  </si>
  <si>
    <t>Maxon Plus BP monitor</t>
  </si>
  <si>
    <t>Belivia A40</t>
  </si>
  <si>
    <t>syringe</t>
  </si>
  <si>
    <t>thermometer</t>
  </si>
  <si>
    <t>iv set</t>
  </si>
  <si>
    <t>surgical tape</t>
  </si>
  <si>
    <t>Arthopedic</t>
  </si>
  <si>
    <t>oximetet</t>
  </si>
  <si>
    <t>normal saline</t>
  </si>
  <si>
    <t>dressing</t>
  </si>
  <si>
    <t>kenola</t>
  </si>
  <si>
    <t>face mask</t>
  </si>
  <si>
    <t>cottpon roll</t>
  </si>
  <si>
    <t>crepe bandage</t>
  </si>
  <si>
    <t>cotton bandage</t>
  </si>
  <si>
    <t>gloves</t>
  </si>
  <si>
    <t>hotbottle</t>
  </si>
  <si>
    <t>deap heat 50mg cream</t>
  </si>
  <si>
    <t>hiclean 50ml foeam sanitizer</t>
  </si>
  <si>
    <t>sanitizer</t>
  </si>
  <si>
    <t>INOSITA PLUS XR 50/1000MG TAB</t>
  </si>
  <si>
    <t>merol 25mg tab</t>
  </si>
  <si>
    <t>merol 50mg tab</t>
  </si>
  <si>
    <t>surgical</t>
  </si>
  <si>
    <t>telsarta A 5/40mg</t>
  </si>
  <si>
    <t>betaderm n oint  15g</t>
  </si>
  <si>
    <t xml:space="preserve">cobalmin 500mcg </t>
  </si>
  <si>
    <t>plantcal insta sachet</t>
  </si>
  <si>
    <t>vomilux syp</t>
  </si>
  <si>
    <t>azliv 250mg</t>
  </si>
  <si>
    <t>CLONEXA 3MG</t>
  </si>
  <si>
    <t>narcotics</t>
  </si>
  <si>
    <t>kal sob</t>
  </si>
  <si>
    <t>adfolic</t>
  </si>
  <si>
    <t>telfast d</t>
  </si>
  <si>
    <t>cefim susp</t>
  </si>
  <si>
    <t>qarshi toot siah</t>
  </si>
  <si>
    <t>toot siah mulatthi</t>
  </si>
  <si>
    <t>augmentin 625 mg</t>
  </si>
  <si>
    <t>glytec m 50/1000</t>
  </si>
  <si>
    <t>vermox susp</t>
  </si>
  <si>
    <t>fexet d</t>
  </si>
  <si>
    <t>betacin ointment</t>
  </si>
  <si>
    <t>t day syp</t>
  </si>
  <si>
    <t>new</t>
  </si>
  <si>
    <t>rasbid tab</t>
  </si>
  <si>
    <t xml:space="preserve">danzen ds </t>
  </si>
  <si>
    <t>nitrofurantoin tabs 100mg</t>
  </si>
  <si>
    <t>zyto susp</t>
  </si>
  <si>
    <t>liconil lotion</t>
  </si>
  <si>
    <t xml:space="preserve">ATEM NEBULIZER SOLU </t>
  </si>
  <si>
    <t>CLENIL FOR AEROSOL</t>
  </si>
  <si>
    <t>dapwiz 10mg*</t>
  </si>
  <si>
    <t>norcotics</t>
  </si>
  <si>
    <t>tap/cap</t>
  </si>
  <si>
    <t>Wasiq : 0345 5226769 ,   0311 5043 454</t>
  </si>
  <si>
    <t>broncho</t>
  </si>
  <si>
    <t>lame 5 tab</t>
  </si>
  <si>
    <t>lowplat  75mg</t>
  </si>
  <si>
    <t>advacort 0.1 cream 10g</t>
  </si>
  <si>
    <t>Item Name 3 dec 21</t>
  </si>
  <si>
    <t>Eziday 100mg *</t>
  </si>
  <si>
    <t>monitor 10mg *</t>
  </si>
  <si>
    <t>olenzia 10mg cap *</t>
  </si>
  <si>
    <t>roxycam 10mg cap</t>
  </si>
  <si>
    <t>sofvasc v 10/160 *</t>
  </si>
  <si>
    <t>sofvasc v 5/160 *</t>
  </si>
  <si>
    <t>TRAPEZE PLUS 50/1000MG *</t>
  </si>
  <si>
    <t>remethan 100mg *</t>
  </si>
  <si>
    <t>remethan 50mg *</t>
  </si>
  <si>
    <t>zeenaryl 1mg *</t>
  </si>
  <si>
    <t>zeenaryl 2mg *</t>
  </si>
  <si>
    <t>zeenaryl 3mg *</t>
  </si>
  <si>
    <t>zeenaryl 4mg *</t>
  </si>
  <si>
    <t>4 pack</t>
  </si>
  <si>
    <t>6 pack</t>
  </si>
  <si>
    <t>ossogin susp 60ml</t>
  </si>
  <si>
    <t>stomacol 10mg</t>
  </si>
  <si>
    <t>Tue</t>
  </si>
  <si>
    <t>Cezonil 200mg tab</t>
  </si>
  <si>
    <t>CLINICA TOOTH PASTE 75 GM</t>
  </si>
  <si>
    <t>metric customer</t>
  </si>
  <si>
    <t>venticort dpi  200mcg</t>
  </si>
  <si>
    <t>shifa pharma</t>
  </si>
  <si>
    <t>xilica 50mg - exp july 22</t>
  </si>
  <si>
    <t>dio plus 10/80 tab - not req</t>
  </si>
  <si>
    <t>Tio-Veez Dpi Capsules 18mcg</t>
  </si>
  <si>
    <t>EMPOZIN 12.5MG/1000MG TAB 14S</t>
  </si>
  <si>
    <t>c block delivery</t>
  </si>
  <si>
    <t>shifa</t>
  </si>
  <si>
    <t>PROSCAR 5MG * exp 2/22</t>
  </si>
  <si>
    <t>byvas 10mg * 2/22</t>
  </si>
  <si>
    <t>byvas 2.5mg * 8/22</t>
  </si>
  <si>
    <t>inventive jonior syp</t>
  </si>
  <si>
    <t>hyderquin 4% cream</t>
  </si>
  <si>
    <t>1 19n12 21</t>
  </si>
  <si>
    <t>pop</t>
  </si>
  <si>
    <t>dermoquin 4% cream</t>
  </si>
  <si>
    <t>pa</t>
  </si>
  <si>
    <t>supplier code</t>
  </si>
  <si>
    <t xml:space="preserve">freehale 4mg sachet </t>
  </si>
  <si>
    <t>leflox is short</t>
  </si>
  <si>
    <t>notes</t>
  </si>
  <si>
    <t>meorazole 40 - pak ag</t>
  </si>
  <si>
    <t>betaloc zk 100mg  - pnet</t>
  </si>
  <si>
    <t>rex</t>
  </si>
  <si>
    <t xml:space="preserve">ADOXA 100MG </t>
  </si>
  <si>
    <t>CO PLAVIX 75/75MG TAB</t>
  </si>
  <si>
    <t>LIPIGET 20MG TAB</t>
  </si>
  <si>
    <t>lerace 250</t>
  </si>
  <si>
    <t>VIBRAMYCIN 100MG CAP</t>
  </si>
  <si>
    <t>lerace 250 customer 5%</t>
  </si>
  <si>
    <t>prostreat ?</t>
  </si>
  <si>
    <t>query</t>
  </si>
  <si>
    <t>bd 3cc syring box (ultra fine)</t>
  </si>
  <si>
    <t>bd 5cc syring box (ultra fine)</t>
  </si>
  <si>
    <t>bd 10cc syring box (ultra fine)</t>
  </si>
  <si>
    <t>short</t>
  </si>
  <si>
    <t>Inspirol hfa Inhaler 200 Doses</t>
  </si>
  <si>
    <t>relaxin 3mg tab</t>
  </si>
  <si>
    <t xml:space="preserve">adapco cream </t>
  </si>
  <si>
    <t>peridopa 50/12.5/200</t>
  </si>
  <si>
    <t>terbiderm 125mg tab</t>
  </si>
  <si>
    <t xml:space="preserve">customer eplipsa </t>
  </si>
  <si>
    <t>sajjad real estate</t>
  </si>
  <si>
    <t>6 mon return</t>
  </si>
  <si>
    <t>gramax 400mg tab</t>
  </si>
  <si>
    <t>tanveer sb</t>
  </si>
  <si>
    <t xml:space="preserve">tanveer hussain - </t>
  </si>
  <si>
    <t>chacha akhtar chashma</t>
  </si>
  <si>
    <t>No</t>
  </si>
  <si>
    <t>Phone</t>
  </si>
  <si>
    <t>customer 10875</t>
  </si>
  <si>
    <t>GETRYL 2MG TB</t>
  </si>
  <si>
    <t>TRIFORGE 5/160/12.5MG</t>
  </si>
  <si>
    <t>GALVUS MET 50/1000MG TAB</t>
  </si>
  <si>
    <t>SUCRAL 200TAB/canadril</t>
  </si>
  <si>
    <t>depex 10mg/20mg</t>
  </si>
  <si>
    <t>Ghulam Sarwar-7837</t>
  </si>
  <si>
    <t>customer 10090</t>
  </si>
  <si>
    <t>uncle gulfaraz</t>
  </si>
  <si>
    <t>MYTEKA 10MG</t>
  </si>
  <si>
    <t>VENTOLIN EVOHALER 100 MCG</t>
  </si>
  <si>
    <t>ASCARD 75MG</t>
  </si>
  <si>
    <t>SOFTIN 10MG</t>
  </si>
  <si>
    <t>HERBESSER 90 SR</t>
  </si>
  <si>
    <t>XAVOR DIU TAB</t>
  </si>
  <si>
    <t>CMZ 3</t>
  </si>
  <si>
    <t>done-28dec21</t>
  </si>
  <si>
    <t>pharmevo atco mecter indus pharma bd 1cc 3cc 5cc 10cc</t>
  </si>
  <si>
    <t>??? INOSITA PLUS XR 50/850MG</t>
  </si>
  <si>
    <t>norsaline p nasal drops 30ml</t>
  </si>
  <si>
    <t>PARIDOPA 100/25/200MG TABN</t>
  </si>
  <si>
    <t>must</t>
  </si>
  <si>
    <t>customer</t>
  </si>
  <si>
    <t xml:space="preserve">stat A </t>
  </si>
  <si>
    <t xml:space="preserve">acefyl cough syp </t>
  </si>
  <si>
    <t xml:space="preserve">coferb plus syp </t>
  </si>
  <si>
    <t>x liconil lotion</t>
  </si>
  <si>
    <t xml:space="preserve">eplipsa 500mg </t>
  </si>
  <si>
    <t>ds pharma</t>
  </si>
  <si>
    <t>014-hbm</t>
  </si>
  <si>
    <t>408.00</t>
  </si>
  <si>
    <t>471.53</t>
  </si>
  <si>
    <t>001-amson</t>
  </si>
  <si>
    <t>187.00</t>
  </si>
  <si>
    <t>003-high q</t>
  </si>
  <si>
    <t>sg Indrop D  1 capsule</t>
  </si>
  <si>
    <t>005-neutro</t>
  </si>
  <si>
    <t>238.00</t>
  </si>
  <si>
    <t>284.54</t>
  </si>
  <si>
    <t>294.40</t>
  </si>
  <si>
    <t>330.71</t>
  </si>
  <si>
    <t>170.00</t>
  </si>
  <si>
    <t>co extor 5/160/12.5</t>
  </si>
  <si>
    <t xml:space="preserve">ibl </t>
  </si>
  <si>
    <t>tempramine syp</t>
  </si>
  <si>
    <t>xcept 20mg</t>
  </si>
  <si>
    <t>isb sami</t>
  </si>
  <si>
    <t>EVOFIX 30ML</t>
  </si>
  <si>
    <t>local cust, crestate 10mg 3 pack</t>
  </si>
  <si>
    <t xml:space="preserve">gaviscon adv 6 pc , </t>
  </si>
  <si>
    <t xml:space="preserve">risek 20 cap - 4 pack, </t>
  </si>
  <si>
    <t xml:space="preserve">gaviscon syp 6 pc, </t>
  </si>
  <si>
    <t>extor 5/160  1 pack</t>
  </si>
  <si>
    <t xml:space="preserve">extor 5/80 1 pack, </t>
  </si>
  <si>
    <t xml:space="preserve">nuberol forte 3 pack , </t>
  </si>
  <si>
    <t xml:space="preserve">hydrylin dm 3 pc, </t>
  </si>
  <si>
    <t xml:space="preserve">hydryllin syp 6 pc, </t>
  </si>
  <si>
    <t xml:space="preserve">immodium cap 1 pack , </t>
  </si>
  <si>
    <t>mobiler 1-9jan</t>
  </si>
  <si>
    <t>powder black cat</t>
  </si>
  <si>
    <t>powder medora</t>
  </si>
  <si>
    <t>93-110</t>
  </si>
  <si>
    <t>90-110</t>
  </si>
  <si>
    <t>hair cap 60 softgel biolo</t>
  </si>
  <si>
    <t>170-230</t>
  </si>
  <si>
    <t>270-600</t>
  </si>
  <si>
    <t>rainbow price</t>
  </si>
  <si>
    <t>supp</t>
  </si>
  <si>
    <t>tp-rp</t>
  </si>
  <si>
    <t>tp</t>
  </si>
  <si>
    <t>iqbr 1-9jan</t>
  </si>
  <si>
    <t>olivia hair color 01</t>
  </si>
  <si>
    <t>olivia hair color 02</t>
  </si>
  <si>
    <t>olivia hair color 09</t>
  </si>
  <si>
    <t>anti lice -english</t>
  </si>
  <si>
    <t>liaba-</t>
  </si>
  <si>
    <t>tab</t>
  </si>
  <si>
    <t>dropper</t>
  </si>
  <si>
    <t>hot bottle life care without cover</t>
  </si>
  <si>
    <t>nebu mask</t>
  </si>
  <si>
    <t>saniplast - water poof</t>
  </si>
  <si>
    <t xml:space="preserve">SHOULDER BINDER - perfect </t>
  </si>
  <si>
    <t>spirit 250ml?</t>
  </si>
  <si>
    <t>3200-4400</t>
  </si>
  <si>
    <t>14 days customer</t>
  </si>
  <si>
    <t xml:space="preserve">dio plus tab 5/160 </t>
  </si>
  <si>
    <t xml:space="preserve">dio plus tab 5/80 </t>
  </si>
  <si>
    <t>old customer</t>
  </si>
  <si>
    <t xml:space="preserve">new day 5/160 </t>
  </si>
  <si>
    <t>gavison adv syp</t>
  </si>
  <si>
    <t>panadol extend</t>
  </si>
  <si>
    <t>acefyl resp</t>
  </si>
  <si>
    <t xml:space="preserve">new day 5/80 </t>
  </si>
  <si>
    <t>lipiget customer</t>
  </si>
  <si>
    <t>uropin 100mg</t>
  </si>
  <si>
    <t>ENZICLOR GEL  30 GM</t>
  </si>
  <si>
    <t>dr abd</t>
  </si>
  <si>
    <t>CLOBEDERM CREAM 10GM</t>
  </si>
  <si>
    <t>tagipmet xr 50/1000</t>
  </si>
  <si>
    <t>xavor 50mg</t>
  </si>
  <si>
    <t>atarex 10mg</t>
  </si>
  <si>
    <t xml:space="preserve">augmentin 625mg </t>
  </si>
  <si>
    <t xml:space="preserve">augmentin 375mg </t>
  </si>
  <si>
    <t>panadol drops</t>
  </si>
  <si>
    <t>denzen ds tab</t>
  </si>
  <si>
    <t>sgindrop d 1 cap</t>
  </si>
  <si>
    <t>Dijex MP syp</t>
  </si>
  <si>
    <t>mucain</t>
  </si>
  <si>
    <t>ERYTHROCIN 250MG TAB</t>
  </si>
  <si>
    <t>Amoxil 250 mg cap</t>
  </si>
  <si>
    <t>Amoxil 500 mg cap</t>
  </si>
  <si>
    <t>Total docs</t>
  </si>
  <si>
    <t>Circulatie Reg 2021 DM lechinta</t>
  </si>
  <si>
    <t>Raspunsuri 2021 DM lechinta</t>
  </si>
  <si>
    <t>Registratura 2021 DM lechinta</t>
  </si>
  <si>
    <t>RA2015-2019 2021 DM lechinta</t>
  </si>
  <si>
    <t>Contacte DM lechinta</t>
  </si>
  <si>
    <t>Juridic DM lechinta</t>
  </si>
  <si>
    <t>Log Registru Agricol DM lechinta</t>
  </si>
  <si>
    <t>Registru Agricol Centralizator DM lechinta</t>
  </si>
  <si>
    <t>Total --&gt;</t>
  </si>
  <si>
    <t>No. of different form type</t>
  </si>
  <si>
    <t>5$ per 1000 documents (87704)</t>
  </si>
  <si>
    <t>50$ per form type</t>
  </si>
  <si>
    <t xml:space="preserve">20% fiverr charges </t>
  </si>
  <si>
    <t>Total</t>
  </si>
  <si>
    <t>2385 X 20%</t>
  </si>
  <si>
    <t xml:space="preserve"> 50 X 39</t>
  </si>
  <si>
    <t>5 X 87</t>
  </si>
  <si>
    <t>Grand Total (US$ )</t>
  </si>
  <si>
    <t xml:space="preserve">Data extraction charges </t>
  </si>
  <si>
    <t>Data Extraction Services - IBM Lotus Notes Databases</t>
  </si>
  <si>
    <t>Fiverr ID : Riz603</t>
  </si>
  <si>
    <t>Database name</t>
  </si>
  <si>
    <t xml:space="preserve">phase 1 </t>
  </si>
  <si>
    <t xml:space="preserve">Project Phase </t>
  </si>
  <si>
    <t>Fiverr ID : Riz604</t>
  </si>
  <si>
    <t>Total charges</t>
  </si>
  <si>
    <t>phase 2</t>
  </si>
  <si>
    <t>phase 3</t>
  </si>
  <si>
    <t>Task charges</t>
  </si>
  <si>
    <t>fiverr charges 20%</t>
  </si>
  <si>
    <t>Total docsuments</t>
  </si>
  <si>
    <t>No. of form types</t>
  </si>
  <si>
    <t>2022-01-21</t>
  </si>
  <si>
    <t>scabion forte lotion</t>
  </si>
  <si>
    <t>zyto lipirex 10mg</t>
  </si>
  <si>
    <t>new day 10/160</t>
  </si>
  <si>
    <t>sunny d 120ml syp</t>
  </si>
  <si>
    <t>Wilson's vitamin C 500mg...</t>
  </si>
  <si>
    <t>dr abd , one more</t>
  </si>
  <si>
    <t xml:space="preserve">awardin plus </t>
  </si>
  <si>
    <t>betaloczoc</t>
  </si>
  <si>
    <t>ramipace 5mg</t>
  </si>
  <si>
    <t>qry 2 feb</t>
  </si>
  <si>
    <t>bronochol syp</t>
  </si>
  <si>
    <t>dulan 60 tab</t>
  </si>
  <si>
    <t>lilac syp</t>
  </si>
  <si>
    <t>septran syp</t>
  </si>
  <si>
    <t>maltofer syp</t>
  </si>
  <si>
    <t>zyto syp</t>
  </si>
  <si>
    <t>glytek-m 50/1000 tab</t>
  </si>
  <si>
    <t>2 2 feb</t>
  </si>
  <si>
    <t xml:space="preserve">4 febbbb </t>
  </si>
  <si>
    <t xml:space="preserve">evo joshanda </t>
  </si>
  <si>
    <t>10021-pevo</t>
  </si>
  <si>
    <t>10054-indus</t>
  </si>
  <si>
    <t>10140-atco</t>
  </si>
  <si>
    <t>gul fraz</t>
  </si>
  <si>
    <t>quench 50g cream</t>
  </si>
  <si>
    <t>quench 15g cream</t>
  </si>
  <si>
    <t>10199-feroz</t>
  </si>
  <si>
    <t>MNTK 10MG</t>
  </si>
  <si>
    <t>dolanzo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</si>
</sst>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5172"/>
      <name val="Avenir LT W01_65 Medium1475532"/>
    </font>
    <font>
      <sz val="12"/>
      <color rgb="FF333333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dvC39b"/>
      <charset val="2"/>
    </font>
    <font>
      <sz val="26"/>
      <color theme="1"/>
      <name val="Free 3 of 9"/>
      <family val="3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D6D6D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0" xfId="0" applyFill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0" fillId="6" borderId="1" xfId="0" applyFill="1" applyBorder="1"/>
    <xf numFmtId="0" fontId="0" fillId="9" borderId="1" xfId="0" applyFill="1" applyBorder="1"/>
    <xf numFmtId="0" fontId="2" fillId="1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4" fillId="0" borderId="0" xfId="1" applyAlignment="1">
      <alignment horizontal="left" vertical="center" wrapText="1"/>
    </xf>
    <xf numFmtId="49" fontId="0" fillId="9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15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/>
    <xf numFmtId="0" fontId="0" fillId="11" borderId="0" xfId="0" applyFill="1" applyBorder="1" applyAlignment="1">
      <alignment horizontal="center" vertical="center"/>
    </xf>
    <xf numFmtId="0" fontId="0" fillId="6" borderId="0" xfId="0" applyFill="1" applyBorder="1"/>
    <xf numFmtId="0" fontId="2" fillId="10" borderId="1" xfId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" fillId="3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/>
    </xf>
    <xf numFmtId="0" fontId="6" fillId="16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right" vertical="center" wrapText="1" indent="1"/>
    </xf>
    <xf numFmtId="0" fontId="0" fillId="0" borderId="8" xfId="0" applyBorder="1" applyAlignment="1">
      <alignment horizontal="left" vertical="center" wrapText="1" indent="1"/>
    </xf>
    <xf numFmtId="0" fontId="4" fillId="0" borderId="0" xfId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righ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19" borderId="1" xfId="0" applyFill="1" applyBorder="1"/>
    <xf numFmtId="0" fontId="0" fillId="19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top"/>
    </xf>
    <xf numFmtId="0" fontId="0" fillId="2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0" fillId="22" borderId="1" xfId="0" applyFill="1" applyBorder="1" applyAlignment="1">
      <alignment horizontal="left" vertical="center"/>
    </xf>
    <xf numFmtId="0" fontId="0" fillId="24" borderId="1" xfId="0" applyFill="1" applyBorder="1"/>
    <xf numFmtId="0" fontId="0" fillId="24" borderId="1" xfId="0" applyFill="1" applyBorder="1" applyAlignment="1">
      <alignment horizontal="center" vertical="center"/>
    </xf>
    <xf numFmtId="15" fontId="0" fillId="9" borderId="1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/>
    <xf numFmtId="0" fontId="13" fillId="9" borderId="1" xfId="1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8" borderId="6" xfId="0" applyFill="1" applyBorder="1" applyAlignment="1">
      <alignment horizontal="left" vertical="center"/>
    </xf>
    <xf numFmtId="0" fontId="0" fillId="18" borderId="6" xfId="0" applyFill="1" applyBorder="1" applyAlignment="1">
      <alignment horizontal="left" vertical="center" wrapText="1"/>
    </xf>
    <xf numFmtId="0" fontId="0" fillId="0" borderId="0" xfId="0" applyFill="1" applyAlignment="1"/>
    <xf numFmtId="0" fontId="0" fillId="15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 wrapText="1"/>
    </xf>
    <xf numFmtId="0" fontId="0" fillId="15" borderId="1" xfId="0" applyFill="1" applyBorder="1"/>
    <xf numFmtId="0" fontId="0" fillId="20" borderId="1" xfId="0" applyFill="1" applyBorder="1" applyAlignment="1">
      <alignment horizontal="left" vertical="center" wrapText="1"/>
    </xf>
    <xf numFmtId="0" fontId="2" fillId="10" borderId="4" xfId="1" applyFont="1" applyFill="1" applyBorder="1" applyAlignment="1">
      <alignment horizontal="left" vertical="center"/>
    </xf>
    <xf numFmtId="0" fontId="0" fillId="0" borderId="4" xfId="0" applyBorder="1"/>
    <xf numFmtId="0" fontId="14" fillId="6" borderId="1" xfId="0" applyFont="1" applyFill="1" applyBorder="1" applyAlignment="1">
      <alignment horizontal="left" vertical="center"/>
    </xf>
    <xf numFmtId="0" fontId="10" fillId="6" borderId="1" xfId="0" applyFont="1" applyFill="1" applyBorder="1"/>
    <xf numFmtId="0" fontId="14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10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23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5" xfId="0" applyFill="1" applyBorder="1"/>
    <xf numFmtId="0" fontId="0" fillId="12" borderId="1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9" borderId="0" xfId="0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0" xfId="0" applyNumberFormat="1"/>
    <xf numFmtId="14" fontId="0" fillId="7" borderId="1" xfId="0" applyNumberFormat="1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25" borderId="1" xfId="0" applyFill="1" applyBorder="1" applyAlignment="1">
      <alignment horizontal="left" vertical="center" wrapText="1"/>
    </xf>
    <xf numFmtId="0" fontId="0" fillId="25" borderId="1" xfId="0" applyFill="1" applyBorder="1"/>
    <xf numFmtId="0" fontId="0" fillId="6" borderId="2" xfId="0" applyFill="1" applyBorder="1" applyAlignment="1">
      <alignment horizontal="center" vertical="center"/>
    </xf>
    <xf numFmtId="0" fontId="0" fillId="0" borderId="2" xfId="0" applyFill="1" applyBorder="1"/>
    <xf numFmtId="0" fontId="0" fillId="25" borderId="2" xfId="0" applyFill="1" applyBorder="1"/>
    <xf numFmtId="0" fontId="0" fillId="0" borderId="1" xfId="0" applyFill="1" applyBorder="1" applyAlignment="1">
      <alignment vertical="center" wrapText="1"/>
    </xf>
    <xf numFmtId="0" fontId="7" fillId="6" borderId="1" xfId="0" applyFont="1" applyFill="1" applyBorder="1" applyAlignment="1">
      <alignment horizontal="center"/>
    </xf>
    <xf numFmtId="15" fontId="0" fillId="7" borderId="1" xfId="0" applyNumberFormat="1" applyFill="1" applyBorder="1" applyAlignment="1">
      <alignment horizontal="center"/>
    </xf>
    <xf numFmtId="0" fontId="0" fillId="16" borderId="5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19" borderId="1" xfId="0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5" borderId="0" xfId="0" applyFill="1" applyAlignment="1"/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0" fillId="0" borderId="0" xfId="0" applyFont="1"/>
    <xf numFmtId="0" fontId="0" fillId="4" borderId="1" xfId="0" applyFill="1" applyBorder="1" applyAlignment="1"/>
    <xf numFmtId="0" fontId="0" fillId="20" borderId="1" xfId="0" applyFill="1" applyBorder="1" applyAlignment="1"/>
    <xf numFmtId="0" fontId="7" fillId="20" borderId="1" xfId="0" applyFont="1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2" xfId="0" applyBorder="1" applyAlignment="1">
      <alignment horizontal="center"/>
    </xf>
    <xf numFmtId="0" fontId="16" fillId="0" borderId="4" xfId="0" applyFont="1" applyBorder="1" applyAlignment="1">
      <alignment horizontal="center" vertical="top"/>
    </xf>
    <xf numFmtId="3" fontId="0" fillId="0" borderId="3" xfId="0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" fontId="0" fillId="0" borderId="3" xfId="0" applyNumberForma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 vertical="top"/>
    </xf>
    <xf numFmtId="1" fontId="0" fillId="0" borderId="4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0" fillId="5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" fontId="17" fillId="0" borderId="13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5" fillId="0" borderId="0" xfId="0" applyFont="1" applyFill="1" applyAlignment="1"/>
    <xf numFmtId="0" fontId="0" fillId="0" borderId="0" xfId="0" applyFill="1" applyAlignment="1">
      <alignment horizontal="left"/>
    </xf>
    <xf numFmtId="0" fontId="0" fillId="5" borderId="1" xfId="0" applyFill="1" applyBorder="1" applyAlignment="1">
      <alignment vertical="top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top"/>
    </xf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/>
    <xf numFmtId="0" fontId="0" fillId="24" borderId="3" xfId="0" applyFill="1" applyBorder="1" applyAlignment="1">
      <alignment horizontal="center" vertical="top"/>
    </xf>
    <xf numFmtId="0" fontId="7" fillId="24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/>
    <xf numFmtId="0" fontId="8" fillId="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6" xfId="0" applyFill="1" applyBorder="1" applyAlignment="1"/>
    <xf numFmtId="0" fontId="0" fillId="5" borderId="6" xfId="0" applyFill="1" applyBorder="1"/>
    <xf numFmtId="0" fontId="0" fillId="4" borderId="1" xfId="0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0" fillId="27" borderId="1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center"/>
    </xf>
    <xf numFmtId="0" fontId="0" fillId="19" borderId="1" xfId="0" applyFill="1" applyBorder="1" applyAlignment="1"/>
    <xf numFmtId="0" fontId="5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/>
    <xf numFmtId="0" fontId="1" fillId="3" borderId="14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/>
    <xf numFmtId="0" fontId="7" fillId="5" borderId="3" xfId="0" applyFont="1" applyFill="1" applyBorder="1" applyAlignment="1"/>
    <xf numFmtId="0" fontId="7" fillId="5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/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14" borderId="1" xfId="0" applyFont="1" applyFill="1" applyBorder="1" applyAlignment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 applyAlignment="1"/>
    <xf numFmtId="0" fontId="0" fillId="5" borderId="1" xfId="0" applyFill="1" applyBorder="1" applyAlignment="1">
      <alignment horizontal="center" vertical="top"/>
    </xf>
    <xf numFmtId="0" fontId="7" fillId="19" borderId="1" xfId="0" applyFont="1" applyFill="1" applyBorder="1" applyAlignment="1">
      <alignment horizontal="center"/>
    </xf>
    <xf numFmtId="0" fontId="0" fillId="19" borderId="3" xfId="0" applyFill="1" applyBorder="1" applyAlignment="1"/>
    <xf numFmtId="0" fontId="0" fillId="16" borderId="1" xfId="0" applyFill="1" applyBorder="1" applyAlignment="1"/>
    <xf numFmtId="0" fontId="0" fillId="24" borderId="1" xfId="0" applyFill="1" applyBorder="1" applyAlignment="1">
      <alignment horizontal="center" vertical="top"/>
    </xf>
    <xf numFmtId="0" fontId="0" fillId="19" borderId="3" xfId="0" applyFill="1" applyBorder="1" applyAlignment="1">
      <alignment horizontal="center" vertical="top"/>
    </xf>
    <xf numFmtId="0" fontId="0" fillId="19" borderId="3" xfId="0" applyFill="1" applyBorder="1" applyAlignment="1">
      <alignment horizontal="center"/>
    </xf>
    <xf numFmtId="0" fontId="0" fillId="14" borderId="1" xfId="0" applyFill="1" applyBorder="1" applyAlignment="1"/>
    <xf numFmtId="0" fontId="7" fillId="6" borderId="1" xfId="0" applyFont="1" applyFill="1" applyBorder="1" applyAlignment="1"/>
    <xf numFmtId="0" fontId="0" fillId="6" borderId="1" xfId="0" applyFill="1" applyBorder="1" applyAlignment="1"/>
    <xf numFmtId="0" fontId="0" fillId="26" borderId="1" xfId="0" applyFill="1" applyBorder="1" applyAlignment="1">
      <alignment horizontal="center" vertical="center"/>
    </xf>
    <xf numFmtId="0" fontId="7" fillId="26" borderId="1" xfId="0" applyFont="1" applyFill="1" applyBorder="1" applyAlignment="1">
      <alignment vertical="center"/>
    </xf>
    <xf numFmtId="0" fontId="0" fillId="26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textRotation="255"/>
    </xf>
    <xf numFmtId="15" fontId="0" fillId="8" borderId="1" xfId="0" quotePrefix="1" applyNumberFormat="1" applyFill="1" applyBorder="1" applyAlignment="1">
      <alignment horizontal="center"/>
    </xf>
    <xf numFmtId="0" fontId="7" fillId="24" borderId="1" xfId="0" applyFont="1" applyFill="1" applyBorder="1" applyAlignment="1"/>
    <xf numFmtId="0" fontId="1" fillId="3" borderId="3" xfId="0" applyFont="1" applyFill="1" applyBorder="1" applyAlignment="1">
      <alignment horizontal="center" vertical="top"/>
    </xf>
    <xf numFmtId="0" fontId="7" fillId="24" borderId="3" xfId="0" applyFont="1" applyFill="1" applyBorder="1" applyAlignment="1"/>
    <xf numFmtId="0" fontId="7" fillId="24" borderId="3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19" borderId="4" xfId="0" applyFill="1" applyBorder="1" applyAlignment="1">
      <alignment horizontal="center"/>
    </xf>
    <xf numFmtId="0" fontId="0" fillId="5" borderId="4" xfId="0" applyFill="1" applyBorder="1" applyAlignment="1"/>
    <xf numFmtId="0" fontId="7" fillId="7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7" borderId="3" xfId="0" applyFill="1" applyBorder="1" applyAlignment="1"/>
    <xf numFmtId="0" fontId="0" fillId="7" borderId="3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11" borderId="6" xfId="0" applyFill="1" applyBorder="1"/>
    <xf numFmtId="0" fontId="0" fillId="7" borderId="6" xfId="0" applyFill="1" applyBorder="1" applyAlignment="1">
      <alignment horizontal="left"/>
    </xf>
    <xf numFmtId="0" fontId="0" fillId="19" borderId="6" xfId="0" applyFill="1" applyBorder="1"/>
    <xf numFmtId="0" fontId="0" fillId="9" borderId="6" xfId="0" applyFill="1" applyBorder="1"/>
    <xf numFmtId="0" fontId="0" fillId="6" borderId="6" xfId="0" applyFill="1" applyBorder="1"/>
    <xf numFmtId="0" fontId="0" fillId="8" borderId="6" xfId="0" applyFill="1" applyBorder="1"/>
    <xf numFmtId="0" fontId="0" fillId="24" borderId="6" xfId="0" applyFill="1" applyBorder="1"/>
    <xf numFmtId="0" fontId="0" fillId="7" borderId="6" xfId="0" applyFill="1" applyBorder="1"/>
    <xf numFmtId="0" fontId="0" fillId="20" borderId="6" xfId="0" applyFill="1" applyBorder="1"/>
    <xf numFmtId="0" fontId="13" fillId="9" borderId="6" xfId="0" applyFont="1" applyFill="1" applyBorder="1"/>
    <xf numFmtId="0" fontId="2" fillId="3" borderId="6" xfId="0" applyFont="1" applyFill="1" applyBorder="1"/>
    <xf numFmtId="0" fontId="0" fillId="15" borderId="6" xfId="0" applyFill="1" applyBorder="1"/>
    <xf numFmtId="0" fontId="5" fillId="5" borderId="6" xfId="0" applyFont="1" applyFill="1" applyBorder="1"/>
    <xf numFmtId="0" fontId="0" fillId="0" borderId="6" xfId="0" applyBorder="1"/>
    <xf numFmtId="0" fontId="5" fillId="5" borderId="6" xfId="0" applyFont="1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7" borderId="6" xfId="0" applyFill="1" applyBorder="1"/>
    <xf numFmtId="0" fontId="0" fillId="4" borderId="6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9" fontId="0" fillId="6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7" fillId="7" borderId="1" xfId="0" applyFont="1" applyFill="1" applyBorder="1" applyAlignment="1"/>
    <xf numFmtId="0" fontId="0" fillId="27" borderId="1" xfId="0" applyFill="1" applyBorder="1"/>
    <xf numFmtId="0" fontId="0" fillId="27" borderId="1" xfId="0" applyFill="1" applyBorder="1" applyAlignment="1"/>
    <xf numFmtId="0" fontId="7" fillId="7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5" fontId="7" fillId="5" borderId="1" xfId="0" applyNumberFormat="1" applyFont="1" applyFill="1" applyBorder="1" applyAlignment="1">
      <alignment horizontal="center"/>
    </xf>
    <xf numFmtId="15" fontId="7" fillId="7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/>
    <xf numFmtId="0" fontId="0" fillId="7" borderId="4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top"/>
    </xf>
    <xf numFmtId="0" fontId="7" fillId="7" borderId="6" xfId="0" applyFont="1" applyFill="1" applyBorder="1" applyAlignment="1">
      <alignment horizontal="center"/>
    </xf>
    <xf numFmtId="0" fontId="0" fillId="12" borderId="1" xfId="0" applyFill="1" applyBorder="1" applyAlignment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vertical="top"/>
    </xf>
    <xf numFmtId="0" fontId="0" fillId="12" borderId="1" xfId="0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7" fillId="5" borderId="0" xfId="0" applyFont="1" applyFill="1"/>
    <xf numFmtId="0" fontId="0" fillId="0" borderId="5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20" borderId="5" xfId="0" applyFill="1" applyBorder="1" applyAlignment="1">
      <alignment horizontal="left"/>
    </xf>
    <xf numFmtId="0" fontId="0" fillId="20" borderId="5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5" fontId="1" fillId="3" borderId="5" xfId="0" quotePrefix="1" applyNumberFormat="1" applyFont="1" applyFill="1" applyBorder="1" applyAlignment="1">
      <alignment horizontal="center" vertical="center"/>
    </xf>
    <xf numFmtId="15" fontId="1" fillId="3" borderId="9" xfId="0" applyNumberFormat="1" applyFont="1" applyFill="1" applyBorder="1" applyAlignment="1">
      <alignment horizontal="center" vertical="center"/>
    </xf>
    <xf numFmtId="15" fontId="1" fillId="3" borderId="6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5" fontId="1" fillId="3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115272</xdr:colOff>
      <xdr:row>85</xdr:row>
      <xdr:rowOff>8358</xdr:rowOff>
    </xdr:from>
    <xdr:to>
      <xdr:col>4</xdr:col>
      <xdr:colOff>237159</xdr:colOff>
      <xdr:row>92</xdr:row>
      <xdr:rowOff>106913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190" y="3361547"/>
          <a:ext cx="2065764" cy="1459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10</xdr:col>
      <xdr:colOff>616366</xdr:colOff>
      <xdr:row>8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0"/>
          <a:ext cx="3216691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762001</xdr:colOff>
      <xdr:row>93</xdr:row>
      <xdr:rowOff>0</xdr:rowOff>
    </xdr:from>
    <xdr:to>
      <xdr:col>13</xdr:col>
      <xdr:colOff>204501</xdr:colOff>
      <xdr:row>105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29501" y="16383000"/>
          <a:ext cx="4243100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70:K73" totalsRowShown="0" headerRowDxfId="8" dataDxfId="6" headerRowBorderDxfId="7" tableBorderDxfId="5" totalsRowBorderDxfId="4">
  <tableColumns count="4">
    <tableColumn id="1" name="desc" dataDxfId="3"/>
    <tableColumn id="2" name="due amount" dataDxfId="2"/>
    <tableColumn id="3" name="recvd" dataDxfId="1"/>
    <tableColumn id="4" name="Bal" dataDxfId="0">
      <calculatedColumnFormula>Table1[[#This Row],[due amount]]-Table1[[#This Row],[recvd]]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imrafarma.com/contact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pharmevo.biz/product/diu-tansin-losartan-potassium-hydrochlorothiazide/" TargetMode="External"/><Relationship Id="rId18" Type="http://schemas.openxmlformats.org/officeDocument/2006/relationships/hyperlink" Target="https://pharmevo.biz/product/evo-kalm-xr-quetiapine-xr/" TargetMode="External"/><Relationship Id="rId26" Type="http://schemas.openxmlformats.org/officeDocument/2006/relationships/hyperlink" Target="https://pharmevo.biz/product/femova-myoinositol-d-chiroinositol-quatrefolic/" TargetMode="External"/><Relationship Id="rId39" Type="http://schemas.openxmlformats.org/officeDocument/2006/relationships/hyperlink" Target="https://pharmevo.biz/product/k-1000calcium-vitamin-d3-vitamin-k2/" TargetMode="External"/><Relationship Id="rId21" Type="http://schemas.openxmlformats.org/officeDocument/2006/relationships/hyperlink" Target="https://pharmevo.biz/product/evojoshanda/" TargetMode="External"/><Relationship Id="rId34" Type="http://schemas.openxmlformats.org/officeDocument/2006/relationships/hyperlink" Target="https://pharmevo.biz/product/ibandro-ibandronic-acid/" TargetMode="External"/><Relationship Id="rId42" Type="http://schemas.openxmlformats.org/officeDocument/2006/relationships/hyperlink" Target="https://pharmevo.biz/product/lacteus-aranti-regurgitation-formula/" TargetMode="External"/><Relationship Id="rId47" Type="http://schemas.openxmlformats.org/officeDocument/2006/relationships/hyperlink" Target="https://pharmevo.biz/product/lowplatclopidogrel-bisulphate/" TargetMode="External"/><Relationship Id="rId50" Type="http://schemas.openxmlformats.org/officeDocument/2006/relationships/hyperlink" Target="https://pharmevo.biz/product/myoproatorvastatin/" TargetMode="External"/><Relationship Id="rId55" Type="http://schemas.openxmlformats.org/officeDocument/2006/relationships/hyperlink" Target="https://pharmevo.biz/product/omroncompressor-nebulizers/" TargetMode="External"/><Relationship Id="rId63" Type="http://schemas.openxmlformats.org/officeDocument/2006/relationships/hyperlink" Target="https://pharmevo.biz/product/paridopalevodopa-carbidopa-entacapone/" TargetMode="External"/><Relationship Id="rId68" Type="http://schemas.openxmlformats.org/officeDocument/2006/relationships/hyperlink" Target="https://pharmevo.biz/product/shevit/" TargetMode="External"/><Relationship Id="rId76" Type="http://schemas.openxmlformats.org/officeDocument/2006/relationships/hyperlink" Target="https://pharmevo.biz/product/thewrilthiocolchicoside/" TargetMode="External"/><Relationship Id="rId7" Type="http://schemas.openxmlformats.org/officeDocument/2006/relationships/hyperlink" Target="https://pharmevo.biz/product/anplag-ticagrelor/" TargetMode="External"/><Relationship Id="rId71" Type="http://schemas.openxmlformats.org/officeDocument/2006/relationships/hyperlink" Target="https://pharmevo.biz/product/tansin-dslosartan-potassium/" TargetMode="External"/><Relationship Id="rId2" Type="http://schemas.openxmlformats.org/officeDocument/2006/relationships/hyperlink" Target="https://pharmevo.biz/product/actnise-cream/" TargetMode="External"/><Relationship Id="rId16" Type="http://schemas.openxmlformats.org/officeDocument/2006/relationships/hyperlink" Target="https://pharmevo.biz/product/estar-escitalopram/" TargetMode="External"/><Relationship Id="rId29" Type="http://schemas.openxmlformats.org/officeDocument/2006/relationships/hyperlink" Target="https://pharmevo.biz/product/formis-cynanchum-silfordii-phlomis-umbrosa-angelica-gigas/" TargetMode="External"/><Relationship Id="rId11" Type="http://schemas.openxmlformats.org/officeDocument/2006/relationships/hyperlink" Target="https://pharmevo.biz/product/axifer-iv-iron-sucrose-complex/" TargetMode="External"/><Relationship Id="rId24" Type="http://schemas.openxmlformats.org/officeDocument/2006/relationships/hyperlink" Target="https://pharmevo.biz/product/evotizer-hand-sanitizer-ethanol-70/" TargetMode="External"/><Relationship Id="rId32" Type="http://schemas.openxmlformats.org/officeDocument/2006/relationships/hyperlink" Target="https://pharmevo.biz/product/gouric-febuxostat/" TargetMode="External"/><Relationship Id="rId37" Type="http://schemas.openxmlformats.org/officeDocument/2006/relationships/hyperlink" Target="https://pharmevo.biz/product/inosita-plussitagliptin-metformin/" TargetMode="External"/><Relationship Id="rId40" Type="http://schemas.openxmlformats.org/officeDocument/2006/relationships/hyperlink" Target="https://pharmevo.biz/product/kalsobcalcium-vitamin-d3-vitamin-k2/" TargetMode="External"/><Relationship Id="rId45" Type="http://schemas.openxmlformats.org/officeDocument/2006/relationships/hyperlink" Target="https://pharmevo.biz/product/lacteusinfant-formula/" TargetMode="External"/><Relationship Id="rId53" Type="http://schemas.openxmlformats.org/officeDocument/2006/relationships/hyperlink" Target="https://pharmevo.biz/product/omronblood-pressure-monitor/" TargetMode="External"/><Relationship Id="rId58" Type="http://schemas.openxmlformats.org/officeDocument/2006/relationships/hyperlink" Target="https://pharmevo.biz/product/omronweigh-scale/" TargetMode="External"/><Relationship Id="rId66" Type="http://schemas.openxmlformats.org/officeDocument/2006/relationships/hyperlink" Target="https://pharmevo.biz/product/reklaimmagnesium-vitamin-b6-b9/" TargetMode="External"/><Relationship Id="rId74" Type="http://schemas.openxmlformats.org/officeDocument/2006/relationships/hyperlink" Target="https://pharmevo.biz/product/telsarta-dtelmisartan-hydrochlorothiazide/" TargetMode="External"/><Relationship Id="rId79" Type="http://schemas.openxmlformats.org/officeDocument/2006/relationships/hyperlink" Target="https://pharmevo.biz/product/voxaminefluvoxamine-maleate/" TargetMode="External"/><Relationship Id="rId5" Type="http://schemas.openxmlformats.org/officeDocument/2006/relationships/hyperlink" Target="https://pharmevo.biz/product/agoviz-agomelatine/" TargetMode="External"/><Relationship Id="rId61" Type="http://schemas.openxmlformats.org/officeDocument/2006/relationships/hyperlink" Target="https://pharmevo.biz/product/opt-dcholecalciferol/" TargetMode="External"/><Relationship Id="rId82" Type="http://schemas.openxmlformats.org/officeDocument/2006/relationships/hyperlink" Target="https://pharmevo.biz/product/xilicapregabalin/" TargetMode="External"/><Relationship Id="rId10" Type="http://schemas.openxmlformats.org/officeDocument/2006/relationships/hyperlink" Target="https://pharmevo.biz/product/avsar-plus-amlodipine-valsartan-hydrochlorothiazide/" TargetMode="External"/><Relationship Id="rId19" Type="http://schemas.openxmlformats.org/officeDocument/2006/relationships/hyperlink" Target="https://pharmevo.biz/product/evocheck-blood-glucose-monitor/" TargetMode="External"/><Relationship Id="rId31" Type="http://schemas.openxmlformats.org/officeDocument/2006/relationships/hyperlink" Target="https://pharmevo.biz/product/galvecta-plus-vildagliptin-metformin/" TargetMode="External"/><Relationship Id="rId44" Type="http://schemas.openxmlformats.org/officeDocument/2006/relationships/hyperlink" Target="https://pharmevo.biz/product/lacteus-mamapreganant-lactating-mothers/" TargetMode="External"/><Relationship Id="rId52" Type="http://schemas.openxmlformats.org/officeDocument/2006/relationships/hyperlink" Target="https://pharmevo.biz/product/nisenimesulide/" TargetMode="External"/><Relationship Id="rId60" Type="http://schemas.openxmlformats.org/officeDocument/2006/relationships/hyperlink" Target="https://pharmevo.biz/product/opt-dcholecalciferol-injection-oral-im/" TargetMode="External"/><Relationship Id="rId65" Type="http://schemas.openxmlformats.org/officeDocument/2006/relationships/hyperlink" Target="https://pharmevo.biz/product/ramipaceramipril/" TargetMode="External"/><Relationship Id="rId73" Type="http://schemas.openxmlformats.org/officeDocument/2006/relationships/hyperlink" Target="https://pharmevo.biz/product/telsarta-aamlodipine-telmisartan/" TargetMode="External"/><Relationship Id="rId78" Type="http://schemas.openxmlformats.org/officeDocument/2006/relationships/hyperlink" Target="https://pharmevo.biz/product/treatancandesartan-cilexetil/" TargetMode="External"/><Relationship Id="rId81" Type="http://schemas.openxmlformats.org/officeDocument/2006/relationships/hyperlink" Target="https://pharmevo.biz/product/xceptrivaroxaban/" TargetMode="External"/><Relationship Id="rId4" Type="http://schemas.openxmlformats.org/officeDocument/2006/relationships/hyperlink" Target="https://pharmevo.biz/product/ad-folic-od-quatrefolate/" TargetMode="External"/><Relationship Id="rId9" Type="http://schemas.openxmlformats.org/officeDocument/2006/relationships/hyperlink" Target="https://pharmevo.biz/product/arbi-d-irbesartan-hydrochlorothiazide/" TargetMode="External"/><Relationship Id="rId14" Type="http://schemas.openxmlformats.org/officeDocument/2006/relationships/hyperlink" Target="https://pharmevo.biz/product/duzalta-duloxetine-2/" TargetMode="External"/><Relationship Id="rId22" Type="http://schemas.openxmlformats.org/officeDocument/2006/relationships/hyperlink" Target="https://pharmevo.biz/product/evopride-glimepiride/" TargetMode="External"/><Relationship Id="rId27" Type="http://schemas.openxmlformats.org/officeDocument/2006/relationships/hyperlink" Target="https://pharmevo.biz/product/ferfer-iron-vitamin-c-vitamin-b12/" TargetMode="External"/><Relationship Id="rId30" Type="http://schemas.openxmlformats.org/officeDocument/2006/relationships/hyperlink" Target="https://pharmevo.biz/product/galvecta-vildagliptin/" TargetMode="External"/><Relationship Id="rId35" Type="http://schemas.openxmlformats.org/officeDocument/2006/relationships/hyperlink" Target="https://pharmevo.biz/product/inosita-sitagliptin/" TargetMode="External"/><Relationship Id="rId43" Type="http://schemas.openxmlformats.org/officeDocument/2006/relationships/hyperlink" Target="https://pharmevo.biz/product/lacteus-lflactose-free-formula/" TargetMode="External"/><Relationship Id="rId48" Type="http://schemas.openxmlformats.org/officeDocument/2006/relationships/hyperlink" Target="https://pharmevo.biz/product/mfitsphaeranthus-indicus-gracinia-mangostana/" TargetMode="External"/><Relationship Id="rId56" Type="http://schemas.openxmlformats.org/officeDocument/2006/relationships/hyperlink" Target="https://pharmevo.biz/product/omrondigital-thermometer/" TargetMode="External"/><Relationship Id="rId64" Type="http://schemas.openxmlformats.org/officeDocument/2006/relationships/hyperlink" Target="https://pharmevo.biz/product/phytusivy-leaf-extract-thyme-extract-cisti-extract/" TargetMode="External"/><Relationship Id="rId69" Type="http://schemas.openxmlformats.org/officeDocument/2006/relationships/hyperlink" Target="https://pharmevo.biz/product/spedicamlornoxicam/" TargetMode="External"/><Relationship Id="rId77" Type="http://schemas.openxmlformats.org/officeDocument/2006/relationships/hyperlink" Target="https://pharmevo.biz/product/treatan-d-tabletcandesartan-hydrochlorothiazide/" TargetMode="External"/><Relationship Id="rId8" Type="http://schemas.openxmlformats.org/officeDocument/2006/relationships/hyperlink" Target="https://pharmevo.biz/product/arbi-irbesartan/" TargetMode="External"/><Relationship Id="rId51" Type="http://schemas.openxmlformats.org/officeDocument/2006/relationships/hyperlink" Target="https://pharmevo.biz/product/neo-q10coenzyme-q10/" TargetMode="External"/><Relationship Id="rId72" Type="http://schemas.openxmlformats.org/officeDocument/2006/relationships/hyperlink" Target="https://pharmevo.biz/product/tansinlosartan-potassium/" TargetMode="External"/><Relationship Id="rId80" Type="http://schemas.openxmlformats.org/officeDocument/2006/relationships/hyperlink" Target="https://pharmevo.biz/product/x-plendedrosuvastatin-calcium/" TargetMode="External"/><Relationship Id="rId3" Type="http://schemas.openxmlformats.org/officeDocument/2006/relationships/hyperlink" Target="https://pharmevo.biz/product/ad-folic-quatrefolate/" TargetMode="External"/><Relationship Id="rId12" Type="http://schemas.openxmlformats.org/officeDocument/2006/relationships/hyperlink" Target="https://pharmevo.biz/product/byvas-nebivolol/" TargetMode="External"/><Relationship Id="rId17" Type="http://schemas.openxmlformats.org/officeDocument/2006/relationships/hyperlink" Target="https://pharmevo.biz/product/evo-kalm-quetiapine-fumarate/" TargetMode="External"/><Relationship Id="rId25" Type="http://schemas.openxmlformats.org/officeDocument/2006/relationships/hyperlink" Target="https://pharmevo.biz/product/fasteso-esomeprazole/" TargetMode="External"/><Relationship Id="rId33" Type="http://schemas.openxmlformats.org/officeDocument/2006/relationships/hyperlink" Target="https://pharmevo.biz/product/hifazat-ethanol-glycerol-hydrogen-peroxide-carbomer-neutralizer-fragrance-deionized-water/" TargetMode="External"/><Relationship Id="rId38" Type="http://schemas.openxmlformats.org/officeDocument/2006/relationships/hyperlink" Target="https://pharmevo.biz/product/ivadinivadradine/" TargetMode="External"/><Relationship Id="rId46" Type="http://schemas.openxmlformats.org/officeDocument/2006/relationships/hyperlink" Target="https://pharmevo.biz/product/lowplat-plusclopidogrel-bisulphate-aspirin/" TargetMode="External"/><Relationship Id="rId59" Type="http://schemas.openxmlformats.org/officeDocument/2006/relationships/hyperlink" Target="https://pharmevo.biz/product/onitastrontium-ranelate/" TargetMode="External"/><Relationship Id="rId67" Type="http://schemas.openxmlformats.org/officeDocument/2006/relationships/hyperlink" Target="https://pharmevo.biz/product/sacvinsacubitril-valsartan/" TargetMode="External"/><Relationship Id="rId20" Type="http://schemas.openxmlformats.org/officeDocument/2006/relationships/hyperlink" Target="https://pharmevo.biz/product/evofix-cefixime/" TargetMode="External"/><Relationship Id="rId41" Type="http://schemas.openxmlformats.org/officeDocument/2006/relationships/hyperlink" Target="https://pharmevo.biz/product/klevralevetiracetam/" TargetMode="External"/><Relationship Id="rId54" Type="http://schemas.openxmlformats.org/officeDocument/2006/relationships/hyperlink" Target="https://pharmevo.biz/product/omronbody-composition-monitor/" TargetMode="External"/><Relationship Id="rId62" Type="http://schemas.openxmlformats.org/officeDocument/2006/relationships/hyperlink" Target="https://pharmevo.biz/product/orslimorlistat/" TargetMode="External"/><Relationship Id="rId70" Type="http://schemas.openxmlformats.org/officeDocument/2006/relationships/hyperlink" Target="https://pharmevo.biz/product/super-crancran-berry-extract/" TargetMode="External"/><Relationship Id="rId75" Type="http://schemas.openxmlformats.org/officeDocument/2006/relationships/hyperlink" Target="https://pharmevo.biz/product/telsartatelmisartan/" TargetMode="External"/><Relationship Id="rId83" Type="http://schemas.openxmlformats.org/officeDocument/2006/relationships/hyperlink" Target="https://pharmevo.biz/product/zoltaromeprazole/" TargetMode="External"/><Relationship Id="rId1" Type="http://schemas.openxmlformats.org/officeDocument/2006/relationships/hyperlink" Target="https://pharmevo.biz/product/actiflor-saccharomyces-boulardii/" TargetMode="External"/><Relationship Id="rId6" Type="http://schemas.openxmlformats.org/officeDocument/2006/relationships/hyperlink" Target="https://pharmevo.biz/product/aireez-montelukast-sodium/" TargetMode="External"/><Relationship Id="rId15" Type="http://schemas.openxmlformats.org/officeDocument/2006/relationships/hyperlink" Target="https://pharmevo.biz/product/erli-empagliflozin/" TargetMode="External"/><Relationship Id="rId23" Type="http://schemas.openxmlformats.org/officeDocument/2006/relationships/hyperlink" Target="https://pharmevo.biz/product/evopride-plus-glimepiride-metformin/" TargetMode="External"/><Relationship Id="rId28" Type="http://schemas.openxmlformats.org/officeDocument/2006/relationships/hyperlink" Target="https://pharmevo.biz/product/ferfer-gro-elemental-iron-vitamin-c-vitamin-b12/" TargetMode="External"/><Relationship Id="rId36" Type="http://schemas.openxmlformats.org/officeDocument/2006/relationships/hyperlink" Target="https://pharmevo.biz/product/inosita-plus-xrsitagliptin-and-metformin-extended-release/" TargetMode="External"/><Relationship Id="rId49" Type="http://schemas.openxmlformats.org/officeDocument/2006/relationships/hyperlink" Target="https://pharmevo.biz/product/missing-product/" TargetMode="External"/><Relationship Id="rId57" Type="http://schemas.openxmlformats.org/officeDocument/2006/relationships/hyperlink" Target="https://pharmevo.biz/product/omrongentle-temp-720/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nb.com/business-directory/company-profiles.reckitt_benckiser_pakistan_limited.d6521dfb430ba710b58879f54c2dd182.html" TargetMode="External"/><Relationship Id="rId18" Type="http://schemas.openxmlformats.org/officeDocument/2006/relationships/hyperlink" Target="https://www.dnb.com/business-directory/company-profiles.pacific_pharmaceuticals_ltd.2ad282bbeef2f1237d50832c2faf7014.html" TargetMode="External"/><Relationship Id="rId26" Type="http://schemas.openxmlformats.org/officeDocument/2006/relationships/hyperlink" Target="https://www.dnb.com/business-directory/company-profiles.pharmagen_limited.1d2be7ae1ebd5f1d4fffe699dc4b24c0.html" TargetMode="External"/><Relationship Id="rId39" Type="http://schemas.openxmlformats.org/officeDocument/2006/relationships/hyperlink" Target="https://www.dnb.com/business-directory/company-profiles.otsuka_pakistan_limited.ebbe8339b037414951d3ac74118ece0d.html" TargetMode="External"/><Relationship Id="rId3" Type="http://schemas.openxmlformats.org/officeDocument/2006/relationships/hyperlink" Target="https://www.dnb.com/business-directory/company-profiles.abbott_laboratories_(pakistan)_ltd.62871ffb7147d39fd21bdd7585a8c2dd.html" TargetMode="External"/><Relationship Id="rId21" Type="http://schemas.openxmlformats.org/officeDocument/2006/relationships/hyperlink" Target="https://www.dnb.com/business-directory/company-profiles.barrett_hodgson_pakistan_(private)_limited.0f343da8efd1ec23b5399c061afe0e2f.html" TargetMode="External"/><Relationship Id="rId34" Type="http://schemas.openxmlformats.org/officeDocument/2006/relationships/hyperlink" Target="https://www.dnb.com/business-directory/company-profiles.aspin_pharma_(pvt)_limited.cef9ecd9b9a9b92db3ffec3ffd8529dc.html" TargetMode="External"/><Relationship Id="rId42" Type="http://schemas.openxmlformats.org/officeDocument/2006/relationships/hyperlink" Target="https://www.dnb.com/business-directory/company-profiles.platinum_pharmaceuticals_private_limited.713b3db75e32a33f08272c76072daf50.html" TargetMode="External"/><Relationship Id="rId47" Type="http://schemas.openxmlformats.org/officeDocument/2006/relationships/hyperlink" Target="https://www.dnb.com/business-directory/company-profiles.selmore_pharmaceuticals_(pvt)_limited.aad4b61f9de3b6e75bf1f95f58a6f4aa.html" TargetMode="External"/><Relationship Id="rId50" Type="http://schemas.openxmlformats.org/officeDocument/2006/relationships/hyperlink" Target="https://www.dnb.com/business-directory/company-profiles.hansel_pharmaceuticals_(private)_limited.26dd1851d6f2369a33188d736fc99589.html" TargetMode="External"/><Relationship Id="rId7" Type="http://schemas.openxmlformats.org/officeDocument/2006/relationships/hyperlink" Target="https://www.dnb.com/business-directory/company-profiles.sanofi_aventis_pakistan_limited.73bf88f1db31e3cf67706065ee0f8b8e.html" TargetMode="External"/><Relationship Id="rId12" Type="http://schemas.openxmlformats.org/officeDocument/2006/relationships/hyperlink" Target="https://www.dnb.com/business-directory/company-profiles.hilton_pharma_(private)_limited.c3f5d05ef38b4317e4b21bd1c1975c49.html" TargetMode="External"/><Relationship Id="rId17" Type="http://schemas.openxmlformats.org/officeDocument/2006/relationships/hyperlink" Target="https://www.dnb.com/business-directory/company-profiles.munawar_pharma_(pvt)_ltd.3f8b9235179e13437c3116841f23fc0f.html" TargetMode="External"/><Relationship Id="rId25" Type="http://schemas.openxmlformats.org/officeDocument/2006/relationships/hyperlink" Target="https://www.dnb.com/business-directory/company-profiles.ccl_pharmaceuticals_(pvt)_limited.39c63baf4e00dce6050cec373e1874bc.html" TargetMode="External"/><Relationship Id="rId33" Type="http://schemas.openxmlformats.org/officeDocument/2006/relationships/hyperlink" Target="https://www.dnb.com/business-directory/company-profiles.popular_chemical_works_(private)_limited.3ce98511fb77c52fd5a28ba9134d05cd.html" TargetMode="External"/><Relationship Id="rId38" Type="http://schemas.openxmlformats.org/officeDocument/2006/relationships/hyperlink" Target="https://www.dnb.com/business-directory/company-profiles.national_feeds_ltd.c834ea5fdf9ee375a0d65613c83bddd5.html" TargetMode="External"/><Relationship Id="rId46" Type="http://schemas.openxmlformats.org/officeDocument/2006/relationships/hyperlink" Target="https://www.dnb.com/business-directory/company-profiles.frontier_dextrose_ltd.70da30e8fc21f91b792f8e24a6f4c52c.html" TargetMode="External"/><Relationship Id="rId2" Type="http://schemas.openxmlformats.org/officeDocument/2006/relationships/hyperlink" Target="https://www.dnb.com/business-directory/company-profiles.agp_public_limited.d60103b710bcdf067e9b832fd5fa8936.html" TargetMode="External"/><Relationship Id="rId16" Type="http://schemas.openxmlformats.org/officeDocument/2006/relationships/hyperlink" Target="https://www.dnb.com/business-directory/company-profiles.scilife_pharma_(private)_limited.fb2a0dd17b9c623a72715fe7c48e2b5f.html" TargetMode="External"/><Relationship Id="rId20" Type="http://schemas.openxmlformats.org/officeDocument/2006/relationships/hyperlink" Target="https://www.dnb.com/business-directory/company-profiles.nabiqasim_industries_(private)_limited.731b30ff43aaadcd033b796e26247b5a.html" TargetMode="External"/><Relationship Id="rId29" Type="http://schemas.openxmlformats.org/officeDocument/2006/relationships/hyperlink" Target="https://www.dnb.com/business-directory/company-profiles.schazoo_zaka_private_limited.fc29100ffa1036aeacd4eb82fc481842.html" TargetMode="External"/><Relationship Id="rId41" Type="http://schemas.openxmlformats.org/officeDocument/2006/relationships/hyperlink" Target="https://www.dnb.com/business-directory/company-profiles.vision_pharmaceuticals_(private)_limited.271042040bb502e44ce008bd21303a24.html" TargetMode="External"/><Relationship Id="rId1" Type="http://schemas.openxmlformats.org/officeDocument/2006/relationships/hyperlink" Target="https://www.dnb.com/business-directory/company-profiles.glaxosmithkline_consumer_healthcare_pakistan_limited.142888d18c92c357adaa3b2c4303bb6a.html" TargetMode="External"/><Relationship Id="rId6" Type="http://schemas.openxmlformats.org/officeDocument/2006/relationships/hyperlink" Target="https://www.dnb.com/business-directory/company-profiles.the_searle_company_limited.359e661b8c591bb0fca7d5fe5b63ea8f.html" TargetMode="External"/><Relationship Id="rId11" Type="http://schemas.openxmlformats.org/officeDocument/2006/relationships/hyperlink" Target="https://www.dnb.com/business-directory/company-profiles.highnoon_laboratories_limited.5489ec622063083ac9f0d26259a2375d.html" TargetMode="External"/><Relationship Id="rId24" Type="http://schemas.openxmlformats.org/officeDocument/2006/relationships/hyperlink" Target="https://www.dnb.com/business-directory/company-profiles.neutro_pharma_(pvt)_limited.4e5ec9c204bfd7e17f6b17f12c637319.html" TargetMode="External"/><Relationship Id="rId32" Type="http://schemas.openxmlformats.org/officeDocument/2006/relationships/hyperlink" Target="https://www.dnb.com/business-directory/company-profiles.wilshire_laboratories_(private)_limited.96feb2d608d56d950365e68515939838.html" TargetMode="External"/><Relationship Id="rId37" Type="http://schemas.openxmlformats.org/officeDocument/2006/relationships/hyperlink" Target="https://www.dnb.com/business-directory/company-profiles.fynk_pharmaceuticals_(pvt)_limited.359317fd20c9791c113ff6a05c384934.html" TargetMode="External"/><Relationship Id="rId40" Type="http://schemas.openxmlformats.org/officeDocument/2006/relationships/hyperlink" Target="https://www.dnb.com/business-directory/company-profiles.maple_pharmaceuticals_private_limited.8c25af903c67a42ce9aabb91fd2d9e88.html" TargetMode="External"/><Relationship Id="rId45" Type="http://schemas.openxmlformats.org/officeDocument/2006/relationships/hyperlink" Target="https://www.dnb.com/business-directory/company-profiles.fm_distributors_.b44988c960869683a0f7f84974089c5d.html" TargetMode="External"/><Relationship Id="rId5" Type="http://schemas.openxmlformats.org/officeDocument/2006/relationships/hyperlink" Target="https://www.dnb.com/business-directory/company-profiles.getz_pharma_(private)_limitted.835508e866a58423afce9aa74652fc4e.html" TargetMode="External"/><Relationship Id="rId15" Type="http://schemas.openxmlformats.org/officeDocument/2006/relationships/hyperlink" Target="https://www.dnb.com/business-directory/company-profiles.shaigan_pharmaceuticals_(private)_limited.cab067c339c673b9d2dc14c07fbf7ed0.html" TargetMode="External"/><Relationship Id="rId23" Type="http://schemas.openxmlformats.org/officeDocument/2006/relationships/hyperlink" Target="https://www.dnb.com/business-directory/company-profiles.semos_pharmaceuticals_(private)_limited_______________.01b70d7336b80e7a81b3906b80b4e0bc.html" TargetMode="External"/><Relationship Id="rId28" Type="http://schemas.openxmlformats.org/officeDocument/2006/relationships/hyperlink" Target="https://www.dnb.com/business-directory/company-profiles.bosch_pharmaceuticals_(private)_limited.360de5d37e9dc085d9af6435b55d19fd.html" TargetMode="External"/><Relationship Id="rId36" Type="http://schemas.openxmlformats.org/officeDocument/2006/relationships/hyperlink" Target="https://www.dnb.com/business-directory/company-profiles.polyfine_chempharma_(pvt)_ltd.01a123b9641073c6de55298212cd0987.html" TargetMode="External"/><Relationship Id="rId49" Type="http://schemas.openxmlformats.org/officeDocument/2006/relationships/hyperlink" Target="https://www.dnb.com/business-directory/company-profiles.nawan_laboratories_(pvt)_ltd.5ef0f9ffcf2b72c3502894f08ff24cc7.html" TargetMode="External"/><Relationship Id="rId10" Type="http://schemas.openxmlformats.org/officeDocument/2006/relationships/hyperlink" Target="https://www.dnb.com/business-directory/company-profiles.indus_pharma_(private)_limited.6165f4615929c898d20f2475d2fad43f.html" TargetMode="External"/><Relationship Id="rId19" Type="http://schemas.openxmlformats.org/officeDocument/2006/relationships/hyperlink" Target="https://www.dnb.com/business-directory/company-profiles.ferozsons_laboratories_limited.654d729fc1c554bc505aeb841c5d79a5.html" TargetMode="External"/><Relationship Id="rId31" Type="http://schemas.openxmlformats.org/officeDocument/2006/relationships/hyperlink" Target="https://www.dnb.com/business-directory/company-profiles.medi_pak_limited.2457e86fcc9e527565cf1331a7f0ce82.html" TargetMode="External"/><Relationship Id="rId44" Type="http://schemas.openxmlformats.org/officeDocument/2006/relationships/hyperlink" Target="https://www.dnb.com/business-directory/company-profiles.citi_pharma_(pvt)_limited.548c7c004dfbf258246c445060073d07.html" TargetMode="External"/><Relationship Id="rId4" Type="http://schemas.openxmlformats.org/officeDocument/2006/relationships/hyperlink" Target="https://www.dnb.com/business-directory/company-profiles.sami_pharmaceuticals_(private)_limited.55f83e15f51a19d16a042835538d1fa3.html" TargetMode="External"/><Relationship Id="rId9" Type="http://schemas.openxmlformats.org/officeDocument/2006/relationships/hyperlink" Target="https://www.dnb.com/business-directory/company-profiles.martin_dow_marker_limited.f3717be5b7e46efd0781762e44a4c8d4.html" TargetMode="External"/><Relationship Id="rId14" Type="http://schemas.openxmlformats.org/officeDocument/2006/relationships/hyperlink" Target="https://www.dnb.com/business-directory/company-profiles.pharmatec_pakistan_(private)_limited.85553110ceca6f651a8d00c9383b4343.html" TargetMode="External"/><Relationship Id="rId22" Type="http://schemas.openxmlformats.org/officeDocument/2006/relationships/hyperlink" Target="https://www.dnb.com/business-directory/company-profiles.macter_international_limited.a72fa7d66622024cdff30bdf47404bde.html" TargetMode="External"/><Relationship Id="rId27" Type="http://schemas.openxmlformats.org/officeDocument/2006/relationships/hyperlink" Target="https://www.dnb.com/business-directory/company-profiles.u_m_enterprises.1689e17f7962b008c825ef1d0626e8c7.html" TargetMode="External"/><Relationship Id="rId30" Type="http://schemas.openxmlformats.org/officeDocument/2006/relationships/hyperlink" Target="https://www.dnb.com/business-directory/company-profiles.zafa_pharmaceutical_laboratories_(pvt)_limited.efb44899347e10f16a6952dd27ea2203.html" TargetMode="External"/><Relationship Id="rId35" Type="http://schemas.openxmlformats.org/officeDocument/2006/relationships/hyperlink" Target="https://www.dnb.com/business-directory/company-profiles.geofman_pharmaceuticals_(private)_limited.b7a79d97ca5a6c3031fb75bb13ee2210.html" TargetMode="External"/><Relationship Id="rId43" Type="http://schemas.openxmlformats.org/officeDocument/2006/relationships/hyperlink" Target="https://www.dnb.com/business-directory/company-profiles.wyeth_laboratories_pakistan_ltd.3f289cfa08506201529791a0c173eee3.html" TargetMode="External"/><Relationship Id="rId48" Type="http://schemas.openxmlformats.org/officeDocument/2006/relationships/hyperlink" Target="https://www.dnb.com/business-directory/company-profiles.efroze_chemical_industries_(private)_limited.331b84b5470d1e3b651ca1f628f081ed.html" TargetMode="External"/><Relationship Id="rId8" Type="http://schemas.openxmlformats.org/officeDocument/2006/relationships/hyperlink" Target="https://www.dnb.com/business-directory/company-profiles.pharmevo_(private)_limited.d67dee83aec99f614db76763053f101e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zoomScale="90" zoomScaleNormal="90" zoomScaleSheetLayoutView="85" workbookViewId="0">
      <pane xSplit="4" ySplit="1" topLeftCell="E54" activePane="bottomRight" state="frozen"/>
      <selection activeCell="C191" sqref="C191"/>
      <selection pane="topRight" activeCell="C191" sqref="C191"/>
      <selection pane="bottomLeft" activeCell="C191" sqref="C191"/>
      <selection pane="bottomRight" activeCell="B48" sqref="B48"/>
    </sheetView>
  </sheetViews>
  <sheetFormatPr defaultRowHeight="15"/>
  <cols>
    <col min="1" max="1" width="8.85546875" style="1" customWidth="1"/>
    <col min="2" max="2" width="39.42578125" style="15" customWidth="1"/>
    <col min="3" max="3" width="35.7109375" customWidth="1"/>
    <col min="4" max="4" width="36" customWidth="1"/>
    <col min="5" max="5" width="14.42578125" customWidth="1"/>
    <col min="6" max="6" width="15" style="24" customWidth="1"/>
    <col min="7" max="7" width="18" style="24" customWidth="1"/>
  </cols>
  <sheetData>
    <row r="1" spans="1:7" ht="27" customHeight="1">
      <c r="A1" s="23" t="s">
        <v>584</v>
      </c>
      <c r="B1" s="40" t="s">
        <v>68</v>
      </c>
      <c r="C1" s="23" t="s">
        <v>64</v>
      </c>
      <c r="D1" s="23" t="s">
        <v>65</v>
      </c>
      <c r="E1" s="23" t="s">
        <v>67</v>
      </c>
      <c r="F1" s="23" t="s">
        <v>55</v>
      </c>
      <c r="G1" s="23" t="s">
        <v>321</v>
      </c>
    </row>
    <row r="2" spans="1:7" ht="30" customHeight="1">
      <c r="A2" s="48" t="s">
        <v>502</v>
      </c>
      <c r="B2" s="47" t="s">
        <v>844</v>
      </c>
      <c r="C2" s="47" t="s">
        <v>1507</v>
      </c>
      <c r="D2" s="46" t="s">
        <v>575</v>
      </c>
      <c r="E2" s="46"/>
      <c r="F2" s="48"/>
      <c r="G2" s="48"/>
    </row>
    <row r="3" spans="1:7" ht="35.25" customHeight="1">
      <c r="A3" s="48" t="s">
        <v>502</v>
      </c>
      <c r="B3" s="47" t="s">
        <v>1748</v>
      </c>
      <c r="C3" s="47"/>
      <c r="D3" s="46"/>
      <c r="E3" s="46"/>
      <c r="F3" s="48"/>
      <c r="G3" s="48"/>
    </row>
    <row r="4" spans="1:7" ht="35.25" customHeight="1">
      <c r="A4" s="48" t="s">
        <v>502</v>
      </c>
      <c r="B4" s="47" t="s">
        <v>1590</v>
      </c>
      <c r="C4" s="47"/>
      <c r="D4" s="46"/>
      <c r="E4" s="46"/>
      <c r="F4" s="48"/>
      <c r="G4" s="48"/>
    </row>
    <row r="5" spans="1:7" ht="35.25" customHeight="1">
      <c r="A5" s="48" t="s">
        <v>502</v>
      </c>
      <c r="B5" s="47" t="s">
        <v>1300</v>
      </c>
      <c r="C5" s="47"/>
      <c r="D5" s="46"/>
      <c r="E5" s="46"/>
      <c r="F5" s="48"/>
      <c r="G5" s="48"/>
    </row>
    <row r="6" spans="1:7" ht="35.25" customHeight="1">
      <c r="A6" s="48" t="s">
        <v>502</v>
      </c>
      <c r="B6" s="47" t="s">
        <v>1509</v>
      </c>
      <c r="C6" s="47"/>
      <c r="D6" s="46"/>
      <c r="E6" s="46"/>
      <c r="F6" s="48"/>
      <c r="G6" s="48"/>
    </row>
    <row r="7" spans="1:7" ht="30.75" customHeight="1">
      <c r="A7" s="48" t="s">
        <v>502</v>
      </c>
      <c r="B7" s="47" t="s">
        <v>845</v>
      </c>
      <c r="C7" s="47"/>
      <c r="D7" s="46"/>
      <c r="E7" s="46"/>
      <c r="F7" s="48"/>
      <c r="G7" s="48"/>
    </row>
    <row r="8" spans="1:7" ht="36.75" customHeight="1">
      <c r="A8" s="48" t="s">
        <v>502</v>
      </c>
      <c r="B8" s="47" t="s">
        <v>1747</v>
      </c>
      <c r="C8" s="47"/>
      <c r="D8" s="46"/>
      <c r="E8" s="46"/>
      <c r="F8" s="48"/>
      <c r="G8" s="48"/>
    </row>
    <row r="9" spans="1:7" ht="33" customHeight="1">
      <c r="A9" s="48" t="s">
        <v>502</v>
      </c>
      <c r="B9" s="47" t="s">
        <v>220</v>
      </c>
      <c r="C9" s="47"/>
      <c r="D9" s="46"/>
      <c r="E9" s="46"/>
      <c r="F9" s="48"/>
      <c r="G9" s="48"/>
    </row>
    <row r="10" spans="1:7" ht="33" customHeight="1">
      <c r="A10" s="48" t="s">
        <v>502</v>
      </c>
      <c r="B10" s="47" t="s">
        <v>836</v>
      </c>
      <c r="C10" s="47"/>
      <c r="D10" s="46"/>
      <c r="E10" s="46"/>
      <c r="F10" s="48"/>
      <c r="G10" s="48"/>
    </row>
    <row r="11" spans="1:7" ht="33" customHeight="1">
      <c r="A11" s="48" t="s">
        <v>502</v>
      </c>
      <c r="B11" s="47" t="s">
        <v>1555</v>
      </c>
      <c r="C11" s="47"/>
      <c r="D11" s="47" t="s">
        <v>66</v>
      </c>
      <c r="E11" s="46"/>
      <c r="F11" s="48"/>
      <c r="G11" s="48"/>
    </row>
    <row r="12" spans="1:7" ht="25.5" customHeight="1">
      <c r="A12" s="48" t="s">
        <v>502</v>
      </c>
      <c r="B12" s="47" t="s">
        <v>1314</v>
      </c>
      <c r="C12" s="47" t="s">
        <v>245</v>
      </c>
      <c r="D12" s="46"/>
      <c r="E12" s="46" t="s">
        <v>87</v>
      </c>
      <c r="F12" s="48"/>
      <c r="G12" s="48"/>
    </row>
    <row r="13" spans="1:7" ht="28.5" customHeight="1">
      <c r="A13" s="48" t="s">
        <v>502</v>
      </c>
      <c r="B13" s="47" t="s">
        <v>840</v>
      </c>
      <c r="C13" s="47"/>
      <c r="D13" s="46"/>
      <c r="E13" s="46"/>
      <c r="F13" s="48"/>
      <c r="G13" s="48"/>
    </row>
    <row r="14" spans="1:7" ht="28.5" customHeight="1">
      <c r="A14" s="48" t="s">
        <v>502</v>
      </c>
      <c r="B14" s="47" t="s">
        <v>846</v>
      </c>
      <c r="C14" s="47"/>
      <c r="D14" s="46"/>
      <c r="E14" s="46"/>
      <c r="F14" s="48"/>
      <c r="G14" s="48"/>
    </row>
    <row r="15" spans="1:7" ht="31.5" customHeight="1">
      <c r="A15" s="301" t="s">
        <v>1952</v>
      </c>
      <c r="B15" s="44" t="s">
        <v>1519</v>
      </c>
      <c r="C15" s="44"/>
      <c r="D15" s="44"/>
      <c r="E15" s="44"/>
      <c r="F15" s="27"/>
      <c r="G15" s="27"/>
    </row>
    <row r="16" spans="1:7" ht="31.5" customHeight="1">
      <c r="A16" s="301" t="s">
        <v>1952</v>
      </c>
      <c r="B16" s="44" t="s">
        <v>220</v>
      </c>
      <c r="C16" s="44"/>
      <c r="D16" s="44"/>
      <c r="E16" s="44"/>
      <c r="F16" s="27"/>
      <c r="G16" s="27"/>
    </row>
    <row r="17" spans="1:8" ht="31.5" customHeight="1">
      <c r="A17" s="301" t="s">
        <v>1952</v>
      </c>
      <c r="B17" s="44" t="s">
        <v>1840</v>
      </c>
      <c r="C17" s="44"/>
      <c r="D17" s="44"/>
      <c r="E17" s="44"/>
      <c r="F17" s="27"/>
      <c r="G17" s="27"/>
    </row>
    <row r="18" spans="1:8" ht="31.5" customHeight="1">
      <c r="A18" s="301" t="s">
        <v>1952</v>
      </c>
      <c r="B18" s="44" t="s">
        <v>1841</v>
      </c>
      <c r="C18" s="44"/>
      <c r="D18" s="44"/>
      <c r="E18" s="44"/>
      <c r="F18" s="27"/>
      <c r="G18" s="27"/>
    </row>
    <row r="19" spans="1:8" ht="32.25" customHeight="1">
      <c r="A19" s="301" t="s">
        <v>1952</v>
      </c>
      <c r="B19" s="44" t="s">
        <v>847</v>
      </c>
      <c r="C19" s="44" t="s">
        <v>586</v>
      </c>
      <c r="D19" s="44"/>
      <c r="E19" s="44"/>
      <c r="F19" s="44"/>
      <c r="G19" s="44"/>
    </row>
    <row r="20" spans="1:8" ht="32.25" customHeight="1">
      <c r="A20" s="301" t="s">
        <v>1952</v>
      </c>
      <c r="B20" s="44" t="s">
        <v>1441</v>
      </c>
      <c r="C20" s="44"/>
      <c r="D20" s="44"/>
      <c r="E20" s="44"/>
      <c r="F20" s="44"/>
      <c r="G20" s="44"/>
    </row>
    <row r="21" spans="1:8" ht="28.5" customHeight="1">
      <c r="A21" s="301" t="s">
        <v>1952</v>
      </c>
      <c r="B21" s="44" t="s">
        <v>651</v>
      </c>
      <c r="C21" s="44" t="s">
        <v>581</v>
      </c>
      <c r="D21" s="44"/>
      <c r="E21" s="44"/>
      <c r="F21" s="44"/>
      <c r="G21" s="44"/>
    </row>
    <row r="22" spans="1:8" ht="36.75" customHeight="1">
      <c r="A22" s="301" t="s">
        <v>1952</v>
      </c>
      <c r="B22" s="44" t="s">
        <v>881</v>
      </c>
      <c r="C22" s="43" t="s">
        <v>582</v>
      </c>
      <c r="D22" s="43" t="s">
        <v>62</v>
      </c>
      <c r="E22" s="43"/>
      <c r="F22" s="43"/>
      <c r="G22" s="43"/>
    </row>
    <row r="23" spans="1:8" ht="33" customHeight="1">
      <c r="A23" s="345" t="s">
        <v>501</v>
      </c>
      <c r="B23" s="70" t="s">
        <v>570</v>
      </c>
      <c r="C23" s="70"/>
      <c r="D23" s="70"/>
      <c r="E23" s="71"/>
      <c r="F23" s="72"/>
      <c r="G23" s="72"/>
      <c r="H23" t="s">
        <v>494</v>
      </c>
    </row>
    <row r="24" spans="1:8" ht="33" customHeight="1">
      <c r="A24" s="345" t="s">
        <v>501</v>
      </c>
      <c r="B24" s="70" t="s">
        <v>1811</v>
      </c>
      <c r="C24" s="70"/>
      <c r="D24" s="70"/>
      <c r="E24" s="71"/>
      <c r="F24" s="72"/>
      <c r="G24" s="188"/>
    </row>
    <row r="25" spans="1:8" ht="35.25" customHeight="1">
      <c r="A25" s="345" t="s">
        <v>501</v>
      </c>
      <c r="B25" s="70" t="s">
        <v>1322</v>
      </c>
      <c r="C25" s="70"/>
      <c r="D25" s="70"/>
      <c r="E25" s="71"/>
      <c r="F25" s="72"/>
      <c r="G25" s="188"/>
    </row>
    <row r="26" spans="1:8" ht="34.5" customHeight="1">
      <c r="A26" s="345" t="s">
        <v>501</v>
      </c>
      <c r="B26" s="70" t="s">
        <v>1650</v>
      </c>
      <c r="C26" s="70" t="s">
        <v>571</v>
      </c>
      <c r="D26" s="70" t="s">
        <v>209</v>
      </c>
      <c r="E26" s="71"/>
      <c r="F26" s="72" t="s">
        <v>501</v>
      </c>
      <c r="G26" s="73" t="s">
        <v>534</v>
      </c>
    </row>
    <row r="27" spans="1:8" ht="40.5" customHeight="1">
      <c r="A27" s="345" t="s">
        <v>501</v>
      </c>
      <c r="B27" s="70" t="s">
        <v>1009</v>
      </c>
      <c r="C27" s="70"/>
      <c r="D27" s="70"/>
      <c r="E27" s="71"/>
      <c r="F27" s="72"/>
      <c r="G27" s="72"/>
    </row>
    <row r="28" spans="1:8" ht="40.5" customHeight="1">
      <c r="A28" s="345" t="s">
        <v>501</v>
      </c>
      <c r="B28" s="70" t="s">
        <v>1422</v>
      </c>
      <c r="C28" s="70"/>
      <c r="D28" s="70"/>
      <c r="E28" s="71"/>
      <c r="F28" s="72"/>
      <c r="G28" s="72"/>
    </row>
    <row r="29" spans="1:8" ht="40.5" customHeight="1">
      <c r="A29" s="345" t="s">
        <v>501</v>
      </c>
      <c r="B29" s="70" t="s">
        <v>220</v>
      </c>
      <c r="C29" s="70"/>
      <c r="D29" s="70"/>
      <c r="E29" s="71"/>
      <c r="F29" s="72"/>
      <c r="G29" s="72"/>
    </row>
    <row r="30" spans="1:8" ht="33" customHeight="1">
      <c r="A30" s="345" t="s">
        <v>501</v>
      </c>
      <c r="B30" s="70" t="s">
        <v>894</v>
      </c>
      <c r="C30" s="70"/>
      <c r="D30" s="70"/>
      <c r="E30" s="71"/>
      <c r="F30" s="72"/>
      <c r="G30" s="72"/>
    </row>
    <row r="31" spans="1:8" ht="27" customHeight="1">
      <c r="A31" s="345" t="s">
        <v>501</v>
      </c>
      <c r="B31" s="70" t="s">
        <v>1313</v>
      </c>
      <c r="C31" s="70" t="s">
        <v>234</v>
      </c>
      <c r="D31" s="70"/>
      <c r="E31" s="71"/>
      <c r="F31" s="72"/>
      <c r="G31" s="72"/>
    </row>
    <row r="32" spans="1:8" ht="24" customHeight="1">
      <c r="A32" s="345" t="s">
        <v>501</v>
      </c>
      <c r="B32" s="70" t="s">
        <v>1316</v>
      </c>
      <c r="D32" s="74"/>
      <c r="E32" s="71"/>
      <c r="F32" s="72" t="s">
        <v>532</v>
      </c>
      <c r="G32" s="72" t="s">
        <v>533</v>
      </c>
    </row>
    <row r="33" spans="1:8" ht="21" customHeight="1">
      <c r="A33" s="345" t="s">
        <v>501</v>
      </c>
      <c r="B33" s="70" t="s">
        <v>1218</v>
      </c>
      <c r="C33" s="70"/>
      <c r="D33" s="74"/>
      <c r="E33" s="71"/>
      <c r="F33" s="72"/>
      <c r="G33" s="72"/>
    </row>
    <row r="34" spans="1:8" ht="38.25" customHeight="1">
      <c r="A34" s="373" t="s">
        <v>500</v>
      </c>
      <c r="B34" s="81" t="s">
        <v>729</v>
      </c>
      <c r="C34" s="81" t="s">
        <v>299</v>
      </c>
      <c r="D34" s="81"/>
      <c r="E34" s="81"/>
      <c r="F34" s="81" t="s">
        <v>500</v>
      </c>
      <c r="G34" s="81" t="s">
        <v>505</v>
      </c>
    </row>
    <row r="35" spans="1:8" ht="27" customHeight="1">
      <c r="A35" s="373" t="s">
        <v>500</v>
      </c>
      <c r="B35" s="81" t="s">
        <v>585</v>
      </c>
      <c r="C35" s="81"/>
      <c r="D35" s="81"/>
      <c r="E35" s="81"/>
      <c r="F35" s="81"/>
      <c r="G35" s="81"/>
    </row>
    <row r="36" spans="1:8" ht="23.25" customHeight="1">
      <c r="A36" s="373" t="s">
        <v>500</v>
      </c>
      <c r="B36" s="81" t="s">
        <v>220</v>
      </c>
      <c r="C36" s="81"/>
      <c r="D36" s="81"/>
      <c r="E36" s="81"/>
      <c r="F36" s="81"/>
      <c r="G36" s="81"/>
    </row>
    <row r="37" spans="1:8" ht="27.75" customHeight="1">
      <c r="A37" s="373" t="s">
        <v>500</v>
      </c>
      <c r="B37" s="81" t="s">
        <v>894</v>
      </c>
      <c r="C37" s="81"/>
      <c r="D37" s="81"/>
      <c r="E37" s="81"/>
      <c r="F37" s="81" t="s">
        <v>502</v>
      </c>
      <c r="G37" s="81" t="s">
        <v>501</v>
      </c>
    </row>
    <row r="38" spans="1:8" ht="23.25" customHeight="1">
      <c r="A38" s="373" t="s">
        <v>500</v>
      </c>
      <c r="B38" s="81" t="s">
        <v>69</v>
      </c>
      <c r="C38" s="81"/>
      <c r="D38" s="81"/>
      <c r="E38" s="81"/>
      <c r="F38" s="81"/>
      <c r="G38" s="81"/>
    </row>
    <row r="39" spans="1:8" ht="28.5" customHeight="1">
      <c r="A39" s="373" t="s">
        <v>500</v>
      </c>
      <c r="B39" s="131" t="s">
        <v>547</v>
      </c>
      <c r="C39" s="131" t="s">
        <v>514</v>
      </c>
      <c r="D39" s="131" t="s">
        <v>66</v>
      </c>
      <c r="E39" s="49" t="s">
        <v>210</v>
      </c>
      <c r="F39" s="49" t="s">
        <v>202</v>
      </c>
      <c r="G39" s="49" t="s">
        <v>203</v>
      </c>
      <c r="H39" t="s">
        <v>476</v>
      </c>
    </row>
    <row r="40" spans="1:8" ht="32.25" customHeight="1">
      <c r="A40" s="132" t="s">
        <v>505</v>
      </c>
      <c r="B40" s="132" t="s">
        <v>874</v>
      </c>
      <c r="C40" s="132" t="s">
        <v>842</v>
      </c>
      <c r="D40" s="25" t="s">
        <v>322</v>
      </c>
      <c r="E40" s="25"/>
      <c r="F40" s="25"/>
      <c r="G40" s="25"/>
    </row>
    <row r="41" spans="1:8" ht="35.25" customHeight="1">
      <c r="A41" s="132" t="s">
        <v>505</v>
      </c>
      <c r="B41" s="132" t="s">
        <v>819</v>
      </c>
      <c r="C41" s="132"/>
      <c r="D41" s="132"/>
      <c r="E41" s="132"/>
      <c r="F41" s="25"/>
      <c r="G41" s="25"/>
    </row>
    <row r="42" spans="1:8" ht="32.25" customHeight="1">
      <c r="A42" s="132" t="s">
        <v>505</v>
      </c>
      <c r="B42" s="132" t="s">
        <v>236</v>
      </c>
      <c r="C42" s="132" t="s">
        <v>237</v>
      </c>
      <c r="D42" s="132" t="s">
        <v>66</v>
      </c>
      <c r="E42" s="132" t="s">
        <v>210</v>
      </c>
      <c r="F42" s="25" t="s">
        <v>202</v>
      </c>
      <c r="G42" s="25" t="s">
        <v>203</v>
      </c>
      <c r="H42" t="s">
        <v>495</v>
      </c>
    </row>
    <row r="43" spans="1:8" ht="36.75" customHeight="1">
      <c r="A43" s="132" t="s">
        <v>505</v>
      </c>
      <c r="B43" s="191" t="s">
        <v>723</v>
      </c>
      <c r="C43" s="132"/>
      <c r="D43" s="132"/>
      <c r="E43" s="132"/>
      <c r="F43" s="25"/>
      <c r="G43" s="25"/>
    </row>
    <row r="44" spans="1:8" ht="35.25" customHeight="1">
      <c r="A44" s="132" t="s">
        <v>505</v>
      </c>
      <c r="B44" s="191" t="s">
        <v>1011</v>
      </c>
      <c r="C44" s="132"/>
      <c r="D44" s="132"/>
      <c r="E44" s="132"/>
      <c r="F44" s="25"/>
      <c r="G44" s="25"/>
    </row>
    <row r="45" spans="1:8" ht="35.25" customHeight="1">
      <c r="A45" s="132" t="s">
        <v>505</v>
      </c>
      <c r="B45" s="191" t="s">
        <v>881</v>
      </c>
      <c r="C45" s="132"/>
      <c r="D45" s="132"/>
      <c r="E45" s="132"/>
      <c r="F45" s="25"/>
      <c r="G45" s="25"/>
    </row>
    <row r="46" spans="1:8" ht="32.25" customHeight="1">
      <c r="A46" s="373" t="s">
        <v>506</v>
      </c>
      <c r="B46" s="43" t="s">
        <v>1516</v>
      </c>
      <c r="C46" s="43" t="s">
        <v>1929</v>
      </c>
      <c r="D46" s="43"/>
      <c r="E46" s="43"/>
      <c r="F46" s="36" t="s">
        <v>208</v>
      </c>
      <c r="G46" s="36" t="s">
        <v>510</v>
      </c>
      <c r="H46" t="s">
        <v>475</v>
      </c>
    </row>
    <row r="47" spans="1:8" ht="32.25" customHeight="1">
      <c r="A47" s="373" t="s">
        <v>506</v>
      </c>
      <c r="B47" s="43" t="s">
        <v>1812</v>
      </c>
      <c r="C47" s="43"/>
      <c r="D47" s="43"/>
      <c r="E47" s="43"/>
      <c r="F47" s="36"/>
      <c r="G47" s="36"/>
    </row>
    <row r="48" spans="1:8" ht="32.25" customHeight="1">
      <c r="A48" s="373" t="s">
        <v>506</v>
      </c>
      <c r="B48" s="43" t="s">
        <v>896</v>
      </c>
      <c r="C48" s="43"/>
      <c r="D48" s="43"/>
      <c r="E48" s="43"/>
      <c r="F48" s="36"/>
      <c r="G48" s="36"/>
    </row>
    <row r="49" spans="1:8" ht="32.25" customHeight="1">
      <c r="A49" s="373" t="s">
        <v>506</v>
      </c>
      <c r="B49" s="43" t="s">
        <v>1660</v>
      </c>
      <c r="C49" s="43"/>
      <c r="D49" s="43"/>
      <c r="E49" s="43"/>
      <c r="F49" s="36"/>
      <c r="G49" s="36"/>
    </row>
    <row r="50" spans="1:8" ht="32.25" customHeight="1">
      <c r="A50" s="373" t="s">
        <v>506</v>
      </c>
      <c r="B50" s="43" t="s">
        <v>1374</v>
      </c>
      <c r="C50" s="43"/>
      <c r="D50" s="43"/>
      <c r="E50" s="43"/>
      <c r="F50" s="36"/>
      <c r="G50" s="36"/>
    </row>
    <row r="51" spans="1:8" ht="25.5" customHeight="1">
      <c r="A51" s="373" t="s">
        <v>506</v>
      </c>
      <c r="B51" s="43" t="s">
        <v>1325</v>
      </c>
      <c r="C51" s="43"/>
      <c r="D51" s="43"/>
      <c r="E51" s="43"/>
      <c r="F51" s="36"/>
      <c r="G51" s="36"/>
    </row>
    <row r="52" spans="1:8" ht="28.5" customHeight="1">
      <c r="A52" s="373" t="s">
        <v>506</v>
      </c>
      <c r="B52" s="44" t="s">
        <v>220</v>
      </c>
      <c r="C52" s="44"/>
      <c r="D52" s="43"/>
      <c r="E52" s="43"/>
      <c r="F52" s="36"/>
      <c r="G52" s="36"/>
      <c r="H52">
        <v>1</v>
      </c>
    </row>
    <row r="53" spans="1:8" ht="33" customHeight="1">
      <c r="A53" s="373" t="s">
        <v>506</v>
      </c>
      <c r="B53" s="44" t="s">
        <v>496</v>
      </c>
      <c r="C53" s="44"/>
      <c r="D53" s="43"/>
      <c r="E53" s="43"/>
      <c r="F53" s="36"/>
      <c r="G53" s="36"/>
    </row>
    <row r="54" spans="1:8" ht="30" customHeight="1">
      <c r="A54" s="373" t="s">
        <v>506</v>
      </c>
      <c r="B54" s="44" t="s">
        <v>1324</v>
      </c>
      <c r="C54" s="44" t="s">
        <v>234</v>
      </c>
      <c r="D54" s="69"/>
      <c r="E54" s="43"/>
      <c r="F54" s="36" t="s">
        <v>501</v>
      </c>
      <c r="G54" s="36" t="s">
        <v>500</v>
      </c>
    </row>
    <row r="55" spans="1:8" ht="30" customHeight="1">
      <c r="A55" s="373" t="s">
        <v>506</v>
      </c>
      <c r="B55" s="44" t="s">
        <v>570</v>
      </c>
      <c r="C55" s="44"/>
      <c r="D55" s="43"/>
      <c r="E55" s="43"/>
      <c r="F55" s="43"/>
      <c r="G55" s="43"/>
    </row>
    <row r="56" spans="1:8" ht="17.25" customHeight="1">
      <c r="A56" s="302"/>
      <c r="B56" s="185"/>
      <c r="C56" s="185"/>
      <c r="D56" s="176"/>
      <c r="E56" s="176"/>
      <c r="F56" s="176"/>
      <c r="G56" s="176"/>
    </row>
    <row r="57" spans="1:8" ht="18" customHeight="1">
      <c r="A57" s="302"/>
      <c r="B57" s="185"/>
      <c r="C57" s="185"/>
      <c r="D57" s="176"/>
      <c r="E57" s="176"/>
      <c r="F57" s="176"/>
      <c r="G57" s="176"/>
    </row>
    <row r="58" spans="1:8" ht="35.25" customHeight="1">
      <c r="A58" s="11" t="s">
        <v>502</v>
      </c>
      <c r="B58" s="113" t="s">
        <v>848</v>
      </c>
      <c r="C58" s="113" t="s">
        <v>652</v>
      </c>
      <c r="D58" s="43"/>
      <c r="E58" s="43"/>
      <c r="F58" s="43"/>
      <c r="G58" s="43"/>
    </row>
    <row r="59" spans="1:8" ht="32.25" customHeight="1">
      <c r="A59" s="11" t="s">
        <v>503</v>
      </c>
      <c r="B59" s="152" t="s">
        <v>604</v>
      </c>
      <c r="C59" s="152" t="s">
        <v>1326</v>
      </c>
      <c r="D59" s="43"/>
      <c r="E59" s="43"/>
      <c r="F59" s="43"/>
      <c r="G59" s="43"/>
    </row>
    <row r="60" spans="1:8" ht="32.25" customHeight="1">
      <c r="A60" s="51" t="s">
        <v>501</v>
      </c>
      <c r="B60" s="52" t="s">
        <v>1315</v>
      </c>
      <c r="C60" s="52" t="s">
        <v>849</v>
      </c>
      <c r="D60" s="43"/>
      <c r="E60" s="43"/>
      <c r="F60" s="43"/>
      <c r="G60" s="43"/>
    </row>
    <row r="61" spans="1:8" ht="36.75" customHeight="1">
      <c r="A61" s="11" t="s">
        <v>500</v>
      </c>
      <c r="B61" s="115" t="s">
        <v>629</v>
      </c>
      <c r="C61" s="115" t="s">
        <v>850</v>
      </c>
      <c r="D61" s="43"/>
      <c r="E61" s="43"/>
      <c r="F61" s="43"/>
      <c r="G61" s="43"/>
    </row>
    <row r="62" spans="1:8" ht="38.25" customHeight="1">
      <c r="A62" s="11" t="s">
        <v>505</v>
      </c>
      <c r="B62" s="50" t="s">
        <v>817</v>
      </c>
      <c r="C62" s="50" t="s">
        <v>629</v>
      </c>
      <c r="D62" s="43"/>
      <c r="E62" s="43"/>
      <c r="F62" s="43"/>
      <c r="G62" s="43"/>
    </row>
    <row r="63" spans="1:8" ht="35.25" customHeight="1">
      <c r="A63" s="11" t="s">
        <v>506</v>
      </c>
      <c r="B63" s="16" t="s">
        <v>1225</v>
      </c>
      <c r="C63" s="16" t="s">
        <v>817</v>
      </c>
      <c r="D63" s="43"/>
      <c r="E63" s="43"/>
      <c r="F63" s="43"/>
      <c r="G63" s="43"/>
    </row>
    <row r="64" spans="1:8" ht="41.25" customHeight="1">
      <c r="A64" s="11" t="s">
        <v>504</v>
      </c>
      <c r="B64" s="16"/>
      <c r="C64" s="16" t="s">
        <v>1224</v>
      </c>
      <c r="D64" s="43"/>
      <c r="E64" s="43"/>
      <c r="F64" s="43"/>
      <c r="G64" s="43"/>
    </row>
    <row r="65" spans="1:7" ht="27.75" customHeight="1">
      <c r="B65"/>
      <c r="F65"/>
      <c r="G65"/>
    </row>
    <row r="66" spans="1:7" ht="31.5" customHeight="1">
      <c r="B66" s="82" t="s">
        <v>88</v>
      </c>
      <c r="C66" s="82" t="s">
        <v>235</v>
      </c>
      <c r="D66" s="33"/>
      <c r="E66" s="22"/>
      <c r="F66" s="31"/>
      <c r="G66" s="31"/>
    </row>
    <row r="67" spans="1:7" ht="33" customHeight="1">
      <c r="B67" s="30"/>
      <c r="C67" s="30"/>
      <c r="D67" s="30"/>
      <c r="E67" s="30"/>
      <c r="F67" s="6"/>
      <c r="G67" s="6"/>
    </row>
    <row r="68" spans="1:7" ht="33" customHeight="1">
      <c r="B68" s="18" t="s">
        <v>238</v>
      </c>
      <c r="C68" s="18"/>
      <c r="D68" s="18"/>
      <c r="E68" s="30"/>
      <c r="F68" s="6"/>
      <c r="G68" s="6"/>
    </row>
    <row r="69" spans="1:7" ht="33" customHeight="1">
      <c r="B69" s="18" t="s">
        <v>239</v>
      </c>
      <c r="C69" s="18"/>
      <c r="D69" s="18"/>
      <c r="E69" s="30"/>
      <c r="F69" s="6"/>
      <c r="G69" s="6"/>
    </row>
    <row r="70" spans="1:7" ht="33" customHeight="1">
      <c r="B70" s="18" t="s">
        <v>240</v>
      </c>
      <c r="C70" s="18"/>
      <c r="D70" s="18"/>
      <c r="E70" s="30"/>
      <c r="F70" s="6"/>
      <c r="G70" s="6"/>
    </row>
    <row r="71" spans="1:7" ht="33" customHeight="1">
      <c r="B71" s="18" t="s">
        <v>241</v>
      </c>
      <c r="C71" s="18"/>
      <c r="D71" s="18"/>
      <c r="E71" s="30"/>
      <c r="F71" s="6"/>
      <c r="G71" s="6"/>
    </row>
    <row r="72" spans="1:7" ht="39.75" customHeight="1">
      <c r="B72" s="18" t="s">
        <v>242</v>
      </c>
      <c r="C72" s="18"/>
      <c r="D72" s="18"/>
      <c r="E72" s="30"/>
      <c r="F72" s="6"/>
      <c r="G72" s="6"/>
    </row>
    <row r="73" spans="1:7">
      <c r="B73" s="18" t="s">
        <v>216</v>
      </c>
      <c r="C73" s="18"/>
      <c r="D73" s="18"/>
      <c r="E73" s="30"/>
      <c r="F73" s="6"/>
      <c r="G73" s="6"/>
    </row>
    <row r="74" spans="1:7" ht="75">
      <c r="B74" s="68" t="s">
        <v>600</v>
      </c>
      <c r="C74" s="68" t="s">
        <v>173</v>
      </c>
      <c r="F74" s="24">
        <f>4486-4500</f>
        <v>-14</v>
      </c>
    </row>
    <row r="75" spans="1:7">
      <c r="B75"/>
    </row>
    <row r="76" spans="1:7">
      <c r="B76"/>
    </row>
    <row r="77" spans="1:7">
      <c r="A77" s="303" t="s">
        <v>645</v>
      </c>
      <c r="B77" s="41" t="s">
        <v>644</v>
      </c>
      <c r="C77" s="41" t="s">
        <v>643</v>
      </c>
    </row>
    <row r="78" spans="1:7" ht="31.5" customHeight="1">
      <c r="B78" t="s">
        <v>855</v>
      </c>
    </row>
    <row r="79" spans="1:7" ht="15" customHeight="1">
      <c r="B79"/>
    </row>
    <row r="80" spans="1:7" ht="15" customHeight="1">
      <c r="B80"/>
    </row>
    <row r="81" spans="2:2" ht="15" customHeight="1">
      <c r="B81"/>
    </row>
    <row r="82" spans="2:2" ht="15" customHeight="1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203" spans="3:4">
      <c r="C203" t="s">
        <v>977</v>
      </c>
      <c r="D203">
        <v>2</v>
      </c>
    </row>
    <row r="204" spans="3:4">
      <c r="C204" t="s">
        <v>978</v>
      </c>
      <c r="D204">
        <v>6</v>
      </c>
    </row>
  </sheetData>
  <sortState ref="B2:I15">
    <sortCondition ref="G1"/>
  </sortState>
  <hyperlinks>
    <hyperlink ref="C74" r:id="rId1" display="http://nimrafarma.com/contact.html"/>
  </hyperlinks>
  <printOptions gridLines="1"/>
  <pageMargins left="0.7" right="0.7" top="0.75" bottom="0.75" header="0.3" footer="0.3"/>
  <pageSetup paperSize="9" scale="92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sqref="A1:XFD2"/>
    </sheetView>
  </sheetViews>
  <sheetFormatPr defaultRowHeight="15"/>
  <cols>
    <col min="1" max="1" width="11" customWidth="1"/>
    <col min="2" max="2" width="24.85546875" customWidth="1"/>
    <col min="3" max="4" width="9.140625" style="1"/>
    <col min="5" max="5" width="12.42578125" customWidth="1"/>
    <col min="6" max="6" width="37.85546875" customWidth="1"/>
    <col min="7" max="7" width="16.7109375" customWidth="1"/>
  </cols>
  <sheetData>
    <row r="1" spans="1:6">
      <c r="A1" s="96"/>
      <c r="B1" s="3" t="s">
        <v>2</v>
      </c>
      <c r="C1" s="2" t="s">
        <v>83</v>
      </c>
      <c r="D1" s="2" t="s">
        <v>84</v>
      </c>
      <c r="E1" s="19" t="s">
        <v>277</v>
      </c>
      <c r="F1" s="2" t="s">
        <v>85</v>
      </c>
    </row>
    <row r="134" spans="1:8">
      <c r="A134" s="111"/>
      <c r="B134" s="111"/>
      <c r="C134" s="112"/>
      <c r="D134" s="112"/>
      <c r="E134" s="111"/>
      <c r="F134" s="111"/>
      <c r="G134" s="111"/>
    </row>
    <row r="135" spans="1:8">
      <c r="A135" s="111"/>
      <c r="B135" s="111"/>
      <c r="C135" s="112"/>
      <c r="D135" s="112"/>
      <c r="E135" s="111"/>
      <c r="F135" s="111"/>
      <c r="G135" s="111"/>
    </row>
    <row r="136" spans="1:8">
      <c r="A136" s="111"/>
      <c r="B136" s="111"/>
      <c r="C136" s="112"/>
      <c r="D136" s="112"/>
      <c r="E136" s="111"/>
      <c r="F136" s="111"/>
      <c r="G136" s="111"/>
    </row>
    <row r="137" spans="1:8">
      <c r="A137" s="111"/>
      <c r="B137" s="111"/>
      <c r="C137" s="112"/>
      <c r="D137" s="112"/>
      <c r="E137" s="111"/>
      <c r="F137" s="111"/>
      <c r="G137" s="111"/>
    </row>
    <row r="138" spans="1:8">
      <c r="A138" s="111"/>
      <c r="B138" s="111"/>
      <c r="C138" s="112"/>
      <c r="D138" s="112"/>
      <c r="E138" s="111"/>
      <c r="F138" s="111"/>
      <c r="G138" s="111"/>
    </row>
    <row r="139" spans="1:8">
      <c r="A139" s="111"/>
      <c r="B139" s="111"/>
      <c r="C139" s="112"/>
      <c r="D139" s="112"/>
      <c r="E139" s="111"/>
      <c r="F139" s="111"/>
      <c r="G139" s="111"/>
    </row>
    <row r="140" spans="1:8">
      <c r="A140" s="111"/>
      <c r="B140" s="111"/>
      <c r="C140" s="112"/>
      <c r="D140" s="112"/>
      <c r="E140" s="111"/>
      <c r="F140" s="111"/>
      <c r="G140" s="111"/>
      <c r="H140" t="s">
        <v>449</v>
      </c>
    </row>
    <row r="141" spans="1:8">
      <c r="A141" s="13"/>
      <c r="B141" t="s">
        <v>599</v>
      </c>
      <c r="C141" s="1">
        <v>10</v>
      </c>
      <c r="D141" s="1" t="s">
        <v>72</v>
      </c>
      <c r="G141">
        <v>5</v>
      </c>
    </row>
    <row r="142" spans="1:8">
      <c r="A142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4" sqref="F4"/>
    </sheetView>
  </sheetViews>
  <sheetFormatPr defaultRowHeight="15"/>
  <cols>
    <col min="3" max="3" width="12.7109375" style="1" customWidth="1"/>
    <col min="4" max="4" width="18.5703125" customWidth="1"/>
    <col min="5" max="5" width="14.7109375" customWidth="1"/>
    <col min="6" max="6" width="9.140625" style="24"/>
    <col min="10" max="10" width="12.85546875" bestFit="1" customWidth="1"/>
    <col min="11" max="11" width="14.140625" customWidth="1"/>
  </cols>
  <sheetData>
    <row r="1" spans="1:11">
      <c r="A1" s="154" t="s">
        <v>82</v>
      </c>
      <c r="B1" s="20" t="s">
        <v>2</v>
      </c>
      <c r="C1" s="155" t="s">
        <v>83</v>
      </c>
      <c r="D1" s="19" t="s">
        <v>85</v>
      </c>
      <c r="E1" s="19" t="s">
        <v>324</v>
      </c>
      <c r="F1" s="58"/>
      <c r="G1" s="58"/>
      <c r="H1" s="58"/>
      <c r="I1" s="53"/>
      <c r="J1" s="53" t="s">
        <v>954</v>
      </c>
      <c r="K1" s="53" t="s">
        <v>85</v>
      </c>
    </row>
    <row r="2" spans="1:11">
      <c r="A2" s="107" t="str">
        <f>C2 &amp;" pack"</f>
        <v>2 pack</v>
      </c>
      <c r="B2" s="12" t="s">
        <v>956</v>
      </c>
      <c r="C2" s="11">
        <v>2</v>
      </c>
      <c r="D2" s="11" t="s">
        <v>959</v>
      </c>
      <c r="E2" s="51" t="s">
        <v>958</v>
      </c>
      <c r="F2" s="51">
        <v>2</v>
      </c>
      <c r="G2" s="17"/>
      <c r="J2" t="s">
        <v>955</v>
      </c>
      <c r="K2" t="s">
        <v>277</v>
      </c>
    </row>
    <row r="3" spans="1:11">
      <c r="A3" s="17"/>
      <c r="B3" s="17" t="s">
        <v>957</v>
      </c>
      <c r="C3" s="11">
        <v>2</v>
      </c>
      <c r="D3" s="17"/>
      <c r="E3" s="17"/>
      <c r="F3" s="51"/>
      <c r="G3" s="17"/>
    </row>
    <row r="4" spans="1:11">
      <c r="A4" s="17"/>
      <c r="B4" s="17"/>
      <c r="C4" s="11"/>
      <c r="D4" s="17"/>
      <c r="E4" s="17"/>
      <c r="F4" s="51"/>
      <c r="G4" s="17"/>
    </row>
    <row r="5" spans="1:11">
      <c r="A5" s="17"/>
      <c r="B5" s="17"/>
      <c r="C5" s="11"/>
      <c r="D5" s="17"/>
      <c r="E5" s="17"/>
      <c r="F5" s="51"/>
      <c r="G5" s="17"/>
    </row>
    <row r="6" spans="1:11">
      <c r="A6" s="17"/>
      <c r="B6" s="17"/>
      <c r="C6" s="11"/>
      <c r="D6" s="17"/>
      <c r="E6" s="17"/>
      <c r="F6" s="51"/>
      <c r="G6" s="17"/>
    </row>
    <row r="7" spans="1:11">
      <c r="A7" s="17"/>
      <c r="B7" s="17"/>
      <c r="C7" s="11"/>
      <c r="D7" s="17"/>
      <c r="E7" s="17"/>
      <c r="F7" s="51"/>
      <c r="G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sqref="A1:C38"/>
    </sheetView>
  </sheetViews>
  <sheetFormatPr defaultRowHeight="15"/>
  <cols>
    <col min="1" max="1" width="32.28515625" customWidth="1"/>
    <col min="2" max="3" width="30.85546875" style="1" bestFit="1" customWidth="1"/>
    <col min="4" max="4" width="28.85546875" style="1" bestFit="1" customWidth="1"/>
    <col min="5" max="5" width="30.5703125" style="1" bestFit="1" customWidth="1"/>
    <col min="7" max="7" width="16" customWidth="1"/>
  </cols>
  <sheetData>
    <row r="1" spans="1:5">
      <c r="A1" s="222" t="s">
        <v>1824</v>
      </c>
      <c r="B1" s="75" t="s">
        <v>1824</v>
      </c>
      <c r="C1" s="75" t="s">
        <v>1824</v>
      </c>
    </row>
    <row r="2" spans="1:5" ht="34.5">
      <c r="A2" s="223" t="str">
        <f>"*"&amp; A3&amp;"*"</f>
        <v>*855434009675*</v>
      </c>
      <c r="B2" s="223" t="str">
        <f>"*"&amp; B3&amp;"*"</f>
        <v>*855434009675*</v>
      </c>
      <c r="C2" s="223" t="str">
        <f>"*"&amp; C3&amp;"*"</f>
        <v>*855434009675*</v>
      </c>
    </row>
    <row r="3" spans="1:5">
      <c r="A3" s="224">
        <v>855434009675</v>
      </c>
      <c r="B3" s="224">
        <v>855434009675</v>
      </c>
      <c r="C3" s="224">
        <v>855434009675</v>
      </c>
    </row>
    <row r="4" spans="1:5">
      <c r="A4" s="222" t="s">
        <v>1832</v>
      </c>
      <c r="B4" s="75" t="s">
        <v>1832</v>
      </c>
      <c r="C4" s="75" t="s">
        <v>1832</v>
      </c>
      <c r="E4" s="222" t="s">
        <v>1831</v>
      </c>
    </row>
    <row r="5" spans="1:5" ht="34.5">
      <c r="A5" s="223" t="str">
        <f>"*"&amp; A6&amp;"*"</f>
        <v>*20590*</v>
      </c>
      <c r="B5" s="223" t="str">
        <f>"*"&amp; B6&amp;"*"</f>
        <v>*20590*</v>
      </c>
      <c r="C5" s="223" t="str">
        <f>"*"&amp; C6&amp;"*"</f>
        <v>*20590*</v>
      </c>
      <c r="E5" s="223" t="str">
        <f>"*"&amp; E6&amp;"*"</f>
        <v>*6969*</v>
      </c>
    </row>
    <row r="6" spans="1:5">
      <c r="A6" s="224">
        <v>20590</v>
      </c>
      <c r="B6" s="233">
        <v>20590</v>
      </c>
      <c r="C6" s="233">
        <v>20590</v>
      </c>
      <c r="E6" s="224">
        <v>6969</v>
      </c>
    </row>
    <row r="7" spans="1:5">
      <c r="A7" s="222" t="s">
        <v>1825</v>
      </c>
      <c r="B7" s="75" t="s">
        <v>1825</v>
      </c>
      <c r="C7" s="75" t="s">
        <v>1825</v>
      </c>
    </row>
    <row r="8" spans="1:5" ht="34.5">
      <c r="A8" s="223" t="str">
        <f>"*"&amp; A9&amp;"*"</f>
        <v>*29552*</v>
      </c>
      <c r="B8" s="223" t="str">
        <f>"*"&amp; B9&amp;"*"</f>
        <v>*29552*</v>
      </c>
      <c r="C8" s="223" t="str">
        <f>"*"&amp; C9&amp;"*"</f>
        <v>*29552*</v>
      </c>
    </row>
    <row r="9" spans="1:5">
      <c r="A9" s="224">
        <v>29552</v>
      </c>
      <c r="B9" s="233">
        <v>29552</v>
      </c>
      <c r="C9" s="233">
        <v>29552</v>
      </c>
    </row>
    <row r="10" spans="1:5">
      <c r="A10" s="235" t="s">
        <v>1833</v>
      </c>
      <c r="B10" s="75" t="s">
        <v>1833</v>
      </c>
      <c r="C10" s="75" t="s">
        <v>1833</v>
      </c>
    </row>
    <row r="11" spans="1:5" ht="34.5">
      <c r="A11" s="223" t="str">
        <f>"*"&amp; A12&amp;"*"</f>
        <v>*32356*</v>
      </c>
      <c r="B11" s="223" t="str">
        <f>"*"&amp; B12&amp;"*"</f>
        <v>*32356*</v>
      </c>
      <c r="C11" s="223" t="str">
        <f>"*"&amp; C12&amp;"*"</f>
        <v>*32356*</v>
      </c>
    </row>
    <row r="12" spans="1:5">
      <c r="A12" s="234">
        <v>32356</v>
      </c>
      <c r="B12" s="233">
        <v>32356</v>
      </c>
      <c r="C12" s="233">
        <v>32356</v>
      </c>
    </row>
    <row r="13" spans="1:5">
      <c r="A13" s="222" t="s">
        <v>1830</v>
      </c>
      <c r="B13" s="75" t="s">
        <v>1830</v>
      </c>
      <c r="C13" s="75" t="s">
        <v>1830</v>
      </c>
    </row>
    <row r="14" spans="1:5" ht="34.5">
      <c r="A14" s="223" t="str">
        <f>"*"&amp; A15&amp;"*"</f>
        <v>*28870*</v>
      </c>
      <c r="B14" s="223" t="str">
        <f>"*"&amp; B15&amp;"*"</f>
        <v>*28870*</v>
      </c>
      <c r="C14" s="223" t="str">
        <f>"*"&amp; C15&amp;"*"</f>
        <v>*28870*</v>
      </c>
    </row>
    <row r="15" spans="1:5">
      <c r="A15" s="224">
        <v>28870</v>
      </c>
      <c r="B15" s="233">
        <v>28870</v>
      </c>
      <c r="C15" s="233">
        <v>28870</v>
      </c>
    </row>
    <row r="16" spans="1:5">
      <c r="A16" s="75" t="s">
        <v>1827</v>
      </c>
      <c r="B16" s="75" t="s">
        <v>1827</v>
      </c>
      <c r="C16" s="75" t="s">
        <v>1827</v>
      </c>
    </row>
    <row r="17" spans="1:3" ht="34.5">
      <c r="A17" s="223" t="str">
        <f>"*"&amp; A18&amp;"*"</f>
        <v>*21103*</v>
      </c>
      <c r="B17" s="223" t="str">
        <f>"*"&amp; B18&amp;"*"</f>
        <v>*21103*</v>
      </c>
      <c r="C17" s="223" t="str">
        <f>"*"&amp; C18&amp;"*"</f>
        <v>*21103*</v>
      </c>
    </row>
    <row r="18" spans="1:3">
      <c r="A18" s="233">
        <v>21103</v>
      </c>
      <c r="B18" s="233">
        <v>21103</v>
      </c>
      <c r="C18" s="233">
        <v>21103</v>
      </c>
    </row>
    <row r="19" spans="1:3">
      <c r="A19" s="222" t="s">
        <v>1826</v>
      </c>
      <c r="B19" s="75" t="s">
        <v>1826</v>
      </c>
      <c r="C19" s="75" t="s">
        <v>1826</v>
      </c>
    </row>
    <row r="20" spans="1:3" ht="34.5">
      <c r="A20" s="223" t="str">
        <f>"*"&amp; A21&amp;"*"</f>
        <v>*21335*</v>
      </c>
      <c r="B20" s="223" t="str">
        <f>"*"&amp; B21&amp;"*"</f>
        <v>*21335*</v>
      </c>
      <c r="C20" s="223" t="str">
        <f>"*"&amp; C21&amp;"*"</f>
        <v>*21335*</v>
      </c>
    </row>
    <row r="21" spans="1:3">
      <c r="A21" s="224">
        <v>21335</v>
      </c>
      <c r="B21" s="233">
        <v>21335</v>
      </c>
      <c r="C21" s="233">
        <v>21335</v>
      </c>
    </row>
    <row r="22" spans="1:3">
      <c r="A22" s="75" t="s">
        <v>1828</v>
      </c>
      <c r="B22" s="75" t="s">
        <v>1828</v>
      </c>
      <c r="C22" s="75" t="s">
        <v>1828</v>
      </c>
    </row>
    <row r="23" spans="1:3" ht="34.5">
      <c r="A23" s="223" t="str">
        <f>"*"&amp; A24&amp;"*"</f>
        <v>*21397*</v>
      </c>
      <c r="B23" s="223" t="str">
        <f>"*"&amp; B24&amp;"*"</f>
        <v>*21397*</v>
      </c>
      <c r="C23" s="223" t="str">
        <f>"*"&amp; C24&amp;"*"</f>
        <v>*21397*</v>
      </c>
    </row>
    <row r="24" spans="1:3">
      <c r="A24" s="233">
        <v>21397</v>
      </c>
      <c r="B24" s="233">
        <v>21397</v>
      </c>
      <c r="C24" s="233">
        <v>21397</v>
      </c>
    </row>
    <row r="25" spans="1:3">
      <c r="A25" s="75" t="s">
        <v>1829</v>
      </c>
      <c r="B25" s="75" t="s">
        <v>1829</v>
      </c>
      <c r="C25" s="75" t="s">
        <v>1829</v>
      </c>
    </row>
    <row r="26" spans="1:3" ht="34.5">
      <c r="A26" s="223" t="str">
        <f>"*"&amp; A27&amp;"*"</f>
        <v>*21841*</v>
      </c>
      <c r="B26" s="223" t="str">
        <f>"*"&amp; B27&amp;"*"</f>
        <v>*21841*</v>
      </c>
      <c r="C26" s="223" t="str">
        <f>"*"&amp; C27&amp;"*"</f>
        <v>*21841*</v>
      </c>
    </row>
    <row r="27" spans="1:3">
      <c r="A27" s="233">
        <v>21841</v>
      </c>
      <c r="B27" s="233">
        <v>21841</v>
      </c>
      <c r="C27" s="233">
        <v>21841</v>
      </c>
    </row>
    <row r="28" spans="1:3">
      <c r="A28" s="75" t="s">
        <v>1834</v>
      </c>
      <c r="B28" s="75" t="s">
        <v>1834</v>
      </c>
      <c r="C28" s="75" t="s">
        <v>1834</v>
      </c>
    </row>
    <row r="29" spans="1:3" ht="34.5">
      <c r="A29" s="223" t="str">
        <f>"*"&amp; A30&amp;"*"</f>
        <v>*28464*</v>
      </c>
      <c r="B29" s="223" t="str">
        <f>"*"&amp; B30&amp;"*"</f>
        <v>*28464*</v>
      </c>
      <c r="C29" s="223" t="str">
        <f>"*"&amp; C30&amp;"*"</f>
        <v>*28464*</v>
      </c>
    </row>
    <row r="30" spans="1:3">
      <c r="A30" s="233">
        <v>28464</v>
      </c>
      <c r="B30" s="233">
        <v>28464</v>
      </c>
      <c r="C30" s="233">
        <v>28464</v>
      </c>
    </row>
    <row r="31" spans="1:3">
      <c r="A31" s="75" t="s">
        <v>1835</v>
      </c>
      <c r="B31" s="75" t="s">
        <v>1835</v>
      </c>
      <c r="C31" s="75" t="s">
        <v>1835</v>
      </c>
    </row>
    <row r="32" spans="1:3" ht="34.5">
      <c r="A32" s="223" t="str">
        <f>"*"&amp; A33&amp;"*"</f>
        <v>*4595*</v>
      </c>
      <c r="B32" s="223" t="str">
        <f>"*"&amp; B33&amp;"*"</f>
        <v>*4595*</v>
      </c>
      <c r="C32" s="223" t="str">
        <f>"*"&amp; C33&amp;"*"</f>
        <v>*4595*</v>
      </c>
    </row>
    <row r="33" spans="1:3">
      <c r="A33" s="233">
        <v>4595</v>
      </c>
      <c r="B33" s="233">
        <v>4595</v>
      </c>
      <c r="C33" s="233">
        <v>4595</v>
      </c>
    </row>
    <row r="34" spans="1:3">
      <c r="A34" s="75" t="s">
        <v>1836</v>
      </c>
      <c r="B34" s="75" t="s">
        <v>1836</v>
      </c>
      <c r="C34" s="75" t="s">
        <v>1836</v>
      </c>
    </row>
    <row r="35" spans="1:3" ht="34.5">
      <c r="A35" s="223" t="str">
        <f>"*"&amp; A36&amp;"*"</f>
        <v>*28788*</v>
      </c>
      <c r="B35" s="223" t="str">
        <f>"*"&amp; B36&amp;"*"</f>
        <v>*28788*</v>
      </c>
      <c r="C35" s="223" t="str">
        <f>"*"&amp; C36&amp;"*"</f>
        <v>*28788*</v>
      </c>
    </row>
    <row r="36" spans="1:3">
      <c r="A36" s="233">
        <v>28788</v>
      </c>
      <c r="B36" s="233">
        <v>28788</v>
      </c>
      <c r="C36" s="233">
        <v>28788</v>
      </c>
    </row>
    <row r="37" spans="1:3">
      <c r="A37" s="75" t="s">
        <v>1837</v>
      </c>
      <c r="B37" s="75" t="s">
        <v>1837</v>
      </c>
      <c r="C37" s="75" t="s">
        <v>1837</v>
      </c>
    </row>
    <row r="38" spans="1:3" ht="34.5">
      <c r="A38" s="223" t="str">
        <f>"*"&amp; A39&amp;"*"</f>
        <v>*12427*</v>
      </c>
      <c r="B38" s="236" t="str">
        <f>"*"&amp; B39&amp;"*"</f>
        <v>*12427*</v>
      </c>
      <c r="C38" s="223" t="str">
        <f>"*"&amp; C39&amp;"*"</f>
        <v>*12427*</v>
      </c>
    </row>
    <row r="39" spans="1:3">
      <c r="A39" s="75">
        <v>12427</v>
      </c>
      <c r="B39" s="166">
        <v>12427</v>
      </c>
      <c r="C39" s="75">
        <v>12427</v>
      </c>
    </row>
    <row r="40" spans="1:3">
      <c r="A40" s="214" t="s">
        <v>1838</v>
      </c>
      <c r="B40" s="237" t="s">
        <v>1838</v>
      </c>
      <c r="C40" s="214" t="s">
        <v>1838</v>
      </c>
    </row>
    <row r="41" spans="1:3" ht="34.5">
      <c r="A41" s="223" t="str">
        <f>"*"&amp; A42&amp;"*"</f>
        <v>*874*</v>
      </c>
      <c r="B41" s="232" t="s">
        <v>1839</v>
      </c>
      <c r="C41" s="223" t="str">
        <f>"*"&amp; C42&amp;"*"</f>
        <v>*874*</v>
      </c>
    </row>
    <row r="42" spans="1:3">
      <c r="A42" s="233">
        <v>874</v>
      </c>
      <c r="B42" s="238">
        <v>874</v>
      </c>
      <c r="C42" s="233">
        <v>874</v>
      </c>
    </row>
  </sheetData>
  <pageMargins left="0.46" right="0.25" top="0.34" bottom="0.17" header="0.21" footer="0.17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opLeftCell="A49" workbookViewId="0">
      <selection activeCell="B65" sqref="B65"/>
    </sheetView>
  </sheetViews>
  <sheetFormatPr defaultRowHeight="15"/>
  <cols>
    <col min="1" max="1" width="11.5703125" style="1" customWidth="1"/>
    <col min="2" max="2" width="15" style="24" customWidth="1"/>
    <col min="3" max="3" width="14.85546875" style="24" customWidth="1"/>
    <col min="4" max="4" width="32.28515625" style="98" customWidth="1"/>
    <col min="5" max="5" width="32.85546875" customWidth="1"/>
    <col min="6" max="6" width="8" style="24" customWidth="1"/>
    <col min="7" max="7" width="10.42578125" style="24" bestFit="1" customWidth="1"/>
    <col min="8" max="8" width="20.85546875" customWidth="1"/>
    <col min="9" max="9" width="9.28515625" customWidth="1"/>
    <col min="10" max="10" width="9" customWidth="1"/>
    <col min="11" max="11" width="14.5703125" style="1" customWidth="1"/>
  </cols>
  <sheetData>
    <row r="1" spans="1:10">
      <c r="A1" s="27" t="s">
        <v>2004</v>
      </c>
      <c r="B1" s="27" t="s">
        <v>2005</v>
      </c>
      <c r="C1" s="28"/>
      <c r="D1" s="109" t="s">
        <v>175</v>
      </c>
      <c r="E1" s="109"/>
      <c r="F1" s="36" t="s">
        <v>184</v>
      </c>
      <c r="G1" s="38"/>
    </row>
    <row r="2" spans="1:10">
      <c r="A2" s="11"/>
      <c r="B2" s="28"/>
      <c r="C2" s="28"/>
      <c r="D2" s="316"/>
      <c r="E2" s="320" t="s">
        <v>16</v>
      </c>
      <c r="F2" s="36" t="s">
        <v>187</v>
      </c>
      <c r="G2" s="38"/>
    </row>
    <row r="3" spans="1:10">
      <c r="A3" s="11"/>
      <c r="B3" s="28"/>
      <c r="C3" s="28"/>
      <c r="D3" s="316"/>
      <c r="E3" s="320" t="s">
        <v>183</v>
      </c>
      <c r="F3" s="36" t="s">
        <v>185</v>
      </c>
      <c r="G3" s="38"/>
    </row>
    <row r="4" spans="1:10">
      <c r="A4" s="11"/>
      <c r="B4" s="28"/>
      <c r="C4" s="28"/>
      <c r="D4" s="316"/>
      <c r="E4" s="320" t="s">
        <v>176</v>
      </c>
      <c r="F4" s="36" t="s">
        <v>23</v>
      </c>
      <c r="G4" s="38"/>
    </row>
    <row r="5" spans="1:10">
      <c r="A5" s="11"/>
      <c r="B5" s="28"/>
      <c r="C5" s="28"/>
      <c r="D5" s="316"/>
      <c r="E5" s="320" t="s">
        <v>177</v>
      </c>
      <c r="F5" s="36" t="s">
        <v>184</v>
      </c>
      <c r="G5" s="38"/>
    </row>
    <row r="6" spans="1:10">
      <c r="A6" s="11"/>
      <c r="B6" s="28"/>
      <c r="C6" s="28"/>
      <c r="D6" s="316"/>
      <c r="E6" s="320" t="s">
        <v>178</v>
      </c>
      <c r="F6" s="36" t="s">
        <v>184</v>
      </c>
      <c r="G6" s="38"/>
    </row>
    <row r="7" spans="1:10">
      <c r="A7" s="11"/>
      <c r="B7" s="28"/>
      <c r="C7" s="28"/>
      <c r="D7" s="316"/>
      <c r="E7" s="320" t="s">
        <v>179</v>
      </c>
      <c r="F7" s="36" t="s">
        <v>184</v>
      </c>
      <c r="G7" s="38"/>
    </row>
    <row r="8" spans="1:10">
      <c r="A8" s="11"/>
      <c r="B8" s="28"/>
      <c r="C8" s="28"/>
      <c r="D8" s="316"/>
      <c r="E8" s="320" t="s">
        <v>180</v>
      </c>
      <c r="F8" s="36" t="s">
        <v>186</v>
      </c>
      <c r="G8" s="38"/>
    </row>
    <row r="9" spans="1:10">
      <c r="A9" s="11"/>
      <c r="B9" s="28"/>
      <c r="C9" s="28"/>
      <c r="D9" s="316"/>
      <c r="E9" s="320" t="s">
        <v>181</v>
      </c>
      <c r="F9" s="36" t="s">
        <v>3</v>
      </c>
      <c r="G9" s="38"/>
    </row>
    <row r="10" spans="1:10">
      <c r="A10" s="11"/>
      <c r="B10" s="28"/>
      <c r="C10" s="28"/>
      <c r="D10" s="316"/>
      <c r="E10" s="320" t="s">
        <v>182</v>
      </c>
      <c r="F10" s="36"/>
      <c r="G10" s="38"/>
    </row>
    <row r="11" spans="1:10">
      <c r="A11" s="11"/>
      <c r="B11" s="197"/>
      <c r="C11" s="99"/>
      <c r="D11" s="109" t="s">
        <v>543</v>
      </c>
      <c r="E11" s="321"/>
      <c r="F11" s="100"/>
      <c r="G11" s="163"/>
      <c r="H11" s="167">
        <v>44352</v>
      </c>
      <c r="I11" t="s">
        <v>992</v>
      </c>
      <c r="J11" t="s">
        <v>993</v>
      </c>
    </row>
    <row r="12" spans="1:10">
      <c r="A12" s="11"/>
      <c r="B12" s="99"/>
      <c r="C12" s="99"/>
      <c r="D12" s="99"/>
      <c r="E12" s="322" t="s">
        <v>544</v>
      </c>
      <c r="F12" s="100"/>
      <c r="G12"/>
    </row>
    <row r="13" spans="1:10">
      <c r="A13" s="11"/>
      <c r="B13" s="99"/>
      <c r="C13" s="99"/>
      <c r="D13" s="99"/>
      <c r="E13" s="322" t="s">
        <v>16</v>
      </c>
      <c r="F13" s="100"/>
      <c r="G13"/>
    </row>
    <row r="14" spans="1:10">
      <c r="A14" s="11"/>
      <c r="B14" s="99"/>
      <c r="C14" s="99"/>
      <c r="D14" s="99"/>
      <c r="E14" s="322" t="s">
        <v>545</v>
      </c>
      <c r="F14" s="100"/>
      <c r="G14"/>
    </row>
    <row r="15" spans="1:10">
      <c r="A15" s="11"/>
      <c r="B15" s="99"/>
      <c r="C15" s="99"/>
      <c r="D15" s="99"/>
      <c r="E15" s="322" t="s">
        <v>546</v>
      </c>
      <c r="F15" s="100"/>
      <c r="G15"/>
    </row>
    <row r="16" spans="1:10">
      <c r="A16" s="11"/>
      <c r="B16" s="197"/>
      <c r="C16" s="99"/>
      <c r="D16" s="109" t="s">
        <v>608</v>
      </c>
      <c r="E16" s="321"/>
      <c r="F16" s="100"/>
      <c r="G16"/>
    </row>
    <row r="17" spans="1:7">
      <c r="A17" s="11"/>
      <c r="B17" s="99"/>
      <c r="C17" s="99"/>
      <c r="D17" s="99"/>
      <c r="E17" s="322" t="s">
        <v>732</v>
      </c>
      <c r="F17" s="100"/>
      <c r="G17"/>
    </row>
    <row r="18" spans="1:7">
      <c r="A18" s="11"/>
      <c r="B18" s="99"/>
      <c r="C18" s="99"/>
      <c r="D18" s="99"/>
      <c r="E18" s="322" t="s">
        <v>733</v>
      </c>
      <c r="F18" s="100"/>
      <c r="G18"/>
    </row>
    <row r="19" spans="1:7">
      <c r="A19" s="11"/>
      <c r="B19" s="99"/>
      <c r="C19" s="99"/>
      <c r="D19" s="99"/>
      <c r="E19" s="322"/>
      <c r="F19" s="100"/>
      <c r="G19"/>
    </row>
    <row r="20" spans="1:7">
      <c r="A20" s="11"/>
      <c r="B20" s="99"/>
      <c r="C20" s="99"/>
      <c r="D20" s="99"/>
      <c r="E20" s="322"/>
      <c r="F20" s="100"/>
      <c r="G20"/>
    </row>
    <row r="21" spans="1:7">
      <c r="A21" s="11"/>
      <c r="B21" s="35" t="s">
        <v>607</v>
      </c>
      <c r="C21" s="35"/>
      <c r="D21" s="109" t="s">
        <v>606</v>
      </c>
      <c r="E21" s="101"/>
      <c r="F21" s="36"/>
      <c r="G21"/>
    </row>
    <row r="22" spans="1:7">
      <c r="A22" s="11"/>
      <c r="B22" s="35"/>
      <c r="C22" s="35"/>
      <c r="D22" s="316"/>
      <c r="E22" s="260" t="s">
        <v>605</v>
      </c>
      <c r="F22" s="36"/>
      <c r="G22"/>
    </row>
    <row r="23" spans="1:7">
      <c r="A23" s="11"/>
      <c r="B23" s="118"/>
      <c r="C23" s="118"/>
      <c r="D23" s="109" t="s">
        <v>612</v>
      </c>
      <c r="E23" s="101"/>
      <c r="F23" s="31"/>
      <c r="G23"/>
    </row>
    <row r="24" spans="1:7">
      <c r="A24" s="11"/>
      <c r="B24" s="118"/>
      <c r="C24" s="118"/>
      <c r="D24" s="22"/>
      <c r="E24" s="323" t="s">
        <v>968</v>
      </c>
      <c r="F24" s="31"/>
      <c r="G24"/>
    </row>
    <row r="25" spans="1:7">
      <c r="A25" s="11"/>
      <c r="B25" s="118"/>
      <c r="C25" s="118"/>
      <c r="D25" s="22"/>
      <c r="E25" s="323" t="s">
        <v>613</v>
      </c>
      <c r="F25" s="31"/>
      <c r="G25"/>
    </row>
    <row r="26" spans="1:7">
      <c r="A26" s="11"/>
      <c r="B26" s="118"/>
      <c r="C26" s="118"/>
      <c r="D26" s="22"/>
      <c r="E26" s="323" t="s">
        <v>474</v>
      </c>
      <c r="F26" s="31"/>
      <c r="G26"/>
    </row>
    <row r="27" spans="1:7">
      <c r="A27" s="11"/>
      <c r="B27" s="118"/>
      <c r="C27" s="118"/>
      <c r="D27" s="22"/>
      <c r="E27" s="323" t="s">
        <v>614</v>
      </c>
      <c r="F27" s="31"/>
      <c r="G27"/>
    </row>
    <row r="28" spans="1:7">
      <c r="A28" s="11"/>
      <c r="B28" s="31"/>
      <c r="C28" s="31"/>
      <c r="D28" s="22"/>
      <c r="E28" s="323" t="s">
        <v>615</v>
      </c>
      <c r="F28" s="31"/>
      <c r="G28"/>
    </row>
    <row r="29" spans="1:7">
      <c r="A29" s="11"/>
      <c r="B29" s="31"/>
      <c r="C29" s="31"/>
      <c r="D29" s="22"/>
      <c r="E29" s="323" t="s">
        <v>616</v>
      </c>
      <c r="F29" s="31" t="s">
        <v>3</v>
      </c>
      <c r="G29"/>
    </row>
    <row r="30" spans="1:7">
      <c r="A30" s="11"/>
      <c r="B30" s="31"/>
      <c r="C30" s="31"/>
      <c r="D30" s="22"/>
      <c r="E30" s="323" t="s">
        <v>617</v>
      </c>
      <c r="F30" s="31"/>
      <c r="G30"/>
    </row>
    <row r="31" spans="1:7">
      <c r="A31" s="11"/>
      <c r="B31" s="31"/>
      <c r="C31" s="31"/>
      <c r="D31" s="22"/>
      <c r="E31" s="323" t="s">
        <v>618</v>
      </c>
      <c r="F31" s="31"/>
      <c r="G31"/>
    </row>
    <row r="32" spans="1:7">
      <c r="A32" s="11"/>
      <c r="B32" s="31"/>
      <c r="C32" s="31"/>
      <c r="D32" s="22"/>
      <c r="E32" s="323" t="s">
        <v>1371</v>
      </c>
      <c r="F32" s="31"/>
      <c r="G32"/>
    </row>
    <row r="33" spans="1:9">
      <c r="A33" s="11"/>
      <c r="B33" s="21" t="s">
        <v>192</v>
      </c>
      <c r="C33" s="21"/>
      <c r="D33" s="21"/>
      <c r="E33" s="324" t="s">
        <v>193</v>
      </c>
      <c r="F33" s="34"/>
      <c r="G33"/>
    </row>
    <row r="34" spans="1:9">
      <c r="A34" s="11"/>
      <c r="B34" s="21" t="s">
        <v>192</v>
      </c>
      <c r="C34" s="21"/>
      <c r="D34" s="21"/>
      <c r="E34" s="324" t="s">
        <v>194</v>
      </c>
      <c r="F34" s="34"/>
      <c r="G34"/>
    </row>
    <row r="35" spans="1:9">
      <c r="A35" s="11"/>
      <c r="B35" s="34"/>
      <c r="C35" s="34"/>
      <c r="D35" s="21"/>
      <c r="E35" s="324" t="s">
        <v>195</v>
      </c>
      <c r="F35" s="34"/>
      <c r="G35"/>
    </row>
    <row r="36" spans="1:9">
      <c r="A36" s="11">
        <v>30</v>
      </c>
      <c r="B36" s="25" t="s">
        <v>624</v>
      </c>
      <c r="C36" s="344">
        <v>0</v>
      </c>
      <c r="D36" s="109" t="s">
        <v>2012</v>
      </c>
      <c r="E36" s="101"/>
      <c r="F36" s="25"/>
      <c r="G36"/>
    </row>
    <row r="37" spans="1:9">
      <c r="A37" s="11"/>
      <c r="B37" s="25" t="s">
        <v>625</v>
      </c>
      <c r="C37" s="25"/>
      <c r="D37" s="102"/>
      <c r="E37" s="325" t="s">
        <v>619</v>
      </c>
      <c r="F37" s="25"/>
      <c r="G37"/>
    </row>
    <row r="38" spans="1:9">
      <c r="A38" s="11"/>
      <c r="B38" s="25"/>
      <c r="C38" s="25"/>
      <c r="D38" s="102"/>
      <c r="E38" s="325" t="s">
        <v>620</v>
      </c>
      <c r="F38" s="25" t="s">
        <v>3</v>
      </c>
      <c r="G38"/>
    </row>
    <row r="39" spans="1:9">
      <c r="A39" s="11"/>
      <c r="B39" s="25"/>
      <c r="C39" s="25"/>
      <c r="D39" s="102"/>
      <c r="E39" s="325" t="s">
        <v>473</v>
      </c>
      <c r="F39" s="25"/>
      <c r="G39"/>
    </row>
    <row r="40" spans="1:9">
      <c r="A40" s="11"/>
      <c r="B40" s="25"/>
      <c r="C40" s="25"/>
      <c r="D40" s="102"/>
      <c r="E40" s="325" t="s">
        <v>2011</v>
      </c>
      <c r="F40" s="25" t="s">
        <v>3</v>
      </c>
      <c r="G40"/>
    </row>
    <row r="41" spans="1:9">
      <c r="A41" s="11"/>
      <c r="B41" s="25"/>
      <c r="C41" s="25"/>
      <c r="D41" s="102"/>
      <c r="E41" s="325" t="s">
        <v>621</v>
      </c>
      <c r="F41" s="25"/>
      <c r="G41"/>
    </row>
    <row r="42" spans="1:9">
      <c r="A42" s="11"/>
      <c r="B42" s="25"/>
      <c r="C42" s="25"/>
      <c r="D42" s="102"/>
      <c r="E42" s="325" t="s">
        <v>622</v>
      </c>
      <c r="F42" s="25"/>
      <c r="G42"/>
    </row>
    <row r="43" spans="1:9">
      <c r="A43" s="11"/>
      <c r="B43" s="25"/>
      <c r="C43" s="25"/>
      <c r="D43" s="102"/>
      <c r="E43" s="325" t="s">
        <v>623</v>
      </c>
      <c r="F43" s="25"/>
      <c r="G43"/>
    </row>
    <row r="44" spans="1:9">
      <c r="A44" s="11"/>
      <c r="B44" s="117" t="s">
        <v>626</v>
      </c>
      <c r="C44" s="117"/>
      <c r="D44" s="109" t="s">
        <v>627</v>
      </c>
      <c r="E44" s="101"/>
      <c r="F44" s="117"/>
      <c r="G44"/>
    </row>
    <row r="45" spans="1:9">
      <c r="A45" s="11"/>
      <c r="B45" s="34" t="s">
        <v>648</v>
      </c>
      <c r="C45" s="34"/>
      <c r="D45" s="153"/>
      <c r="E45" s="326" t="s">
        <v>628</v>
      </c>
      <c r="F45" s="34"/>
      <c r="G45"/>
    </row>
    <row r="46" spans="1:9">
      <c r="A46" s="11"/>
      <c r="B46" s="34"/>
      <c r="C46" s="34"/>
      <c r="D46" s="109" t="s">
        <v>647</v>
      </c>
      <c r="E46" s="327"/>
      <c r="F46" s="34"/>
      <c r="G46"/>
    </row>
    <row r="47" spans="1:9">
      <c r="A47" s="11"/>
      <c r="B47" s="34"/>
      <c r="C47" s="34"/>
      <c r="D47" s="21"/>
      <c r="E47" s="324" t="s">
        <v>646</v>
      </c>
      <c r="F47" s="34"/>
      <c r="G47"/>
    </row>
    <row r="48" spans="1:9">
      <c r="A48" s="11"/>
      <c r="B48" s="108"/>
      <c r="C48" s="108"/>
      <c r="D48" s="109" t="s">
        <v>661</v>
      </c>
      <c r="E48" s="327"/>
      <c r="F48" s="108"/>
      <c r="G48"/>
      <c r="H48" s="4"/>
      <c r="I48" s="4"/>
    </row>
    <row r="49" spans="1:9">
      <c r="A49" s="11"/>
      <c r="B49" s="108"/>
      <c r="C49" s="108"/>
      <c r="D49" s="104"/>
      <c r="E49" s="328" t="s">
        <v>6</v>
      </c>
      <c r="F49" s="108" t="s">
        <v>3</v>
      </c>
      <c r="G49"/>
      <c r="H49" s="4"/>
      <c r="I49" s="4"/>
    </row>
    <row r="50" spans="1:9">
      <c r="A50" s="11"/>
      <c r="B50" s="108"/>
      <c r="C50" s="108"/>
      <c r="D50" s="104"/>
      <c r="E50" s="328" t="s">
        <v>662</v>
      </c>
      <c r="F50" s="108" t="s">
        <v>3</v>
      </c>
      <c r="G50"/>
      <c r="H50" s="4"/>
      <c r="I50" s="4"/>
    </row>
    <row r="51" spans="1:9">
      <c r="A51" s="11"/>
      <c r="B51" s="108"/>
      <c r="C51" s="108"/>
      <c r="D51" s="104"/>
      <c r="E51" s="328" t="s">
        <v>663</v>
      </c>
      <c r="F51" s="108"/>
      <c r="G51"/>
      <c r="H51" s="4"/>
      <c r="I51" s="4"/>
    </row>
    <row r="52" spans="1:9">
      <c r="A52" s="11"/>
      <c r="B52" s="108"/>
      <c r="C52" s="108"/>
      <c r="D52" s="104"/>
      <c r="E52" s="328" t="s">
        <v>664</v>
      </c>
      <c r="F52" s="108"/>
      <c r="G52"/>
      <c r="H52" s="4"/>
      <c r="I52" s="4"/>
    </row>
    <row r="53" spans="1:9">
      <c r="A53" s="11"/>
      <c r="B53" s="108"/>
      <c r="C53" s="108"/>
      <c r="D53" s="104"/>
      <c r="E53" s="328" t="s">
        <v>665</v>
      </c>
      <c r="F53" s="108"/>
      <c r="G53"/>
      <c r="H53" s="4"/>
      <c r="I53" s="4"/>
    </row>
    <row r="54" spans="1:9">
      <c r="A54" s="11"/>
      <c r="B54" s="108"/>
      <c r="C54" s="108"/>
      <c r="D54" s="104"/>
      <c r="E54" s="328"/>
      <c r="F54" s="108"/>
      <c r="G54"/>
      <c r="H54" s="4"/>
      <c r="I54" s="4"/>
    </row>
    <row r="55" spans="1:9">
      <c r="A55" s="11"/>
      <c r="B55" s="123"/>
      <c r="C55" s="123"/>
      <c r="D55" s="317" t="s">
        <v>753</v>
      </c>
      <c r="E55" s="101"/>
      <c r="F55" s="31"/>
      <c r="G55"/>
    </row>
    <row r="56" spans="1:9">
      <c r="A56" s="11"/>
      <c r="B56" s="123"/>
      <c r="C56" s="123"/>
      <c r="D56" s="124"/>
      <c r="E56" s="329" t="s">
        <v>666</v>
      </c>
      <c r="F56" s="31"/>
      <c r="G56"/>
    </row>
    <row r="57" spans="1:9">
      <c r="A57" s="11"/>
      <c r="B57" s="123"/>
      <c r="C57" s="123"/>
      <c r="D57" s="124"/>
      <c r="E57" s="329" t="s">
        <v>667</v>
      </c>
      <c r="F57" s="31"/>
      <c r="G57"/>
    </row>
    <row r="58" spans="1:9">
      <c r="A58" s="11"/>
      <c r="B58" s="123"/>
      <c r="C58" s="123"/>
      <c r="D58" s="124"/>
      <c r="E58" s="329" t="s">
        <v>12</v>
      </c>
      <c r="F58" s="31" t="s">
        <v>3</v>
      </c>
      <c r="G58"/>
    </row>
    <row r="59" spans="1:9">
      <c r="A59" s="11"/>
      <c r="B59" s="125"/>
      <c r="C59" s="125"/>
      <c r="D59" s="124"/>
      <c r="E59" s="329" t="s">
        <v>668</v>
      </c>
      <c r="F59" s="31"/>
      <c r="G59"/>
    </row>
    <row r="60" spans="1:9">
      <c r="A60" s="11"/>
      <c r="B60" s="126"/>
      <c r="C60" s="126"/>
      <c r="D60" s="124"/>
      <c r="E60" s="329" t="s">
        <v>669</v>
      </c>
      <c r="F60" s="31"/>
      <c r="G60"/>
    </row>
    <row r="61" spans="1:9">
      <c r="A61" s="11"/>
      <c r="B61" s="42"/>
      <c r="C61" s="42"/>
      <c r="D61" s="22"/>
      <c r="E61" s="329" t="s">
        <v>670</v>
      </c>
      <c r="F61" s="31"/>
      <c r="G61"/>
    </row>
    <row r="62" spans="1:9">
      <c r="A62" s="11"/>
      <c r="B62" s="42"/>
      <c r="C62" s="42"/>
      <c r="D62" s="22"/>
      <c r="E62" s="323" t="s">
        <v>1385</v>
      </c>
      <c r="F62" s="31"/>
      <c r="G62"/>
    </row>
    <row r="63" spans="1:9">
      <c r="A63" s="11"/>
      <c r="B63" s="339"/>
      <c r="C63" s="156"/>
      <c r="D63" s="318" t="s">
        <v>671</v>
      </c>
      <c r="E63" s="101"/>
      <c r="F63" s="157"/>
      <c r="G63"/>
    </row>
    <row r="64" spans="1:9">
      <c r="A64" s="11"/>
      <c r="B64" s="131"/>
      <c r="C64" s="131"/>
      <c r="D64" s="133"/>
      <c r="E64" s="330" t="s">
        <v>672</v>
      </c>
      <c r="F64" s="49"/>
      <c r="G64"/>
    </row>
    <row r="65" spans="1:11">
      <c r="A65" s="11"/>
      <c r="B65" s="131"/>
      <c r="C65" s="131"/>
      <c r="D65" s="133"/>
      <c r="E65" s="331" t="s">
        <v>673</v>
      </c>
      <c r="F65" s="49"/>
      <c r="G65"/>
    </row>
    <row r="66" spans="1:11">
      <c r="A66" s="11"/>
      <c r="B66" s="131"/>
      <c r="C66" s="131"/>
      <c r="D66" s="133"/>
      <c r="E66" s="331" t="s">
        <v>610</v>
      </c>
      <c r="F66" s="49"/>
      <c r="G66"/>
    </row>
    <row r="67" spans="1:11">
      <c r="A67" s="11"/>
      <c r="B67" s="131"/>
      <c r="C67" s="131"/>
      <c r="D67" s="133"/>
      <c r="E67" s="331" t="s">
        <v>674</v>
      </c>
      <c r="F67" s="49"/>
      <c r="G67"/>
    </row>
    <row r="68" spans="1:11">
      <c r="A68" s="11"/>
      <c r="B68" s="131"/>
      <c r="C68" s="131"/>
      <c r="D68" s="133"/>
      <c r="E68" s="331" t="s">
        <v>675</v>
      </c>
      <c r="F68" s="49"/>
      <c r="G68"/>
    </row>
    <row r="69" spans="1:11">
      <c r="A69" s="11"/>
      <c r="B69" s="131"/>
      <c r="C69" s="131"/>
      <c r="D69" s="133"/>
      <c r="E69" s="331" t="s">
        <v>1572</v>
      </c>
      <c r="F69" s="49"/>
      <c r="G69"/>
    </row>
    <row r="70" spans="1:11">
      <c r="A70" s="11"/>
      <c r="B70" s="131"/>
      <c r="C70" s="131"/>
      <c r="D70" s="133"/>
      <c r="E70" s="332" t="s">
        <v>730</v>
      </c>
      <c r="F70" s="158"/>
      <c r="G70"/>
      <c r="H70" s="160" t="s">
        <v>990</v>
      </c>
      <c r="I70" s="161" t="s">
        <v>988</v>
      </c>
      <c r="J70" s="161" t="s">
        <v>989</v>
      </c>
      <c r="K70" s="162" t="s">
        <v>987</v>
      </c>
    </row>
    <row r="71" spans="1:11">
      <c r="A71" s="11"/>
      <c r="B71" s="131"/>
      <c r="C71" s="131"/>
      <c r="D71" s="133"/>
      <c r="E71" s="331" t="s">
        <v>1386</v>
      </c>
      <c r="F71" s="158"/>
      <c r="G71"/>
      <c r="H71" s="165" t="s">
        <v>991</v>
      </c>
      <c r="I71" s="9">
        <v>55</v>
      </c>
      <c r="J71" s="9">
        <v>55</v>
      </c>
      <c r="K71" s="164">
        <f>Table1[[#This Row],[due amount]]-Table1[[#This Row],[recvd]]</f>
        <v>0</v>
      </c>
    </row>
    <row r="72" spans="1:11">
      <c r="A72" s="11"/>
      <c r="B72" s="131"/>
      <c r="C72" s="131"/>
      <c r="D72" s="133"/>
      <c r="E72" s="331" t="s">
        <v>1419</v>
      </c>
      <c r="F72" s="158"/>
      <c r="G72"/>
      <c r="H72" s="165" t="s">
        <v>1318</v>
      </c>
      <c r="I72" s="9">
        <v>1267</v>
      </c>
      <c r="J72" s="9">
        <v>1267</v>
      </c>
      <c r="K72" s="164">
        <f>Table1[[#This Row],[due amount]]-Table1[[#This Row],[recvd]]</f>
        <v>0</v>
      </c>
    </row>
    <row r="73" spans="1:11">
      <c r="A73" s="11"/>
      <c r="B73" s="131"/>
      <c r="C73" s="131"/>
      <c r="D73" s="133"/>
      <c r="E73" s="331"/>
      <c r="F73" s="159"/>
      <c r="G73"/>
      <c r="H73" s="166"/>
      <c r="I73" s="75"/>
      <c r="J73" s="75"/>
      <c r="K73" s="164">
        <f>Table1[[#This Row],[due amount]]-Table1[[#This Row],[recvd]]</f>
        <v>0</v>
      </c>
    </row>
    <row r="74" spans="1:11">
      <c r="A74" s="11"/>
      <c r="B74" s="108"/>
      <c r="C74" s="127"/>
      <c r="D74" s="109" t="s">
        <v>676</v>
      </c>
      <c r="E74" s="101"/>
      <c r="F74" s="108"/>
      <c r="G74"/>
    </row>
    <row r="75" spans="1:11">
      <c r="A75" s="11"/>
      <c r="B75" s="127"/>
      <c r="C75" s="127"/>
      <c r="D75" s="104"/>
      <c r="E75" s="328" t="s">
        <v>611</v>
      </c>
      <c r="F75" s="108"/>
      <c r="G75"/>
    </row>
    <row r="76" spans="1:11">
      <c r="A76" s="11"/>
      <c r="B76" s="127"/>
      <c r="C76" s="127"/>
      <c r="D76" s="104"/>
      <c r="E76" s="328" t="s">
        <v>677</v>
      </c>
      <c r="F76" s="108"/>
      <c r="G76"/>
    </row>
    <row r="77" spans="1:11">
      <c r="A77" s="11"/>
      <c r="B77" s="134"/>
      <c r="C77" s="134"/>
      <c r="D77" s="104"/>
      <c r="E77" s="328" t="s">
        <v>678</v>
      </c>
      <c r="F77" s="108"/>
      <c r="G77"/>
    </row>
    <row r="78" spans="1:11">
      <c r="A78" s="11"/>
      <c r="B78" s="134"/>
      <c r="C78" s="134"/>
      <c r="D78" s="134"/>
      <c r="E78" s="328" t="s">
        <v>679</v>
      </c>
      <c r="F78" s="108"/>
      <c r="G78"/>
    </row>
    <row r="79" spans="1:11">
      <c r="A79" s="11"/>
      <c r="B79" s="134"/>
      <c r="C79" s="134"/>
      <c r="D79" s="134"/>
      <c r="E79" s="328" t="s">
        <v>680</v>
      </c>
      <c r="F79" s="108"/>
      <c r="G79"/>
    </row>
    <row r="80" spans="1:11">
      <c r="A80" s="11"/>
      <c r="B80" s="108"/>
      <c r="C80" s="127"/>
      <c r="D80" s="319" t="s">
        <v>681</v>
      </c>
      <c r="E80" s="101"/>
      <c r="F80" s="108" t="s">
        <v>3</v>
      </c>
      <c r="G80"/>
    </row>
    <row r="81" spans="1:12">
      <c r="A81" s="11"/>
      <c r="B81" s="127"/>
      <c r="C81" s="127"/>
      <c r="D81" s="104"/>
      <c r="E81" s="328" t="s">
        <v>731</v>
      </c>
      <c r="F81" s="108"/>
      <c r="G81"/>
    </row>
    <row r="82" spans="1:12">
      <c r="A82" s="11"/>
      <c r="B82" s="26"/>
      <c r="C82" s="26"/>
      <c r="D82" s="18"/>
      <c r="E82" s="333"/>
      <c r="F82" s="26"/>
      <c r="G82"/>
    </row>
    <row r="83" spans="1:12">
      <c r="A83" s="11"/>
      <c r="B83" s="108"/>
      <c r="C83" s="108"/>
      <c r="D83" s="109" t="s">
        <v>682</v>
      </c>
      <c r="E83" s="101"/>
      <c r="F83" s="108"/>
      <c r="G83"/>
      <c r="L83" s="18"/>
    </row>
    <row r="84" spans="1:12">
      <c r="A84" s="11"/>
      <c r="B84" s="108"/>
      <c r="C84" s="108"/>
      <c r="D84" s="104"/>
      <c r="E84" s="328" t="s">
        <v>739</v>
      </c>
      <c r="F84" s="108"/>
      <c r="G84"/>
    </row>
    <row r="85" spans="1:12">
      <c r="A85" s="11"/>
      <c r="B85" s="108"/>
      <c r="C85" s="108"/>
      <c r="D85" s="104"/>
      <c r="E85" s="328"/>
      <c r="F85" s="108"/>
      <c r="G85"/>
    </row>
    <row r="86" spans="1:12">
      <c r="A86" s="11"/>
      <c r="B86" s="108"/>
      <c r="C86" s="108"/>
      <c r="D86" s="104"/>
      <c r="E86" s="328"/>
      <c r="F86" s="108"/>
      <c r="G86"/>
    </row>
    <row r="87" spans="1:12">
      <c r="A87" s="11"/>
      <c r="B87" s="108"/>
      <c r="C87" s="108"/>
      <c r="D87" s="104"/>
      <c r="E87" s="328"/>
      <c r="F87" s="108"/>
      <c r="G87"/>
    </row>
    <row r="88" spans="1:12">
      <c r="A88" s="11"/>
      <c r="B88" s="26"/>
      <c r="C88" s="26"/>
      <c r="D88" s="18"/>
      <c r="E88" s="333"/>
      <c r="F88" s="26"/>
      <c r="G88"/>
    </row>
    <row r="89" spans="1:12">
      <c r="A89" s="11"/>
      <c r="B89" s="108"/>
      <c r="C89" s="108"/>
      <c r="D89" s="109" t="s">
        <v>683</v>
      </c>
      <c r="E89" s="101"/>
      <c r="F89" s="108"/>
      <c r="G89"/>
    </row>
    <row r="90" spans="1:12">
      <c r="A90" s="11"/>
      <c r="B90" s="108"/>
      <c r="C90" s="108"/>
      <c r="D90" s="104"/>
      <c r="E90" s="328" t="s">
        <v>684</v>
      </c>
      <c r="F90" s="108"/>
      <c r="G90"/>
    </row>
    <row r="91" spans="1:12">
      <c r="A91" s="11"/>
      <c r="B91" s="108"/>
      <c r="C91" s="108"/>
      <c r="D91" s="104"/>
      <c r="E91" s="328" t="s">
        <v>685</v>
      </c>
      <c r="F91" s="108"/>
      <c r="G91"/>
    </row>
    <row r="92" spans="1:12">
      <c r="A92" s="11"/>
      <c r="B92" s="108"/>
      <c r="C92" s="108"/>
      <c r="D92" s="104"/>
      <c r="E92" s="328"/>
      <c r="F92" s="108"/>
      <c r="G92"/>
    </row>
    <row r="93" spans="1:12">
      <c r="A93" s="11"/>
      <c r="B93" s="26"/>
      <c r="C93" s="26"/>
      <c r="D93" s="18"/>
      <c r="E93" s="333"/>
      <c r="F93" s="26"/>
      <c r="G93"/>
    </row>
    <row r="94" spans="1:12">
      <c r="A94" s="11">
        <v>25</v>
      </c>
      <c r="B94" s="55"/>
      <c r="C94" s="55" t="s">
        <v>1337</v>
      </c>
      <c r="D94" s="109" t="s">
        <v>1336</v>
      </c>
      <c r="E94" s="327"/>
      <c r="F94" s="55">
        <v>2</v>
      </c>
      <c r="G94"/>
      <c r="H94" s="101" t="s">
        <v>738</v>
      </c>
    </row>
    <row r="95" spans="1:12">
      <c r="A95" s="105"/>
      <c r="B95" s="108"/>
      <c r="C95" s="108"/>
      <c r="D95" s="104"/>
      <c r="E95" s="327" t="s">
        <v>759</v>
      </c>
      <c r="F95" s="108">
        <v>3</v>
      </c>
      <c r="G95"/>
    </row>
    <row r="96" spans="1:12">
      <c r="A96" s="105"/>
      <c r="B96" s="108"/>
      <c r="C96" s="108"/>
      <c r="D96" s="104"/>
      <c r="E96" s="328" t="s">
        <v>735</v>
      </c>
      <c r="F96" s="108">
        <v>2</v>
      </c>
      <c r="G96"/>
    </row>
    <row r="97" spans="1:7">
      <c r="A97" s="105"/>
      <c r="B97" s="108"/>
      <c r="C97" s="108"/>
      <c r="D97" s="104"/>
      <c r="E97" s="328" t="s">
        <v>736</v>
      </c>
      <c r="F97" s="108">
        <v>3</v>
      </c>
      <c r="G97"/>
    </row>
    <row r="98" spans="1:7">
      <c r="A98" s="105"/>
      <c r="B98" s="108"/>
      <c r="C98" s="108"/>
      <c r="D98" s="104"/>
      <c r="E98" s="328" t="s">
        <v>737</v>
      </c>
      <c r="F98" s="108">
        <v>1</v>
      </c>
      <c r="G98"/>
    </row>
    <row r="99" spans="1:7">
      <c r="A99" s="105"/>
      <c r="B99" s="108"/>
      <c r="C99" s="108"/>
      <c r="D99" s="104"/>
      <c r="E99" s="328" t="s">
        <v>1304</v>
      </c>
      <c r="F99" s="108">
        <v>2</v>
      </c>
      <c r="G99"/>
    </row>
    <row r="100" spans="1:7">
      <c r="A100" s="105"/>
      <c r="B100" s="108"/>
      <c r="C100" s="108"/>
      <c r="D100" s="108"/>
      <c r="E100" s="328" t="s">
        <v>1335</v>
      </c>
      <c r="F100" s="108">
        <v>1</v>
      </c>
      <c r="G100"/>
    </row>
    <row r="101" spans="1:7">
      <c r="A101" s="105"/>
      <c r="B101" s="108"/>
      <c r="C101" s="108"/>
      <c r="D101" s="108"/>
      <c r="E101" s="334" t="s">
        <v>1338</v>
      </c>
      <c r="F101" s="26"/>
      <c r="G101"/>
    </row>
    <row r="102" spans="1:7">
      <c r="A102" s="105"/>
      <c r="B102" s="108"/>
      <c r="C102" s="108"/>
      <c r="D102" s="109" t="s">
        <v>740</v>
      </c>
      <c r="E102" s="101"/>
      <c r="F102" s="108" t="s">
        <v>3</v>
      </c>
      <c r="G102"/>
    </row>
    <row r="103" spans="1:7">
      <c r="A103" s="105"/>
      <c r="B103" s="108"/>
      <c r="C103" s="108"/>
      <c r="D103" s="104"/>
      <c r="E103" s="328" t="s">
        <v>741</v>
      </c>
      <c r="F103" s="108"/>
      <c r="G103"/>
    </row>
    <row r="104" spans="1:7">
      <c r="A104" s="105"/>
      <c r="B104" s="108"/>
      <c r="C104" s="108"/>
      <c r="D104" s="104"/>
      <c r="E104" s="328" t="s">
        <v>16</v>
      </c>
      <c r="F104" s="108"/>
      <c r="G104"/>
    </row>
    <row r="105" spans="1:7">
      <c r="A105" s="105"/>
      <c r="B105" s="108"/>
      <c r="C105" s="108"/>
      <c r="D105" s="104"/>
      <c r="E105" s="328" t="s">
        <v>742</v>
      </c>
      <c r="F105" s="108"/>
      <c r="G105"/>
    </row>
    <row r="106" spans="1:7">
      <c r="A106" s="105"/>
      <c r="B106" s="108"/>
      <c r="C106" s="108"/>
      <c r="D106" s="104"/>
      <c r="E106" s="328" t="s">
        <v>743</v>
      </c>
      <c r="F106" s="108" t="s">
        <v>3</v>
      </c>
      <c r="G106"/>
    </row>
    <row r="107" spans="1:7">
      <c r="A107" s="105"/>
      <c r="B107" s="108"/>
      <c r="C107" s="108"/>
      <c r="D107" s="104"/>
      <c r="E107" s="328" t="s">
        <v>744</v>
      </c>
      <c r="F107" s="108" t="s">
        <v>3</v>
      </c>
      <c r="G107"/>
    </row>
    <row r="108" spans="1:7">
      <c r="A108" s="9"/>
      <c r="B108" s="26"/>
      <c r="C108" s="26"/>
      <c r="D108" s="18"/>
      <c r="E108" s="328" t="s">
        <v>745</v>
      </c>
      <c r="F108" s="26"/>
      <c r="G108"/>
    </row>
    <row r="109" spans="1:7">
      <c r="A109" s="105"/>
      <c r="B109" s="108"/>
      <c r="C109" s="108"/>
      <c r="D109" s="109" t="s">
        <v>752</v>
      </c>
      <c r="E109" s="101"/>
      <c r="F109" s="108"/>
      <c r="G109"/>
    </row>
    <row r="110" spans="1:7">
      <c r="A110" s="105"/>
      <c r="B110" s="108"/>
      <c r="C110" s="108"/>
      <c r="D110" s="104"/>
      <c r="E110" s="328" t="s">
        <v>474</v>
      </c>
      <c r="F110" s="108"/>
      <c r="G110"/>
    </row>
    <row r="111" spans="1:7">
      <c r="A111" s="105"/>
      <c r="B111" s="108"/>
      <c r="C111" s="108"/>
      <c r="D111" s="104"/>
      <c r="E111" s="328" t="s">
        <v>472</v>
      </c>
      <c r="F111" s="108"/>
      <c r="G111"/>
    </row>
    <row r="112" spans="1:7">
      <c r="A112" s="105"/>
      <c r="B112" s="108"/>
      <c r="C112" s="108"/>
      <c r="D112" s="104"/>
      <c r="E112" s="328" t="s">
        <v>746</v>
      </c>
      <c r="F112" s="108"/>
      <c r="G112"/>
    </row>
    <row r="113" spans="1:7">
      <c r="A113" s="105"/>
      <c r="B113" s="108"/>
      <c r="C113" s="108"/>
      <c r="D113" s="104"/>
      <c r="E113" s="328" t="s">
        <v>747</v>
      </c>
      <c r="F113" s="108"/>
      <c r="G113"/>
    </row>
    <row r="114" spans="1:7">
      <c r="A114" s="105"/>
      <c r="B114" s="108"/>
      <c r="C114" s="108"/>
      <c r="D114" s="104"/>
      <c r="E114" s="328" t="s">
        <v>748</v>
      </c>
      <c r="F114" s="108"/>
      <c r="G114"/>
    </row>
    <row r="115" spans="1:7">
      <c r="A115" s="105"/>
      <c r="B115" s="108"/>
      <c r="C115" s="108"/>
      <c r="D115" s="104"/>
      <c r="E115" s="328" t="s">
        <v>749</v>
      </c>
      <c r="F115" s="108"/>
      <c r="G115"/>
    </row>
    <row r="116" spans="1:7">
      <c r="A116" s="105"/>
      <c r="B116" s="108"/>
      <c r="C116" s="108"/>
      <c r="D116" s="104"/>
      <c r="E116" s="328" t="s">
        <v>750</v>
      </c>
      <c r="F116" s="108"/>
      <c r="G116"/>
    </row>
    <row r="117" spans="1:7">
      <c r="A117" s="9"/>
      <c r="B117" s="26"/>
      <c r="C117" s="26"/>
      <c r="D117" s="18"/>
      <c r="E117" s="328" t="s">
        <v>751</v>
      </c>
      <c r="G117"/>
    </row>
    <row r="118" spans="1:7">
      <c r="A118" s="105"/>
      <c r="B118" s="108"/>
      <c r="C118" s="108"/>
      <c r="D118" s="109" t="s">
        <v>754</v>
      </c>
      <c r="E118" s="101"/>
      <c r="F118" s="108" t="s">
        <v>3</v>
      </c>
      <c r="G118"/>
    </row>
    <row r="119" spans="1:7">
      <c r="A119" s="105"/>
      <c r="B119" s="108"/>
      <c r="C119" s="108"/>
      <c r="D119" s="104"/>
      <c r="E119" s="328" t="s">
        <v>755</v>
      </c>
      <c r="F119" s="108" t="s">
        <v>3</v>
      </c>
      <c r="G119"/>
    </row>
    <row r="120" spans="1:7">
      <c r="A120" s="105"/>
      <c r="B120" s="108"/>
      <c r="C120" s="108"/>
      <c r="D120" s="104"/>
      <c r="E120" s="328" t="s">
        <v>756</v>
      </c>
      <c r="F120" s="108"/>
      <c r="G120"/>
    </row>
    <row r="121" spans="1:7">
      <c r="A121" s="105"/>
      <c r="B121" s="108"/>
      <c r="C121" s="108"/>
      <c r="D121" s="109" t="s">
        <v>865</v>
      </c>
      <c r="E121" s="101"/>
      <c r="F121" s="108"/>
      <c r="G121"/>
    </row>
    <row r="122" spans="1:7">
      <c r="A122" s="105"/>
      <c r="B122" s="108"/>
      <c r="C122" s="108"/>
      <c r="D122" s="104"/>
      <c r="E122" s="328" t="s">
        <v>806</v>
      </c>
      <c r="F122" s="108" t="s">
        <v>3</v>
      </c>
      <c r="G122"/>
    </row>
    <row r="123" spans="1:7">
      <c r="A123" s="105"/>
      <c r="B123" s="108"/>
      <c r="C123" s="108"/>
      <c r="D123" s="104"/>
      <c r="E123" s="328" t="s">
        <v>727</v>
      </c>
      <c r="F123" s="108" t="s">
        <v>3</v>
      </c>
      <c r="G123"/>
    </row>
    <row r="124" spans="1:7">
      <c r="A124" s="105"/>
      <c r="B124" s="108"/>
      <c r="C124" s="108"/>
      <c r="D124" s="104"/>
      <c r="E124" s="328" t="s">
        <v>757</v>
      </c>
      <c r="F124" s="108"/>
      <c r="G124"/>
    </row>
    <row r="125" spans="1:7">
      <c r="A125" s="105"/>
      <c r="B125" s="108"/>
      <c r="C125" s="108"/>
      <c r="D125" s="104"/>
      <c r="E125" s="328" t="s">
        <v>758</v>
      </c>
      <c r="F125" s="108"/>
      <c r="G125"/>
    </row>
    <row r="126" spans="1:7">
      <c r="A126" s="11"/>
      <c r="B126" s="51"/>
      <c r="C126" s="51"/>
      <c r="D126" s="109" t="s">
        <v>870</v>
      </c>
      <c r="E126" s="101"/>
      <c r="G126"/>
    </row>
    <row r="127" spans="1:7">
      <c r="A127" s="11"/>
      <c r="B127" s="51"/>
      <c r="C127" s="51"/>
      <c r="D127" s="17"/>
      <c r="E127" s="328" t="s">
        <v>622</v>
      </c>
      <c r="G127"/>
    </row>
    <row r="128" spans="1:7">
      <c r="A128" s="11"/>
      <c r="B128" s="51"/>
      <c r="C128" s="51"/>
      <c r="D128" s="17"/>
      <c r="E128" s="260"/>
      <c r="G128"/>
    </row>
    <row r="129" spans="1:7">
      <c r="A129" s="11"/>
      <c r="B129" s="51"/>
      <c r="C129" s="51"/>
      <c r="D129" s="17"/>
      <c r="E129" s="260"/>
      <c r="G129"/>
    </row>
    <row r="130" spans="1:7">
      <c r="A130" s="11"/>
      <c r="B130" s="51"/>
      <c r="C130" s="51"/>
      <c r="D130" s="17"/>
      <c r="E130" s="260"/>
      <c r="G130"/>
    </row>
    <row r="131" spans="1:7">
      <c r="A131" s="9"/>
      <c r="B131" s="26"/>
      <c r="C131" s="26"/>
      <c r="D131" s="18"/>
      <c r="E131" s="333"/>
      <c r="G131"/>
    </row>
    <row r="132" spans="1:7">
      <c r="A132" s="9"/>
      <c r="B132" s="26"/>
      <c r="C132" s="26"/>
      <c r="D132" s="18"/>
      <c r="E132" s="333"/>
      <c r="G132"/>
    </row>
    <row r="133" spans="1:7">
      <c r="A133" s="11"/>
      <c r="B133" s="51">
        <v>3335894509</v>
      </c>
      <c r="C133" s="51"/>
      <c r="D133" s="109" t="s">
        <v>871</v>
      </c>
      <c r="E133" s="101"/>
      <c r="G133"/>
    </row>
    <row r="134" spans="1:7">
      <c r="A134" s="11"/>
      <c r="B134" s="51"/>
      <c r="C134" s="51"/>
      <c r="D134" s="17"/>
      <c r="E134" s="260" t="s">
        <v>872</v>
      </c>
      <c r="G134"/>
    </row>
    <row r="135" spans="1:7">
      <c r="A135" s="9"/>
      <c r="B135" s="26"/>
      <c r="C135" s="26"/>
      <c r="D135" s="18"/>
      <c r="E135" s="260" t="s">
        <v>873</v>
      </c>
      <c r="G135"/>
    </row>
    <row r="136" spans="1:7">
      <c r="A136" s="11">
        <v>30</v>
      </c>
      <c r="B136" s="51">
        <v>3335229128</v>
      </c>
      <c r="C136" s="342">
        <v>0</v>
      </c>
      <c r="D136" s="109" t="s">
        <v>2002</v>
      </c>
      <c r="E136" s="327"/>
      <c r="G136"/>
    </row>
    <row r="137" spans="1:7">
      <c r="A137" s="11"/>
      <c r="B137" s="51"/>
      <c r="C137" s="51"/>
      <c r="D137" s="17"/>
      <c r="E137" s="260" t="s">
        <v>2015</v>
      </c>
      <c r="F137" s="24">
        <v>30</v>
      </c>
      <c r="G137"/>
    </row>
    <row r="138" spans="1:7">
      <c r="A138" s="11"/>
      <c r="B138" s="51"/>
      <c r="C138" s="51"/>
      <c r="D138" s="17"/>
      <c r="E138" s="260" t="s">
        <v>2016</v>
      </c>
      <c r="G138"/>
    </row>
    <row r="139" spans="1:7">
      <c r="A139" s="11"/>
      <c r="B139" s="51"/>
      <c r="C139" s="51"/>
      <c r="D139" s="17"/>
      <c r="E139" s="260" t="s">
        <v>2017</v>
      </c>
      <c r="F139" s="24">
        <v>30</v>
      </c>
      <c r="G139"/>
    </row>
    <row r="140" spans="1:7">
      <c r="A140" s="11"/>
      <c r="B140" s="51"/>
      <c r="C140" s="51"/>
      <c r="D140" s="17"/>
      <c r="E140" s="260" t="s">
        <v>2018</v>
      </c>
      <c r="F140" s="24">
        <v>30</v>
      </c>
      <c r="G140"/>
    </row>
    <row r="141" spans="1:7">
      <c r="A141" s="11"/>
      <c r="B141" s="51"/>
      <c r="C141" s="51"/>
      <c r="D141" s="17"/>
      <c r="E141" s="260" t="s">
        <v>2019</v>
      </c>
      <c r="F141" s="24">
        <v>30</v>
      </c>
      <c r="G141"/>
    </row>
    <row r="142" spans="1:7">
      <c r="A142" s="11"/>
      <c r="B142" s="51"/>
      <c r="C142" s="51"/>
      <c r="D142" s="17"/>
      <c r="E142" s="260" t="s">
        <v>2020</v>
      </c>
      <c r="G142"/>
    </row>
    <row r="143" spans="1:7">
      <c r="A143" s="11"/>
      <c r="B143" s="51"/>
      <c r="C143" s="51"/>
      <c r="D143" s="17"/>
      <c r="E143" s="260" t="s">
        <v>2021</v>
      </c>
      <c r="G143"/>
    </row>
    <row r="144" spans="1:7">
      <c r="A144" s="95"/>
      <c r="B144" s="95" t="s">
        <v>878</v>
      </c>
      <c r="C144" s="95"/>
      <c r="D144" s="109" t="s">
        <v>879</v>
      </c>
      <c r="E144" s="335"/>
      <c r="G144"/>
    </row>
    <row r="145" spans="1:7">
      <c r="A145" s="95"/>
      <c r="B145" s="95"/>
      <c r="C145" s="95"/>
      <c r="D145" s="95"/>
      <c r="E145" s="336" t="s">
        <v>880</v>
      </c>
      <c r="G145"/>
    </row>
    <row r="146" spans="1:7">
      <c r="A146" s="11"/>
      <c r="B146" s="51"/>
      <c r="C146" s="51"/>
      <c r="D146" s="17"/>
      <c r="E146" s="260"/>
      <c r="G146"/>
    </row>
    <row r="147" spans="1:7">
      <c r="A147" s="11"/>
      <c r="B147" s="51"/>
      <c r="C147" s="51"/>
      <c r="D147" s="17"/>
      <c r="E147" s="260"/>
      <c r="G147"/>
    </row>
    <row r="148" spans="1:7">
      <c r="A148" s="95"/>
      <c r="B148" s="34"/>
      <c r="C148" s="34"/>
      <c r="D148" s="109" t="s">
        <v>884</v>
      </c>
      <c r="E148" s="101"/>
      <c r="G148"/>
    </row>
    <row r="149" spans="1:7">
      <c r="A149" s="11"/>
      <c r="B149" s="51"/>
      <c r="C149" s="51"/>
      <c r="D149" s="17"/>
      <c r="E149" s="324" t="s">
        <v>885</v>
      </c>
      <c r="G149"/>
    </row>
    <row r="150" spans="1:7">
      <c r="A150" s="11"/>
      <c r="B150" s="51"/>
      <c r="C150" s="51"/>
      <c r="D150" s="17"/>
      <c r="E150" s="260" t="s">
        <v>886</v>
      </c>
      <c r="G150"/>
    </row>
    <row r="151" spans="1:7">
      <c r="A151" s="11"/>
      <c r="B151" s="51"/>
      <c r="C151" s="51"/>
      <c r="D151" s="17"/>
      <c r="E151" s="260" t="s">
        <v>887</v>
      </c>
      <c r="G151"/>
    </row>
    <row r="152" spans="1:7">
      <c r="A152" s="11"/>
      <c r="B152" s="51"/>
      <c r="C152" s="51"/>
      <c r="D152" s="17"/>
      <c r="E152" s="260" t="s">
        <v>888</v>
      </c>
      <c r="G152"/>
    </row>
    <row r="153" spans="1:7">
      <c r="A153" s="11"/>
      <c r="B153" s="51"/>
      <c r="C153" s="51"/>
      <c r="D153" s="17"/>
      <c r="E153" s="260" t="s">
        <v>889</v>
      </c>
      <c r="G153"/>
    </row>
    <row r="154" spans="1:7">
      <c r="A154" s="11"/>
      <c r="B154" s="51"/>
      <c r="C154" s="51"/>
      <c r="D154" s="17"/>
      <c r="E154" s="260" t="s">
        <v>890</v>
      </c>
      <c r="G154"/>
    </row>
    <row r="155" spans="1:7">
      <c r="A155" s="95"/>
      <c r="B155" s="34"/>
      <c r="C155" s="34"/>
      <c r="D155" s="109" t="s">
        <v>891</v>
      </c>
      <c r="E155" s="327"/>
      <c r="G155"/>
    </row>
    <row r="156" spans="1:7">
      <c r="A156" s="11"/>
      <c r="B156" s="51"/>
      <c r="C156" s="51"/>
      <c r="D156" s="51"/>
      <c r="E156" s="14" t="s">
        <v>900</v>
      </c>
      <c r="F156" s="258">
        <v>30</v>
      </c>
      <c r="G156"/>
    </row>
    <row r="157" spans="1:7">
      <c r="A157" s="11"/>
      <c r="B157" s="51"/>
      <c r="C157" s="51"/>
      <c r="D157" s="51"/>
      <c r="E157" s="14" t="s">
        <v>901</v>
      </c>
      <c r="F157" s="258">
        <v>30</v>
      </c>
      <c r="G157"/>
    </row>
    <row r="158" spans="1:7">
      <c r="A158" s="11"/>
      <c r="B158" s="51"/>
      <c r="C158" s="51"/>
      <c r="D158" s="51"/>
      <c r="E158" s="14" t="s">
        <v>902</v>
      </c>
      <c r="F158" s="258">
        <v>30</v>
      </c>
      <c r="G158"/>
    </row>
    <row r="159" spans="1:7">
      <c r="A159" s="11"/>
      <c r="B159" s="51"/>
      <c r="C159" s="51"/>
      <c r="D159" s="51"/>
      <c r="E159" s="14" t="s">
        <v>903</v>
      </c>
      <c r="F159" s="258">
        <v>30</v>
      </c>
      <c r="G159"/>
    </row>
    <row r="160" spans="1:7">
      <c r="A160" s="11"/>
      <c r="B160" s="51"/>
      <c r="C160" s="51"/>
      <c r="D160" s="51"/>
      <c r="E160" s="14" t="s">
        <v>904</v>
      </c>
      <c r="F160" s="258">
        <v>30</v>
      </c>
      <c r="G160"/>
    </row>
    <row r="161" spans="1:7">
      <c r="A161" s="11"/>
      <c r="B161" s="51"/>
      <c r="C161" s="51"/>
      <c r="D161" s="51"/>
      <c r="E161" s="14" t="s">
        <v>905</v>
      </c>
      <c r="F161" s="258">
        <v>30</v>
      </c>
      <c r="G161"/>
    </row>
    <row r="162" spans="1:7">
      <c r="A162" s="11"/>
      <c r="B162" s="51"/>
      <c r="C162" s="51"/>
      <c r="D162" s="51"/>
      <c r="E162" s="14" t="s">
        <v>906</v>
      </c>
      <c r="F162" s="258">
        <v>30</v>
      </c>
      <c r="G162"/>
    </row>
    <row r="163" spans="1:7">
      <c r="A163" s="11"/>
      <c r="B163" s="51"/>
      <c r="C163" s="51"/>
      <c r="D163" s="51"/>
      <c r="E163" s="14" t="s">
        <v>907</v>
      </c>
      <c r="F163" s="258">
        <v>60</v>
      </c>
      <c r="G163"/>
    </row>
    <row r="164" spans="1:7">
      <c r="A164" s="11"/>
      <c r="B164" s="51"/>
      <c r="C164" s="51"/>
      <c r="D164" s="51"/>
      <c r="E164" s="14" t="s">
        <v>908</v>
      </c>
      <c r="F164" s="260"/>
      <c r="G164"/>
    </row>
    <row r="165" spans="1:7">
      <c r="A165" s="9"/>
      <c r="B165" s="26"/>
      <c r="C165" s="26"/>
      <c r="D165" s="18"/>
      <c r="E165" s="333"/>
      <c r="G165"/>
    </row>
    <row r="166" spans="1:7">
      <c r="A166" s="9"/>
      <c r="B166" s="9" t="s">
        <v>899</v>
      </c>
      <c r="C166" s="9"/>
      <c r="D166" s="8" t="s">
        <v>898</v>
      </c>
      <c r="E166" s="333"/>
      <c r="G166"/>
    </row>
    <row r="167" spans="1:7">
      <c r="A167" s="9"/>
      <c r="B167" s="26"/>
      <c r="C167" s="26"/>
      <c r="D167" s="18"/>
      <c r="E167" s="333"/>
      <c r="G167"/>
    </row>
    <row r="168" spans="1:7">
      <c r="A168" s="95">
        <v>27</v>
      </c>
      <c r="B168" s="34"/>
      <c r="C168" s="341">
        <v>0.08</v>
      </c>
      <c r="D168" s="109" t="s">
        <v>2003</v>
      </c>
      <c r="E168" s="101"/>
      <c r="G168"/>
    </row>
    <row r="169" spans="1:7">
      <c r="A169" s="11"/>
      <c r="B169" s="51"/>
      <c r="C169" s="51"/>
      <c r="D169" s="17"/>
      <c r="E169" s="324" t="s">
        <v>982</v>
      </c>
      <c r="G169"/>
    </row>
    <row r="170" spans="1:7">
      <c r="A170" s="11"/>
      <c r="B170" s="51"/>
      <c r="C170" s="51"/>
      <c r="D170" s="17"/>
      <c r="E170" s="260" t="s">
        <v>473</v>
      </c>
      <c r="G170"/>
    </row>
    <row r="171" spans="1:7">
      <c r="A171" s="11"/>
      <c r="B171" s="51"/>
      <c r="C171" s="51"/>
      <c r="D171" s="17"/>
      <c r="E171" s="260" t="s">
        <v>474</v>
      </c>
      <c r="G171"/>
    </row>
    <row r="172" spans="1:7">
      <c r="A172" s="11"/>
      <c r="B172" s="51"/>
      <c r="C172" s="51"/>
      <c r="D172" s="17"/>
      <c r="E172" s="260" t="s">
        <v>983</v>
      </c>
      <c r="G172"/>
    </row>
    <row r="173" spans="1:7">
      <c r="A173" s="11"/>
      <c r="B173" s="51"/>
      <c r="C173" s="51"/>
      <c r="D173" s="17"/>
      <c r="E173" s="260" t="s">
        <v>1454</v>
      </c>
      <c r="G173"/>
    </row>
    <row r="174" spans="1:7">
      <c r="A174" s="11"/>
      <c r="B174" s="51"/>
      <c r="C174" s="51"/>
      <c r="D174" s="17"/>
      <c r="E174" s="260" t="s">
        <v>617</v>
      </c>
      <c r="G174"/>
    </row>
    <row r="175" spans="1:7">
      <c r="A175" s="11"/>
      <c r="B175" s="51"/>
      <c r="C175" s="51"/>
      <c r="D175" s="17"/>
      <c r="E175" s="260" t="s">
        <v>985</v>
      </c>
      <c r="G175"/>
    </row>
    <row r="176" spans="1:7">
      <c r="A176" s="11"/>
      <c r="B176" s="51"/>
      <c r="C176" s="51"/>
      <c r="D176" s="17"/>
      <c r="E176" s="260" t="s">
        <v>986</v>
      </c>
      <c r="G176"/>
    </row>
    <row r="177" spans="1:7">
      <c r="A177" s="95"/>
      <c r="B177" s="34"/>
      <c r="C177" s="34"/>
      <c r="D177" s="109" t="s">
        <v>2014</v>
      </c>
      <c r="E177" s="101"/>
      <c r="G177"/>
    </row>
    <row r="178" spans="1:7">
      <c r="A178" s="95"/>
      <c r="B178" s="34"/>
      <c r="C178" s="34"/>
      <c r="D178" s="153"/>
      <c r="E178" s="324" t="s">
        <v>909</v>
      </c>
      <c r="G178"/>
    </row>
    <row r="179" spans="1:7">
      <c r="A179" s="95"/>
      <c r="B179" s="34"/>
      <c r="C179" s="34"/>
      <c r="D179" s="21"/>
      <c r="E179" s="324" t="s">
        <v>598</v>
      </c>
      <c r="G179"/>
    </row>
    <row r="180" spans="1:7">
      <c r="A180" s="95"/>
      <c r="B180" s="34"/>
      <c r="C180" s="34"/>
      <c r="D180" s="21"/>
      <c r="E180" s="324" t="s">
        <v>995</v>
      </c>
      <c r="G180"/>
    </row>
    <row r="181" spans="1:7">
      <c r="A181" s="95"/>
      <c r="B181" s="34"/>
      <c r="C181" s="34"/>
      <c r="D181" s="21"/>
      <c r="E181" s="324" t="s">
        <v>996</v>
      </c>
      <c r="G181"/>
    </row>
    <row r="182" spans="1:7">
      <c r="A182" s="95"/>
      <c r="B182" s="34"/>
      <c r="C182" s="34"/>
      <c r="D182" s="21"/>
      <c r="E182" s="324" t="s">
        <v>997</v>
      </c>
      <c r="G182"/>
    </row>
    <row r="183" spans="1:7">
      <c r="A183" s="94"/>
      <c r="B183" s="92" t="s">
        <v>1343</v>
      </c>
      <c r="C183" s="92"/>
      <c r="D183" s="109" t="s">
        <v>1341</v>
      </c>
      <c r="E183" s="101"/>
      <c r="G183"/>
    </row>
    <row r="184" spans="1:7">
      <c r="A184" s="94"/>
      <c r="B184" s="92"/>
      <c r="C184" s="92"/>
      <c r="D184" s="93"/>
      <c r="E184" s="337" t="s">
        <v>1342</v>
      </c>
      <c r="G184"/>
    </row>
    <row r="185" spans="1:7">
      <c r="A185" s="94"/>
      <c r="B185" s="92"/>
      <c r="C185" s="92"/>
      <c r="D185" s="93"/>
      <c r="E185" s="337"/>
      <c r="G185"/>
    </row>
    <row r="186" spans="1:7">
      <c r="A186" s="94"/>
      <c r="B186" s="92"/>
      <c r="C186" s="92"/>
      <c r="D186" s="93"/>
      <c r="E186" s="337"/>
      <c r="G186"/>
    </row>
    <row r="187" spans="1:7">
      <c r="A187" s="11"/>
      <c r="B187" s="51" t="s">
        <v>1344</v>
      </c>
      <c r="C187" s="51"/>
      <c r="D187" s="14" t="s">
        <v>1345</v>
      </c>
      <c r="E187" s="260"/>
      <c r="G187"/>
    </row>
    <row r="188" spans="1:7">
      <c r="A188" s="11"/>
      <c r="B188" s="51"/>
      <c r="C188" s="51"/>
      <c r="D188" s="17"/>
      <c r="E188" s="14" t="s">
        <v>1346</v>
      </c>
      <c r="G188"/>
    </row>
    <row r="189" spans="1:7">
      <c r="A189" s="11"/>
      <c r="B189" s="51"/>
      <c r="C189" s="51"/>
      <c r="D189" s="17"/>
      <c r="E189" s="260"/>
      <c r="G189"/>
    </row>
    <row r="190" spans="1:7">
      <c r="A190" s="11"/>
      <c r="B190" s="51"/>
      <c r="C190" s="51"/>
      <c r="D190" s="17"/>
      <c r="E190" s="260"/>
      <c r="G190"/>
    </row>
    <row r="191" spans="1:7">
      <c r="A191" s="11"/>
      <c r="B191" s="51"/>
      <c r="C191" s="51"/>
      <c r="D191" s="17"/>
      <c r="E191" s="260"/>
      <c r="G191"/>
    </row>
    <row r="192" spans="1:7">
      <c r="A192" s="11"/>
      <c r="B192" s="51"/>
      <c r="C192" s="51"/>
      <c r="D192" s="17"/>
      <c r="E192" s="260"/>
      <c r="G192"/>
    </row>
    <row r="193" spans="1:7">
      <c r="A193" s="7"/>
      <c r="B193" s="110"/>
      <c r="C193" s="110"/>
      <c r="D193" s="109" t="s">
        <v>1370</v>
      </c>
      <c r="E193" s="101"/>
      <c r="G193"/>
    </row>
    <row r="194" spans="1:7">
      <c r="A194" s="7"/>
      <c r="B194" s="110"/>
      <c r="C194" s="110"/>
      <c r="D194" s="114"/>
      <c r="E194" s="338" t="s">
        <v>1363</v>
      </c>
      <c r="G194"/>
    </row>
    <row r="195" spans="1:7">
      <c r="A195" s="7"/>
      <c r="B195" s="110"/>
      <c r="C195" s="110"/>
      <c r="D195" s="114"/>
      <c r="E195" s="338" t="s">
        <v>1353</v>
      </c>
      <c r="G195"/>
    </row>
    <row r="196" spans="1:7">
      <c r="A196" s="7"/>
      <c r="B196" s="110"/>
      <c r="C196" s="110"/>
      <c r="D196" s="114"/>
      <c r="E196" s="338" t="s">
        <v>1364</v>
      </c>
      <c r="G196"/>
    </row>
    <row r="197" spans="1:7">
      <c r="A197" s="7"/>
      <c r="B197" s="110"/>
      <c r="C197" s="110"/>
      <c r="D197" s="114"/>
      <c r="E197" s="338" t="s">
        <v>1365</v>
      </c>
      <c r="G197"/>
    </row>
    <row r="198" spans="1:7">
      <c r="A198" s="7"/>
      <c r="B198" s="110"/>
      <c r="C198" s="110"/>
      <c r="D198" s="114"/>
      <c r="E198" s="338" t="s">
        <v>1352</v>
      </c>
      <c r="G198"/>
    </row>
    <row r="199" spans="1:7">
      <c r="A199" s="11"/>
      <c r="B199" s="51"/>
      <c r="C199" s="51"/>
      <c r="D199" s="109" t="s">
        <v>1379</v>
      </c>
      <c r="E199" s="101"/>
      <c r="G199"/>
    </row>
    <row r="200" spans="1:7">
      <c r="A200" s="11"/>
      <c r="B200" s="51"/>
      <c r="C200" s="51"/>
      <c r="D200" s="17"/>
      <c r="E200" s="260" t="s">
        <v>1380</v>
      </c>
      <c r="G200"/>
    </row>
    <row r="201" spans="1:7">
      <c r="A201" s="11"/>
      <c r="B201" s="51"/>
      <c r="C201" s="51"/>
      <c r="D201" s="17"/>
      <c r="E201" s="260" t="s">
        <v>1381</v>
      </c>
      <c r="G201"/>
    </row>
    <row r="202" spans="1:7">
      <c r="A202" s="11"/>
      <c r="B202" s="51"/>
      <c r="C202" s="51"/>
      <c r="D202" s="17"/>
      <c r="E202" s="260" t="s">
        <v>1382</v>
      </c>
      <c r="G202"/>
    </row>
    <row r="203" spans="1:7">
      <c r="A203" s="11"/>
      <c r="B203" s="51"/>
      <c r="C203" s="51"/>
      <c r="D203" s="17"/>
      <c r="E203" s="260" t="s">
        <v>1383</v>
      </c>
      <c r="G203"/>
    </row>
    <row r="204" spans="1:7">
      <c r="A204" s="11"/>
      <c r="B204" s="51"/>
      <c r="C204" s="51"/>
      <c r="D204" s="17"/>
      <c r="E204" s="260" t="s">
        <v>984</v>
      </c>
      <c r="G204"/>
    </row>
    <row r="205" spans="1:7">
      <c r="A205" s="11"/>
      <c r="B205" s="51"/>
      <c r="C205" s="51"/>
      <c r="D205" s="17"/>
      <c r="E205" s="260" t="s">
        <v>1384</v>
      </c>
      <c r="G205"/>
    </row>
    <row r="206" spans="1:7">
      <c r="A206" s="95"/>
      <c r="B206" s="34" t="s">
        <v>1391</v>
      </c>
      <c r="C206" s="34"/>
      <c r="D206" s="109" t="s">
        <v>1390</v>
      </c>
      <c r="E206" s="101"/>
      <c r="G206"/>
    </row>
    <row r="207" spans="1:7">
      <c r="A207" s="95"/>
      <c r="B207" s="34"/>
      <c r="C207" s="34"/>
      <c r="D207" s="21"/>
      <c r="E207" s="324" t="s">
        <v>1392</v>
      </c>
      <c r="G207"/>
    </row>
    <row r="208" spans="1:7">
      <c r="A208" s="95"/>
      <c r="B208" s="34"/>
      <c r="C208" s="34"/>
      <c r="D208" s="21"/>
      <c r="E208" s="324" t="s">
        <v>1393</v>
      </c>
      <c r="G208"/>
    </row>
    <row r="209" spans="1:7">
      <c r="A209" s="95"/>
      <c r="B209" s="34"/>
      <c r="C209" s="34"/>
      <c r="D209" s="21"/>
      <c r="E209" s="324" t="s">
        <v>1394</v>
      </c>
      <c r="G209"/>
    </row>
    <row r="210" spans="1:7">
      <c r="A210" s="95"/>
      <c r="B210" s="34"/>
      <c r="C210" s="34"/>
      <c r="D210" s="21"/>
      <c r="E210" s="324" t="s">
        <v>669</v>
      </c>
      <c r="G210"/>
    </row>
    <row r="211" spans="1:7">
      <c r="A211" s="95"/>
      <c r="B211" s="34"/>
      <c r="C211" s="34"/>
      <c r="D211" s="21"/>
      <c r="E211" s="324" t="s">
        <v>1395</v>
      </c>
      <c r="G211"/>
    </row>
    <row r="212" spans="1:7">
      <c r="A212" s="105"/>
      <c r="B212" s="108"/>
      <c r="C212" s="108"/>
      <c r="D212" s="257" t="s">
        <v>1438</v>
      </c>
      <c r="E212" s="328" t="s">
        <v>1430</v>
      </c>
      <c r="G212"/>
    </row>
    <row r="213" spans="1:7">
      <c r="A213" s="105"/>
      <c r="B213" s="108"/>
      <c r="C213" s="108"/>
      <c r="D213" s="104"/>
      <c r="E213" s="328" t="s">
        <v>1431</v>
      </c>
      <c r="G213"/>
    </row>
    <row r="214" spans="1:7">
      <c r="A214" s="105"/>
      <c r="B214" s="108"/>
      <c r="C214" s="108"/>
      <c r="D214" s="104"/>
      <c r="E214" s="328" t="s">
        <v>1432</v>
      </c>
      <c r="G214"/>
    </row>
    <row r="215" spans="1:7">
      <c r="A215" s="105"/>
      <c r="B215" s="108"/>
      <c r="C215" s="108"/>
      <c r="D215" s="104"/>
      <c r="E215" s="328" t="s">
        <v>1433</v>
      </c>
      <c r="G215"/>
    </row>
    <row r="216" spans="1:7">
      <c r="A216" s="105"/>
      <c r="B216" s="108"/>
      <c r="C216" s="108"/>
      <c r="D216" s="104"/>
      <c r="E216" s="328" t="s">
        <v>1434</v>
      </c>
      <c r="G216"/>
    </row>
    <row r="217" spans="1:7">
      <c r="A217" s="105"/>
      <c r="B217" s="108"/>
      <c r="C217" s="108"/>
      <c r="D217" s="104"/>
      <c r="E217" s="328" t="s">
        <v>1435</v>
      </c>
      <c r="G217"/>
    </row>
    <row r="218" spans="1:7">
      <c r="A218" s="105"/>
      <c r="B218" s="108"/>
      <c r="C218" s="108"/>
      <c r="D218" s="104"/>
      <c r="E218" s="328" t="s">
        <v>1436</v>
      </c>
      <c r="G218"/>
    </row>
    <row r="219" spans="1:7">
      <c r="A219" s="105"/>
      <c r="B219" s="108"/>
      <c r="C219" s="108"/>
      <c r="D219" s="104"/>
      <c r="E219" s="328" t="s">
        <v>1437</v>
      </c>
      <c r="G219"/>
    </row>
    <row r="220" spans="1:7">
      <c r="A220" s="95"/>
      <c r="B220" s="34"/>
      <c r="C220" s="34"/>
      <c r="D220" s="109" t="s">
        <v>1438</v>
      </c>
      <c r="E220" s="101"/>
      <c r="G220"/>
    </row>
    <row r="221" spans="1:7">
      <c r="A221" s="95"/>
      <c r="B221" s="34"/>
      <c r="C221" s="34"/>
      <c r="D221" s="21"/>
      <c r="E221" s="324" t="s">
        <v>1452</v>
      </c>
      <c r="G221"/>
    </row>
    <row r="222" spans="1:7">
      <c r="A222" s="95"/>
      <c r="B222" s="34"/>
      <c r="C222" s="34"/>
      <c r="D222" s="21"/>
      <c r="E222" s="324" t="s">
        <v>1437</v>
      </c>
      <c r="G222"/>
    </row>
    <row r="223" spans="1:7">
      <c r="A223" s="95"/>
      <c r="B223" s="34"/>
      <c r="C223" s="34"/>
      <c r="D223" s="21"/>
      <c r="E223" s="324" t="s">
        <v>1365</v>
      </c>
      <c r="G223"/>
    </row>
    <row r="224" spans="1:7">
      <c r="A224" s="95"/>
      <c r="B224" s="34"/>
      <c r="C224" s="34"/>
      <c r="D224" s="21"/>
      <c r="E224" s="324" t="s">
        <v>1453</v>
      </c>
      <c r="G224"/>
    </row>
    <row r="225" spans="1:9">
      <c r="A225" s="197"/>
      <c r="B225" s="100"/>
      <c r="C225" s="100"/>
      <c r="D225" s="109" t="s">
        <v>1438</v>
      </c>
      <c r="E225" s="101"/>
      <c r="G225"/>
      <c r="I225" s="18"/>
    </row>
    <row r="226" spans="1:9">
      <c r="A226" s="197"/>
      <c r="B226" s="100"/>
      <c r="C226" s="100"/>
      <c r="D226" s="153"/>
      <c r="E226" s="322" t="s">
        <v>1479</v>
      </c>
      <c r="G226"/>
    </row>
    <row r="227" spans="1:9">
      <c r="A227" s="197"/>
      <c r="B227" s="100"/>
      <c r="C227" s="100"/>
      <c r="D227" s="99"/>
      <c r="E227" s="322" t="s">
        <v>1380</v>
      </c>
      <c r="G227"/>
    </row>
    <row r="228" spans="1:9">
      <c r="A228" s="197"/>
      <c r="B228" s="100"/>
      <c r="C228" s="100"/>
      <c r="D228" s="99"/>
      <c r="E228" s="322" t="s">
        <v>1480</v>
      </c>
      <c r="G228"/>
    </row>
    <row r="229" spans="1:9">
      <c r="A229" s="197"/>
      <c r="B229" s="100"/>
      <c r="C229" s="100"/>
      <c r="D229" s="99"/>
      <c r="E229" s="322" t="s">
        <v>1481</v>
      </c>
      <c r="G229"/>
    </row>
    <row r="230" spans="1:9">
      <c r="A230" s="197"/>
      <c r="B230" s="100"/>
      <c r="C230" s="100"/>
      <c r="D230" s="99"/>
      <c r="E230" s="322" t="s">
        <v>1482</v>
      </c>
      <c r="G230"/>
    </row>
    <row r="231" spans="1:9">
      <c r="A231" s="197"/>
      <c r="B231" s="100"/>
      <c r="C231" s="100"/>
      <c r="D231" s="99"/>
      <c r="E231" s="322" t="s">
        <v>1483</v>
      </c>
      <c r="G231"/>
    </row>
    <row r="232" spans="1:9">
      <c r="A232" s="197"/>
      <c r="B232" s="100"/>
      <c r="C232" s="100"/>
      <c r="D232" s="99"/>
      <c r="E232" s="322" t="s">
        <v>1484</v>
      </c>
      <c r="G232"/>
    </row>
    <row r="233" spans="1:9">
      <c r="A233" s="197"/>
      <c r="B233" s="100"/>
      <c r="C233" s="100"/>
      <c r="D233" s="99"/>
      <c r="E233" s="322" t="s">
        <v>1485</v>
      </c>
      <c r="G233"/>
    </row>
    <row r="234" spans="1:9">
      <c r="A234" s="197"/>
      <c r="B234" s="100"/>
      <c r="C234" s="100"/>
      <c r="D234" s="99"/>
      <c r="E234" s="322" t="s">
        <v>1384</v>
      </c>
      <c r="G234"/>
    </row>
    <row r="235" spans="1:9">
      <c r="A235" s="197"/>
      <c r="B235" s="100"/>
      <c r="C235" s="100"/>
      <c r="D235" s="99"/>
      <c r="E235" s="322"/>
      <c r="G235"/>
    </row>
    <row r="236" spans="1:9">
      <c r="A236" s="95"/>
      <c r="B236" s="34" t="s">
        <v>1494</v>
      </c>
      <c r="C236" s="34"/>
      <c r="D236" s="153" t="s">
        <v>1489</v>
      </c>
      <c r="E236" s="324" t="s">
        <v>673</v>
      </c>
      <c r="F236" s="153" t="s">
        <v>1490</v>
      </c>
      <c r="G236"/>
    </row>
    <row r="237" spans="1:9">
      <c r="A237" s="95"/>
      <c r="B237" s="34"/>
      <c r="C237" s="34"/>
      <c r="E237" s="324" t="s">
        <v>474</v>
      </c>
      <c r="G237"/>
    </row>
    <row r="238" spans="1:9">
      <c r="A238" s="95"/>
      <c r="B238" s="34"/>
      <c r="C238" s="34"/>
      <c r="D238" s="153"/>
      <c r="E238" s="324" t="s">
        <v>1480</v>
      </c>
      <c r="G238"/>
    </row>
    <row r="239" spans="1:9">
      <c r="A239" s="95"/>
      <c r="B239" s="34"/>
      <c r="C239" s="34"/>
      <c r="D239" s="21"/>
      <c r="E239" s="324" t="s">
        <v>1491</v>
      </c>
      <c r="G239"/>
    </row>
    <row r="240" spans="1:9">
      <c r="A240" s="95"/>
      <c r="B240" s="34"/>
      <c r="C240" s="34"/>
      <c r="D240" s="21"/>
      <c r="E240" s="324" t="s">
        <v>1492</v>
      </c>
      <c r="G240"/>
    </row>
    <row r="241" spans="1:7">
      <c r="A241" s="95"/>
      <c r="B241" s="34"/>
      <c r="C241" s="34"/>
      <c r="D241" s="21"/>
      <c r="E241" s="324" t="s">
        <v>1493</v>
      </c>
      <c r="G241"/>
    </row>
    <row r="242" spans="1:7">
      <c r="A242" s="187"/>
      <c r="B242" s="55"/>
      <c r="C242" s="55"/>
      <c r="D242" s="109" t="s">
        <v>1955</v>
      </c>
      <c r="E242" s="327"/>
      <c r="G242"/>
    </row>
    <row r="243" spans="1:7">
      <c r="A243" s="187"/>
      <c r="B243" s="55"/>
      <c r="C243" s="55"/>
      <c r="D243" s="109"/>
      <c r="E243" s="324" t="s">
        <v>1978</v>
      </c>
      <c r="G243"/>
    </row>
    <row r="244" spans="1:7">
      <c r="A244" s="9"/>
      <c r="B244" s="26"/>
      <c r="C244" s="26"/>
      <c r="D244" s="18"/>
      <c r="E244" s="324" t="s">
        <v>1977</v>
      </c>
      <c r="G244"/>
    </row>
    <row r="245" spans="1:7">
      <c r="A245" s="9"/>
      <c r="B245" s="26"/>
      <c r="C245" s="26"/>
      <c r="D245" s="18"/>
      <c r="E245" s="324" t="s">
        <v>1981</v>
      </c>
      <c r="G245"/>
    </row>
    <row r="246" spans="1:7">
      <c r="A246" s="9"/>
      <c r="B246" s="26"/>
      <c r="C246" s="26"/>
      <c r="D246" s="18"/>
      <c r="E246" s="324" t="s">
        <v>1982</v>
      </c>
      <c r="G246"/>
    </row>
    <row r="247" spans="1:7">
      <c r="A247" s="9"/>
      <c r="B247" s="26"/>
      <c r="C247" s="26"/>
      <c r="D247" s="18"/>
      <c r="E247" s="324" t="s">
        <v>1986</v>
      </c>
      <c r="G247"/>
    </row>
    <row r="248" spans="1:7">
      <c r="A248" s="9"/>
      <c r="B248" s="26"/>
      <c r="C248" s="26"/>
      <c r="D248" s="109" t="s">
        <v>1985</v>
      </c>
      <c r="E248" s="101"/>
      <c r="G248"/>
    </row>
    <row r="249" spans="1:7">
      <c r="A249" s="9"/>
      <c r="B249" s="26"/>
      <c r="C249" s="26"/>
      <c r="D249" s="18"/>
      <c r="E249" s="324" t="s">
        <v>1983</v>
      </c>
      <c r="G249"/>
    </row>
    <row r="250" spans="1:7">
      <c r="A250" s="9"/>
      <c r="B250" s="26"/>
      <c r="C250" s="26"/>
      <c r="D250" s="18"/>
      <c r="E250" s="324" t="s">
        <v>1529</v>
      </c>
      <c r="G250"/>
    </row>
    <row r="251" spans="1:7">
      <c r="A251" s="9"/>
      <c r="B251" s="26"/>
      <c r="C251" s="26"/>
      <c r="D251" s="18"/>
      <c r="E251" s="324" t="s">
        <v>1979</v>
      </c>
      <c r="G251"/>
    </row>
    <row r="252" spans="1:7">
      <c r="A252" s="9"/>
      <c r="B252" s="26"/>
      <c r="C252" s="26"/>
      <c r="D252" s="18"/>
      <c r="E252" s="324" t="s">
        <v>1980</v>
      </c>
      <c r="G252"/>
    </row>
    <row r="253" spans="1:7">
      <c r="A253" s="9"/>
      <c r="B253" s="26"/>
      <c r="C253" s="26"/>
      <c r="D253" s="18"/>
      <c r="E253" s="324" t="s">
        <v>1984</v>
      </c>
      <c r="G253"/>
    </row>
    <row r="254" spans="1:7">
      <c r="A254" s="9">
        <v>27</v>
      </c>
      <c r="B254" s="26"/>
      <c r="C254" s="343">
        <v>0</v>
      </c>
      <c r="D254" s="57" t="s">
        <v>2006</v>
      </c>
      <c r="E254" s="327"/>
      <c r="G254"/>
    </row>
    <row r="255" spans="1:7">
      <c r="A255" s="9"/>
      <c r="B255" s="26"/>
      <c r="C255" s="26"/>
      <c r="D255" s="57"/>
      <c r="E255" s="324" t="s">
        <v>2007</v>
      </c>
      <c r="G255"/>
    </row>
    <row r="256" spans="1:7">
      <c r="D256" s="340"/>
      <c r="E256" s="324" t="s">
        <v>2008</v>
      </c>
    </row>
    <row r="257" spans="4:5">
      <c r="D257" s="340"/>
      <c r="E257" s="324" t="s">
        <v>2009</v>
      </c>
    </row>
    <row r="258" spans="4:5">
      <c r="D258" s="340"/>
      <c r="E258" s="324" t="s">
        <v>2010</v>
      </c>
    </row>
    <row r="259" spans="4:5">
      <c r="D259" s="57" t="s">
        <v>2013</v>
      </c>
      <c r="E259" s="101"/>
    </row>
  </sheetData>
  <autoFilter ref="D1:D261"/>
  <sortState ref="B22:C40">
    <sortCondition ref="B2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44" activePane="bottomLeft" state="frozen"/>
      <selection activeCell="B1" sqref="B1"/>
      <selection pane="bottomLeft" activeCell="G23" sqref="G23"/>
    </sheetView>
  </sheetViews>
  <sheetFormatPr defaultRowHeight="15"/>
  <cols>
    <col min="1" max="1" width="17.85546875" bestFit="1" customWidth="1"/>
    <col min="2" max="2" width="20.42578125" bestFit="1" customWidth="1"/>
    <col min="3" max="3" width="27.140625" bestFit="1" customWidth="1"/>
    <col min="4" max="4" width="20.140625" bestFit="1" customWidth="1"/>
    <col min="5" max="5" width="16.42578125" customWidth="1"/>
    <col min="6" max="6" width="22.5703125" customWidth="1"/>
    <col min="7" max="7" width="18.42578125" customWidth="1"/>
    <col min="8" max="8" width="23.140625" bestFit="1" customWidth="1"/>
    <col min="9" max="9" width="24.28515625" bestFit="1" customWidth="1"/>
    <col min="10" max="10" width="15.42578125" customWidth="1"/>
    <col min="11" max="11" width="17.140625" customWidth="1"/>
    <col min="12" max="12" width="18.28515625" customWidth="1"/>
    <col min="13" max="13" width="32.42578125" bestFit="1" customWidth="1"/>
  </cols>
  <sheetData>
    <row r="1" spans="1:13" ht="25.5" customHeight="1">
      <c r="A1" s="178" t="s">
        <v>699</v>
      </c>
      <c r="B1" s="178" t="s">
        <v>699</v>
      </c>
      <c r="C1" s="178" t="s">
        <v>1111</v>
      </c>
      <c r="D1" s="34" t="s">
        <v>700</v>
      </c>
      <c r="E1" s="34" t="s">
        <v>700</v>
      </c>
      <c r="F1" s="34" t="s">
        <v>1127</v>
      </c>
      <c r="G1" s="34" t="s">
        <v>1211</v>
      </c>
      <c r="H1" s="34" t="s">
        <v>602</v>
      </c>
      <c r="I1" s="34" t="s">
        <v>1213</v>
      </c>
      <c r="J1" s="34" t="s">
        <v>1214</v>
      </c>
      <c r="K1" s="34" t="s">
        <v>1215</v>
      </c>
      <c r="L1" s="34" t="s">
        <v>1216</v>
      </c>
      <c r="M1" s="182" t="s">
        <v>1217</v>
      </c>
    </row>
    <row r="2" spans="1:13">
      <c r="A2" s="177" t="s">
        <v>761</v>
      </c>
      <c r="B2" s="177" t="s">
        <v>489</v>
      </c>
      <c r="C2" s="177" t="s">
        <v>1052</v>
      </c>
      <c r="D2" s="177" t="s">
        <v>1128</v>
      </c>
      <c r="E2" s="177" t="s">
        <v>1173</v>
      </c>
      <c r="F2" s="177" t="s">
        <v>300</v>
      </c>
      <c r="G2" s="18" t="s">
        <v>1090</v>
      </c>
      <c r="H2" s="18" t="s">
        <v>657</v>
      </c>
      <c r="I2" s="18" t="s">
        <v>1242</v>
      </c>
      <c r="J2" s="18"/>
      <c r="K2" s="18"/>
      <c r="L2" s="18"/>
      <c r="M2" s="18" t="s">
        <v>1237</v>
      </c>
    </row>
    <row r="3" spans="1:13">
      <c r="A3" s="180" t="s">
        <v>762</v>
      </c>
      <c r="B3" s="180" t="s">
        <v>1079</v>
      </c>
      <c r="C3" s="180" t="s">
        <v>1210</v>
      </c>
      <c r="D3" s="180" t="s">
        <v>1129</v>
      </c>
      <c r="E3" s="180" t="s">
        <v>1174</v>
      </c>
      <c r="F3" s="181" t="s">
        <v>961</v>
      </c>
      <c r="G3" s="181" t="s">
        <v>1092</v>
      </c>
      <c r="H3" s="181" t="s">
        <v>583</v>
      </c>
      <c r="I3" s="181" t="s">
        <v>1243</v>
      </c>
      <c r="J3" s="181"/>
      <c r="K3" s="181"/>
      <c r="L3" s="181"/>
      <c r="M3" s="181" t="s">
        <v>1002</v>
      </c>
    </row>
    <row r="4" spans="1:13">
      <c r="A4" s="177" t="s">
        <v>1064</v>
      </c>
      <c r="B4" s="177" t="s">
        <v>448</v>
      </c>
      <c r="C4" s="177" t="s">
        <v>1054</v>
      </c>
      <c r="D4" s="177" t="s">
        <v>1130</v>
      </c>
      <c r="E4" s="177" t="s">
        <v>190</v>
      </c>
      <c r="F4" s="177" t="s">
        <v>1088</v>
      </c>
      <c r="G4" s="18" t="s">
        <v>1091</v>
      </c>
      <c r="H4" s="18" t="s">
        <v>1021</v>
      </c>
      <c r="I4" s="18" t="s">
        <v>1244</v>
      </c>
      <c r="J4" s="18"/>
      <c r="K4" s="18"/>
      <c r="L4" s="18"/>
      <c r="M4" s="18" t="s">
        <v>333</v>
      </c>
    </row>
    <row r="5" spans="1:13">
      <c r="A5" s="180" t="s">
        <v>763</v>
      </c>
      <c r="B5" s="177" t="s">
        <v>1078</v>
      </c>
      <c r="C5" s="180" t="s">
        <v>1055</v>
      </c>
      <c r="D5" s="180" t="s">
        <v>1131</v>
      </c>
      <c r="E5" s="180" t="s">
        <v>1175</v>
      </c>
      <c r="F5" s="181" t="s">
        <v>255</v>
      </c>
      <c r="G5" s="181" t="s">
        <v>1093</v>
      </c>
      <c r="H5" s="181" t="s">
        <v>1020</v>
      </c>
      <c r="I5" s="181" t="s">
        <v>1245</v>
      </c>
      <c r="J5" s="181"/>
      <c r="K5" s="181"/>
      <c r="L5" s="181"/>
      <c r="M5" s="181" t="s">
        <v>718</v>
      </c>
    </row>
    <row r="6" spans="1:13">
      <c r="A6" s="177" t="s">
        <v>764</v>
      </c>
      <c r="B6" s="180" t="s">
        <v>1077</v>
      </c>
      <c r="C6" s="177" t="s">
        <v>1297</v>
      </c>
      <c r="D6" s="177" t="s">
        <v>1132</v>
      </c>
      <c r="E6" s="177" t="s">
        <v>1176</v>
      </c>
      <c r="F6" s="177" t="s">
        <v>1089</v>
      </c>
      <c r="G6" s="18" t="s">
        <v>1094</v>
      </c>
      <c r="H6" s="18" t="s">
        <v>577</v>
      </c>
      <c r="I6" s="18" t="s">
        <v>1246</v>
      </c>
      <c r="J6" s="18"/>
      <c r="K6" s="18"/>
      <c r="L6" s="18"/>
      <c r="M6" s="18" t="s">
        <v>1236</v>
      </c>
    </row>
    <row r="7" spans="1:13">
      <c r="A7" s="180" t="s">
        <v>766</v>
      </c>
      <c r="B7" s="180" t="s">
        <v>805</v>
      </c>
      <c r="C7" s="177" t="s">
        <v>1056</v>
      </c>
      <c r="D7" s="180" t="s">
        <v>1133</v>
      </c>
      <c r="E7" s="180" t="s">
        <v>1177</v>
      </c>
      <c r="F7" s="181" t="s">
        <v>1112</v>
      </c>
      <c r="G7" s="181" t="s">
        <v>1109</v>
      </c>
      <c r="H7" s="181" t="s">
        <v>641</v>
      </c>
      <c r="I7" s="18" t="s">
        <v>1247</v>
      </c>
      <c r="J7" s="181"/>
      <c r="K7" s="181"/>
      <c r="L7" s="181"/>
      <c r="M7" s="181" t="s">
        <v>51</v>
      </c>
    </row>
    <row r="8" spans="1:13">
      <c r="A8" s="177" t="s">
        <v>765</v>
      </c>
      <c r="B8" s="177" t="s">
        <v>1296</v>
      </c>
      <c r="C8" s="180" t="s">
        <v>1057</v>
      </c>
      <c r="D8" s="177" t="s">
        <v>1134</v>
      </c>
      <c r="E8" s="177" t="s">
        <v>1178</v>
      </c>
      <c r="F8" s="177" t="s">
        <v>1113</v>
      </c>
      <c r="G8" s="18" t="s">
        <v>1107</v>
      </c>
      <c r="H8" s="18" t="s">
        <v>1023</v>
      </c>
      <c r="I8" s="18" t="s">
        <v>1248</v>
      </c>
      <c r="J8" s="18"/>
      <c r="K8" s="18"/>
      <c r="L8" s="18"/>
      <c r="M8" s="18" t="s">
        <v>1229</v>
      </c>
    </row>
    <row r="9" spans="1:13">
      <c r="A9" s="180" t="s">
        <v>767</v>
      </c>
      <c r="B9" s="177" t="s">
        <v>1026</v>
      </c>
      <c r="C9" s="180" t="s">
        <v>1059</v>
      </c>
      <c r="D9" s="180" t="s">
        <v>1135</v>
      </c>
      <c r="E9" s="180" t="s">
        <v>1179</v>
      </c>
      <c r="F9" s="181" t="s">
        <v>1115</v>
      </c>
      <c r="G9" s="181" t="s">
        <v>1108</v>
      </c>
      <c r="H9" s="181" t="s">
        <v>1022</v>
      </c>
      <c r="I9" s="181" t="s">
        <v>1249</v>
      </c>
      <c r="J9" s="181"/>
      <c r="K9" s="181"/>
      <c r="L9" s="181"/>
      <c r="M9" s="181" t="s">
        <v>1230</v>
      </c>
    </row>
    <row r="10" spans="1:13">
      <c r="A10" s="177" t="s">
        <v>768</v>
      </c>
      <c r="B10" s="180" t="s">
        <v>1025</v>
      </c>
      <c r="C10" s="177" t="s">
        <v>1058</v>
      </c>
      <c r="D10" s="177" t="s">
        <v>1136</v>
      </c>
      <c r="E10" s="177" t="s">
        <v>1180</v>
      </c>
      <c r="F10" s="177" t="s">
        <v>1114</v>
      </c>
      <c r="G10" s="18" t="s">
        <v>1095</v>
      </c>
      <c r="H10" s="18"/>
      <c r="I10" s="18" t="s">
        <v>1250</v>
      </c>
      <c r="J10" s="18"/>
      <c r="K10" s="18"/>
      <c r="L10" s="18"/>
      <c r="M10" s="18" t="s">
        <v>1231</v>
      </c>
    </row>
    <row r="11" spans="1:13">
      <c r="A11" s="180" t="s">
        <v>770</v>
      </c>
      <c r="B11" s="177" t="s">
        <v>27</v>
      </c>
      <c r="C11" s="180" t="s">
        <v>1051</v>
      </c>
      <c r="D11" s="180" t="s">
        <v>1137</v>
      </c>
      <c r="E11" s="180" t="s">
        <v>1024</v>
      </c>
      <c r="F11" s="181" t="s">
        <v>1116</v>
      </c>
      <c r="G11" s="181" t="s">
        <v>1096</v>
      </c>
      <c r="H11" s="181" t="s">
        <v>578</v>
      </c>
      <c r="I11" s="181" t="s">
        <v>599</v>
      </c>
      <c r="J11" s="181"/>
      <c r="K11" s="181"/>
      <c r="L11" s="181"/>
      <c r="M11" s="181" t="s">
        <v>1232</v>
      </c>
    </row>
    <row r="12" spans="1:13">
      <c r="A12" s="177" t="s">
        <v>771</v>
      </c>
      <c r="B12" s="180" t="s">
        <v>316</v>
      </c>
      <c r="C12" s="180" t="s">
        <v>1061</v>
      </c>
      <c r="D12" s="177" t="s">
        <v>1138</v>
      </c>
      <c r="E12" s="177" t="s">
        <v>1181</v>
      </c>
      <c r="F12" s="177" t="s">
        <v>1117</v>
      </c>
      <c r="G12" s="18" t="s">
        <v>1097</v>
      </c>
      <c r="H12" s="18" t="s">
        <v>548</v>
      </c>
      <c r="I12" s="18" t="s">
        <v>1251</v>
      </c>
      <c r="J12" s="18"/>
      <c r="K12" s="18"/>
      <c r="L12" s="18"/>
      <c r="M12" s="18" t="s">
        <v>1233</v>
      </c>
    </row>
    <row r="13" spans="1:13">
      <c r="A13" s="180" t="s">
        <v>772</v>
      </c>
      <c r="B13" s="177" t="s">
        <v>1027</v>
      </c>
      <c r="C13" s="177" t="s">
        <v>1060</v>
      </c>
      <c r="D13" s="180" t="s">
        <v>1139</v>
      </c>
      <c r="E13" s="180" t="s">
        <v>1182</v>
      </c>
      <c r="F13" s="181" t="s">
        <v>1124</v>
      </c>
      <c r="G13" s="181" t="s">
        <v>1100</v>
      </c>
      <c r="H13" s="181" t="s">
        <v>642</v>
      </c>
      <c r="I13" s="181" t="s">
        <v>1252</v>
      </c>
      <c r="J13" s="181"/>
      <c r="K13" s="181"/>
      <c r="L13" s="181"/>
      <c r="M13" s="181" t="s">
        <v>875</v>
      </c>
    </row>
    <row r="14" spans="1:13">
      <c r="A14" s="177" t="s">
        <v>1066</v>
      </c>
      <c r="B14" s="180" t="s">
        <v>1028</v>
      </c>
      <c r="C14" s="177" t="s">
        <v>1062</v>
      </c>
      <c r="D14" s="177" t="s">
        <v>1140</v>
      </c>
      <c r="E14" s="177" t="s">
        <v>1183</v>
      </c>
      <c r="F14" s="177" t="s">
        <v>1118</v>
      </c>
      <c r="G14" s="18" t="s">
        <v>1098</v>
      </c>
      <c r="H14" s="18" t="s">
        <v>818</v>
      </c>
      <c r="I14" s="18" t="s">
        <v>1253</v>
      </c>
      <c r="J14" s="18"/>
      <c r="K14" s="18"/>
      <c r="L14" s="18"/>
      <c r="M14" s="18" t="s">
        <v>876</v>
      </c>
    </row>
    <row r="15" spans="1:13">
      <c r="A15" s="180" t="s">
        <v>1065</v>
      </c>
      <c r="B15" s="177" t="s">
        <v>1029</v>
      </c>
      <c r="C15" s="180" t="s">
        <v>1063</v>
      </c>
      <c r="D15" s="180" t="s">
        <v>1141</v>
      </c>
      <c r="E15" s="180" t="s">
        <v>1184</v>
      </c>
      <c r="F15" s="181" t="s">
        <v>1120</v>
      </c>
      <c r="G15" s="181" t="s">
        <v>1099</v>
      </c>
      <c r="H15" s="181" t="s">
        <v>480</v>
      </c>
      <c r="I15" s="181" t="s">
        <v>1254</v>
      </c>
      <c r="J15" s="181"/>
      <c r="K15" s="181"/>
      <c r="L15" s="181"/>
      <c r="M15" s="181" t="s">
        <v>553</v>
      </c>
    </row>
    <row r="16" spans="1:13">
      <c r="A16" s="177" t="s">
        <v>1004</v>
      </c>
      <c r="B16" s="180" t="s">
        <v>1030</v>
      </c>
      <c r="C16" s="177" t="s">
        <v>1050</v>
      </c>
      <c r="D16" s="177" t="s">
        <v>1142</v>
      </c>
      <c r="E16" s="177" t="s">
        <v>1185</v>
      </c>
      <c r="F16" s="177" t="s">
        <v>1122</v>
      </c>
      <c r="G16" s="18" t="s">
        <v>1102</v>
      </c>
      <c r="H16" s="18" t="s">
        <v>338</v>
      </c>
      <c r="I16" s="18" t="s">
        <v>1255</v>
      </c>
      <c r="J16" s="18"/>
      <c r="K16" s="18"/>
      <c r="L16" s="18"/>
      <c r="M16" s="18" t="s">
        <v>1227</v>
      </c>
    </row>
    <row r="17" spans="1:13">
      <c r="A17" s="180" t="s">
        <v>1067</v>
      </c>
      <c r="B17" s="177" t="s">
        <v>1032</v>
      </c>
      <c r="C17" s="180"/>
      <c r="D17" s="180" t="s">
        <v>1143</v>
      </c>
      <c r="E17" s="180" t="s">
        <v>1186</v>
      </c>
      <c r="F17" s="181" t="s">
        <v>1121</v>
      </c>
      <c r="G17" s="181" t="s">
        <v>1110</v>
      </c>
      <c r="H17" s="181" t="s">
        <v>1019</v>
      </c>
      <c r="I17" s="181" t="s">
        <v>1256</v>
      </c>
      <c r="J17" s="181"/>
      <c r="K17" s="181"/>
      <c r="L17" s="181"/>
      <c r="M17" s="181" t="s">
        <v>1228</v>
      </c>
    </row>
    <row r="18" spans="1:13">
      <c r="A18" s="177" t="s">
        <v>1068</v>
      </c>
      <c r="B18" s="180" t="s">
        <v>1031</v>
      </c>
      <c r="C18" s="177"/>
      <c r="D18" s="177" t="s">
        <v>1144</v>
      </c>
      <c r="E18" s="177" t="s">
        <v>1187</v>
      </c>
      <c r="F18" s="177" t="s">
        <v>1125</v>
      </c>
      <c r="G18" s="18" t="s">
        <v>1103</v>
      </c>
      <c r="H18" s="18" t="s">
        <v>720</v>
      </c>
      <c r="I18" s="18" t="s">
        <v>1257</v>
      </c>
      <c r="J18" s="18"/>
      <c r="K18" s="18"/>
      <c r="L18" s="18"/>
      <c r="M18" s="18" t="s">
        <v>556</v>
      </c>
    </row>
    <row r="19" spans="1:13">
      <c r="A19" s="180" t="s">
        <v>1069</v>
      </c>
      <c r="B19" s="177" t="s">
        <v>286</v>
      </c>
      <c r="C19" s="180"/>
      <c r="D19" s="180" t="s">
        <v>1222</v>
      </c>
      <c r="E19" s="180" t="s">
        <v>1188</v>
      </c>
      <c r="F19" s="181" t="s">
        <v>1126</v>
      </c>
      <c r="G19" s="181" t="s">
        <v>1104</v>
      </c>
      <c r="H19" s="181" t="s">
        <v>1006</v>
      </c>
      <c r="I19" s="181" t="s">
        <v>1258</v>
      </c>
      <c r="J19" s="181"/>
      <c r="K19" s="181"/>
      <c r="L19" s="181"/>
      <c r="M19" s="181" t="s">
        <v>557</v>
      </c>
    </row>
    <row r="20" spans="1:13">
      <c r="A20" s="177" t="s">
        <v>1070</v>
      </c>
      <c r="B20" s="180" t="s">
        <v>1033</v>
      </c>
      <c r="C20" s="177"/>
      <c r="D20" s="177" t="s">
        <v>1223</v>
      </c>
      <c r="E20" s="177" t="s">
        <v>1189</v>
      </c>
      <c r="F20" s="177" t="s">
        <v>1123</v>
      </c>
      <c r="G20" s="18" t="s">
        <v>1101</v>
      </c>
      <c r="H20" s="18" t="s">
        <v>691</v>
      </c>
      <c r="I20" s="18" t="s">
        <v>1259</v>
      </c>
      <c r="J20" s="18"/>
      <c r="K20" s="18"/>
      <c r="L20" s="18"/>
      <c r="M20" s="18" t="s">
        <v>1239</v>
      </c>
    </row>
    <row r="21" spans="1:13">
      <c r="A21" s="180" t="s">
        <v>895</v>
      </c>
      <c r="B21" s="177" t="s">
        <v>1034</v>
      </c>
      <c r="C21" s="180"/>
      <c r="D21" s="180" t="s">
        <v>1145</v>
      </c>
      <c r="E21" s="180" t="s">
        <v>317</v>
      </c>
      <c r="F21" s="181" t="s">
        <v>1119</v>
      </c>
      <c r="G21" s="181" t="s">
        <v>1105</v>
      </c>
      <c r="H21" s="181" t="s">
        <v>328</v>
      </c>
      <c r="I21" s="181" t="s">
        <v>1260</v>
      </c>
      <c r="J21" s="181"/>
      <c r="K21" s="181"/>
      <c r="L21" s="181"/>
      <c r="M21" s="181" t="s">
        <v>1238</v>
      </c>
    </row>
    <row r="22" spans="1:13">
      <c r="A22" s="177" t="s">
        <v>777</v>
      </c>
      <c r="B22" s="180" t="s">
        <v>1035</v>
      </c>
      <c r="C22" s="177"/>
      <c r="D22" s="177" t="s">
        <v>1146</v>
      </c>
      <c r="E22" s="177" t="s">
        <v>1190</v>
      </c>
      <c r="F22" s="177"/>
      <c r="G22" s="18" t="s">
        <v>1106</v>
      </c>
      <c r="H22" s="18" t="s">
        <v>960</v>
      </c>
      <c r="I22" s="18" t="s">
        <v>1261</v>
      </c>
      <c r="J22" s="18"/>
      <c r="K22" s="18"/>
      <c r="L22" s="18"/>
      <c r="M22" s="18" t="s">
        <v>232</v>
      </c>
    </row>
    <row r="23" spans="1:13">
      <c r="A23" s="180" t="s">
        <v>778</v>
      </c>
      <c r="B23" s="177" t="s">
        <v>1036</v>
      </c>
      <c r="C23" s="180"/>
      <c r="D23" s="180" t="s">
        <v>1147</v>
      </c>
      <c r="E23" s="180" t="s">
        <v>1191</v>
      </c>
      <c r="F23" s="181"/>
      <c r="G23" s="181" t="s">
        <v>1212</v>
      </c>
      <c r="H23" s="181" t="s">
        <v>1017</v>
      </c>
      <c r="I23" s="181" t="s">
        <v>1262</v>
      </c>
      <c r="J23" s="181"/>
      <c r="K23" s="181"/>
      <c r="L23" s="181"/>
      <c r="M23" s="181" t="s">
        <v>1219</v>
      </c>
    </row>
    <row r="24" spans="1:13">
      <c r="A24" s="177" t="s">
        <v>1075</v>
      </c>
      <c r="B24" s="180" t="s">
        <v>1038</v>
      </c>
      <c r="C24" s="177"/>
      <c r="D24" s="177" t="s">
        <v>1148</v>
      </c>
      <c r="E24" s="177" t="s">
        <v>1192</v>
      </c>
      <c r="F24" s="177"/>
      <c r="G24" s="18"/>
      <c r="H24" s="18" t="s">
        <v>549</v>
      </c>
      <c r="I24" s="18" t="s">
        <v>1263</v>
      </c>
      <c r="J24" s="18"/>
      <c r="K24" s="18"/>
      <c r="L24" s="18"/>
      <c r="M24" s="18" t="s">
        <v>233</v>
      </c>
    </row>
    <row r="25" spans="1:13">
      <c r="A25" s="180" t="s">
        <v>302</v>
      </c>
      <c r="B25" s="177" t="s">
        <v>1037</v>
      </c>
      <c r="C25" s="180"/>
      <c r="D25" s="180" t="s">
        <v>1149</v>
      </c>
      <c r="E25" s="180" t="s">
        <v>1193</v>
      </c>
      <c r="F25" s="181"/>
      <c r="G25" s="181"/>
      <c r="H25" s="181" t="s">
        <v>1018</v>
      </c>
      <c r="I25" s="181" t="s">
        <v>1264</v>
      </c>
      <c r="J25" s="181"/>
      <c r="K25" s="181"/>
      <c r="L25" s="181"/>
      <c r="M25" s="181" t="s">
        <v>1220</v>
      </c>
    </row>
    <row r="26" spans="1:13">
      <c r="A26" s="177" t="s">
        <v>1076</v>
      </c>
      <c r="B26" s="180" t="s">
        <v>1039</v>
      </c>
      <c r="C26" s="177"/>
      <c r="D26" s="177" t="s">
        <v>1150</v>
      </c>
      <c r="E26" s="177" t="s">
        <v>1194</v>
      </c>
      <c r="F26" s="177"/>
      <c r="G26" s="18"/>
      <c r="H26" s="18" t="s">
        <v>639</v>
      </c>
      <c r="I26" s="18" t="s">
        <v>1265</v>
      </c>
      <c r="J26" s="18"/>
      <c r="K26" s="18"/>
      <c r="L26" s="18"/>
      <c r="M26" s="18" t="s">
        <v>716</v>
      </c>
    </row>
    <row r="27" spans="1:13">
      <c r="A27" s="180" t="s">
        <v>1073</v>
      </c>
      <c r="B27" s="177" t="s">
        <v>1043</v>
      </c>
      <c r="C27" s="180"/>
      <c r="D27" s="180" t="s">
        <v>1151</v>
      </c>
      <c r="E27" s="180" t="s">
        <v>1195</v>
      </c>
      <c r="F27" s="181"/>
      <c r="G27" s="181"/>
      <c r="H27" s="181" t="s">
        <v>687</v>
      </c>
      <c r="I27" s="181" t="s">
        <v>1266</v>
      </c>
      <c r="J27" s="181"/>
      <c r="K27" s="181"/>
      <c r="L27" s="181"/>
      <c r="M27" s="181" t="s">
        <v>53</v>
      </c>
    </row>
    <row r="28" spans="1:13">
      <c r="A28" s="177" t="s">
        <v>1074</v>
      </c>
      <c r="B28" s="180" t="s">
        <v>1041</v>
      </c>
      <c r="C28" s="177"/>
      <c r="D28" s="177" t="s">
        <v>1152</v>
      </c>
      <c r="E28" s="177" t="s">
        <v>1196</v>
      </c>
      <c r="F28" s="177"/>
      <c r="G28" s="18"/>
      <c r="H28" s="18" t="s">
        <v>1016</v>
      </c>
      <c r="I28" s="18" t="s">
        <v>1267</v>
      </c>
      <c r="J28" s="18"/>
      <c r="K28" s="18"/>
      <c r="L28" s="18"/>
      <c r="M28" s="18" t="s">
        <v>7</v>
      </c>
    </row>
    <row r="29" spans="1:13">
      <c r="A29" s="180" t="s">
        <v>782</v>
      </c>
      <c r="B29" s="177" t="s">
        <v>1040</v>
      </c>
      <c r="C29" s="180"/>
      <c r="D29" s="180" t="s">
        <v>1152</v>
      </c>
      <c r="E29" s="180" t="s">
        <v>1197</v>
      </c>
      <c r="F29" s="181"/>
      <c r="G29" s="181"/>
      <c r="H29" s="181" t="s">
        <v>327</v>
      </c>
      <c r="I29" s="181" t="s">
        <v>1268</v>
      </c>
      <c r="J29" s="181"/>
      <c r="K29" s="181"/>
      <c r="L29" s="181"/>
      <c r="M29" s="181" t="s">
        <v>198</v>
      </c>
    </row>
    <row r="30" spans="1:13">
      <c r="A30" s="177" t="s">
        <v>783</v>
      </c>
      <c r="B30" s="180" t="s">
        <v>1042</v>
      </c>
      <c r="C30" s="177"/>
      <c r="D30" s="177" t="s">
        <v>1153</v>
      </c>
      <c r="E30" s="177" t="s">
        <v>1198</v>
      </c>
      <c r="F30" s="177"/>
      <c r="G30" s="18"/>
      <c r="H30" s="18" t="s">
        <v>326</v>
      </c>
      <c r="I30" s="18" t="s">
        <v>1269</v>
      </c>
      <c r="J30" s="18"/>
      <c r="K30" s="18"/>
      <c r="L30" s="18"/>
      <c r="M30" s="18" t="s">
        <v>1013</v>
      </c>
    </row>
    <row r="31" spans="1:13">
      <c r="A31" s="180" t="s">
        <v>1080</v>
      </c>
      <c r="B31" s="177" t="s">
        <v>1044</v>
      </c>
      <c r="C31" s="180"/>
      <c r="D31" s="180" t="s">
        <v>1154</v>
      </c>
      <c r="E31" s="180" t="s">
        <v>1199</v>
      </c>
      <c r="F31" s="181"/>
      <c r="G31" s="181"/>
      <c r="H31" s="181" t="s">
        <v>640</v>
      </c>
      <c r="I31" s="181" t="s">
        <v>1270</v>
      </c>
      <c r="J31" s="181"/>
      <c r="K31" s="181"/>
      <c r="L31" s="181"/>
      <c r="M31" s="181" t="s">
        <v>1014</v>
      </c>
    </row>
    <row r="32" spans="1:13">
      <c r="A32" s="177" t="s">
        <v>1071</v>
      </c>
      <c r="B32" s="180" t="s">
        <v>1046</v>
      </c>
      <c r="C32" s="177"/>
      <c r="D32" s="177" t="s">
        <v>1155</v>
      </c>
      <c r="E32" s="177" t="s">
        <v>1200</v>
      </c>
      <c r="F32" s="177"/>
      <c r="G32" s="18"/>
      <c r="H32" s="18" t="s">
        <v>603</v>
      </c>
      <c r="I32" s="18" t="s">
        <v>1271</v>
      </c>
      <c r="J32" s="18"/>
      <c r="K32" s="18"/>
      <c r="L32" s="18"/>
      <c r="M32" s="18" t="s">
        <v>1003</v>
      </c>
    </row>
    <row r="33" spans="1:13">
      <c r="A33" s="180" t="s">
        <v>1072</v>
      </c>
      <c r="B33" s="177" t="s">
        <v>1047</v>
      </c>
      <c r="C33" s="180"/>
      <c r="D33" s="180" t="s">
        <v>1156</v>
      </c>
      <c r="E33" s="180" t="s">
        <v>1201</v>
      </c>
      <c r="F33" s="181"/>
      <c r="G33" s="181"/>
      <c r="H33" s="181"/>
      <c r="I33" s="181" t="s">
        <v>1272</v>
      </c>
      <c r="J33" s="181"/>
      <c r="K33" s="181"/>
      <c r="L33" s="181"/>
      <c r="M33" s="181" t="s">
        <v>1012</v>
      </c>
    </row>
    <row r="34" spans="1:13">
      <c r="A34" s="177" t="s">
        <v>786</v>
      </c>
      <c r="B34" s="180" t="s">
        <v>1045</v>
      </c>
      <c r="C34" s="177"/>
      <c r="D34" s="177" t="s">
        <v>1157</v>
      </c>
      <c r="E34" s="177" t="s">
        <v>1202</v>
      </c>
      <c r="F34" s="177"/>
      <c r="G34" s="18"/>
      <c r="H34" s="18"/>
      <c r="I34" s="18" t="s">
        <v>1273</v>
      </c>
      <c r="J34" s="18"/>
      <c r="K34" s="18"/>
      <c r="L34" s="18"/>
      <c r="M34" s="18" t="s">
        <v>482</v>
      </c>
    </row>
    <row r="35" spans="1:13">
      <c r="A35" s="180" t="s">
        <v>1081</v>
      </c>
      <c r="B35" s="177" t="s">
        <v>1049</v>
      </c>
      <c r="C35" s="180"/>
      <c r="D35" s="180" t="s">
        <v>772</v>
      </c>
      <c r="E35" s="180" t="s">
        <v>1203</v>
      </c>
      <c r="F35" s="181"/>
      <c r="G35" s="181"/>
      <c r="H35" s="181"/>
      <c r="I35" s="181" t="s">
        <v>1274</v>
      </c>
      <c r="J35" s="181"/>
      <c r="K35" s="181"/>
      <c r="L35" s="181"/>
      <c r="M35" s="181" t="s">
        <v>200</v>
      </c>
    </row>
    <row r="36" spans="1:13">
      <c r="A36" s="177" t="s">
        <v>1082</v>
      </c>
      <c r="B36" s="180" t="s">
        <v>271</v>
      </c>
      <c r="C36" s="177"/>
      <c r="D36" s="177" t="s">
        <v>1158</v>
      </c>
      <c r="E36" s="177" t="s">
        <v>1203</v>
      </c>
      <c r="F36" s="177"/>
      <c r="G36" s="18"/>
      <c r="H36" s="18"/>
      <c r="I36" s="18" t="s">
        <v>1275</v>
      </c>
      <c r="J36" s="18"/>
      <c r="K36" s="18"/>
      <c r="L36" s="18"/>
      <c r="M36" s="18" t="s">
        <v>199</v>
      </c>
    </row>
    <row r="37" spans="1:13">
      <c r="A37" s="180" t="s">
        <v>789</v>
      </c>
      <c r="B37" s="177" t="s">
        <v>1048</v>
      </c>
      <c r="C37" s="180"/>
      <c r="D37" s="180" t="s">
        <v>1159</v>
      </c>
      <c r="E37" s="180" t="s">
        <v>270</v>
      </c>
      <c r="F37" s="181"/>
      <c r="G37" s="181"/>
      <c r="H37" s="181"/>
      <c r="I37" s="181" t="s">
        <v>1276</v>
      </c>
      <c r="J37" s="181"/>
      <c r="K37" s="181"/>
      <c r="L37" s="181"/>
      <c r="M37" s="181" t="s">
        <v>481</v>
      </c>
    </row>
    <row r="38" spans="1:13">
      <c r="A38" s="177" t="s">
        <v>790</v>
      </c>
      <c r="B38" s="180" t="s">
        <v>26</v>
      </c>
      <c r="C38" s="177"/>
      <c r="D38" s="177" t="s">
        <v>1160</v>
      </c>
      <c r="E38" s="177" t="s">
        <v>1204</v>
      </c>
      <c r="F38" s="177"/>
      <c r="G38" s="18"/>
      <c r="H38" s="18"/>
      <c r="I38" s="18" t="s">
        <v>1277</v>
      </c>
      <c r="J38" s="18"/>
      <c r="K38" s="18"/>
      <c r="L38" s="18"/>
      <c r="M38" s="18" t="s">
        <v>856</v>
      </c>
    </row>
    <row r="39" spans="1:13">
      <c r="A39" s="180" t="s">
        <v>791</v>
      </c>
      <c r="B39" s="98" t="s">
        <v>1298</v>
      </c>
      <c r="C39" s="180"/>
      <c r="D39" s="180" t="s">
        <v>1161</v>
      </c>
      <c r="E39" s="180" t="s">
        <v>1205</v>
      </c>
      <c r="F39" s="181"/>
      <c r="G39" s="181"/>
      <c r="H39" s="181"/>
      <c r="I39" s="181" t="s">
        <v>1278</v>
      </c>
      <c r="J39" s="181"/>
      <c r="K39" s="181"/>
      <c r="L39" s="181"/>
      <c r="M39" s="181" t="s">
        <v>659</v>
      </c>
    </row>
    <row r="40" spans="1:13">
      <c r="A40" s="177" t="s">
        <v>792</v>
      </c>
      <c r="B40" s="177" t="s">
        <v>1299</v>
      </c>
      <c r="C40" s="177"/>
      <c r="D40" s="177" t="s">
        <v>1162</v>
      </c>
      <c r="E40" s="177" t="s">
        <v>1206</v>
      </c>
      <c r="F40" s="177"/>
      <c r="G40" s="18"/>
      <c r="H40" s="18"/>
      <c r="I40" s="18" t="s">
        <v>1279</v>
      </c>
      <c r="J40" s="18"/>
      <c r="K40" s="18"/>
      <c r="L40" s="18"/>
      <c r="M40" s="18" t="s">
        <v>21</v>
      </c>
    </row>
    <row r="41" spans="1:13">
      <c r="A41" s="180" t="s">
        <v>793</v>
      </c>
      <c r="B41" s="180"/>
      <c r="C41" s="180"/>
      <c r="D41" s="180" t="s">
        <v>1163</v>
      </c>
      <c r="E41" s="180" t="s">
        <v>1207</v>
      </c>
      <c r="F41" s="181"/>
      <c r="G41" s="181"/>
      <c r="H41" s="181"/>
      <c r="I41" s="181" t="s">
        <v>1280</v>
      </c>
      <c r="J41" s="181"/>
      <c r="K41" s="181"/>
      <c r="L41" s="181"/>
      <c r="M41" s="181" t="s">
        <v>1235</v>
      </c>
    </row>
    <row r="42" spans="1:13">
      <c r="A42" s="177" t="s">
        <v>320</v>
      </c>
      <c r="B42" s="177"/>
      <c r="C42" s="177"/>
      <c r="D42" s="177" t="s">
        <v>1164</v>
      </c>
      <c r="E42" s="177" t="s">
        <v>1208</v>
      </c>
      <c r="F42" s="177"/>
      <c r="G42" s="18"/>
      <c r="H42" s="18"/>
      <c r="I42" s="18" t="s">
        <v>1281</v>
      </c>
      <c r="J42" s="18"/>
      <c r="K42" s="18"/>
      <c r="L42" s="18"/>
      <c r="M42" s="18" t="s">
        <v>1001</v>
      </c>
    </row>
    <row r="43" spans="1:13">
      <c r="A43" s="180" t="s">
        <v>174</v>
      </c>
      <c r="B43" s="180"/>
      <c r="C43" s="180"/>
      <c r="D43" s="180" t="s">
        <v>1165</v>
      </c>
      <c r="E43" s="180" t="s">
        <v>1209</v>
      </c>
      <c r="F43" s="181"/>
      <c r="G43" s="181"/>
      <c r="H43" s="181"/>
      <c r="I43" s="181" t="s">
        <v>1282</v>
      </c>
      <c r="J43" s="181"/>
      <c r="K43" s="181"/>
      <c r="L43" s="181"/>
      <c r="M43" s="181" t="s">
        <v>707</v>
      </c>
    </row>
    <row r="44" spans="1:13">
      <c r="A44" s="177" t="s">
        <v>1083</v>
      </c>
      <c r="B44" s="177"/>
      <c r="C44" s="177"/>
      <c r="D44" s="177" t="s">
        <v>1166</v>
      </c>
      <c r="E44" s="177" t="s">
        <v>1107</v>
      </c>
      <c r="F44" s="177"/>
      <c r="G44" s="18"/>
      <c r="H44" s="18"/>
      <c r="I44" s="18" t="s">
        <v>1283</v>
      </c>
      <c r="J44" s="18"/>
      <c r="K44" s="18"/>
      <c r="L44" s="18"/>
      <c r="M44" s="18" t="s">
        <v>205</v>
      </c>
    </row>
    <row r="45" spans="1:13">
      <c r="A45" s="180" t="s">
        <v>1086</v>
      </c>
      <c r="B45" s="180"/>
      <c r="C45" s="180"/>
      <c r="D45" s="180" t="s">
        <v>1167</v>
      </c>
      <c r="E45" s="180"/>
      <c r="F45" s="181"/>
      <c r="G45" s="181"/>
      <c r="H45" s="181"/>
      <c r="I45" s="181" t="s">
        <v>1284</v>
      </c>
      <c r="J45" s="181"/>
      <c r="K45" s="181"/>
      <c r="L45" s="181"/>
      <c r="M45" s="181" t="s">
        <v>722</v>
      </c>
    </row>
    <row r="46" spans="1:13">
      <c r="A46" s="177" t="s">
        <v>1087</v>
      </c>
      <c r="B46" s="177"/>
      <c r="C46" s="177"/>
      <c r="D46" s="177" t="s">
        <v>1168</v>
      </c>
      <c r="E46" s="177"/>
      <c r="F46" s="177"/>
      <c r="G46" s="18"/>
      <c r="H46" s="18"/>
      <c r="I46" s="18" t="s">
        <v>1285</v>
      </c>
      <c r="J46" s="18"/>
      <c r="K46" s="18"/>
      <c r="L46" s="18"/>
      <c r="M46" s="18" t="s">
        <v>551</v>
      </c>
    </row>
    <row r="47" spans="1:13">
      <c r="A47" s="180" t="s">
        <v>1084</v>
      </c>
      <c r="B47" s="180"/>
      <c r="C47" s="180"/>
      <c r="D47" s="180" t="s">
        <v>1169</v>
      </c>
      <c r="E47" s="180"/>
      <c r="F47" s="181"/>
      <c r="G47" s="181"/>
      <c r="H47" s="181"/>
      <c r="I47" s="181" t="s">
        <v>1286</v>
      </c>
      <c r="J47" s="181"/>
      <c r="K47" s="181"/>
      <c r="L47" s="181"/>
      <c r="M47" s="181" t="s">
        <v>552</v>
      </c>
    </row>
    <row r="48" spans="1:13">
      <c r="A48" s="177" t="s">
        <v>798</v>
      </c>
      <c r="B48" s="177"/>
      <c r="C48" s="177"/>
      <c r="D48" s="177" t="s">
        <v>1170</v>
      </c>
      <c r="E48" s="177"/>
      <c r="F48" s="177"/>
      <c r="G48" s="18"/>
      <c r="H48" s="18"/>
      <c r="I48" s="18" t="s">
        <v>1287</v>
      </c>
      <c r="J48" s="18"/>
      <c r="K48" s="18"/>
      <c r="L48" s="18"/>
      <c r="M48" s="18" t="s">
        <v>554</v>
      </c>
    </row>
    <row r="49" spans="1:13">
      <c r="A49" s="180" t="s">
        <v>1085</v>
      </c>
      <c r="B49" s="180"/>
      <c r="C49" s="180"/>
      <c r="D49" s="180" t="s">
        <v>1171</v>
      </c>
      <c r="E49" s="180"/>
      <c r="F49" s="181"/>
      <c r="G49" s="181"/>
      <c r="H49" s="181"/>
      <c r="I49" s="181" t="s">
        <v>1288</v>
      </c>
      <c r="J49" s="181"/>
      <c r="K49" s="181"/>
      <c r="L49" s="181"/>
      <c r="M49" s="181" t="s">
        <v>1240</v>
      </c>
    </row>
    <row r="50" spans="1:13">
      <c r="A50" s="177" t="s">
        <v>17</v>
      </c>
      <c r="B50" s="177"/>
      <c r="C50" s="177"/>
      <c r="D50" s="177" t="s">
        <v>1172</v>
      </c>
      <c r="E50" s="177"/>
      <c r="F50" s="177"/>
      <c r="G50" s="18"/>
      <c r="H50" s="18"/>
      <c r="I50" s="18" t="s">
        <v>1289</v>
      </c>
      <c r="J50" s="18"/>
      <c r="K50" s="18"/>
      <c r="L50" s="18"/>
      <c r="M50" s="18" t="s">
        <v>1221</v>
      </c>
    </row>
    <row r="51" spans="1:13">
      <c r="I51" s="184" t="s">
        <v>1290</v>
      </c>
      <c r="M51" s="181" t="s">
        <v>201</v>
      </c>
    </row>
    <row r="52" spans="1:13">
      <c r="I52" s="183" t="s">
        <v>1291</v>
      </c>
      <c r="M52" s="18" t="s">
        <v>601</v>
      </c>
    </row>
    <row r="53" spans="1:13">
      <c r="M53" s="181" t="s">
        <v>843</v>
      </c>
    </row>
    <row r="54" spans="1:13">
      <c r="M54" s="18" t="s">
        <v>50</v>
      </c>
    </row>
    <row r="55" spans="1:13">
      <c r="M55" s="181" t="s">
        <v>555</v>
      </c>
    </row>
    <row r="56" spans="1:13">
      <c r="M56" s="18" t="s">
        <v>877</v>
      </c>
    </row>
    <row r="57" spans="1:13">
      <c r="M57" s="181" t="s">
        <v>330</v>
      </c>
    </row>
    <row r="58" spans="1:13">
      <c r="M58" s="18" t="s">
        <v>857</v>
      </c>
    </row>
    <row r="59" spans="1:13">
      <c r="M59" s="181" t="s">
        <v>1234</v>
      </c>
    </row>
    <row r="60" spans="1:13">
      <c r="M60" s="18" t="s">
        <v>483</v>
      </c>
    </row>
    <row r="61" spans="1:13">
      <c r="M61" s="181" t="s">
        <v>637</v>
      </c>
    </row>
    <row r="62" spans="1:13">
      <c r="M62" s="18" t="s">
        <v>484</v>
      </c>
    </row>
    <row r="63" spans="1:13">
      <c r="M63" s="181" t="s">
        <v>485</v>
      </c>
    </row>
    <row r="64" spans="1:13">
      <c r="E64" s="179"/>
      <c r="M64" s="18" t="s">
        <v>486</v>
      </c>
    </row>
    <row r="65" spans="5:13">
      <c r="E65" s="179"/>
      <c r="M65" s="181" t="s">
        <v>487</v>
      </c>
    </row>
    <row r="66" spans="5:13">
      <c r="E66" s="179"/>
      <c r="M66" s="18" t="s">
        <v>717</v>
      </c>
    </row>
    <row r="67" spans="5:13">
      <c r="E67" s="179"/>
      <c r="M67" s="181" t="s">
        <v>196</v>
      </c>
    </row>
    <row r="68" spans="5:13">
      <c r="E68" s="179"/>
      <c r="M68" s="18" t="s">
        <v>197</v>
      </c>
    </row>
    <row r="69" spans="5:13">
      <c r="E69" s="179"/>
      <c r="M69" s="181" t="s">
        <v>52</v>
      </c>
    </row>
    <row r="70" spans="5:13">
      <c r="E70" s="179"/>
      <c r="M70" s="18" t="s">
        <v>189</v>
      </c>
    </row>
    <row r="71" spans="5:13">
      <c r="E71" s="179"/>
      <c r="M71" s="181" t="s">
        <v>191</v>
      </c>
    </row>
    <row r="72" spans="5:13">
      <c r="E72" s="179"/>
      <c r="M72" s="18" t="s">
        <v>559</v>
      </c>
    </row>
    <row r="73" spans="5:13">
      <c r="E73" s="179"/>
    </row>
    <row r="74" spans="5:13">
      <c r="E74" s="179"/>
      <c r="M74" s="37"/>
    </row>
    <row r="75" spans="5:13">
      <c r="E75" s="179"/>
      <c r="M75" s="37"/>
    </row>
    <row r="76" spans="5:13">
      <c r="E76" s="179"/>
      <c r="M76" s="37"/>
    </row>
    <row r="77" spans="5:13">
      <c r="E77" s="179"/>
    </row>
    <row r="78" spans="5:13">
      <c r="E78" s="179"/>
    </row>
    <row r="79" spans="5:13">
      <c r="E79" s="179"/>
    </row>
    <row r="80" spans="5:13">
      <c r="E80" s="179"/>
    </row>
    <row r="81" spans="5:5">
      <c r="E81" s="179"/>
    </row>
    <row r="82" spans="5:5">
      <c r="E82" s="179"/>
    </row>
    <row r="83" spans="5:5">
      <c r="E83" s="179"/>
    </row>
    <row r="84" spans="5:5">
      <c r="E84" s="179"/>
    </row>
    <row r="85" spans="5:5">
      <c r="E85" s="179"/>
    </row>
    <row r="86" spans="5:5">
      <c r="E86" s="179"/>
    </row>
    <row r="87" spans="5:5">
      <c r="E87" s="179"/>
    </row>
    <row r="88" spans="5:5">
      <c r="E88" s="179"/>
    </row>
    <row r="89" spans="5:5">
      <c r="E89" s="179"/>
    </row>
    <row r="90" spans="5:5">
      <c r="E90" s="179"/>
    </row>
    <row r="91" spans="5:5">
      <c r="E91" s="179"/>
    </row>
    <row r="92" spans="5:5">
      <c r="E92" s="179"/>
    </row>
    <row r="93" spans="5:5">
      <c r="E93" s="179"/>
    </row>
  </sheetData>
  <sortState ref="B2:B38">
    <sortCondition ref="B2:B3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A94" zoomScale="82" zoomScaleNormal="82" workbookViewId="0">
      <selection activeCell="K115" sqref="K115"/>
    </sheetView>
  </sheetViews>
  <sheetFormatPr defaultRowHeight="15"/>
  <cols>
    <col min="1" max="1" width="25.42578125" style="15" customWidth="1"/>
    <col min="2" max="2" width="7" customWidth="1"/>
    <col min="3" max="3" width="14.42578125" customWidth="1"/>
    <col min="4" max="4" width="14" customWidth="1"/>
    <col min="5" max="5" width="11.5703125" customWidth="1"/>
    <col min="6" max="6" width="8.28515625" customWidth="1"/>
    <col min="7" max="7" width="21.140625" customWidth="1"/>
    <col min="8" max="8" width="18.42578125" customWidth="1"/>
    <col min="9" max="9" width="14.140625" customWidth="1"/>
    <col min="10" max="10" width="7.85546875" style="1" customWidth="1"/>
    <col min="11" max="14" width="9.140625" style="1" customWidth="1"/>
    <col min="15" max="15" width="16.7109375" customWidth="1"/>
    <col min="16" max="16" width="61" customWidth="1"/>
    <col min="18" max="18" width="14.42578125" bestFit="1" customWidth="1"/>
    <col min="20" max="20" width="18.28515625" bestFit="1" customWidth="1"/>
  </cols>
  <sheetData>
    <row r="1" spans="1:21" ht="32.25" customHeight="1">
      <c r="A1" s="146" t="s">
        <v>760</v>
      </c>
      <c r="B1" s="143" t="s">
        <v>808</v>
      </c>
      <c r="C1" s="143" t="s">
        <v>822</v>
      </c>
      <c r="D1" s="143" t="s">
        <v>826</v>
      </c>
      <c r="E1" s="143" t="s">
        <v>810</v>
      </c>
      <c r="F1" s="143"/>
      <c r="G1" s="143" t="s">
        <v>823</v>
      </c>
      <c r="H1" s="148" t="s">
        <v>824</v>
      </c>
      <c r="I1" s="143" t="s">
        <v>809</v>
      </c>
      <c r="O1" s="1"/>
      <c r="P1" s="137" t="s">
        <v>88</v>
      </c>
      <c r="Q1" s="21"/>
      <c r="R1" s="21" t="s">
        <v>339</v>
      </c>
      <c r="S1" s="21"/>
      <c r="T1" s="21" t="str">
        <f>LEFT(U1,16)</f>
        <v>0108002660021977</v>
      </c>
      <c r="U1" s="138" t="s">
        <v>340</v>
      </c>
    </row>
    <row r="2" spans="1:21" ht="15.75">
      <c r="A2" s="170">
        <v>44277</v>
      </c>
      <c r="B2" s="7">
        <v>0</v>
      </c>
      <c r="C2" s="7">
        <v>0</v>
      </c>
      <c r="D2" s="7">
        <v>134699</v>
      </c>
      <c r="E2" s="7">
        <v>40</v>
      </c>
      <c r="F2" s="7">
        <v>40</v>
      </c>
      <c r="G2" s="7"/>
      <c r="H2" s="171"/>
      <c r="I2" s="7"/>
      <c r="J2" s="1">
        <v>60</v>
      </c>
      <c r="P2" s="137" t="s">
        <v>246</v>
      </c>
      <c r="Q2" s="21"/>
      <c r="R2" s="21"/>
      <c r="S2" s="21"/>
      <c r="T2" s="21"/>
      <c r="U2" s="21"/>
    </row>
    <row r="3" spans="1:21" ht="15.75">
      <c r="A3" s="170">
        <v>44294</v>
      </c>
      <c r="B3" s="7">
        <v>0</v>
      </c>
      <c r="C3" s="7">
        <v>0</v>
      </c>
      <c r="D3" s="7">
        <v>134699</v>
      </c>
      <c r="E3" s="7">
        <v>60</v>
      </c>
      <c r="F3" s="7">
        <f>F10+E3</f>
        <v>100</v>
      </c>
      <c r="G3" s="7"/>
      <c r="H3" s="171"/>
      <c r="I3" s="7"/>
      <c r="P3" s="137"/>
      <c r="Q3" s="21"/>
      <c r="R3" s="21"/>
      <c r="S3" s="21"/>
      <c r="T3" s="21"/>
      <c r="U3" s="21"/>
    </row>
    <row r="4" spans="1:21" ht="15.75">
      <c r="A4" s="170">
        <v>44310</v>
      </c>
      <c r="B4" s="7">
        <v>0</v>
      </c>
      <c r="C4" s="7">
        <v>0</v>
      </c>
      <c r="D4" s="7">
        <v>134699</v>
      </c>
      <c r="E4" s="7">
        <v>30</v>
      </c>
      <c r="F4" s="7">
        <f>F11+E4</f>
        <v>130</v>
      </c>
      <c r="G4" s="7"/>
      <c r="H4" s="171"/>
      <c r="I4" s="7"/>
      <c r="P4" s="137"/>
      <c r="Q4" s="21"/>
      <c r="R4" s="21"/>
      <c r="S4" s="21"/>
      <c r="T4" s="21"/>
      <c r="U4" s="21"/>
    </row>
    <row r="5" spans="1:21" ht="15.75">
      <c r="A5" s="170">
        <v>44334</v>
      </c>
      <c r="B5" s="7">
        <v>0</v>
      </c>
      <c r="C5" s="7">
        <v>0</v>
      </c>
      <c r="D5" s="7">
        <v>134699</v>
      </c>
      <c r="E5" s="7">
        <v>60</v>
      </c>
      <c r="F5" s="7">
        <f>F4+E5</f>
        <v>190</v>
      </c>
      <c r="G5" s="7"/>
      <c r="H5" s="171"/>
      <c r="I5" s="7"/>
      <c r="P5" s="137"/>
      <c r="Q5" s="21"/>
      <c r="R5" s="21"/>
      <c r="S5" s="21"/>
      <c r="T5" s="21"/>
      <c r="U5" s="21"/>
    </row>
    <row r="6" spans="1:21" ht="15.75">
      <c r="A6" s="170"/>
      <c r="B6" s="7"/>
      <c r="C6" s="7"/>
      <c r="D6" s="7"/>
      <c r="E6" s="7"/>
      <c r="F6" s="7"/>
      <c r="G6" s="7"/>
      <c r="H6" s="171"/>
      <c r="I6" s="7"/>
      <c r="P6" s="137"/>
      <c r="Q6" s="21"/>
      <c r="R6" s="21"/>
      <c r="S6" s="21"/>
      <c r="T6" s="21"/>
      <c r="U6" s="21"/>
    </row>
    <row r="7" spans="1:21" ht="15.75">
      <c r="A7" s="170"/>
      <c r="B7" s="7"/>
      <c r="C7" s="7"/>
      <c r="D7" s="7"/>
      <c r="E7" s="7"/>
      <c r="F7" s="7"/>
      <c r="G7" s="7"/>
      <c r="H7" s="171"/>
      <c r="I7" s="7"/>
      <c r="P7" s="137"/>
      <c r="Q7" s="21"/>
      <c r="R7" s="21"/>
      <c r="S7" s="21"/>
      <c r="T7" s="21"/>
      <c r="U7" s="21"/>
    </row>
    <row r="8" spans="1:21" ht="15.75">
      <c r="A8" s="170"/>
      <c r="B8" s="7"/>
      <c r="C8" s="7"/>
      <c r="D8" s="7"/>
      <c r="E8" s="7"/>
      <c r="F8" s="7"/>
      <c r="G8" s="7"/>
      <c r="H8" s="171"/>
      <c r="I8" s="7"/>
      <c r="P8" s="137"/>
      <c r="Q8" s="21"/>
      <c r="R8" s="21"/>
      <c r="S8" s="21"/>
      <c r="T8" s="21"/>
      <c r="U8" s="21"/>
    </row>
    <row r="9" spans="1:21" ht="15.75">
      <c r="A9" s="170"/>
      <c r="B9" s="7"/>
      <c r="C9" s="7"/>
      <c r="D9" s="7"/>
      <c r="E9" s="7"/>
      <c r="F9" s="7"/>
      <c r="G9" s="7"/>
      <c r="H9" s="171"/>
      <c r="I9" s="7"/>
      <c r="P9" s="137"/>
      <c r="Q9" s="21"/>
      <c r="R9" s="21"/>
      <c r="S9" s="21"/>
      <c r="T9" s="21"/>
      <c r="U9" s="21"/>
    </row>
    <row r="10" spans="1:21" ht="15.75">
      <c r="A10" s="174">
        <v>44287</v>
      </c>
      <c r="B10" s="95">
        <v>10</v>
      </c>
      <c r="C10" s="95">
        <f>C2+B10</f>
        <v>10</v>
      </c>
      <c r="D10" s="95"/>
      <c r="E10" s="95">
        <v>0</v>
      </c>
      <c r="F10" s="95">
        <f>F2+E10</f>
        <v>40</v>
      </c>
      <c r="G10" s="95">
        <f>F10-C10</f>
        <v>30</v>
      </c>
      <c r="H10" s="173"/>
      <c r="I10" s="95"/>
      <c r="P10" s="137" t="s">
        <v>59</v>
      </c>
      <c r="Q10" s="21"/>
      <c r="R10" s="21"/>
      <c r="S10" s="21"/>
      <c r="T10" s="21"/>
      <c r="U10" s="21"/>
    </row>
    <row r="11" spans="1:21" ht="15.75">
      <c r="A11" s="174">
        <v>44297</v>
      </c>
      <c r="B11" s="95">
        <v>10</v>
      </c>
      <c r="C11" s="95">
        <f>C3+B11</f>
        <v>10</v>
      </c>
      <c r="D11" s="95"/>
      <c r="E11" s="95">
        <v>0</v>
      </c>
      <c r="F11" s="95">
        <f>F3+E11</f>
        <v>100</v>
      </c>
      <c r="G11" s="95">
        <f>F11-C11</f>
        <v>90</v>
      </c>
      <c r="H11" s="173"/>
      <c r="I11" s="95"/>
      <c r="P11" s="137"/>
      <c r="Q11" s="21"/>
      <c r="R11" s="21"/>
      <c r="S11" s="21"/>
      <c r="T11" s="21"/>
      <c r="U11" s="21"/>
    </row>
    <row r="12" spans="1:21" ht="15.75">
      <c r="A12" s="174"/>
      <c r="B12" s="95"/>
      <c r="C12" s="95"/>
      <c r="D12" s="95"/>
      <c r="E12" s="95"/>
      <c r="F12" s="95"/>
      <c r="G12" s="95"/>
      <c r="H12" s="173"/>
      <c r="I12" s="95"/>
      <c r="P12" s="137"/>
      <c r="Q12" s="21"/>
      <c r="R12" s="21"/>
      <c r="S12" s="21"/>
      <c r="T12" s="21"/>
      <c r="U12" s="21"/>
    </row>
    <row r="13" spans="1:21" ht="15.75">
      <c r="A13" s="174"/>
      <c r="B13" s="95"/>
      <c r="C13" s="95"/>
      <c r="D13" s="95"/>
      <c r="E13" s="95"/>
      <c r="F13" s="95"/>
      <c r="G13" s="95"/>
      <c r="H13" s="173"/>
      <c r="I13" s="95"/>
      <c r="P13" s="137"/>
      <c r="Q13" s="21"/>
      <c r="R13" s="21"/>
      <c r="S13" s="21"/>
      <c r="T13" s="21"/>
      <c r="U13" s="21"/>
    </row>
    <row r="14" spans="1:21" ht="15.75">
      <c r="A14" s="174"/>
      <c r="B14" s="95"/>
      <c r="C14" s="95"/>
      <c r="D14" s="95"/>
      <c r="E14" s="95"/>
      <c r="F14" s="95"/>
      <c r="G14" s="95"/>
      <c r="H14" s="173"/>
      <c r="I14" s="95"/>
      <c r="P14" s="137"/>
      <c r="Q14" s="21"/>
      <c r="R14" s="21"/>
      <c r="S14" s="21"/>
      <c r="T14" s="21"/>
      <c r="U14" s="21"/>
    </row>
    <row r="15" spans="1:21" ht="15.75">
      <c r="A15" s="174"/>
      <c r="B15" s="95"/>
      <c r="C15" s="95"/>
      <c r="D15" s="95"/>
      <c r="E15" s="95"/>
      <c r="F15" s="95"/>
      <c r="G15" s="95"/>
      <c r="H15" s="173"/>
      <c r="I15" s="95"/>
      <c r="P15" s="137"/>
      <c r="Q15" s="21"/>
      <c r="R15" s="21"/>
      <c r="S15" s="21"/>
      <c r="T15" s="21"/>
      <c r="U15" s="21"/>
    </row>
    <row r="16" spans="1:21" ht="15.75">
      <c r="A16" s="174"/>
      <c r="B16" s="95"/>
      <c r="C16" s="95"/>
      <c r="D16" s="95"/>
      <c r="E16" s="95"/>
      <c r="F16" s="95"/>
      <c r="G16" s="95"/>
      <c r="H16" s="173"/>
      <c r="I16" s="95"/>
      <c r="P16" s="137"/>
      <c r="Q16" s="21"/>
      <c r="R16" s="21"/>
      <c r="S16" s="21"/>
      <c r="T16" s="21"/>
      <c r="U16" s="21"/>
    </row>
    <row r="17" spans="1:21" ht="15.75">
      <c r="A17" s="174"/>
      <c r="B17" s="95"/>
      <c r="C17" s="95"/>
      <c r="D17" s="95"/>
      <c r="E17" s="95"/>
      <c r="F17" s="95"/>
      <c r="G17" s="95"/>
      <c r="H17" s="173"/>
      <c r="I17" s="95"/>
      <c r="P17" s="137"/>
      <c r="Q17" s="21"/>
      <c r="R17" s="21"/>
      <c r="S17" s="21"/>
      <c r="T17" s="21"/>
      <c r="U17" s="21"/>
    </row>
    <row r="18" spans="1:21" ht="15.75">
      <c r="A18" s="174"/>
      <c r="B18" s="95"/>
      <c r="C18" s="95"/>
      <c r="D18" s="95"/>
      <c r="E18" s="95"/>
      <c r="F18" s="95"/>
      <c r="G18" s="95"/>
      <c r="H18" s="173"/>
      <c r="I18" s="95"/>
      <c r="P18" s="137"/>
      <c r="Q18" s="21"/>
      <c r="R18" s="21"/>
      <c r="S18" s="21"/>
      <c r="T18" s="21"/>
      <c r="U18" s="21"/>
    </row>
    <row r="19" spans="1:21" ht="15.75" customHeight="1">
      <c r="A19" s="8"/>
      <c r="B19" s="18"/>
      <c r="C19" s="18"/>
      <c r="D19" s="18"/>
      <c r="E19" s="18"/>
      <c r="F19" s="18"/>
      <c r="G19" s="18"/>
      <c r="H19" s="150"/>
      <c r="I19" s="18"/>
      <c r="P19" s="139" t="s">
        <v>249</v>
      </c>
      <c r="Q19" s="21"/>
      <c r="R19" s="21"/>
      <c r="S19" s="21"/>
      <c r="T19" s="21"/>
      <c r="U19" s="21"/>
    </row>
    <row r="20" spans="1:21" ht="31.5" customHeight="1">
      <c r="A20" s="146" t="s">
        <v>825</v>
      </c>
      <c r="B20" s="143" t="s">
        <v>808</v>
      </c>
      <c r="C20" s="143" t="s">
        <v>822</v>
      </c>
      <c r="D20" s="143" t="s">
        <v>826</v>
      </c>
      <c r="E20" s="143" t="s">
        <v>810</v>
      </c>
      <c r="F20" s="143"/>
      <c r="G20" s="143" t="s">
        <v>823</v>
      </c>
      <c r="H20" s="148" t="s">
        <v>824</v>
      </c>
      <c r="I20" s="143" t="s">
        <v>809</v>
      </c>
      <c r="P20" s="140" t="s">
        <v>250</v>
      </c>
      <c r="Q20" s="21"/>
      <c r="R20" s="21"/>
      <c r="S20" s="21"/>
      <c r="T20" s="21"/>
      <c r="U20" s="21"/>
    </row>
    <row r="21" spans="1:21" ht="18" customHeight="1">
      <c r="A21" s="172">
        <v>44277</v>
      </c>
      <c r="B21" s="7"/>
      <c r="C21" s="7"/>
      <c r="D21" s="7">
        <v>135045</v>
      </c>
      <c r="E21" s="7">
        <v>90</v>
      </c>
      <c r="F21" s="7">
        <v>90</v>
      </c>
      <c r="G21" s="7">
        <f t="shared" ref="G21:G38" si="0">F21-C21</f>
        <v>90</v>
      </c>
      <c r="H21" s="7"/>
      <c r="I21" s="7"/>
      <c r="J21" s="1">
        <v>170</v>
      </c>
      <c r="P21" s="139" t="s">
        <v>247</v>
      </c>
      <c r="Q21" s="21"/>
      <c r="R21" s="21"/>
      <c r="S21" s="21"/>
      <c r="T21" s="21"/>
      <c r="U21" s="21"/>
    </row>
    <row r="22" spans="1:21" ht="14.25" customHeight="1">
      <c r="A22" s="172">
        <v>44294</v>
      </c>
      <c r="B22" s="7">
        <v>0</v>
      </c>
      <c r="C22" s="7">
        <f>C31+B22</f>
        <v>10</v>
      </c>
      <c r="D22" s="7">
        <v>135045</v>
      </c>
      <c r="E22" s="7">
        <v>60</v>
      </c>
      <c r="F22" s="7">
        <f>F31+E22</f>
        <v>150</v>
      </c>
      <c r="G22" s="7">
        <f t="shared" ref="G22:G27" si="1">F22-C22</f>
        <v>140</v>
      </c>
      <c r="H22" s="7"/>
      <c r="I22" s="7"/>
      <c r="J22" s="1" t="s">
        <v>853</v>
      </c>
      <c r="P22" s="140" t="s">
        <v>248</v>
      </c>
      <c r="Q22" s="21"/>
      <c r="R22" s="21"/>
      <c r="S22" s="21"/>
      <c r="T22" s="21"/>
      <c r="U22" s="21"/>
    </row>
    <row r="23" spans="1:21" ht="15.75">
      <c r="A23" s="172">
        <v>44310</v>
      </c>
      <c r="B23" s="7">
        <v>0</v>
      </c>
      <c r="C23" s="7">
        <f>C33+B23</f>
        <v>40</v>
      </c>
      <c r="D23" s="7">
        <v>135045</v>
      </c>
      <c r="E23" s="7">
        <v>30</v>
      </c>
      <c r="F23" s="7">
        <f>F33+E23</f>
        <v>180</v>
      </c>
      <c r="G23" s="7">
        <f t="shared" si="1"/>
        <v>140</v>
      </c>
      <c r="H23" s="7"/>
      <c r="I23" s="7"/>
      <c r="P23" s="137" t="s">
        <v>61</v>
      </c>
      <c r="Q23" s="21"/>
      <c r="R23" s="21"/>
      <c r="S23" s="21"/>
      <c r="T23" s="21"/>
      <c r="U23" s="21"/>
    </row>
    <row r="24" spans="1:21" ht="15.75">
      <c r="A24" s="172">
        <v>44313</v>
      </c>
      <c r="B24" s="7">
        <v>0</v>
      </c>
      <c r="C24" s="7">
        <f>C34+B24</f>
        <v>50</v>
      </c>
      <c r="D24" s="7">
        <v>135045</v>
      </c>
      <c r="E24" s="7">
        <v>30</v>
      </c>
      <c r="F24" s="7">
        <f>F34+E24</f>
        <v>210</v>
      </c>
      <c r="G24" s="7">
        <f t="shared" si="1"/>
        <v>160</v>
      </c>
      <c r="H24" s="7"/>
      <c r="I24" s="7"/>
      <c r="P24" s="137" t="s">
        <v>60</v>
      </c>
      <c r="Q24" s="21"/>
      <c r="R24" s="21"/>
      <c r="S24" s="21"/>
      <c r="T24" s="21"/>
      <c r="U24" s="21"/>
    </row>
    <row r="25" spans="1:21" ht="15.75">
      <c r="A25" s="172">
        <v>44317</v>
      </c>
      <c r="B25" s="7">
        <v>0</v>
      </c>
      <c r="C25" s="7">
        <f>C24+B25</f>
        <v>50</v>
      </c>
      <c r="D25" s="7">
        <v>135045</v>
      </c>
      <c r="E25" s="7">
        <v>60</v>
      </c>
      <c r="F25" s="7">
        <f>F24+E25</f>
        <v>270</v>
      </c>
      <c r="G25" s="7">
        <f t="shared" si="1"/>
        <v>220</v>
      </c>
      <c r="H25" s="7"/>
      <c r="I25" s="7"/>
      <c r="P25" s="137" t="s">
        <v>22</v>
      </c>
      <c r="Q25" s="21"/>
      <c r="R25" s="21"/>
      <c r="S25" s="21"/>
      <c r="T25" s="21"/>
      <c r="U25" s="21"/>
    </row>
    <row r="26" spans="1:21" ht="15.75">
      <c r="A26" s="172">
        <v>44323</v>
      </c>
      <c r="B26" s="7">
        <v>0</v>
      </c>
      <c r="C26" s="7">
        <f>C35+B26</f>
        <v>60</v>
      </c>
      <c r="D26" s="7"/>
      <c r="E26" s="7">
        <v>0</v>
      </c>
      <c r="F26" s="7">
        <f>F35+E26</f>
        <v>270</v>
      </c>
      <c r="G26" s="7">
        <f t="shared" si="1"/>
        <v>210</v>
      </c>
      <c r="H26" s="7"/>
      <c r="I26" s="7"/>
      <c r="P26" s="137"/>
      <c r="Q26" s="21"/>
      <c r="R26" s="21"/>
      <c r="S26" s="21"/>
      <c r="T26" s="21"/>
      <c r="U26" s="21"/>
    </row>
    <row r="27" spans="1:21" ht="15.75">
      <c r="A27" s="172">
        <v>44334</v>
      </c>
      <c r="B27" s="7">
        <v>0</v>
      </c>
      <c r="C27" s="7">
        <f>C38+B27</f>
        <v>140</v>
      </c>
      <c r="D27" s="7">
        <v>135048</v>
      </c>
      <c r="E27" s="7">
        <v>90</v>
      </c>
      <c r="F27" s="7">
        <f>F38+E27</f>
        <v>360</v>
      </c>
      <c r="G27" s="7">
        <f t="shared" si="1"/>
        <v>220</v>
      </c>
      <c r="H27" s="7">
        <v>120</v>
      </c>
      <c r="I27" s="7">
        <f>G27-H27</f>
        <v>100</v>
      </c>
      <c r="P27" s="137" t="s">
        <v>24</v>
      </c>
      <c r="Q27" s="21"/>
      <c r="R27" s="21"/>
      <c r="S27" s="21"/>
      <c r="T27" s="21"/>
      <c r="U27" s="21"/>
    </row>
    <row r="28" spans="1:21" ht="15.75">
      <c r="A28" s="7"/>
      <c r="B28" s="7"/>
      <c r="C28" s="7"/>
      <c r="D28" s="7"/>
      <c r="E28" s="7"/>
      <c r="F28" s="7"/>
      <c r="G28" s="7"/>
      <c r="H28" s="7"/>
      <c r="I28" s="7"/>
      <c r="P28" s="137"/>
      <c r="Q28" s="21"/>
      <c r="R28" s="21"/>
      <c r="S28" s="21"/>
      <c r="T28" s="21"/>
      <c r="U28" s="21"/>
    </row>
    <row r="29" spans="1:21" ht="15.75">
      <c r="A29" s="7"/>
      <c r="B29" s="7"/>
      <c r="C29" s="7"/>
      <c r="D29" s="7"/>
      <c r="E29" s="7"/>
      <c r="F29" s="7"/>
      <c r="G29" s="7"/>
      <c r="H29" s="7"/>
      <c r="I29" s="7"/>
      <c r="P29" s="137"/>
      <c r="Q29" s="21"/>
      <c r="R29" s="21"/>
      <c r="S29" s="21"/>
      <c r="T29" s="21"/>
      <c r="U29" s="21"/>
    </row>
    <row r="30" spans="1:21" ht="15.75">
      <c r="A30" s="7"/>
      <c r="B30" s="7"/>
      <c r="C30" s="7"/>
      <c r="D30" s="7"/>
      <c r="E30" s="7"/>
      <c r="F30" s="7"/>
      <c r="G30" s="7"/>
      <c r="H30" s="7"/>
      <c r="I30" s="7"/>
      <c r="P30" s="137"/>
      <c r="Q30" s="21"/>
      <c r="R30" s="21"/>
      <c r="S30" s="21"/>
      <c r="T30" s="21"/>
      <c r="U30" s="21"/>
    </row>
    <row r="31" spans="1:21" ht="15" customHeight="1">
      <c r="A31" s="174">
        <v>44290</v>
      </c>
      <c r="B31" s="95">
        <v>10</v>
      </c>
      <c r="C31" s="95">
        <v>10</v>
      </c>
      <c r="D31" s="95"/>
      <c r="E31" s="95">
        <v>0</v>
      </c>
      <c r="F31" s="95">
        <f>F21+E31</f>
        <v>90</v>
      </c>
      <c r="G31" s="95">
        <f t="shared" si="0"/>
        <v>80</v>
      </c>
      <c r="H31" s="173"/>
      <c r="I31" s="95"/>
      <c r="P31" s="139"/>
      <c r="Q31" s="21"/>
      <c r="R31" s="21"/>
      <c r="S31" s="21"/>
      <c r="T31" s="21"/>
      <c r="U31" s="21"/>
    </row>
    <row r="32" spans="1:21" ht="14.25" customHeight="1">
      <c r="A32" s="174">
        <v>44300</v>
      </c>
      <c r="B32" s="95">
        <v>20</v>
      </c>
      <c r="C32" s="95">
        <f>C22+B32</f>
        <v>30</v>
      </c>
      <c r="D32" s="95"/>
      <c r="E32" s="95">
        <v>0</v>
      </c>
      <c r="F32" s="95">
        <f>F22+E32</f>
        <v>150</v>
      </c>
      <c r="G32" s="95">
        <f t="shared" si="0"/>
        <v>120</v>
      </c>
      <c r="H32" s="173"/>
      <c r="I32" s="95"/>
      <c r="P32" s="140"/>
      <c r="Q32" s="21"/>
      <c r="R32" s="21"/>
      <c r="S32" s="21"/>
      <c r="T32" s="21"/>
      <c r="U32" s="21"/>
    </row>
    <row r="33" spans="1:21" ht="14.25" customHeight="1">
      <c r="A33" s="174">
        <v>44301</v>
      </c>
      <c r="B33" s="95">
        <v>10</v>
      </c>
      <c r="C33" s="95">
        <f t="shared" ref="C33:C38" si="2">C32+B33</f>
        <v>40</v>
      </c>
      <c r="D33" s="95"/>
      <c r="E33" s="95">
        <v>0</v>
      </c>
      <c r="F33" s="95">
        <f t="shared" ref="F33:F38" si="3">F32+E33</f>
        <v>150</v>
      </c>
      <c r="G33" s="95">
        <f t="shared" si="0"/>
        <v>110</v>
      </c>
      <c r="H33" s="173"/>
      <c r="I33" s="95"/>
      <c r="P33" s="140"/>
      <c r="Q33" s="21"/>
      <c r="R33" s="21"/>
      <c r="S33" s="21"/>
      <c r="T33" s="21"/>
      <c r="U33" s="21"/>
    </row>
    <row r="34" spans="1:21" ht="15.75">
      <c r="A34" s="174">
        <v>44312</v>
      </c>
      <c r="B34" s="95">
        <v>10</v>
      </c>
      <c r="C34" s="95">
        <f>C23+B34</f>
        <v>50</v>
      </c>
      <c r="D34" s="95"/>
      <c r="E34" s="95">
        <v>0</v>
      </c>
      <c r="F34" s="95">
        <f>F23+E34</f>
        <v>180</v>
      </c>
      <c r="G34" s="95">
        <f t="shared" si="0"/>
        <v>130</v>
      </c>
      <c r="H34" s="173"/>
      <c r="I34" s="95"/>
      <c r="P34" s="137"/>
      <c r="Q34" s="21"/>
      <c r="R34" s="21"/>
      <c r="S34" s="21"/>
      <c r="T34" s="21"/>
      <c r="U34" s="21"/>
    </row>
    <row r="35" spans="1:21" ht="15.75">
      <c r="A35" s="174">
        <v>44320</v>
      </c>
      <c r="B35" s="95">
        <v>10</v>
      </c>
      <c r="C35" s="95">
        <f>C25+B35</f>
        <v>60</v>
      </c>
      <c r="D35" s="95"/>
      <c r="E35" s="95">
        <v>0</v>
      </c>
      <c r="F35" s="95">
        <f>F25+E35</f>
        <v>270</v>
      </c>
      <c r="G35" s="95">
        <f t="shared" si="0"/>
        <v>210</v>
      </c>
      <c r="H35" s="173"/>
      <c r="I35" s="95"/>
      <c r="P35" s="137"/>
      <c r="Q35" s="21"/>
      <c r="R35" s="21"/>
      <c r="S35" s="21"/>
      <c r="T35" s="21"/>
      <c r="U35" s="21"/>
    </row>
    <row r="36" spans="1:21" ht="15.75">
      <c r="A36" s="174">
        <v>44323</v>
      </c>
      <c r="B36" s="95">
        <v>10</v>
      </c>
      <c r="C36" s="95">
        <f>C26+B36</f>
        <v>70</v>
      </c>
      <c r="D36" s="95"/>
      <c r="E36" s="95">
        <v>0</v>
      </c>
      <c r="F36" s="95">
        <f>F26+E36</f>
        <v>270</v>
      </c>
      <c r="G36" s="95">
        <f t="shared" si="0"/>
        <v>200</v>
      </c>
      <c r="H36" s="173"/>
      <c r="I36" s="95"/>
      <c r="P36" s="137"/>
      <c r="Q36" s="21"/>
      <c r="R36" s="21"/>
      <c r="S36" s="21"/>
      <c r="T36" s="21"/>
      <c r="U36" s="21"/>
    </row>
    <row r="37" spans="1:21" ht="15.75">
      <c r="A37" s="174">
        <v>44323</v>
      </c>
      <c r="B37" s="95">
        <v>60</v>
      </c>
      <c r="C37" s="95">
        <f t="shared" si="2"/>
        <v>130</v>
      </c>
      <c r="D37" s="95"/>
      <c r="E37" s="95">
        <v>0</v>
      </c>
      <c r="F37" s="95">
        <f t="shared" si="3"/>
        <v>270</v>
      </c>
      <c r="G37" s="95">
        <f t="shared" si="0"/>
        <v>140</v>
      </c>
      <c r="H37" s="173"/>
      <c r="I37" s="95"/>
      <c r="P37" s="137"/>
      <c r="Q37" s="21"/>
      <c r="R37" s="21"/>
      <c r="S37" s="21"/>
      <c r="T37" s="21"/>
      <c r="U37" s="21"/>
    </row>
    <row r="38" spans="1:21" ht="15.75">
      <c r="A38" s="174">
        <v>44324</v>
      </c>
      <c r="B38" s="95">
        <v>10</v>
      </c>
      <c r="C38" s="95">
        <f t="shared" si="2"/>
        <v>140</v>
      </c>
      <c r="D38" s="95"/>
      <c r="E38" s="95">
        <v>0</v>
      </c>
      <c r="F38" s="95">
        <f t="shared" si="3"/>
        <v>270</v>
      </c>
      <c r="G38" s="95">
        <f t="shared" si="0"/>
        <v>130</v>
      </c>
      <c r="H38" s="173"/>
      <c r="I38" s="95"/>
      <c r="P38" s="137"/>
      <c r="Q38" s="21"/>
      <c r="R38" s="21"/>
      <c r="S38" s="21"/>
      <c r="T38" s="21"/>
      <c r="U38" s="21"/>
    </row>
    <row r="39" spans="1:21" ht="15.75">
      <c r="A39" s="174"/>
      <c r="B39" s="95"/>
      <c r="C39" s="95"/>
      <c r="D39" s="95"/>
      <c r="E39" s="95"/>
      <c r="F39" s="95"/>
      <c r="G39" s="95"/>
      <c r="H39" s="173"/>
      <c r="I39" s="95"/>
      <c r="P39" s="144"/>
      <c r="Q39" s="39"/>
      <c r="R39" s="39"/>
      <c r="S39" s="39"/>
      <c r="T39" s="39"/>
      <c r="U39" s="39"/>
    </row>
    <row r="40" spans="1:21" ht="15.75">
      <c r="A40" s="174"/>
      <c r="B40" s="95"/>
      <c r="C40" s="95"/>
      <c r="D40" s="95"/>
      <c r="E40" s="95"/>
      <c r="F40" s="95"/>
      <c r="G40" s="95"/>
      <c r="H40" s="173"/>
      <c r="I40" s="95"/>
      <c r="P40" s="144"/>
      <c r="Q40" s="39"/>
      <c r="R40" s="39"/>
      <c r="S40" s="39"/>
      <c r="T40" s="39"/>
      <c r="U40" s="39"/>
    </row>
    <row r="41" spans="1:21" ht="15.75">
      <c r="A41" s="174"/>
      <c r="B41" s="95"/>
      <c r="C41" s="95"/>
      <c r="D41" s="95"/>
      <c r="E41" s="95"/>
      <c r="F41" s="95"/>
      <c r="G41" s="95"/>
      <c r="H41" s="173"/>
      <c r="I41" s="95"/>
      <c r="P41" s="144"/>
      <c r="Q41" s="39"/>
      <c r="R41" s="39"/>
      <c r="S41" s="39"/>
      <c r="T41" s="39"/>
      <c r="U41" s="39"/>
    </row>
    <row r="42" spans="1:21" ht="15.75">
      <c r="A42" s="174"/>
      <c r="B42" s="95"/>
      <c r="C42" s="95"/>
      <c r="D42" s="95"/>
      <c r="E42" s="95"/>
      <c r="F42" s="95"/>
      <c r="G42" s="95"/>
      <c r="H42" s="173"/>
      <c r="I42" s="95"/>
      <c r="P42" s="144"/>
      <c r="Q42" s="39"/>
      <c r="R42" s="39"/>
      <c r="S42" s="39"/>
      <c r="T42" s="39"/>
      <c r="U42" s="39"/>
    </row>
    <row r="43" spans="1:21" ht="15.75">
      <c r="A43" s="174"/>
      <c r="B43" s="95"/>
      <c r="C43" s="95"/>
      <c r="D43" s="95"/>
      <c r="E43" s="95"/>
      <c r="F43" s="95"/>
      <c r="G43" s="95"/>
      <c r="H43" s="173"/>
      <c r="I43" s="95"/>
      <c r="P43" s="144"/>
      <c r="Q43" s="39"/>
      <c r="R43" s="39"/>
      <c r="S43" s="39"/>
      <c r="T43" s="39"/>
      <c r="U43" s="39"/>
    </row>
    <row r="44" spans="1:21" ht="15.75">
      <c r="A44" s="122"/>
      <c r="B44" s="10"/>
      <c r="C44" s="10"/>
      <c r="D44" s="10"/>
      <c r="E44" s="10"/>
      <c r="F44" s="10"/>
      <c r="G44" s="10"/>
      <c r="H44" s="83"/>
      <c r="I44" s="18"/>
      <c r="P44" s="144"/>
      <c r="Q44" s="39"/>
      <c r="R44" s="39"/>
      <c r="S44" s="39"/>
      <c r="T44" s="39"/>
      <c r="U44" s="39"/>
    </row>
    <row r="45" spans="1:21" ht="15.75">
      <c r="A45" s="146" t="s">
        <v>811</v>
      </c>
      <c r="B45" s="143" t="s">
        <v>808</v>
      </c>
      <c r="C45" s="143" t="s">
        <v>822</v>
      </c>
      <c r="D45" s="143" t="s">
        <v>826</v>
      </c>
      <c r="E45" s="143" t="s">
        <v>810</v>
      </c>
      <c r="F45" s="143"/>
      <c r="G45" s="143" t="s">
        <v>823</v>
      </c>
      <c r="H45" s="148" t="s">
        <v>824</v>
      </c>
      <c r="I45" s="143" t="s">
        <v>809</v>
      </c>
      <c r="P45" s="144"/>
      <c r="Q45" s="39"/>
      <c r="R45" s="39"/>
      <c r="S45" s="39"/>
      <c r="T45" s="39"/>
      <c r="U45" s="39"/>
    </row>
    <row r="46" spans="1:21" ht="15.75">
      <c r="A46" s="168">
        <v>44336</v>
      </c>
      <c r="B46" s="56">
        <v>0</v>
      </c>
      <c r="C46" s="56">
        <v>0</v>
      </c>
      <c r="D46" s="56" t="s">
        <v>827</v>
      </c>
      <c r="E46" s="56">
        <v>90</v>
      </c>
      <c r="F46" s="56">
        <f>F45+E46</f>
        <v>90</v>
      </c>
      <c r="G46" s="56">
        <v>90</v>
      </c>
      <c r="H46" s="169">
        <v>90</v>
      </c>
      <c r="I46" s="56">
        <v>0</v>
      </c>
      <c r="P46" s="144"/>
      <c r="Q46" s="39"/>
      <c r="R46" s="39"/>
      <c r="S46" s="39"/>
      <c r="T46" s="39"/>
      <c r="U46" s="39"/>
    </row>
    <row r="47" spans="1:21" ht="15.75">
      <c r="A47" s="168">
        <v>44338</v>
      </c>
      <c r="B47" s="56">
        <v>10</v>
      </c>
      <c r="C47" s="56">
        <f>B47+C46</f>
        <v>10</v>
      </c>
      <c r="D47" s="56" t="s">
        <v>829</v>
      </c>
      <c r="E47" s="56">
        <v>0</v>
      </c>
      <c r="F47" s="56">
        <f t="shared" ref="F47:F57" si="4">F46+E47</f>
        <v>90</v>
      </c>
      <c r="G47" s="56">
        <f t="shared" ref="G47:G57" si="5">F47-C47</f>
        <v>80</v>
      </c>
      <c r="H47" s="169">
        <v>80</v>
      </c>
      <c r="I47" s="56">
        <v>0</v>
      </c>
      <c r="P47" s="144"/>
      <c r="Q47" s="39"/>
      <c r="R47" s="39"/>
      <c r="S47" s="39"/>
      <c r="T47" s="39"/>
      <c r="U47" s="39"/>
    </row>
    <row r="48" spans="1:21" ht="15.75">
      <c r="A48" s="109"/>
      <c r="B48" s="56"/>
      <c r="C48" s="56"/>
      <c r="D48" s="56"/>
      <c r="E48" s="56"/>
      <c r="F48" s="56">
        <f t="shared" si="4"/>
        <v>90</v>
      </c>
      <c r="G48" s="56">
        <f t="shared" si="5"/>
        <v>90</v>
      </c>
      <c r="H48" s="169"/>
      <c r="I48" s="56"/>
      <c r="P48" s="144"/>
      <c r="Q48" s="39"/>
      <c r="R48" s="39"/>
      <c r="S48" s="39"/>
      <c r="T48" s="39"/>
      <c r="U48" s="39"/>
    </row>
    <row r="49" spans="1:21" ht="15.75">
      <c r="A49" s="109"/>
      <c r="B49" s="56"/>
      <c r="C49" s="56"/>
      <c r="D49" s="56"/>
      <c r="E49" s="56"/>
      <c r="F49" s="56">
        <f t="shared" si="4"/>
        <v>90</v>
      </c>
      <c r="G49" s="56">
        <f t="shared" si="5"/>
        <v>90</v>
      </c>
      <c r="H49" s="169"/>
      <c r="I49" s="56"/>
      <c r="P49" s="144"/>
      <c r="Q49" s="39"/>
      <c r="R49" s="39"/>
      <c r="S49" s="39"/>
      <c r="T49" s="39"/>
      <c r="U49" s="39"/>
    </row>
    <row r="50" spans="1:21" ht="15.75">
      <c r="A50" s="109"/>
      <c r="B50" s="56"/>
      <c r="C50" s="56"/>
      <c r="D50" s="56"/>
      <c r="E50" s="56"/>
      <c r="F50" s="56">
        <f t="shared" si="4"/>
        <v>90</v>
      </c>
      <c r="G50" s="56">
        <f t="shared" si="5"/>
        <v>90</v>
      </c>
      <c r="H50" s="169"/>
      <c r="I50" s="56"/>
      <c r="P50" s="144"/>
      <c r="Q50" s="39"/>
      <c r="R50" s="39"/>
      <c r="S50" s="39"/>
      <c r="T50" s="39"/>
      <c r="U50" s="39"/>
    </row>
    <row r="51" spans="1:21" ht="15.75">
      <c r="A51" s="153"/>
      <c r="B51" s="95"/>
      <c r="C51" s="95"/>
      <c r="D51" s="95"/>
      <c r="E51" s="95"/>
      <c r="F51" s="95"/>
      <c r="G51" s="95"/>
      <c r="H51" s="173"/>
      <c r="I51" s="95"/>
      <c r="P51" s="144"/>
      <c r="Q51" s="39"/>
      <c r="R51" s="39"/>
      <c r="S51" s="39"/>
      <c r="T51" s="39"/>
      <c r="U51" s="39"/>
    </row>
    <row r="52" spans="1:21" ht="15.75">
      <c r="A52" s="153"/>
      <c r="B52" s="95"/>
      <c r="C52" s="95"/>
      <c r="D52" s="95"/>
      <c r="E52" s="95"/>
      <c r="F52" s="95"/>
      <c r="G52" s="95"/>
      <c r="H52" s="173"/>
      <c r="I52" s="95"/>
      <c r="P52" s="144"/>
      <c r="Q52" s="39"/>
      <c r="R52" s="39"/>
      <c r="S52" s="39"/>
      <c r="T52" s="39"/>
      <c r="U52" s="39"/>
    </row>
    <row r="53" spans="1:21" ht="15.75">
      <c r="A53" s="153"/>
      <c r="B53" s="95"/>
      <c r="C53" s="95"/>
      <c r="D53" s="95"/>
      <c r="E53" s="95"/>
      <c r="F53" s="95"/>
      <c r="G53" s="95"/>
      <c r="H53" s="173"/>
      <c r="I53" s="95"/>
      <c r="P53" s="144"/>
      <c r="Q53" s="39"/>
      <c r="R53" s="39"/>
      <c r="S53" s="39"/>
      <c r="T53" s="39"/>
      <c r="U53" s="39"/>
    </row>
    <row r="54" spans="1:21" ht="15.75">
      <c r="A54" s="153"/>
      <c r="B54" s="95"/>
      <c r="C54" s="95"/>
      <c r="D54" s="95"/>
      <c r="E54" s="95"/>
      <c r="F54" s="95"/>
      <c r="G54" s="95"/>
      <c r="H54" s="173"/>
      <c r="I54" s="95"/>
      <c r="P54" s="144"/>
      <c r="Q54" s="39"/>
      <c r="R54" s="39"/>
      <c r="S54" s="39"/>
      <c r="T54" s="39"/>
      <c r="U54" s="39"/>
    </row>
    <row r="55" spans="1:21" ht="15.75">
      <c r="A55" s="153"/>
      <c r="B55" s="95"/>
      <c r="C55" s="95"/>
      <c r="D55" s="95"/>
      <c r="E55" s="95"/>
      <c r="F55" s="95"/>
      <c r="G55" s="95"/>
      <c r="H55" s="173"/>
      <c r="I55" s="95"/>
      <c r="P55" s="144"/>
      <c r="Q55" s="39"/>
      <c r="R55" s="39"/>
      <c r="S55" s="39"/>
      <c r="T55" s="39"/>
      <c r="U55" s="39"/>
    </row>
    <row r="56" spans="1:21" ht="15.75">
      <c r="A56" s="153"/>
      <c r="B56" s="95"/>
      <c r="C56" s="95"/>
      <c r="D56" s="95"/>
      <c r="E56" s="95"/>
      <c r="F56" s="95">
        <f>F50+E56</f>
        <v>90</v>
      </c>
      <c r="G56" s="95">
        <f t="shared" si="5"/>
        <v>90</v>
      </c>
      <c r="H56" s="173"/>
      <c r="I56" s="95"/>
      <c r="P56" s="144"/>
      <c r="Q56" s="39"/>
      <c r="R56" s="39"/>
      <c r="S56" s="39"/>
      <c r="T56" s="39"/>
      <c r="U56" s="39"/>
    </row>
    <row r="57" spans="1:21" ht="15.75">
      <c r="A57" s="153"/>
      <c r="B57" s="95"/>
      <c r="C57" s="95"/>
      <c r="D57" s="95"/>
      <c r="E57" s="95"/>
      <c r="F57" s="95">
        <f t="shared" si="4"/>
        <v>90</v>
      </c>
      <c r="G57" s="95">
        <f t="shared" si="5"/>
        <v>90</v>
      </c>
      <c r="H57" s="173"/>
      <c r="I57" s="95"/>
      <c r="P57" s="144"/>
      <c r="Q57" s="39"/>
      <c r="R57" s="39"/>
      <c r="S57" s="39"/>
      <c r="T57" s="39"/>
      <c r="U57" s="39"/>
    </row>
    <row r="58" spans="1:21" ht="15.75">
      <c r="A58"/>
      <c r="I58" s="18"/>
      <c r="P58" s="144"/>
      <c r="Q58" s="39"/>
      <c r="R58" s="39"/>
      <c r="S58" s="39"/>
      <c r="T58" s="39"/>
      <c r="U58" s="39"/>
    </row>
    <row r="59" spans="1:21" ht="15.75">
      <c r="A59" s="146" t="s">
        <v>70</v>
      </c>
      <c r="B59" s="143" t="s">
        <v>808</v>
      </c>
      <c r="C59" s="143" t="s">
        <v>822</v>
      </c>
      <c r="D59" s="143" t="s">
        <v>826</v>
      </c>
      <c r="E59" s="143" t="s">
        <v>810</v>
      </c>
      <c r="F59" s="143"/>
      <c r="G59" s="143" t="s">
        <v>823</v>
      </c>
      <c r="H59" s="148" t="s">
        <v>824</v>
      </c>
      <c r="I59" s="143" t="s">
        <v>809</v>
      </c>
      <c r="P59" s="144"/>
      <c r="Q59" s="39"/>
      <c r="R59" s="39"/>
      <c r="S59" s="39"/>
      <c r="T59" s="39"/>
      <c r="U59" s="39"/>
    </row>
    <row r="60" spans="1:21" ht="15.75">
      <c r="A60" s="168">
        <v>44338</v>
      </c>
      <c r="B60" s="56">
        <v>0</v>
      </c>
      <c r="C60" s="56">
        <v>0</v>
      </c>
      <c r="D60" s="56" t="s">
        <v>3</v>
      </c>
      <c r="E60" s="56">
        <v>90</v>
      </c>
      <c r="F60" s="56"/>
      <c r="G60" s="56">
        <v>90</v>
      </c>
      <c r="H60" s="169">
        <v>90</v>
      </c>
      <c r="I60" s="56">
        <v>0</v>
      </c>
      <c r="P60" s="144"/>
      <c r="Q60" s="39"/>
      <c r="R60" s="39"/>
      <c r="S60" s="39"/>
      <c r="T60" s="39"/>
      <c r="U60" s="39"/>
    </row>
    <row r="61" spans="1:21" ht="15.75">
      <c r="A61" s="168"/>
      <c r="B61" s="56">
        <v>30</v>
      </c>
      <c r="C61" s="56">
        <v>30</v>
      </c>
      <c r="D61" s="56"/>
      <c r="E61" s="56">
        <v>0</v>
      </c>
      <c r="F61" s="56"/>
      <c r="G61" s="56">
        <v>60</v>
      </c>
      <c r="H61" s="169">
        <v>60</v>
      </c>
      <c r="I61" s="56">
        <v>0</v>
      </c>
      <c r="P61" s="144"/>
      <c r="Q61" s="39"/>
      <c r="R61" s="39"/>
      <c r="S61" s="39"/>
      <c r="T61" s="39"/>
      <c r="U61" s="39"/>
    </row>
    <row r="62" spans="1:21" ht="15.75">
      <c r="A62" s="147"/>
      <c r="B62" s="11"/>
      <c r="C62" s="11"/>
      <c r="D62" s="11"/>
      <c r="E62" s="11"/>
      <c r="F62" s="11"/>
      <c r="G62" s="11"/>
      <c r="H62" s="149"/>
      <c r="I62" s="11"/>
      <c r="P62" s="144"/>
      <c r="Q62" s="39"/>
      <c r="R62" s="39"/>
      <c r="S62" s="39"/>
      <c r="T62" s="39"/>
      <c r="U62" s="39"/>
    </row>
    <row r="63" spans="1:21" ht="15.75">
      <c r="A63" s="174"/>
      <c r="B63" s="95"/>
      <c r="C63" s="95"/>
      <c r="D63" s="95"/>
      <c r="E63" s="95"/>
      <c r="F63" s="95"/>
      <c r="G63" s="95"/>
      <c r="H63" s="173"/>
      <c r="I63" s="95"/>
      <c r="P63" s="144"/>
      <c r="Q63" s="39"/>
      <c r="R63" s="39"/>
      <c r="S63" s="39"/>
      <c r="T63" s="39"/>
      <c r="U63" s="39"/>
    </row>
    <row r="64" spans="1:21" ht="15.75">
      <c r="A64" s="174"/>
      <c r="B64" s="95"/>
      <c r="C64" s="95"/>
      <c r="D64" s="95"/>
      <c r="E64" s="95"/>
      <c r="F64" s="95"/>
      <c r="G64" s="95"/>
      <c r="H64" s="95"/>
      <c r="I64" s="95"/>
      <c r="P64" s="144"/>
      <c r="Q64" s="39"/>
      <c r="R64" s="39"/>
      <c r="S64" s="39"/>
      <c r="T64" s="39"/>
      <c r="U64" s="39"/>
    </row>
    <row r="65" spans="1:21" ht="18" customHeight="1">
      <c r="B65" t="s">
        <v>317</v>
      </c>
      <c r="C65" s="1"/>
      <c r="D65" s="1"/>
      <c r="E65" s="1"/>
      <c r="F65" s="1"/>
    </row>
    <row r="66" spans="1:21" ht="15.75">
      <c r="A66" s="146" t="s">
        <v>830</v>
      </c>
      <c r="B66" s="143" t="s">
        <v>808</v>
      </c>
      <c r="C66" s="143" t="s">
        <v>822</v>
      </c>
      <c r="D66" s="143" t="s">
        <v>826</v>
      </c>
      <c r="E66" s="143" t="s">
        <v>810</v>
      </c>
      <c r="F66" s="143"/>
      <c r="G66" s="143" t="s">
        <v>823</v>
      </c>
      <c r="H66" s="148" t="s">
        <v>824</v>
      </c>
      <c r="I66" s="143" t="s">
        <v>809</v>
      </c>
      <c r="P66" s="144"/>
      <c r="Q66" s="39"/>
      <c r="R66" s="39"/>
      <c r="S66" s="39"/>
      <c r="T66" s="39"/>
      <c r="U66" s="39"/>
    </row>
    <row r="67" spans="1:21" ht="15.75">
      <c r="A67" s="168">
        <v>44313</v>
      </c>
      <c r="B67" s="56">
        <v>0</v>
      </c>
      <c r="C67" s="56">
        <v>0</v>
      </c>
      <c r="D67" s="56" t="s">
        <v>831</v>
      </c>
      <c r="E67" s="56">
        <v>120</v>
      </c>
      <c r="F67" s="56"/>
      <c r="G67" s="56">
        <v>120</v>
      </c>
      <c r="H67" s="169">
        <v>120</v>
      </c>
      <c r="I67" s="56">
        <v>0</v>
      </c>
      <c r="P67" s="144"/>
      <c r="Q67" s="39"/>
      <c r="R67" s="39"/>
      <c r="S67" s="39"/>
      <c r="T67" s="39"/>
      <c r="U67" s="39"/>
    </row>
    <row r="68" spans="1:21" ht="15.75">
      <c r="A68" s="168"/>
      <c r="B68" s="56"/>
      <c r="C68" s="56"/>
      <c r="D68" s="56"/>
      <c r="E68" s="56"/>
      <c r="F68" s="56"/>
      <c r="G68" s="56"/>
      <c r="H68" s="169"/>
      <c r="I68" s="56"/>
      <c r="P68" s="144"/>
      <c r="Q68" s="39"/>
      <c r="R68" s="39"/>
      <c r="S68" s="39"/>
      <c r="T68" s="39"/>
      <c r="U68" s="39"/>
    </row>
    <row r="69" spans="1:21" ht="15.75">
      <c r="A69" s="168"/>
      <c r="B69" s="56"/>
      <c r="C69" s="56"/>
      <c r="D69" s="56"/>
      <c r="E69" s="56"/>
      <c r="F69" s="56"/>
      <c r="G69" s="56"/>
      <c r="H69" s="169"/>
      <c r="I69" s="56"/>
      <c r="P69" s="144"/>
      <c r="Q69" s="39"/>
      <c r="R69" s="39"/>
      <c r="S69" s="39"/>
      <c r="T69" s="39"/>
      <c r="U69" s="39"/>
    </row>
    <row r="70" spans="1:21" ht="15.75">
      <c r="A70" s="147"/>
      <c r="B70" s="11"/>
      <c r="C70" s="11"/>
      <c r="D70" s="11"/>
      <c r="E70" s="11"/>
      <c r="F70" s="11"/>
      <c r="G70" s="11"/>
      <c r="H70" s="149"/>
      <c r="I70" s="11"/>
      <c r="P70" s="144"/>
      <c r="Q70" s="39"/>
      <c r="R70" s="39"/>
      <c r="S70" s="39"/>
      <c r="T70" s="39"/>
      <c r="U70" s="39"/>
    </row>
    <row r="71" spans="1:21" ht="15.75">
      <c r="A71" s="174"/>
      <c r="B71" s="95"/>
      <c r="C71" s="95"/>
      <c r="D71" s="95"/>
      <c r="E71" s="95"/>
      <c r="F71" s="95"/>
      <c r="G71" s="95"/>
      <c r="H71" s="95"/>
      <c r="I71" s="95"/>
      <c r="P71" s="144"/>
      <c r="Q71" s="39"/>
      <c r="R71" s="39"/>
      <c r="S71" s="39"/>
      <c r="T71" s="39"/>
      <c r="U71" s="39"/>
    </row>
    <row r="72" spans="1:21" ht="15.75">
      <c r="A72" s="175"/>
      <c r="B72" s="175"/>
      <c r="C72" s="175"/>
      <c r="D72" s="175"/>
      <c r="E72" s="175"/>
      <c r="F72" s="175"/>
      <c r="G72" s="175"/>
      <c r="H72" s="175"/>
      <c r="I72" s="175"/>
      <c r="P72" s="144"/>
      <c r="Q72" s="39"/>
      <c r="R72" s="39"/>
      <c r="S72" s="39"/>
      <c r="T72" s="39"/>
      <c r="U72" s="39"/>
    </row>
    <row r="73" spans="1:21" ht="15.75">
      <c r="A73" s="146" t="s">
        <v>838</v>
      </c>
      <c r="B73" s="143" t="s">
        <v>808</v>
      </c>
      <c r="C73" s="143" t="s">
        <v>822</v>
      </c>
      <c r="D73" s="143" t="s">
        <v>826</v>
      </c>
      <c r="E73" s="143" t="s">
        <v>810</v>
      </c>
      <c r="F73" s="143"/>
      <c r="G73" s="143" t="s">
        <v>823</v>
      </c>
      <c r="H73" s="148" t="s">
        <v>824</v>
      </c>
      <c r="I73" s="143" t="s">
        <v>809</v>
      </c>
      <c r="P73" s="144"/>
      <c r="Q73" s="39"/>
      <c r="R73" s="39"/>
      <c r="S73" s="39"/>
      <c r="T73" s="39"/>
      <c r="U73" s="39"/>
    </row>
    <row r="74" spans="1:21" ht="15.75">
      <c r="A74" s="168"/>
      <c r="B74" s="56">
        <v>0</v>
      </c>
      <c r="C74" s="56">
        <v>0</v>
      </c>
      <c r="D74" s="56" t="s">
        <v>839</v>
      </c>
      <c r="E74" s="56">
        <v>2</v>
      </c>
      <c r="F74" s="56"/>
      <c r="G74" s="56">
        <v>2</v>
      </c>
      <c r="H74" s="169">
        <v>2</v>
      </c>
      <c r="I74" s="56">
        <v>0</v>
      </c>
      <c r="P74" s="144"/>
      <c r="Q74" s="39"/>
      <c r="R74" s="39"/>
      <c r="S74" s="39"/>
      <c r="T74" s="39"/>
      <c r="U74" s="39"/>
    </row>
    <row r="75" spans="1:21" ht="15.75">
      <c r="A75" s="168"/>
      <c r="B75" s="56"/>
      <c r="C75" s="56"/>
      <c r="D75" s="56"/>
      <c r="E75" s="56"/>
      <c r="F75" s="56"/>
      <c r="G75" s="56"/>
      <c r="H75" s="169"/>
      <c r="I75" s="56">
        <v>0</v>
      </c>
      <c r="P75" s="144"/>
      <c r="Q75" s="39"/>
      <c r="R75" s="39"/>
      <c r="S75" s="39"/>
      <c r="T75" s="39"/>
      <c r="U75" s="39"/>
    </row>
    <row r="76" spans="1:21" ht="15.75">
      <c r="A76" s="168"/>
      <c r="B76" s="56"/>
      <c r="C76" s="56"/>
      <c r="D76" s="56"/>
      <c r="E76" s="56"/>
      <c r="F76" s="56"/>
      <c r="G76" s="56"/>
      <c r="H76" s="169"/>
      <c r="I76" s="56"/>
      <c r="P76" s="144"/>
      <c r="Q76" s="39"/>
      <c r="R76" s="39"/>
      <c r="S76" s="39"/>
      <c r="T76" s="39"/>
      <c r="U76" s="39"/>
    </row>
    <row r="77" spans="1:21" ht="15.75">
      <c r="A77" s="147"/>
      <c r="B77" s="11"/>
      <c r="C77" s="11"/>
      <c r="D77" s="11"/>
      <c r="E77" s="11"/>
      <c r="F77" s="11"/>
      <c r="G77" s="11"/>
      <c r="H77" s="149"/>
      <c r="I77" s="11"/>
      <c r="P77" s="144"/>
      <c r="Q77" s="39"/>
      <c r="R77" s="39"/>
      <c r="S77" s="39"/>
      <c r="T77" s="39"/>
      <c r="U77" s="39"/>
    </row>
    <row r="78" spans="1:21" ht="15.75">
      <c r="A78" s="174"/>
      <c r="B78" s="95"/>
      <c r="C78" s="95"/>
      <c r="D78" s="95"/>
      <c r="E78" s="95"/>
      <c r="F78" s="95"/>
      <c r="G78" s="95"/>
      <c r="H78" s="95"/>
      <c r="I78" s="95"/>
      <c r="P78" s="144"/>
      <c r="Q78" s="39"/>
      <c r="R78" s="39"/>
      <c r="S78" s="39"/>
      <c r="T78" s="39"/>
      <c r="U78" s="39"/>
    </row>
    <row r="79" spans="1:21" ht="15.75">
      <c r="A79" s="175"/>
      <c r="B79" s="175"/>
      <c r="C79" s="175"/>
      <c r="D79" s="175"/>
      <c r="E79" s="175"/>
      <c r="F79" s="175"/>
      <c r="G79" s="175"/>
      <c r="H79" s="175"/>
      <c r="I79" s="175"/>
      <c r="P79" s="144"/>
      <c r="Q79" s="39"/>
      <c r="R79" s="39"/>
      <c r="S79" s="39"/>
      <c r="T79" s="39"/>
      <c r="U79" s="39"/>
    </row>
    <row r="80" spans="1:21" ht="15.75">
      <c r="A80" s="146" t="s">
        <v>828</v>
      </c>
      <c r="B80" s="143" t="s">
        <v>808</v>
      </c>
      <c r="C80" s="143" t="s">
        <v>822</v>
      </c>
      <c r="D80" s="143" t="s">
        <v>826</v>
      </c>
      <c r="E80" s="143" t="s">
        <v>810</v>
      </c>
      <c r="F80" s="143"/>
      <c r="G80" s="143" t="s">
        <v>823</v>
      </c>
      <c r="H80" s="148" t="s">
        <v>824</v>
      </c>
      <c r="I80" s="143" t="s">
        <v>809</v>
      </c>
      <c r="P80" s="144"/>
      <c r="Q80" s="39"/>
      <c r="R80" s="39"/>
      <c r="S80" s="39"/>
      <c r="T80" s="39"/>
      <c r="U80" s="39"/>
    </row>
    <row r="81" spans="1:21" ht="15.75">
      <c r="A81" s="168"/>
      <c r="B81" s="56"/>
      <c r="C81" s="56"/>
      <c r="D81" s="56"/>
      <c r="E81" s="56"/>
      <c r="F81" s="56"/>
      <c r="G81" s="56"/>
      <c r="H81" s="169"/>
      <c r="I81" s="56">
        <v>0</v>
      </c>
      <c r="P81" s="144"/>
      <c r="Q81" s="39"/>
      <c r="R81" s="39"/>
      <c r="S81" s="39"/>
      <c r="T81" s="39"/>
      <c r="U81" s="39"/>
    </row>
    <row r="82" spans="1:21" ht="15.75">
      <c r="A82" s="168"/>
      <c r="B82" s="56"/>
      <c r="C82" s="56"/>
      <c r="D82" s="56"/>
      <c r="E82" s="56"/>
      <c r="F82" s="56"/>
      <c r="G82" s="56"/>
      <c r="H82" s="169"/>
      <c r="I82" s="56">
        <v>0</v>
      </c>
      <c r="P82" s="144"/>
      <c r="Q82" s="39"/>
      <c r="R82" s="39"/>
      <c r="S82" s="39"/>
      <c r="T82" s="39"/>
      <c r="U82" s="39"/>
    </row>
    <row r="83" spans="1:21" ht="15.75">
      <c r="A83" s="174"/>
      <c r="B83" s="95"/>
      <c r="C83" s="95"/>
      <c r="D83" s="95"/>
      <c r="E83" s="95"/>
      <c r="F83" s="95"/>
      <c r="G83" s="95"/>
      <c r="H83" s="95"/>
      <c r="I83" s="95"/>
      <c r="P83" s="144"/>
      <c r="Q83" s="39"/>
      <c r="R83" s="39"/>
      <c r="S83" s="39"/>
      <c r="T83" s="39"/>
      <c r="U83" s="39"/>
    </row>
    <row r="84" spans="1:21" ht="15.75">
      <c r="A84" s="174"/>
      <c r="B84" s="95"/>
      <c r="C84" s="95"/>
      <c r="D84" s="95"/>
      <c r="E84" s="95"/>
      <c r="F84" s="95"/>
      <c r="G84" s="95"/>
      <c r="H84" s="95"/>
      <c r="I84" s="95"/>
      <c r="P84" s="144"/>
      <c r="Q84" s="39"/>
      <c r="R84" s="39"/>
      <c r="S84" s="39"/>
      <c r="T84" s="39"/>
      <c r="U84" s="39"/>
    </row>
    <row r="85" spans="1:21" ht="15.75">
      <c r="A85" s="174"/>
      <c r="B85" s="95"/>
      <c r="C85" s="95"/>
      <c r="D85" s="95"/>
      <c r="E85" s="95"/>
      <c r="F85" s="95"/>
      <c r="G85" s="95"/>
      <c r="H85" s="95"/>
      <c r="I85" s="95"/>
      <c r="P85" s="144"/>
      <c r="Q85" s="39"/>
      <c r="R85" s="39"/>
      <c r="S85" s="39"/>
      <c r="T85" s="39"/>
      <c r="U85" s="39"/>
    </row>
    <row r="86" spans="1:21" ht="15.75">
      <c r="A86" s="168"/>
      <c r="B86" s="56"/>
      <c r="C86" s="56"/>
      <c r="D86" s="56"/>
      <c r="E86" s="56"/>
      <c r="F86" s="56"/>
      <c r="G86" s="56"/>
      <c r="H86" s="56"/>
      <c r="I86" s="56"/>
      <c r="P86" s="144"/>
      <c r="Q86" s="39"/>
      <c r="R86" s="39"/>
      <c r="S86" s="39"/>
      <c r="T86" s="39"/>
      <c r="U86" s="39"/>
    </row>
    <row r="87" spans="1:21" ht="15.75">
      <c r="A87" s="1"/>
      <c r="B87" s="1"/>
      <c r="C87" s="1"/>
      <c r="D87" s="1"/>
      <c r="E87" s="1"/>
      <c r="F87" s="1"/>
      <c r="G87" s="1"/>
      <c r="H87" s="1"/>
      <c r="I87" s="1"/>
      <c r="P87" s="144"/>
      <c r="Q87" s="39"/>
      <c r="R87" s="39"/>
      <c r="S87" s="39"/>
      <c r="T87" s="39"/>
      <c r="U87" s="39"/>
    </row>
    <row r="88" spans="1:21" ht="18" customHeight="1">
      <c r="A88" s="141" t="s">
        <v>699</v>
      </c>
      <c r="B88" s="142" t="s">
        <v>700</v>
      </c>
      <c r="C88" s="142" t="s">
        <v>701</v>
      </c>
      <c r="D88" s="142"/>
      <c r="E88" s="142" t="s">
        <v>812</v>
      </c>
      <c r="F88" s="142"/>
      <c r="G88" s="142" t="s">
        <v>813</v>
      </c>
      <c r="H88" s="142" t="s">
        <v>814</v>
      </c>
      <c r="P88" s="135" t="s">
        <v>68</v>
      </c>
      <c r="Q88" s="136"/>
    </row>
    <row r="89" spans="1:21" ht="18" customHeight="1">
      <c r="A89" s="177" t="s">
        <v>761</v>
      </c>
      <c r="B89" s="18"/>
      <c r="C89" s="9"/>
      <c r="D89" s="145"/>
      <c r="E89" s="145"/>
      <c r="F89" s="145"/>
      <c r="G89" s="18"/>
      <c r="H89" s="18"/>
      <c r="P89" s="128" t="s">
        <v>88</v>
      </c>
      <c r="Q89" s="18" t="s">
        <v>520</v>
      </c>
    </row>
    <row r="90" spans="1:21" ht="18" customHeight="1">
      <c r="A90" s="177" t="s">
        <v>762</v>
      </c>
      <c r="B90" s="18"/>
      <c r="C90" s="9"/>
      <c r="D90" s="145"/>
      <c r="E90" s="145"/>
      <c r="F90" s="145"/>
      <c r="G90" s="18"/>
      <c r="H90" s="18"/>
      <c r="P90" s="128" t="s">
        <v>276</v>
      </c>
      <c r="Q90" s="18"/>
    </row>
    <row r="91" spans="1:21" ht="18" customHeight="1">
      <c r="A91" s="177" t="s">
        <v>769</v>
      </c>
      <c r="B91" s="18"/>
      <c r="C91" s="9"/>
      <c r="D91" s="145"/>
      <c r="E91" s="145"/>
      <c r="F91" s="145"/>
      <c r="G91" s="18"/>
      <c r="H91" s="18"/>
      <c r="P91" s="129" t="s">
        <v>497</v>
      </c>
      <c r="Q91" s="18"/>
    </row>
    <row r="92" spans="1:21" ht="18" customHeight="1">
      <c r="A92" s="177" t="s">
        <v>763</v>
      </c>
      <c r="B92" s="18"/>
      <c r="C92" s="9"/>
      <c r="D92" s="145"/>
      <c r="E92" s="145"/>
      <c r="F92" s="145"/>
      <c r="G92" s="18"/>
      <c r="H92" s="18"/>
      <c r="P92" s="128" t="s">
        <v>54</v>
      </c>
      <c r="Q92" s="18"/>
    </row>
    <row r="93" spans="1:21" ht="18" customHeight="1">
      <c r="A93" s="177" t="s">
        <v>764</v>
      </c>
      <c r="B93" s="18"/>
      <c r="C93" s="9"/>
      <c r="D93" s="145"/>
      <c r="E93" s="145"/>
      <c r="F93" s="145"/>
      <c r="G93" s="18"/>
      <c r="H93" s="18"/>
      <c r="P93" s="128" t="s">
        <v>57</v>
      </c>
      <c r="Q93" s="18"/>
    </row>
    <row r="94" spans="1:21" ht="18" customHeight="1">
      <c r="A94" s="177" t="s">
        <v>766</v>
      </c>
      <c r="B94" s="18"/>
      <c r="C94" s="9"/>
      <c r="D94" s="145"/>
      <c r="E94" s="145"/>
      <c r="F94" s="145"/>
      <c r="G94" s="18"/>
      <c r="H94" s="18"/>
      <c r="P94" s="128" t="s">
        <v>206</v>
      </c>
      <c r="Q94" s="18"/>
    </row>
    <row r="95" spans="1:21" ht="18" customHeight="1">
      <c r="A95" s="177" t="s">
        <v>765</v>
      </c>
      <c r="B95" s="18"/>
      <c r="C95" s="9"/>
      <c r="D95" s="145"/>
      <c r="E95" s="145"/>
      <c r="F95" s="145"/>
      <c r="G95" s="18"/>
      <c r="H95" s="18"/>
      <c r="P95" s="128" t="s">
        <v>284</v>
      </c>
      <c r="Q95" s="18"/>
    </row>
    <row r="96" spans="1:21" ht="18" customHeight="1">
      <c r="A96" s="177" t="s">
        <v>767</v>
      </c>
      <c r="B96" s="18"/>
      <c r="C96" s="9"/>
      <c r="D96" s="145"/>
      <c r="E96" s="145"/>
      <c r="F96" s="145"/>
      <c r="G96" s="18"/>
      <c r="H96" s="18"/>
      <c r="P96" s="128" t="s">
        <v>58</v>
      </c>
      <c r="Q96" s="18"/>
    </row>
    <row r="97" spans="1:17" ht="18" customHeight="1">
      <c r="A97" s="177" t="s">
        <v>768</v>
      </c>
      <c r="B97" s="18"/>
      <c r="C97" s="9"/>
      <c r="D97" s="145"/>
      <c r="E97" s="145"/>
      <c r="F97" s="145"/>
      <c r="G97" s="18"/>
      <c r="H97" s="18"/>
      <c r="P97" s="128" t="s">
        <v>59</v>
      </c>
      <c r="Q97" s="18"/>
    </row>
    <row r="98" spans="1:17" ht="18" customHeight="1">
      <c r="A98" s="177" t="s">
        <v>770</v>
      </c>
      <c r="B98" s="18"/>
      <c r="C98" s="9"/>
      <c r="D98" s="145"/>
      <c r="E98" s="145"/>
      <c r="F98" s="145"/>
      <c r="G98" s="18"/>
      <c r="H98" s="18"/>
      <c r="P98" s="128" t="s">
        <v>442</v>
      </c>
      <c r="Q98" s="18"/>
    </row>
    <row r="99" spans="1:17" ht="18" customHeight="1">
      <c r="A99" s="177" t="s">
        <v>771</v>
      </c>
      <c r="B99" s="18"/>
      <c r="C99" s="9"/>
      <c r="D99" s="145"/>
      <c r="E99" s="145"/>
      <c r="F99" s="145"/>
      <c r="G99" s="18"/>
      <c r="H99" s="18"/>
      <c r="P99" s="128" t="s">
        <v>56</v>
      </c>
      <c r="Q99" s="18"/>
    </row>
    <row r="100" spans="1:17" ht="18" customHeight="1">
      <c r="A100" s="177" t="s">
        <v>772</v>
      </c>
      <c r="B100" s="18"/>
      <c r="C100" s="9"/>
      <c r="D100" s="145"/>
      <c r="E100" s="145"/>
      <c r="F100" s="145"/>
      <c r="G100" s="18"/>
      <c r="H100" s="18"/>
      <c r="P100" s="129" t="s">
        <v>515</v>
      </c>
      <c r="Q100" s="18"/>
    </row>
    <row r="101" spans="1:17" ht="18" customHeight="1">
      <c r="A101" s="177" t="s">
        <v>773</v>
      </c>
      <c r="B101" s="18"/>
      <c r="C101" s="9"/>
      <c r="D101" s="145"/>
      <c r="E101" s="145"/>
      <c r="F101" s="145"/>
      <c r="G101" s="18"/>
      <c r="H101" s="18"/>
      <c r="P101" s="129" t="s">
        <v>516</v>
      </c>
      <c r="Q101" s="81" t="s">
        <v>517</v>
      </c>
    </row>
    <row r="102" spans="1:17" ht="18" customHeight="1">
      <c r="A102" s="177" t="s">
        <v>774</v>
      </c>
      <c r="B102" s="18"/>
      <c r="C102" s="9"/>
      <c r="D102" s="145"/>
      <c r="E102" s="145"/>
      <c r="F102" s="145"/>
      <c r="G102" s="18"/>
      <c r="H102" s="18"/>
      <c r="P102" s="128" t="s">
        <v>518</v>
      </c>
      <c r="Q102" s="45" t="s">
        <v>519</v>
      </c>
    </row>
    <row r="103" spans="1:17" ht="18" customHeight="1">
      <c r="A103" s="177" t="s">
        <v>775</v>
      </c>
      <c r="B103" s="18"/>
      <c r="C103" s="9"/>
      <c r="D103" s="145"/>
      <c r="E103" s="145"/>
      <c r="F103" s="145"/>
      <c r="G103" s="18"/>
      <c r="H103" s="18"/>
      <c r="P103" s="128" t="s">
        <v>61</v>
      </c>
      <c r="Q103" s="18"/>
    </row>
    <row r="104" spans="1:17" ht="18" customHeight="1">
      <c r="A104" s="177" t="s">
        <v>776</v>
      </c>
      <c r="B104" s="18"/>
      <c r="C104" s="9"/>
      <c r="D104" s="145"/>
      <c r="E104" s="145"/>
      <c r="F104" s="145"/>
      <c r="G104" s="18"/>
      <c r="H104" s="18"/>
      <c r="P104" s="128" t="s">
        <v>60</v>
      </c>
      <c r="Q104" s="18"/>
    </row>
    <row r="105" spans="1:17" ht="18" customHeight="1">
      <c r="A105" s="177" t="s">
        <v>777</v>
      </c>
      <c r="B105" s="18"/>
      <c r="C105" s="9"/>
      <c r="D105" s="145"/>
      <c r="E105" s="145"/>
      <c r="F105" s="145"/>
      <c r="G105" s="18"/>
      <c r="H105" s="18"/>
      <c r="P105" s="128" t="s">
        <v>323</v>
      </c>
      <c r="Q105" s="18"/>
    </row>
    <row r="106" spans="1:17" ht="18" customHeight="1">
      <c r="A106" s="177" t="s">
        <v>778</v>
      </c>
      <c r="B106" s="18"/>
      <c r="C106" s="18"/>
      <c r="D106" s="151"/>
      <c r="E106" s="145"/>
      <c r="F106" s="145"/>
      <c r="G106" s="18"/>
      <c r="H106" s="18"/>
      <c r="P106" s="128" t="s">
        <v>24</v>
      </c>
      <c r="Q106" s="18"/>
    </row>
    <row r="107" spans="1:17" ht="18" customHeight="1">
      <c r="A107" s="177" t="s">
        <v>779</v>
      </c>
      <c r="B107" s="18"/>
      <c r="C107" s="18"/>
      <c r="D107" s="151"/>
      <c r="E107" s="145"/>
      <c r="F107" s="145"/>
      <c r="G107" s="18"/>
      <c r="H107" s="18"/>
    </row>
    <row r="108" spans="1:17">
      <c r="A108" s="177" t="s">
        <v>780</v>
      </c>
      <c r="B108" s="18"/>
      <c r="C108" s="18"/>
      <c r="D108" s="151"/>
      <c r="E108" s="145"/>
      <c r="F108" s="145"/>
      <c r="G108" s="18"/>
      <c r="H108" s="18"/>
    </row>
    <row r="109" spans="1:17">
      <c r="A109" s="177" t="s">
        <v>781</v>
      </c>
      <c r="B109" s="18"/>
      <c r="C109" s="18"/>
      <c r="D109" s="151"/>
      <c r="E109" s="145"/>
      <c r="F109" s="145"/>
      <c r="G109" s="18"/>
      <c r="H109" s="18"/>
    </row>
    <row r="110" spans="1:17">
      <c r="A110" s="177" t="s">
        <v>782</v>
      </c>
      <c r="B110" s="18"/>
      <c r="C110" s="18"/>
      <c r="D110" s="151"/>
      <c r="E110" s="145"/>
      <c r="F110" s="145"/>
      <c r="G110" s="18"/>
      <c r="H110" s="18"/>
    </row>
    <row r="111" spans="1:17">
      <c r="A111" s="177" t="s">
        <v>783</v>
      </c>
      <c r="B111" s="18"/>
      <c r="C111" s="18"/>
      <c r="D111" s="151"/>
      <c r="E111" s="145"/>
      <c r="F111" s="145"/>
      <c r="G111" s="18"/>
      <c r="H111" s="18"/>
    </row>
    <row r="112" spans="1:17">
      <c r="A112" s="177" t="s">
        <v>784</v>
      </c>
      <c r="B112" s="18"/>
      <c r="C112" s="18"/>
      <c r="D112" s="151"/>
      <c r="E112" s="145"/>
      <c r="F112" s="145"/>
      <c r="G112" s="18"/>
      <c r="H112" s="18"/>
    </row>
    <row r="113" spans="1:8">
      <c r="A113" s="177" t="s">
        <v>785</v>
      </c>
      <c r="B113" s="18"/>
      <c r="C113" s="18"/>
      <c r="D113" s="151"/>
      <c r="E113" s="145"/>
      <c r="F113" s="145"/>
      <c r="G113" s="18"/>
      <c r="H113" s="18"/>
    </row>
    <row r="114" spans="1:8">
      <c r="A114" s="177" t="s">
        <v>786</v>
      </c>
      <c r="B114" s="18"/>
      <c r="C114" s="18"/>
      <c r="D114" s="151"/>
      <c r="E114" s="145"/>
      <c r="F114" s="145"/>
      <c r="G114" s="18"/>
      <c r="H114" s="18"/>
    </row>
    <row r="115" spans="1:8">
      <c r="A115" s="177" t="s">
        <v>787</v>
      </c>
      <c r="B115" s="18"/>
      <c r="C115" s="18"/>
      <c r="D115" s="151"/>
      <c r="E115" s="145"/>
      <c r="F115" s="145"/>
      <c r="G115" s="18"/>
      <c r="H115" s="18"/>
    </row>
    <row r="116" spans="1:8">
      <c r="A116" s="177" t="s">
        <v>788</v>
      </c>
      <c r="B116" s="18"/>
      <c r="C116" s="18"/>
      <c r="D116" s="151"/>
      <c r="E116" s="145"/>
      <c r="F116" s="145"/>
      <c r="G116" s="18"/>
      <c r="H116" s="18"/>
    </row>
    <row r="117" spans="1:8">
      <c r="A117" s="177" t="s">
        <v>789</v>
      </c>
      <c r="B117" s="18"/>
      <c r="C117" s="18"/>
      <c r="D117" s="151"/>
      <c r="E117" s="145"/>
      <c r="F117" s="145"/>
      <c r="G117" s="18"/>
      <c r="H117" s="18"/>
    </row>
    <row r="118" spans="1:8">
      <c r="A118" s="177" t="s">
        <v>790</v>
      </c>
      <c r="B118" s="18"/>
      <c r="C118" s="18"/>
      <c r="D118" s="151"/>
      <c r="E118" s="145"/>
      <c r="F118" s="145"/>
      <c r="G118" s="18"/>
      <c r="H118" s="18"/>
    </row>
    <row r="119" spans="1:8">
      <c r="A119" s="177" t="s">
        <v>791</v>
      </c>
      <c r="B119" s="18"/>
      <c r="C119" s="18"/>
      <c r="D119" s="151"/>
      <c r="E119" s="145"/>
      <c r="F119" s="145"/>
      <c r="G119" s="18"/>
      <c r="H119" s="18"/>
    </row>
    <row r="120" spans="1:8">
      <c r="A120" s="177" t="s">
        <v>792</v>
      </c>
      <c r="B120" s="18"/>
      <c r="C120" s="18"/>
      <c r="D120" s="151"/>
      <c r="E120" s="145"/>
      <c r="F120" s="145"/>
      <c r="G120" s="18"/>
      <c r="H120" s="18"/>
    </row>
    <row r="121" spans="1:8">
      <c r="A121" s="177" t="s">
        <v>793</v>
      </c>
      <c r="B121" s="18"/>
      <c r="C121" s="18"/>
      <c r="D121" s="151"/>
      <c r="E121" s="145"/>
      <c r="F121" s="145"/>
      <c r="G121" s="18"/>
      <c r="H121" s="18"/>
    </row>
    <row r="122" spans="1:8">
      <c r="A122" s="177" t="s">
        <v>320</v>
      </c>
      <c r="B122" s="18"/>
      <c r="C122" s="18"/>
      <c r="D122" s="151"/>
      <c r="E122" s="145"/>
      <c r="F122" s="145"/>
      <c r="G122" s="18"/>
      <c r="H122" s="18"/>
    </row>
    <row r="123" spans="1:8">
      <c r="A123" s="177" t="s">
        <v>794</v>
      </c>
      <c r="B123" s="18"/>
      <c r="C123" s="18"/>
      <c r="D123" s="151"/>
      <c r="E123" s="145"/>
      <c r="F123" s="145"/>
      <c r="G123" s="18"/>
      <c r="H123" s="18"/>
    </row>
    <row r="124" spans="1:8">
      <c r="A124" s="177" t="s">
        <v>795</v>
      </c>
      <c r="B124" s="18"/>
      <c r="C124" s="18"/>
      <c r="D124" s="151"/>
      <c r="E124" s="145"/>
      <c r="F124" s="145"/>
      <c r="G124" s="18"/>
      <c r="H124" s="18"/>
    </row>
    <row r="125" spans="1:8">
      <c r="A125" s="177" t="s">
        <v>796</v>
      </c>
      <c r="B125" s="18"/>
      <c r="C125" s="18"/>
      <c r="D125" s="151"/>
      <c r="E125" s="145"/>
      <c r="F125" s="145"/>
      <c r="G125" s="18"/>
      <c r="H125" s="18"/>
    </row>
    <row r="126" spans="1:8">
      <c r="A126" s="177" t="s">
        <v>797</v>
      </c>
      <c r="B126" s="18"/>
      <c r="C126" s="18"/>
      <c r="D126" s="151"/>
      <c r="E126" s="145"/>
      <c r="F126" s="145"/>
      <c r="G126" s="18"/>
      <c r="H126" s="18"/>
    </row>
    <row r="127" spans="1:8">
      <c r="A127" s="177" t="s">
        <v>798</v>
      </c>
      <c r="B127" s="18"/>
      <c r="C127" s="18"/>
      <c r="D127" s="151"/>
      <c r="E127" s="145"/>
      <c r="F127" s="145"/>
      <c r="G127" s="18"/>
      <c r="H127" s="18"/>
    </row>
    <row r="128" spans="1:8">
      <c r="A128" s="177" t="s">
        <v>799</v>
      </c>
      <c r="B128" s="18"/>
      <c r="C128" s="18"/>
      <c r="D128" s="151"/>
      <c r="E128" s="145"/>
      <c r="F128" s="145"/>
      <c r="G128" s="18"/>
      <c r="H128" s="18"/>
    </row>
    <row r="129" spans="1:8">
      <c r="A129" s="177" t="s">
        <v>17</v>
      </c>
      <c r="B129" s="18"/>
      <c r="C129" s="18"/>
      <c r="D129" s="151"/>
      <c r="E129" s="145"/>
      <c r="F129" s="145"/>
      <c r="G129" s="18"/>
      <c r="H129" s="18"/>
    </row>
    <row r="130" spans="1:8">
      <c r="A130" s="177" t="s">
        <v>800</v>
      </c>
      <c r="B130" s="18"/>
      <c r="C130" s="18"/>
      <c r="D130" s="151"/>
      <c r="E130" s="145"/>
      <c r="F130" s="145"/>
      <c r="G130" s="18"/>
      <c r="H130" s="18"/>
    </row>
    <row r="131" spans="1:8">
      <c r="A131" s="177" t="s">
        <v>801</v>
      </c>
      <c r="B131" s="18"/>
      <c r="C131" s="18"/>
      <c r="D131" s="151"/>
      <c r="E131" s="145"/>
      <c r="F131" s="145"/>
      <c r="G131" s="18"/>
      <c r="H131" s="18"/>
    </row>
    <row r="132" spans="1:8">
      <c r="A132" s="177" t="s">
        <v>802</v>
      </c>
      <c r="B132" s="18"/>
      <c r="C132" s="18"/>
      <c r="D132" s="151"/>
      <c r="E132" s="145"/>
      <c r="F132" s="145"/>
      <c r="G132" s="18"/>
      <c r="H132" s="18"/>
    </row>
    <row r="133" spans="1:8">
      <c r="A133" s="177" t="s">
        <v>803</v>
      </c>
      <c r="B133" s="18"/>
      <c r="C133" s="18"/>
      <c r="D133" s="151"/>
      <c r="E133" s="145"/>
      <c r="F133" s="145"/>
      <c r="G133" s="18"/>
      <c r="H133" s="18"/>
    </row>
    <row r="134" spans="1:8">
      <c r="A134" s="177" t="s">
        <v>804</v>
      </c>
      <c r="B134" s="18"/>
      <c r="C134" s="18"/>
      <c r="D134" s="151"/>
      <c r="E134" s="145"/>
      <c r="F134" s="145"/>
      <c r="G134" s="18"/>
      <c r="H134" s="18"/>
    </row>
    <row r="135" spans="1:8">
      <c r="A135" s="177" t="s">
        <v>805</v>
      </c>
      <c r="B135" s="18"/>
      <c r="C135" s="18"/>
      <c r="D135" s="151"/>
      <c r="E135" s="145"/>
      <c r="F135" s="145"/>
      <c r="G135" s="18"/>
      <c r="H135" s="18"/>
    </row>
    <row r="136" spans="1:8">
      <c r="A136" s="177" t="s">
        <v>1026</v>
      </c>
    </row>
    <row r="137" spans="1:8">
      <c r="A137" s="177" t="s">
        <v>1025</v>
      </c>
    </row>
    <row r="138" spans="1:8">
      <c r="A138" s="177" t="s">
        <v>27</v>
      </c>
    </row>
    <row r="139" spans="1:8">
      <c r="A139" s="177" t="s">
        <v>316</v>
      </c>
    </row>
    <row r="140" spans="1:8">
      <c r="A140" s="177" t="s">
        <v>1027</v>
      </c>
    </row>
    <row r="141" spans="1:8">
      <c r="A141" s="177" t="s">
        <v>1028</v>
      </c>
    </row>
    <row r="142" spans="1:8">
      <c r="A142" s="177" t="s">
        <v>1029</v>
      </c>
    </row>
    <row r="143" spans="1:8">
      <c r="A143" s="177" t="s">
        <v>1030</v>
      </c>
    </row>
    <row r="144" spans="1:8">
      <c r="A144" s="177" t="s">
        <v>1032</v>
      </c>
    </row>
    <row r="145" spans="1:1">
      <c r="A145" s="177" t="s">
        <v>1031</v>
      </c>
    </row>
    <row r="146" spans="1:1">
      <c r="A146" s="177" t="s">
        <v>286</v>
      </c>
    </row>
    <row r="147" spans="1:1">
      <c r="A147" s="177" t="s">
        <v>1033</v>
      </c>
    </row>
    <row r="148" spans="1:1">
      <c r="A148" s="177" t="s">
        <v>1034</v>
      </c>
    </row>
    <row r="149" spans="1:1">
      <c r="A149" s="177" t="s">
        <v>1035</v>
      </c>
    </row>
    <row r="150" spans="1:1">
      <c r="A150" s="177" t="s">
        <v>1036</v>
      </c>
    </row>
    <row r="151" spans="1:1">
      <c r="A151" s="177" t="s">
        <v>1038</v>
      </c>
    </row>
    <row r="152" spans="1:1">
      <c r="A152" s="177" t="s">
        <v>1037</v>
      </c>
    </row>
    <row r="153" spans="1:1">
      <c r="A153" s="177" t="s">
        <v>1039</v>
      </c>
    </row>
    <row r="154" spans="1:1">
      <c r="A154" s="177" t="s">
        <v>1043</v>
      </c>
    </row>
    <row r="155" spans="1:1">
      <c r="A155" s="177" t="s">
        <v>1041</v>
      </c>
    </row>
    <row r="156" spans="1:1">
      <c r="A156" s="177" t="s">
        <v>1040</v>
      </c>
    </row>
    <row r="157" spans="1:1">
      <c r="A157" s="177" t="s">
        <v>1042</v>
      </c>
    </row>
    <row r="158" spans="1:1">
      <c r="A158" s="177" t="s">
        <v>1044</v>
      </c>
    </row>
    <row r="159" spans="1:1">
      <c r="A159" s="177" t="s">
        <v>1046</v>
      </c>
    </row>
    <row r="160" spans="1:1">
      <c r="A160" s="177" t="s">
        <v>1047</v>
      </c>
    </row>
    <row r="161" spans="1:1">
      <c r="A161" s="177" t="s">
        <v>1045</v>
      </c>
    </row>
    <row r="162" spans="1:1">
      <c r="A162" s="177" t="s">
        <v>1049</v>
      </c>
    </row>
    <row r="163" spans="1:1">
      <c r="A163" s="177" t="s">
        <v>271</v>
      </c>
    </row>
    <row r="164" spans="1:1">
      <c r="A164" s="177" t="s">
        <v>1048</v>
      </c>
    </row>
    <row r="165" spans="1:1">
      <c r="A165" s="177" t="s">
        <v>26</v>
      </c>
    </row>
    <row r="166" spans="1:1">
      <c r="A166" s="177" t="s">
        <v>1050</v>
      </c>
    </row>
    <row r="167" spans="1:1">
      <c r="A167" s="177" t="s">
        <v>1051</v>
      </c>
    </row>
    <row r="168" spans="1:1">
      <c r="A168" s="177" t="s">
        <v>1052</v>
      </c>
    </row>
    <row r="169" spans="1:1" ht="30" customHeight="1">
      <c r="A169" s="177" t="s">
        <v>1053</v>
      </c>
    </row>
    <row r="170" spans="1:1">
      <c r="A170" s="177" t="s">
        <v>1054</v>
      </c>
    </row>
    <row r="171" spans="1:1">
      <c r="A171" s="177" t="s">
        <v>1055</v>
      </c>
    </row>
    <row r="172" spans="1:1">
      <c r="A172" s="177" t="s">
        <v>1056</v>
      </c>
    </row>
    <row r="173" spans="1:1">
      <c r="A173" s="177" t="s">
        <v>1057</v>
      </c>
    </row>
    <row r="174" spans="1:1">
      <c r="A174" s="177" t="s">
        <v>1058</v>
      </c>
    </row>
    <row r="175" spans="1:1">
      <c r="A175" s="177" t="s">
        <v>1059</v>
      </c>
    </row>
    <row r="176" spans="1:1">
      <c r="A176" s="177" t="s">
        <v>1060</v>
      </c>
    </row>
    <row r="177" spans="1:1">
      <c r="A177" s="177" t="s">
        <v>1061</v>
      </c>
    </row>
    <row r="178" spans="1:1">
      <c r="A178" s="177" t="s">
        <v>1062</v>
      </c>
    </row>
    <row r="179" spans="1:1">
      <c r="A179" s="177" t="s">
        <v>1063</v>
      </c>
    </row>
    <row r="180" spans="1:1">
      <c r="A180" s="97"/>
    </row>
  </sheetData>
  <sortState ref="A136:A165">
    <sortCondition ref="A136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7" workbookViewId="0">
      <selection activeCell="A53" sqref="A53:F82"/>
    </sheetView>
  </sheetViews>
  <sheetFormatPr defaultRowHeight="15"/>
  <cols>
    <col min="1" max="1" width="17.140625" style="24" bestFit="1" customWidth="1"/>
    <col min="2" max="2" width="20.7109375" style="24" bestFit="1" customWidth="1"/>
    <col min="3" max="3" width="29" style="24" bestFit="1" customWidth="1"/>
    <col min="4" max="4" width="27.140625" style="24" customWidth="1"/>
    <col min="5" max="5" width="24.28515625" style="24" bestFit="1" customWidth="1"/>
    <col min="6" max="6" width="24.28515625" style="24" customWidth="1"/>
    <col min="7" max="7" width="18.42578125" customWidth="1"/>
    <col min="8" max="8" width="18" customWidth="1"/>
    <col min="9" max="9" width="16.42578125" customWidth="1"/>
    <col min="10" max="10" width="17.5703125" customWidth="1"/>
    <col min="11" max="11" width="16" customWidth="1"/>
  </cols>
  <sheetData>
    <row r="1" spans="1:8">
      <c r="A1" s="26">
        <v>1</v>
      </c>
      <c r="B1" s="26"/>
      <c r="C1" s="26"/>
      <c r="D1" s="26"/>
      <c r="E1" s="26"/>
      <c r="F1" s="26"/>
      <c r="G1" s="18" t="s">
        <v>343</v>
      </c>
      <c r="H1" t="s">
        <v>441</v>
      </c>
    </row>
    <row r="2" spans="1:8">
      <c r="A2" s="26">
        <v>2</v>
      </c>
      <c r="B2" s="26"/>
      <c r="C2" s="26"/>
      <c r="D2" s="26"/>
      <c r="E2" s="26"/>
      <c r="F2" s="26"/>
      <c r="G2" s="18" t="s">
        <v>347</v>
      </c>
    </row>
    <row r="3" spans="1:8">
      <c r="A3" s="26">
        <v>3</v>
      </c>
      <c r="B3" s="26"/>
      <c r="C3" s="26"/>
      <c r="D3" s="26"/>
      <c r="E3" s="26"/>
      <c r="F3" s="26"/>
      <c r="G3" s="18" t="s">
        <v>349</v>
      </c>
    </row>
    <row r="4" spans="1:8">
      <c r="A4" s="26">
        <v>4</v>
      </c>
      <c r="B4" s="26"/>
      <c r="C4" s="26"/>
      <c r="D4" s="26"/>
      <c r="E4" s="26"/>
      <c r="F4" s="26"/>
      <c r="G4" s="18" t="s">
        <v>352</v>
      </c>
    </row>
    <row r="5" spans="1:8">
      <c r="A5" s="26">
        <v>5</v>
      </c>
      <c r="B5" s="26"/>
      <c r="C5" s="26"/>
      <c r="D5" s="26"/>
      <c r="E5" s="26"/>
      <c r="F5" s="26"/>
      <c r="G5" s="18" t="s">
        <v>354</v>
      </c>
    </row>
    <row r="6" spans="1:8">
      <c r="A6" s="26">
        <v>6</v>
      </c>
      <c r="B6" s="26"/>
      <c r="C6" s="26"/>
      <c r="D6" s="26"/>
      <c r="E6" s="26"/>
      <c r="F6" s="26"/>
      <c r="G6" s="18" t="s">
        <v>356</v>
      </c>
    </row>
    <row r="7" spans="1:8">
      <c r="A7" s="26">
        <v>7</v>
      </c>
      <c r="B7" s="26"/>
      <c r="C7" s="26"/>
      <c r="D7" s="26"/>
      <c r="E7" s="26"/>
      <c r="F7" s="26"/>
      <c r="G7" s="18" t="s">
        <v>358</v>
      </c>
    </row>
    <row r="8" spans="1:8">
      <c r="A8" s="26">
        <v>8</v>
      </c>
      <c r="B8" s="26"/>
      <c r="C8" s="26"/>
      <c r="D8" s="26"/>
      <c r="E8" s="26"/>
      <c r="F8" s="26"/>
      <c r="G8" s="18" t="s">
        <v>360</v>
      </c>
    </row>
    <row r="9" spans="1:8">
      <c r="A9" s="26">
        <v>9</v>
      </c>
      <c r="B9" s="26"/>
      <c r="C9" s="26"/>
      <c r="D9" s="26"/>
      <c r="E9" s="26"/>
      <c r="F9" s="26"/>
      <c r="G9" s="18" t="s">
        <v>362</v>
      </c>
    </row>
    <row r="10" spans="1:8">
      <c r="A10" s="26">
        <v>10</v>
      </c>
      <c r="B10" s="26"/>
      <c r="C10" s="26"/>
      <c r="D10" s="26"/>
      <c r="E10" s="26"/>
      <c r="F10" s="26"/>
      <c r="G10" s="18" t="s">
        <v>364</v>
      </c>
    </row>
    <row r="11" spans="1:8">
      <c r="A11" s="26">
        <v>11</v>
      </c>
      <c r="B11" s="26"/>
      <c r="C11" s="26"/>
      <c r="D11" s="26"/>
      <c r="E11" s="26"/>
      <c r="F11" s="26"/>
      <c r="G11" s="18" t="s">
        <v>365</v>
      </c>
    </row>
    <row r="12" spans="1:8">
      <c r="A12" s="26">
        <v>12</v>
      </c>
      <c r="B12" s="26"/>
      <c r="C12" s="26"/>
      <c r="D12" s="26"/>
      <c r="E12" s="26"/>
      <c r="F12" s="26"/>
      <c r="G12" s="18" t="s">
        <v>368</v>
      </c>
    </row>
    <row r="13" spans="1:8">
      <c r="A13" s="26">
        <v>13</v>
      </c>
      <c r="B13" s="26"/>
      <c r="C13" s="26"/>
      <c r="D13" s="26"/>
      <c r="E13" s="26"/>
      <c r="F13" s="26"/>
      <c r="G13" s="18" t="s">
        <v>370</v>
      </c>
    </row>
    <row r="14" spans="1:8">
      <c r="A14" s="26">
        <v>14</v>
      </c>
      <c r="B14" s="26"/>
      <c r="C14" s="26"/>
      <c r="D14" s="26"/>
      <c r="E14" s="26"/>
      <c r="F14" s="26"/>
      <c r="G14" s="18" t="s">
        <v>372</v>
      </c>
    </row>
    <row r="15" spans="1:8">
      <c r="A15" s="26">
        <v>15</v>
      </c>
      <c r="B15" s="26"/>
      <c r="C15" s="26"/>
      <c r="D15" s="26"/>
      <c r="E15" s="26"/>
      <c r="F15" s="26"/>
      <c r="G15" s="18" t="s">
        <v>374</v>
      </c>
    </row>
    <row r="16" spans="1:8">
      <c r="A16" s="26">
        <v>16</v>
      </c>
      <c r="B16" s="26"/>
      <c r="C16" s="26"/>
      <c r="D16" s="26"/>
      <c r="E16" s="26"/>
      <c r="F16" s="26"/>
      <c r="G16" s="18" t="s">
        <v>376</v>
      </c>
    </row>
    <row r="17" spans="1:7">
      <c r="A17" s="26">
        <v>17</v>
      </c>
      <c r="B17" s="26"/>
      <c r="C17" s="26"/>
      <c r="D17" s="26"/>
      <c r="E17" s="26"/>
      <c r="F17" s="26"/>
      <c r="G17" s="18" t="s">
        <v>377</v>
      </c>
    </row>
    <row r="18" spans="1:7">
      <c r="A18" s="26">
        <v>18</v>
      </c>
      <c r="B18" s="26"/>
      <c r="C18" s="26"/>
      <c r="D18" s="26"/>
      <c r="E18" s="26"/>
      <c r="F18" s="26"/>
      <c r="G18" s="18" t="s">
        <v>379</v>
      </c>
    </row>
    <row r="19" spans="1:7">
      <c r="A19" s="26">
        <v>19</v>
      </c>
      <c r="B19" s="26"/>
      <c r="C19" s="26"/>
      <c r="D19" s="26"/>
      <c r="E19" s="26"/>
      <c r="F19" s="26"/>
      <c r="G19" s="18" t="s">
        <v>382</v>
      </c>
    </row>
    <row r="20" spans="1:7">
      <c r="A20" s="26">
        <v>20</v>
      </c>
      <c r="B20" s="26"/>
      <c r="C20" s="26"/>
      <c r="D20" s="26"/>
      <c r="E20" s="26"/>
      <c r="F20" s="26"/>
      <c r="G20" s="18" t="s">
        <v>384</v>
      </c>
    </row>
    <row r="21" spans="1:7">
      <c r="A21" s="26">
        <v>21</v>
      </c>
      <c r="B21" s="26"/>
      <c r="C21" s="26"/>
      <c r="D21" s="26"/>
      <c r="E21" s="26"/>
      <c r="F21" s="26"/>
      <c r="G21" s="18" t="s">
        <v>386</v>
      </c>
    </row>
    <row r="22" spans="1:7">
      <c r="A22" s="26">
        <v>22</v>
      </c>
      <c r="B22" s="26"/>
      <c r="C22" s="26"/>
      <c r="D22" s="26"/>
      <c r="E22" s="26"/>
      <c r="F22" s="26"/>
      <c r="G22" s="18" t="s">
        <v>388</v>
      </c>
    </row>
    <row r="23" spans="1:7">
      <c r="A23" s="26">
        <v>23</v>
      </c>
      <c r="B23" s="26"/>
      <c r="C23" s="26"/>
      <c r="D23" s="26"/>
      <c r="E23" s="26"/>
      <c r="F23" s="26"/>
      <c r="G23" s="18" t="s">
        <v>390</v>
      </c>
    </row>
    <row r="24" spans="1:7">
      <c r="A24" s="26">
        <v>24</v>
      </c>
      <c r="B24" s="26"/>
      <c r="C24" s="26"/>
      <c r="D24" s="26"/>
      <c r="E24" s="26"/>
      <c r="F24" s="26"/>
      <c r="G24" s="18" t="s">
        <v>392</v>
      </c>
    </row>
    <row r="25" spans="1:7">
      <c r="A25" s="26">
        <v>25</v>
      </c>
      <c r="B25" s="26"/>
      <c r="C25" s="26"/>
      <c r="D25" s="26"/>
      <c r="E25" s="26"/>
      <c r="F25" s="26"/>
      <c r="G25" s="18" t="s">
        <v>393</v>
      </c>
    </row>
    <row r="26" spans="1:7">
      <c r="A26" s="26">
        <v>26</v>
      </c>
      <c r="B26" s="26"/>
      <c r="C26" s="26"/>
      <c r="D26" s="26"/>
      <c r="E26" s="26"/>
      <c r="F26" s="26"/>
      <c r="G26" s="18" t="s">
        <v>394</v>
      </c>
    </row>
    <row r="27" spans="1:7">
      <c r="A27" s="26">
        <v>27</v>
      </c>
      <c r="B27" s="26"/>
      <c r="C27" s="26"/>
      <c r="D27" s="26"/>
      <c r="E27" s="26"/>
      <c r="F27" s="26"/>
      <c r="G27" s="18" t="s">
        <v>395</v>
      </c>
    </row>
    <row r="28" spans="1:7">
      <c r="A28" s="26">
        <v>28</v>
      </c>
      <c r="B28" s="26"/>
      <c r="C28" s="26"/>
      <c r="D28" s="26"/>
      <c r="E28" s="26"/>
      <c r="F28" s="26"/>
      <c r="G28" s="18" t="s">
        <v>397</v>
      </c>
    </row>
    <row r="29" spans="1:7">
      <c r="A29" s="26">
        <v>29</v>
      </c>
      <c r="B29" s="26"/>
      <c r="C29" s="26"/>
      <c r="D29" s="26"/>
      <c r="E29" s="26"/>
      <c r="F29" s="26"/>
      <c r="G29" s="18" t="s">
        <v>399</v>
      </c>
    </row>
    <row r="30" spans="1:7" ht="30">
      <c r="A30" s="26">
        <v>30</v>
      </c>
      <c r="B30" s="26"/>
      <c r="C30" s="26"/>
      <c r="D30" s="26"/>
      <c r="E30" s="26"/>
      <c r="F30" s="26"/>
      <c r="G30" s="91" t="s">
        <v>400</v>
      </c>
    </row>
    <row r="31" spans="1:7">
      <c r="A31" s="26">
        <v>31</v>
      </c>
      <c r="B31" s="26"/>
      <c r="C31" s="26"/>
      <c r="D31" s="26"/>
      <c r="E31" s="26"/>
      <c r="F31" s="26"/>
      <c r="G31" s="18" t="s">
        <v>402</v>
      </c>
    </row>
    <row r="32" spans="1:7">
      <c r="A32" s="26">
        <v>32</v>
      </c>
      <c r="B32" s="26"/>
      <c r="C32" s="26"/>
      <c r="D32" s="26"/>
      <c r="E32" s="26"/>
      <c r="F32" s="26"/>
      <c r="G32" s="18" t="s">
        <v>404</v>
      </c>
    </row>
    <row r="33" spans="1:9">
      <c r="A33" s="26">
        <v>33</v>
      </c>
      <c r="B33" s="26"/>
      <c r="C33" s="26"/>
      <c r="D33" s="26"/>
      <c r="E33" s="26"/>
      <c r="F33" s="26"/>
      <c r="G33" s="18" t="s">
        <v>405</v>
      </c>
    </row>
    <row r="34" spans="1:9">
      <c r="A34" s="26">
        <v>34</v>
      </c>
      <c r="B34" s="26"/>
      <c r="C34" s="26"/>
      <c r="D34" s="26"/>
      <c r="E34" s="26"/>
      <c r="F34" s="26"/>
      <c r="G34" s="18" t="s">
        <v>407</v>
      </c>
    </row>
    <row r="35" spans="1:9">
      <c r="A35" s="26">
        <v>35</v>
      </c>
      <c r="B35" s="26"/>
      <c r="C35" s="26"/>
      <c r="D35" s="26"/>
      <c r="E35" s="26"/>
      <c r="F35" s="26"/>
      <c r="G35" s="18" t="s">
        <v>409</v>
      </c>
    </row>
    <row r="36" spans="1:9">
      <c r="A36" s="26">
        <v>36</v>
      </c>
      <c r="B36" s="26"/>
      <c r="C36" s="26"/>
      <c r="D36" s="26"/>
      <c r="E36" s="26"/>
      <c r="F36" s="26"/>
      <c r="G36" s="18" t="s">
        <v>411</v>
      </c>
    </row>
    <row r="37" spans="1:9">
      <c r="A37" s="26">
        <v>37</v>
      </c>
      <c r="B37" s="26"/>
      <c r="C37" s="26"/>
      <c r="D37" s="26"/>
      <c r="E37" s="26"/>
      <c r="F37" s="26"/>
      <c r="G37" s="18" t="s">
        <v>413</v>
      </c>
    </row>
    <row r="38" spans="1:9">
      <c r="A38" s="26">
        <v>38</v>
      </c>
      <c r="B38" s="26"/>
      <c r="C38" s="26"/>
      <c r="D38" s="26"/>
      <c r="E38" s="26"/>
      <c r="F38" s="26"/>
      <c r="G38" s="18" t="s">
        <v>415</v>
      </c>
    </row>
    <row r="39" spans="1:9">
      <c r="A39" s="26">
        <v>39</v>
      </c>
      <c r="B39" s="26"/>
      <c r="C39" s="26"/>
      <c r="D39" s="26"/>
      <c r="E39" s="26"/>
      <c r="F39" s="26"/>
      <c r="G39" s="18" t="s">
        <v>416</v>
      </c>
    </row>
    <row r="40" spans="1:9">
      <c r="A40" s="26">
        <v>41</v>
      </c>
      <c r="B40" s="26"/>
      <c r="C40" s="26"/>
      <c r="D40" s="26"/>
      <c r="E40" s="26"/>
      <c r="F40" s="26"/>
      <c r="G40" s="18" t="s">
        <v>419</v>
      </c>
      <c r="I40" t="s">
        <v>560</v>
      </c>
    </row>
    <row r="41" spans="1:9">
      <c r="A41" s="26">
        <v>42</v>
      </c>
      <c r="B41" s="26"/>
      <c r="C41" s="26"/>
      <c r="D41" s="26"/>
      <c r="E41" s="26"/>
      <c r="F41" s="26"/>
      <c r="G41" s="18" t="s">
        <v>421</v>
      </c>
    </row>
    <row r="42" spans="1:9">
      <c r="A42" s="26">
        <v>43</v>
      </c>
      <c r="B42" s="26"/>
      <c r="C42" s="26"/>
      <c r="D42" s="26"/>
      <c r="E42" s="26"/>
      <c r="F42" s="26"/>
      <c r="G42" s="18" t="s">
        <v>423</v>
      </c>
    </row>
    <row r="43" spans="1:9">
      <c r="A43" s="26">
        <v>44</v>
      </c>
      <c r="B43" s="26"/>
      <c r="C43" s="26"/>
      <c r="D43" s="26"/>
      <c r="E43" s="26"/>
      <c r="F43" s="26"/>
      <c r="G43" s="18" t="s">
        <v>425</v>
      </c>
    </row>
    <row r="44" spans="1:9">
      <c r="A44" s="26">
        <v>45</v>
      </c>
      <c r="B44" s="26"/>
      <c r="C44" s="26"/>
      <c r="D44" s="26"/>
      <c r="E44" s="26"/>
      <c r="F44" s="26"/>
      <c r="G44" s="18" t="s">
        <v>427</v>
      </c>
    </row>
    <row r="45" spans="1:9">
      <c r="A45" s="26">
        <v>46</v>
      </c>
      <c r="B45" s="26"/>
      <c r="C45" s="26"/>
      <c r="D45" s="26"/>
      <c r="E45" s="26"/>
      <c r="F45" s="26"/>
      <c r="G45" s="18" t="s">
        <v>429</v>
      </c>
    </row>
    <row r="46" spans="1:9">
      <c r="A46" s="26">
        <v>47</v>
      </c>
      <c r="B46" s="26"/>
      <c r="C46" s="26"/>
      <c r="D46" s="26"/>
      <c r="E46" s="26"/>
      <c r="F46" s="26"/>
      <c r="G46" s="18" t="s">
        <v>431</v>
      </c>
    </row>
    <row r="47" spans="1:9">
      <c r="A47" s="26">
        <v>48</v>
      </c>
      <c r="B47" s="26"/>
      <c r="C47" s="26"/>
      <c r="D47" s="26"/>
      <c r="E47" s="26"/>
      <c r="F47" s="26"/>
      <c r="G47" s="18" t="s">
        <v>433</v>
      </c>
    </row>
    <row r="48" spans="1:9">
      <c r="A48" s="26">
        <v>49</v>
      </c>
      <c r="B48" s="26"/>
      <c r="C48" s="26"/>
      <c r="D48" s="26"/>
      <c r="E48" s="26"/>
      <c r="F48" s="26"/>
      <c r="G48" s="18" t="s">
        <v>435</v>
      </c>
    </row>
    <row r="49" spans="1:11">
      <c r="A49" s="26">
        <v>50</v>
      </c>
      <c r="B49" s="26"/>
      <c r="C49" s="26"/>
      <c r="D49" s="26"/>
      <c r="E49" s="26"/>
      <c r="F49" s="26"/>
      <c r="G49" s="18" t="s">
        <v>436</v>
      </c>
    </row>
    <row r="50" spans="1:11">
      <c r="A50" s="26">
        <v>51</v>
      </c>
      <c r="B50" s="26"/>
      <c r="C50" s="26"/>
      <c r="D50" s="26"/>
      <c r="E50" s="26"/>
      <c r="F50" s="26"/>
      <c r="G50" s="18" t="s">
        <v>438</v>
      </c>
    </row>
    <row r="51" spans="1:11">
      <c r="A51" s="26">
        <v>52</v>
      </c>
      <c r="B51" s="26"/>
      <c r="C51" s="26"/>
      <c r="D51" s="26"/>
      <c r="E51" s="26"/>
      <c r="F51" s="26"/>
      <c r="G51" s="18" t="s">
        <v>440</v>
      </c>
    </row>
    <row r="52" spans="1:11" ht="25.5" customHeight="1">
      <c r="A52" s="220"/>
      <c r="B52" s="220"/>
      <c r="C52" s="220"/>
      <c r="D52" s="220"/>
      <c r="E52" s="220"/>
      <c r="F52" s="220"/>
      <c r="G52" s="221"/>
    </row>
    <row r="53" spans="1:11">
      <c r="A53" s="216">
        <v>5556</v>
      </c>
      <c r="B53" s="216">
        <v>78699</v>
      </c>
      <c r="C53" s="216">
        <v>9876544</v>
      </c>
      <c r="D53" s="216">
        <v>987768</v>
      </c>
      <c r="E53" s="216">
        <v>555786</v>
      </c>
      <c r="F53" s="216">
        <v>555786</v>
      </c>
    </row>
    <row r="54" spans="1:11">
      <c r="A54" s="214" t="s">
        <v>1772</v>
      </c>
      <c r="B54" s="214" t="s">
        <v>212</v>
      </c>
      <c r="C54" s="214" t="s">
        <v>1773</v>
      </c>
      <c r="D54" s="214" t="s">
        <v>1774</v>
      </c>
      <c r="E54" s="214" t="s">
        <v>1777</v>
      </c>
      <c r="F54" s="214" t="s">
        <v>1777</v>
      </c>
    </row>
    <row r="55" spans="1:11" ht="41.25" customHeight="1">
      <c r="A55" s="217">
        <f t="shared" ref="A55:F55" si="0">A53</f>
        <v>5556</v>
      </c>
      <c r="B55" s="217">
        <f t="shared" si="0"/>
        <v>78699</v>
      </c>
      <c r="C55" s="217">
        <f t="shared" si="0"/>
        <v>9876544</v>
      </c>
      <c r="D55" s="217">
        <f t="shared" si="0"/>
        <v>987768</v>
      </c>
      <c r="E55" s="217">
        <f t="shared" si="0"/>
        <v>555786</v>
      </c>
      <c r="F55" s="217">
        <f t="shared" si="0"/>
        <v>555786</v>
      </c>
    </row>
    <row r="56" spans="1:11" ht="18" customHeight="1">
      <c r="A56" s="216">
        <v>5556</v>
      </c>
      <c r="B56" s="216">
        <v>78699</v>
      </c>
      <c r="C56" s="216">
        <v>9876544</v>
      </c>
      <c r="D56" s="216">
        <v>987768</v>
      </c>
      <c r="E56" s="216">
        <v>555786</v>
      </c>
      <c r="F56" s="216">
        <v>555786</v>
      </c>
      <c r="G56" s="218"/>
      <c r="H56" s="219"/>
      <c r="I56" s="218"/>
      <c r="J56" s="218"/>
      <c r="K56" s="219"/>
    </row>
    <row r="57" spans="1:11" ht="17.25" customHeight="1">
      <c r="A57" s="214" t="s">
        <v>1772</v>
      </c>
      <c r="B57" s="214" t="s">
        <v>212</v>
      </c>
      <c r="C57" s="214" t="s">
        <v>1773</v>
      </c>
      <c r="D57" s="214" t="s">
        <v>1775</v>
      </c>
      <c r="E57" s="214" t="s">
        <v>1777</v>
      </c>
      <c r="F57" s="214" t="s">
        <v>1777</v>
      </c>
      <c r="G57" s="218"/>
      <c r="H57" s="219"/>
      <c r="I57" s="218"/>
      <c r="J57" s="218"/>
      <c r="K57" s="219"/>
    </row>
    <row r="58" spans="1:11" ht="36.75" customHeight="1">
      <c r="A58" s="217">
        <f t="shared" ref="A58:F58" si="1">A56</f>
        <v>5556</v>
      </c>
      <c r="B58" s="217">
        <f t="shared" si="1"/>
        <v>78699</v>
      </c>
      <c r="C58" s="217">
        <f t="shared" si="1"/>
        <v>9876544</v>
      </c>
      <c r="D58" s="217">
        <f t="shared" si="1"/>
        <v>987768</v>
      </c>
      <c r="E58" s="217">
        <f t="shared" si="1"/>
        <v>555786</v>
      </c>
      <c r="F58" s="217">
        <f t="shared" si="1"/>
        <v>555786</v>
      </c>
      <c r="G58" s="218"/>
      <c r="H58" s="219"/>
      <c r="I58" s="218"/>
      <c r="J58" s="218"/>
      <c r="K58" s="219"/>
    </row>
    <row r="59" spans="1:11">
      <c r="A59" s="216">
        <v>5556</v>
      </c>
      <c r="B59" s="216">
        <v>78699</v>
      </c>
      <c r="C59" s="216">
        <v>9876544</v>
      </c>
      <c r="D59" s="216">
        <v>987768</v>
      </c>
      <c r="E59" s="216">
        <v>555786</v>
      </c>
      <c r="F59" s="216">
        <v>555786</v>
      </c>
      <c r="G59" s="216"/>
      <c r="I59" s="216">
        <f>H59</f>
        <v>0</v>
      </c>
      <c r="J59" s="216">
        <v>78699</v>
      </c>
    </row>
    <row r="60" spans="1:11">
      <c r="A60" s="214" t="s">
        <v>1772</v>
      </c>
      <c r="B60" s="214" t="s">
        <v>212</v>
      </c>
      <c r="C60" s="214" t="s">
        <v>1773</v>
      </c>
      <c r="D60" s="214" t="s">
        <v>1775</v>
      </c>
      <c r="E60" s="214" t="s">
        <v>1777</v>
      </c>
      <c r="F60" s="214" t="s">
        <v>1777</v>
      </c>
      <c r="G60" s="214"/>
      <c r="I60" s="214">
        <f>H60</f>
        <v>0</v>
      </c>
      <c r="J60" s="29" t="s">
        <v>212</v>
      </c>
    </row>
    <row r="61" spans="1:11" ht="37.5" customHeight="1">
      <c r="A61" s="217">
        <f t="shared" ref="A61:F61" si="2">A59</f>
        <v>5556</v>
      </c>
      <c r="B61" s="217">
        <f t="shared" si="2"/>
        <v>78699</v>
      </c>
      <c r="C61" s="217">
        <f t="shared" si="2"/>
        <v>9876544</v>
      </c>
      <c r="D61" s="217">
        <f t="shared" si="2"/>
        <v>987768</v>
      </c>
      <c r="E61" s="217">
        <f t="shared" si="2"/>
        <v>555786</v>
      </c>
      <c r="F61" s="217">
        <f t="shared" si="2"/>
        <v>555786</v>
      </c>
      <c r="G61" s="215"/>
      <c r="I61" s="215">
        <f>H59</f>
        <v>0</v>
      </c>
      <c r="J61" s="29"/>
    </row>
    <row r="62" spans="1:11">
      <c r="A62" s="216">
        <v>5556</v>
      </c>
      <c r="B62" s="216">
        <v>78699</v>
      </c>
      <c r="C62" s="216">
        <v>9876544</v>
      </c>
      <c r="D62" s="216">
        <v>987768</v>
      </c>
      <c r="E62" s="216">
        <v>555786</v>
      </c>
      <c r="F62" s="216">
        <v>555786</v>
      </c>
      <c r="G62" s="216"/>
    </row>
    <row r="63" spans="1:11">
      <c r="A63" s="214" t="s">
        <v>1772</v>
      </c>
      <c r="B63" s="214" t="s">
        <v>212</v>
      </c>
      <c r="C63" s="214" t="s">
        <v>1773</v>
      </c>
      <c r="D63" s="214" t="s">
        <v>1775</v>
      </c>
      <c r="E63" s="214" t="s">
        <v>1777</v>
      </c>
      <c r="F63" s="214" t="s">
        <v>1777</v>
      </c>
      <c r="G63" s="214"/>
    </row>
    <row r="64" spans="1:11" ht="38.25" customHeight="1">
      <c r="A64" s="217">
        <f t="shared" ref="A64:F64" si="3">A62</f>
        <v>5556</v>
      </c>
      <c r="B64" s="217">
        <f t="shared" si="3"/>
        <v>78699</v>
      </c>
      <c r="C64" s="217">
        <f t="shared" si="3"/>
        <v>9876544</v>
      </c>
      <c r="D64" s="217">
        <f t="shared" si="3"/>
        <v>987768</v>
      </c>
      <c r="E64" s="217">
        <f t="shared" si="3"/>
        <v>555786</v>
      </c>
      <c r="F64" s="217">
        <f t="shared" si="3"/>
        <v>555786</v>
      </c>
      <c r="G64" s="215"/>
    </row>
    <row r="65" spans="1:7">
      <c r="A65" s="216">
        <v>5556</v>
      </c>
      <c r="B65" s="216">
        <v>78699</v>
      </c>
      <c r="C65" s="216">
        <v>9876544</v>
      </c>
      <c r="D65" s="216">
        <v>987768</v>
      </c>
      <c r="E65" s="216">
        <v>555786</v>
      </c>
      <c r="F65" s="216">
        <v>555786</v>
      </c>
      <c r="G65" s="216"/>
    </row>
    <row r="66" spans="1:7">
      <c r="A66" s="214" t="s">
        <v>1772</v>
      </c>
      <c r="B66" s="214" t="s">
        <v>212</v>
      </c>
      <c r="C66" s="214" t="s">
        <v>1773</v>
      </c>
      <c r="D66" s="214" t="s">
        <v>1775</v>
      </c>
      <c r="E66" s="214" t="s">
        <v>1777</v>
      </c>
      <c r="F66" s="214" t="s">
        <v>1777</v>
      </c>
      <c r="G66" s="214"/>
    </row>
    <row r="67" spans="1:7" ht="38.25" customHeight="1">
      <c r="A67" s="217">
        <f t="shared" ref="A67:F67" si="4">A65</f>
        <v>5556</v>
      </c>
      <c r="B67" s="217">
        <f t="shared" si="4"/>
        <v>78699</v>
      </c>
      <c r="C67" s="217">
        <f t="shared" si="4"/>
        <v>9876544</v>
      </c>
      <c r="D67" s="217">
        <f t="shared" si="4"/>
        <v>987768</v>
      </c>
      <c r="E67" s="217">
        <f t="shared" si="4"/>
        <v>555786</v>
      </c>
      <c r="F67" s="217">
        <f t="shared" si="4"/>
        <v>555786</v>
      </c>
      <c r="G67" s="215"/>
    </row>
    <row r="68" spans="1:7">
      <c r="A68" s="216">
        <v>5556</v>
      </c>
      <c r="B68" s="216">
        <v>78699</v>
      </c>
      <c r="C68" s="216">
        <v>9876544</v>
      </c>
      <c r="D68" s="216">
        <v>987768</v>
      </c>
      <c r="E68" s="216">
        <v>555786</v>
      </c>
      <c r="F68" s="216">
        <v>555786</v>
      </c>
      <c r="G68" s="216"/>
    </row>
    <row r="69" spans="1:7">
      <c r="A69" s="214" t="s">
        <v>1772</v>
      </c>
      <c r="B69" s="214" t="s">
        <v>212</v>
      </c>
      <c r="C69" s="214" t="s">
        <v>1773</v>
      </c>
      <c r="D69" s="214" t="s">
        <v>1775</v>
      </c>
      <c r="E69" s="214" t="s">
        <v>1777</v>
      </c>
      <c r="F69" s="214" t="s">
        <v>1777</v>
      </c>
      <c r="G69" s="214"/>
    </row>
    <row r="70" spans="1:7" ht="41.25" customHeight="1">
      <c r="A70" s="217">
        <f t="shared" ref="A70:F70" si="5">A68</f>
        <v>5556</v>
      </c>
      <c r="B70" s="217">
        <f t="shared" si="5"/>
        <v>78699</v>
      </c>
      <c r="C70" s="217">
        <f t="shared" si="5"/>
        <v>9876544</v>
      </c>
      <c r="D70" s="217">
        <f t="shared" si="5"/>
        <v>987768</v>
      </c>
      <c r="E70" s="217">
        <f t="shared" si="5"/>
        <v>555786</v>
      </c>
      <c r="F70" s="217">
        <f t="shared" si="5"/>
        <v>555786</v>
      </c>
      <c r="G70" s="215"/>
    </row>
    <row r="71" spans="1:7">
      <c r="A71" s="216">
        <v>5556</v>
      </c>
      <c r="B71" s="216">
        <v>78699</v>
      </c>
      <c r="C71" s="216">
        <v>9876544</v>
      </c>
      <c r="D71" s="216">
        <v>987768</v>
      </c>
      <c r="E71" s="216">
        <v>555786</v>
      </c>
      <c r="F71" s="216">
        <v>555786</v>
      </c>
      <c r="G71" s="216"/>
    </row>
    <row r="72" spans="1:7">
      <c r="A72" s="214" t="s">
        <v>1772</v>
      </c>
      <c r="B72" s="214" t="s">
        <v>212</v>
      </c>
      <c r="C72" s="214" t="s">
        <v>1773</v>
      </c>
      <c r="D72" s="214" t="s">
        <v>1775</v>
      </c>
      <c r="E72" s="214" t="s">
        <v>1777</v>
      </c>
      <c r="F72" s="214" t="s">
        <v>1777</v>
      </c>
      <c r="G72" s="214"/>
    </row>
    <row r="73" spans="1:7" ht="39.75" customHeight="1">
      <c r="A73" s="217">
        <f t="shared" ref="A73:F73" si="6">A71</f>
        <v>5556</v>
      </c>
      <c r="B73" s="217">
        <f t="shared" si="6"/>
        <v>78699</v>
      </c>
      <c r="C73" s="217">
        <f t="shared" si="6"/>
        <v>9876544</v>
      </c>
      <c r="D73" s="217">
        <f t="shared" si="6"/>
        <v>987768</v>
      </c>
      <c r="E73" s="217">
        <f t="shared" si="6"/>
        <v>555786</v>
      </c>
      <c r="F73" s="217">
        <f t="shared" si="6"/>
        <v>555786</v>
      </c>
      <c r="G73" s="215"/>
    </row>
    <row r="74" spans="1:7">
      <c r="A74" s="216">
        <v>5556</v>
      </c>
      <c r="B74" s="216">
        <v>78699</v>
      </c>
      <c r="C74" s="216">
        <v>9876544</v>
      </c>
      <c r="D74" s="216">
        <v>987768</v>
      </c>
      <c r="E74" s="216">
        <v>555786</v>
      </c>
      <c r="F74" s="216">
        <v>555786</v>
      </c>
    </row>
    <row r="75" spans="1:7">
      <c r="A75" s="214" t="s">
        <v>1772</v>
      </c>
      <c r="B75" s="214" t="s">
        <v>212</v>
      </c>
      <c r="C75" s="214" t="s">
        <v>1773</v>
      </c>
      <c r="D75" s="214" t="s">
        <v>1776</v>
      </c>
      <c r="E75" s="214" t="s">
        <v>1777</v>
      </c>
      <c r="F75" s="214" t="s">
        <v>1777</v>
      </c>
    </row>
    <row r="76" spans="1:7" ht="57">
      <c r="A76" s="217">
        <f t="shared" ref="A76:F76" si="7">A74</f>
        <v>5556</v>
      </c>
      <c r="B76" s="217">
        <f t="shared" si="7"/>
        <v>78699</v>
      </c>
      <c r="C76" s="217">
        <f t="shared" si="7"/>
        <v>9876544</v>
      </c>
      <c r="D76" s="217">
        <f t="shared" si="7"/>
        <v>987768</v>
      </c>
      <c r="E76" s="217">
        <f t="shared" si="7"/>
        <v>555786</v>
      </c>
      <c r="F76" s="217">
        <f t="shared" si="7"/>
        <v>555786</v>
      </c>
    </row>
    <row r="77" spans="1:7">
      <c r="A77" s="216">
        <v>5556</v>
      </c>
      <c r="B77" s="216">
        <v>78699</v>
      </c>
      <c r="C77" s="216">
        <v>9876544</v>
      </c>
      <c r="D77" s="216">
        <v>987768</v>
      </c>
      <c r="E77" s="216">
        <v>555786</v>
      </c>
      <c r="F77" s="216">
        <v>555786</v>
      </c>
    </row>
    <row r="78" spans="1:7">
      <c r="A78" s="214" t="s">
        <v>1772</v>
      </c>
      <c r="B78" s="214" t="s">
        <v>212</v>
      </c>
      <c r="C78" s="214" t="s">
        <v>1773</v>
      </c>
      <c r="D78" s="214" t="s">
        <v>1776</v>
      </c>
      <c r="E78" s="214" t="s">
        <v>1777</v>
      </c>
      <c r="F78" s="214" t="s">
        <v>1777</v>
      </c>
    </row>
    <row r="79" spans="1:7" ht="39.75" customHeight="1">
      <c r="A79" s="217">
        <f t="shared" ref="A79:F79" si="8">A77</f>
        <v>5556</v>
      </c>
      <c r="B79" s="217">
        <f t="shared" si="8"/>
        <v>78699</v>
      </c>
      <c r="C79" s="217">
        <f t="shared" si="8"/>
        <v>9876544</v>
      </c>
      <c r="D79" s="217">
        <f t="shared" si="8"/>
        <v>987768</v>
      </c>
      <c r="E79" s="217">
        <f t="shared" si="8"/>
        <v>555786</v>
      </c>
      <c r="F79" s="217">
        <f t="shared" si="8"/>
        <v>555786</v>
      </c>
    </row>
    <row r="80" spans="1:7">
      <c r="A80" s="216">
        <v>5556</v>
      </c>
      <c r="B80" s="216">
        <v>78699</v>
      </c>
      <c r="C80" s="216">
        <v>9876544</v>
      </c>
      <c r="D80" s="216">
        <v>987768</v>
      </c>
      <c r="E80" s="216">
        <v>555786</v>
      </c>
      <c r="F80" s="216">
        <v>555786</v>
      </c>
    </row>
    <row r="81" spans="1:6">
      <c r="A81" s="214" t="s">
        <v>1772</v>
      </c>
      <c r="B81" s="214" t="s">
        <v>212</v>
      </c>
      <c r="C81" s="214" t="s">
        <v>1773</v>
      </c>
      <c r="D81" s="214" t="s">
        <v>1778</v>
      </c>
      <c r="E81" s="214" t="s">
        <v>1777</v>
      </c>
      <c r="F81" s="214" t="s">
        <v>1777</v>
      </c>
    </row>
    <row r="82" spans="1:6" ht="39" customHeight="1">
      <c r="A82" s="217">
        <f t="shared" ref="A82:F82" si="9">A80</f>
        <v>5556</v>
      </c>
      <c r="B82" s="217">
        <f t="shared" si="9"/>
        <v>78699</v>
      </c>
      <c r="C82" s="217">
        <f t="shared" si="9"/>
        <v>9876544</v>
      </c>
      <c r="D82" s="217">
        <f t="shared" si="9"/>
        <v>987768</v>
      </c>
      <c r="E82" s="217">
        <f t="shared" si="9"/>
        <v>555786</v>
      </c>
      <c r="F82" s="217">
        <f t="shared" si="9"/>
        <v>555786</v>
      </c>
    </row>
    <row r="83" spans="1:6">
      <c r="A83" s="216">
        <v>5556</v>
      </c>
      <c r="B83" s="216">
        <v>78699</v>
      </c>
      <c r="C83" s="216">
        <v>9876544</v>
      </c>
      <c r="D83" s="216">
        <v>987768</v>
      </c>
      <c r="E83" s="216">
        <v>555786</v>
      </c>
      <c r="F83" s="216">
        <v>555786</v>
      </c>
    </row>
  </sheetData>
  <pageMargins left="0.36" right="0.3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4"/>
  <sheetViews>
    <sheetView topLeftCell="C1" workbookViewId="0">
      <selection activeCell="C81" sqref="C81"/>
    </sheetView>
  </sheetViews>
  <sheetFormatPr defaultRowHeight="15"/>
  <cols>
    <col min="1" max="1" width="3.85546875" customWidth="1"/>
    <col min="2" max="2" width="3.42578125" customWidth="1"/>
    <col min="3" max="3" width="71.7109375" customWidth="1"/>
    <col min="4" max="4" width="99" customWidth="1"/>
  </cols>
  <sheetData>
    <row r="1" spans="3:4">
      <c r="C1" t="s">
        <v>172</v>
      </c>
      <c r="D1" t="s">
        <v>172</v>
      </c>
    </row>
    <row r="2" spans="3:4">
      <c r="C2" s="18" t="s">
        <v>89</v>
      </c>
      <c r="D2" s="32" t="s">
        <v>89</v>
      </c>
    </row>
    <row r="3" spans="3:4">
      <c r="C3" s="18" t="s">
        <v>90</v>
      </c>
      <c r="D3" s="32" t="s">
        <v>90</v>
      </c>
    </row>
    <row r="4" spans="3:4">
      <c r="C4" s="18" t="s">
        <v>91</v>
      </c>
      <c r="D4" s="32" t="s">
        <v>91</v>
      </c>
    </row>
    <row r="5" spans="3:4">
      <c r="C5" s="18" t="s">
        <v>92</v>
      </c>
      <c r="D5" s="32" t="s">
        <v>92</v>
      </c>
    </row>
    <row r="6" spans="3:4">
      <c r="C6" s="18" t="s">
        <v>93</v>
      </c>
      <c r="D6" s="32" t="s">
        <v>93</v>
      </c>
    </row>
    <row r="7" spans="3:4">
      <c r="C7" s="18" t="s">
        <v>94</v>
      </c>
      <c r="D7" s="32" t="s">
        <v>94</v>
      </c>
    </row>
    <row r="8" spans="3:4">
      <c r="C8" s="18" t="s">
        <v>95</v>
      </c>
      <c r="D8" s="32" t="s">
        <v>95</v>
      </c>
    </row>
    <row r="9" spans="3:4">
      <c r="C9" s="18" t="s">
        <v>96</v>
      </c>
      <c r="D9" s="32" t="s">
        <v>96</v>
      </c>
    </row>
    <row r="10" spans="3:4">
      <c r="C10" s="18" t="s">
        <v>97</v>
      </c>
      <c r="D10" s="32" t="s">
        <v>97</v>
      </c>
    </row>
    <row r="11" spans="3:4">
      <c r="C11" s="18" t="s">
        <v>98</v>
      </c>
      <c r="D11" s="32" t="s">
        <v>98</v>
      </c>
    </row>
    <row r="12" spans="3:4">
      <c r="C12" s="18" t="s">
        <v>99</v>
      </c>
      <c r="D12" s="32" t="s">
        <v>99</v>
      </c>
    </row>
    <row r="13" spans="3:4">
      <c r="C13" s="18" t="s">
        <v>100</v>
      </c>
      <c r="D13" s="32" t="s">
        <v>100</v>
      </c>
    </row>
    <row r="14" spans="3:4">
      <c r="C14" s="18" t="s">
        <v>101</v>
      </c>
      <c r="D14" s="32" t="s">
        <v>101</v>
      </c>
    </row>
    <row r="15" spans="3:4">
      <c r="C15" s="18" t="s">
        <v>102</v>
      </c>
      <c r="D15" s="32" t="s">
        <v>102</v>
      </c>
    </row>
    <row r="16" spans="3:4">
      <c r="C16" s="17" t="s">
        <v>103</v>
      </c>
      <c r="D16" s="32" t="s">
        <v>103</v>
      </c>
    </row>
    <row r="17" spans="3:4">
      <c r="C17" s="18" t="s">
        <v>104</v>
      </c>
      <c r="D17" s="32" t="s">
        <v>104</v>
      </c>
    </row>
    <row r="18" spans="3:4">
      <c r="C18" s="18" t="s">
        <v>105</v>
      </c>
      <c r="D18" s="32" t="s">
        <v>105</v>
      </c>
    </row>
    <row r="19" spans="3:4">
      <c r="C19" s="18" t="s">
        <v>106</v>
      </c>
      <c r="D19" s="32" t="s">
        <v>106</v>
      </c>
    </row>
    <row r="20" spans="3:4">
      <c r="C20" s="18" t="s">
        <v>107</v>
      </c>
      <c r="D20" s="32" t="s">
        <v>107</v>
      </c>
    </row>
    <row r="21" spans="3:4">
      <c r="C21" s="18" t="s">
        <v>108</v>
      </c>
      <c r="D21" s="32" t="s">
        <v>108</v>
      </c>
    </row>
    <row r="22" spans="3:4">
      <c r="C22" s="18" t="s">
        <v>109</v>
      </c>
      <c r="D22" s="32" t="s">
        <v>109</v>
      </c>
    </row>
    <row r="23" spans="3:4">
      <c r="C23" s="18" t="s">
        <v>110</v>
      </c>
      <c r="D23" s="32" t="s">
        <v>110</v>
      </c>
    </row>
    <row r="24" spans="3:4">
      <c r="C24" s="18" t="s">
        <v>111</v>
      </c>
      <c r="D24" s="32" t="s">
        <v>111</v>
      </c>
    </row>
    <row r="25" spans="3:4">
      <c r="C25" s="18" t="s">
        <v>112</v>
      </c>
      <c r="D25" s="32" t="s">
        <v>112</v>
      </c>
    </row>
    <row r="26" spans="3:4">
      <c r="C26" s="18" t="s">
        <v>113</v>
      </c>
      <c r="D26" s="32" t="s">
        <v>113</v>
      </c>
    </row>
    <row r="27" spans="3:4">
      <c r="C27" s="18" t="s">
        <v>114</v>
      </c>
      <c r="D27" s="32" t="s">
        <v>114</v>
      </c>
    </row>
    <row r="28" spans="3:4">
      <c r="C28" s="18" t="s">
        <v>115</v>
      </c>
      <c r="D28" s="32" t="s">
        <v>115</v>
      </c>
    </row>
    <row r="29" spans="3:4">
      <c r="C29" s="18" t="s">
        <v>116</v>
      </c>
      <c r="D29" s="32" t="s">
        <v>116</v>
      </c>
    </row>
    <row r="30" spans="3:4">
      <c r="C30" s="18" t="s">
        <v>117</v>
      </c>
      <c r="D30" s="32" t="s">
        <v>117</v>
      </c>
    </row>
    <row r="31" spans="3:4">
      <c r="C31" s="18" t="s">
        <v>118</v>
      </c>
      <c r="D31" s="32" t="s">
        <v>118</v>
      </c>
    </row>
    <row r="32" spans="3:4">
      <c r="C32" s="18" t="s">
        <v>119</v>
      </c>
      <c r="D32" s="32" t="s">
        <v>119</v>
      </c>
    </row>
    <row r="33" spans="3:4">
      <c r="C33" s="18" t="s">
        <v>120</v>
      </c>
      <c r="D33" s="32" t="s">
        <v>120</v>
      </c>
    </row>
    <row r="34" spans="3:4">
      <c r="C34" s="18" t="s">
        <v>121</v>
      </c>
      <c r="D34" s="32" t="s">
        <v>121</v>
      </c>
    </row>
    <row r="35" spans="3:4">
      <c r="C35" s="18" t="s">
        <v>122</v>
      </c>
      <c r="D35" s="32" t="s">
        <v>122</v>
      </c>
    </row>
    <row r="36" spans="3:4">
      <c r="C36" s="18" t="s">
        <v>123</v>
      </c>
      <c r="D36" s="32" t="s">
        <v>123</v>
      </c>
    </row>
    <row r="37" spans="3:4">
      <c r="C37" s="18" t="s">
        <v>124</v>
      </c>
      <c r="D37" s="32" t="s">
        <v>124</v>
      </c>
    </row>
    <row r="38" spans="3:4">
      <c r="C38" s="18" t="s">
        <v>125</v>
      </c>
      <c r="D38" s="32" t="s">
        <v>125</v>
      </c>
    </row>
    <row r="39" spans="3:4">
      <c r="C39" s="18" t="s">
        <v>126</v>
      </c>
      <c r="D39" s="32" t="s">
        <v>126</v>
      </c>
    </row>
    <row r="40" spans="3:4">
      <c r="C40" s="18" t="s">
        <v>127</v>
      </c>
      <c r="D40" s="32" t="s">
        <v>127</v>
      </c>
    </row>
    <row r="41" spans="3:4">
      <c r="C41" s="18" t="s">
        <v>128</v>
      </c>
      <c r="D41" s="32" t="s">
        <v>128</v>
      </c>
    </row>
    <row r="42" spans="3:4">
      <c r="C42" s="18" t="s">
        <v>129</v>
      </c>
      <c r="D42" s="32" t="s">
        <v>129</v>
      </c>
    </row>
    <row r="43" spans="3:4">
      <c r="C43" s="18" t="s">
        <v>130</v>
      </c>
      <c r="D43" s="32" t="s">
        <v>130</v>
      </c>
    </row>
    <row r="44" spans="3:4">
      <c r="C44" s="18" t="s">
        <v>131</v>
      </c>
      <c r="D44" s="32" t="s">
        <v>131</v>
      </c>
    </row>
    <row r="45" spans="3:4">
      <c r="C45" s="18" t="s">
        <v>132</v>
      </c>
      <c r="D45" s="32" t="s">
        <v>132</v>
      </c>
    </row>
    <row r="46" spans="3:4">
      <c r="C46" s="18" t="s">
        <v>133</v>
      </c>
      <c r="D46" s="32" t="s">
        <v>133</v>
      </c>
    </row>
    <row r="47" spans="3:4">
      <c r="C47" s="18" t="s">
        <v>134</v>
      </c>
      <c r="D47" s="32" t="s">
        <v>134</v>
      </c>
    </row>
    <row r="48" spans="3:4">
      <c r="C48" s="18" t="s">
        <v>135</v>
      </c>
      <c r="D48" s="32" t="s">
        <v>135</v>
      </c>
    </row>
    <row r="49" spans="3:4">
      <c r="C49" s="18" t="s">
        <v>136</v>
      </c>
      <c r="D49" s="32" t="s">
        <v>136</v>
      </c>
    </row>
    <row r="50" spans="3:4">
      <c r="C50" s="18" t="s">
        <v>137</v>
      </c>
      <c r="D50" s="32" t="s">
        <v>137</v>
      </c>
    </row>
    <row r="51" spans="3:4">
      <c r="C51" s="18" t="s">
        <v>138</v>
      </c>
      <c r="D51" s="32" t="s">
        <v>138</v>
      </c>
    </row>
    <row r="52" spans="3:4">
      <c r="C52" s="18" t="s">
        <v>139</v>
      </c>
      <c r="D52" s="32" t="s">
        <v>139</v>
      </c>
    </row>
    <row r="53" spans="3:4">
      <c r="C53" s="18" t="s">
        <v>140</v>
      </c>
      <c r="D53" s="32" t="s">
        <v>140</v>
      </c>
    </row>
    <row r="54" spans="3:4">
      <c r="C54" s="18" t="s">
        <v>141</v>
      </c>
      <c r="D54" s="32" t="s">
        <v>141</v>
      </c>
    </row>
    <row r="55" spans="3:4">
      <c r="C55" s="18" t="s">
        <v>142</v>
      </c>
      <c r="D55" s="32" t="s">
        <v>142</v>
      </c>
    </row>
    <row r="56" spans="3:4">
      <c r="C56" s="18" t="s">
        <v>143</v>
      </c>
      <c r="D56" s="32" t="s">
        <v>143</v>
      </c>
    </row>
    <row r="57" spans="3:4">
      <c r="C57" s="18" t="s">
        <v>144</v>
      </c>
      <c r="D57" s="32" t="s">
        <v>144</v>
      </c>
    </row>
    <row r="58" spans="3:4">
      <c r="C58" s="18" t="s">
        <v>145</v>
      </c>
      <c r="D58" s="32" t="s">
        <v>145</v>
      </c>
    </row>
    <row r="59" spans="3:4">
      <c r="C59" s="18" t="s">
        <v>146</v>
      </c>
      <c r="D59" s="32" t="s">
        <v>146</v>
      </c>
    </row>
    <row r="60" spans="3:4">
      <c r="C60" s="18" t="s">
        <v>147</v>
      </c>
      <c r="D60" s="32" t="s">
        <v>147</v>
      </c>
    </row>
    <row r="61" spans="3:4">
      <c r="C61" s="18" t="s">
        <v>148</v>
      </c>
      <c r="D61" s="32" t="s">
        <v>148</v>
      </c>
    </row>
    <row r="62" spans="3:4">
      <c r="C62" s="18" t="s">
        <v>149</v>
      </c>
      <c r="D62" s="32" t="s">
        <v>149</v>
      </c>
    </row>
    <row r="63" spans="3:4">
      <c r="C63" s="18" t="s">
        <v>150</v>
      </c>
      <c r="D63" s="32" t="s">
        <v>150</v>
      </c>
    </row>
    <row r="64" spans="3:4">
      <c r="C64" s="18" t="s">
        <v>151</v>
      </c>
      <c r="D64" s="32" t="s">
        <v>151</v>
      </c>
    </row>
    <row r="65" spans="3:4">
      <c r="C65" s="18" t="s">
        <v>152</v>
      </c>
      <c r="D65" s="32" t="s">
        <v>152</v>
      </c>
    </row>
    <row r="66" spans="3:4">
      <c r="C66" s="18" t="s">
        <v>153</v>
      </c>
      <c r="D66" s="32" t="s">
        <v>153</v>
      </c>
    </row>
    <row r="67" spans="3:4">
      <c r="C67" s="18" t="s">
        <v>154</v>
      </c>
      <c r="D67" s="32" t="s">
        <v>154</v>
      </c>
    </row>
    <row r="68" spans="3:4">
      <c r="C68" s="18" t="s">
        <v>155</v>
      </c>
      <c r="D68" s="32" t="s">
        <v>155</v>
      </c>
    </row>
    <row r="69" spans="3:4">
      <c r="C69" s="18" t="s">
        <v>156</v>
      </c>
      <c r="D69" s="32" t="s">
        <v>156</v>
      </c>
    </row>
    <row r="70" spans="3:4">
      <c r="C70" s="18" t="s">
        <v>157</v>
      </c>
      <c r="D70" s="32" t="s">
        <v>157</v>
      </c>
    </row>
    <row r="71" spans="3:4">
      <c r="C71" s="18" t="s">
        <v>158</v>
      </c>
      <c r="D71" s="32" t="s">
        <v>158</v>
      </c>
    </row>
    <row r="72" spans="3:4">
      <c r="C72" s="18" t="s">
        <v>159</v>
      </c>
      <c r="D72" s="32" t="s">
        <v>159</v>
      </c>
    </row>
    <row r="73" spans="3:4">
      <c r="C73" s="18" t="s">
        <v>160</v>
      </c>
      <c r="D73" s="32" t="s">
        <v>160</v>
      </c>
    </row>
    <row r="74" spans="3:4">
      <c r="C74" s="18" t="s">
        <v>161</v>
      </c>
      <c r="D74" s="32" t="s">
        <v>161</v>
      </c>
    </row>
    <row r="75" spans="3:4">
      <c r="C75" s="18" t="s">
        <v>162</v>
      </c>
      <c r="D75" s="32" t="s">
        <v>162</v>
      </c>
    </row>
    <row r="76" spans="3:4">
      <c r="C76" s="18" t="s">
        <v>163</v>
      </c>
      <c r="D76" s="32" t="s">
        <v>163</v>
      </c>
    </row>
    <row r="77" spans="3:4">
      <c r="C77" s="18" t="s">
        <v>164</v>
      </c>
      <c r="D77" s="32" t="s">
        <v>164</v>
      </c>
    </row>
    <row r="78" spans="3:4">
      <c r="C78" s="18" t="s">
        <v>165</v>
      </c>
      <c r="D78" s="32" t="s">
        <v>165</v>
      </c>
    </row>
    <row r="79" spans="3:4">
      <c r="C79" s="18" t="s">
        <v>166</v>
      </c>
      <c r="D79" s="32" t="s">
        <v>166</v>
      </c>
    </row>
    <row r="80" spans="3:4">
      <c r="C80" s="18" t="s">
        <v>167</v>
      </c>
      <c r="D80" s="32" t="s">
        <v>167</v>
      </c>
    </row>
    <row r="81" spans="3:4">
      <c r="C81" s="17" t="s">
        <v>168</v>
      </c>
      <c r="D81" s="32" t="s">
        <v>168</v>
      </c>
    </row>
    <row r="82" spans="3:4">
      <c r="C82" s="18" t="s">
        <v>169</v>
      </c>
      <c r="D82" s="32" t="s">
        <v>169</v>
      </c>
    </row>
    <row r="83" spans="3:4">
      <c r="C83" s="18" t="s">
        <v>170</v>
      </c>
      <c r="D83" s="32" t="s">
        <v>170</v>
      </c>
    </row>
    <row r="84" spans="3:4">
      <c r="C84" s="18" t="s">
        <v>171</v>
      </c>
      <c r="D84" s="32" t="s">
        <v>171</v>
      </c>
    </row>
  </sheetData>
  <hyperlinks>
    <hyperlink ref="D2" r:id="rId1" display="https://pharmevo.biz/product/actiflor-saccharomyces-boulardii/"/>
    <hyperlink ref="D3" r:id="rId2" display="https://pharmevo.biz/product/actnise-cream/"/>
    <hyperlink ref="D4" r:id="rId3" display="https://pharmevo.biz/product/ad-folic-quatrefolate/"/>
    <hyperlink ref="D5" r:id="rId4" display="https://pharmevo.biz/product/ad-folic-od-quatrefolate/"/>
    <hyperlink ref="D6" r:id="rId5" display="https://pharmevo.biz/product/agoviz-agomelatine/"/>
    <hyperlink ref="D7" r:id="rId6" display="https://pharmevo.biz/product/aireez-montelukast-sodium/"/>
    <hyperlink ref="D8" r:id="rId7" display="https://pharmevo.biz/product/anplag-ticagrelor/"/>
    <hyperlink ref="D9" r:id="rId8" display="https://pharmevo.biz/product/arbi-irbesartan/"/>
    <hyperlink ref="D10" r:id="rId9" display="https://pharmevo.biz/product/arbi-d-irbesartan-hydrochlorothiazide/"/>
    <hyperlink ref="D11" r:id="rId10" display="https://pharmevo.biz/product/avsar-plus-amlodipine-valsartan-hydrochlorothiazide/"/>
    <hyperlink ref="D12" r:id="rId11" display="https://pharmevo.biz/product/axifer-iv-iron-sucrose-complex/"/>
    <hyperlink ref="D13" r:id="rId12" display="https://pharmevo.biz/product/byvas-nebivolol/"/>
    <hyperlink ref="D14" r:id="rId13" display="https://pharmevo.biz/product/diu-tansin-losartan-potassium-hydrochlorothiazide/"/>
    <hyperlink ref="D15" r:id="rId14" display="https://pharmevo.biz/product/duzalta-duloxetine-2/"/>
    <hyperlink ref="D16" r:id="rId15" display="https://pharmevo.biz/product/erli-empagliflozin/"/>
    <hyperlink ref="D17" r:id="rId16" display="https://pharmevo.biz/product/estar-escitalopram/"/>
    <hyperlink ref="D18" r:id="rId17" display="https://pharmevo.biz/product/evo-kalm-quetiapine-fumarate/"/>
    <hyperlink ref="D19" r:id="rId18" display="https://pharmevo.biz/product/evo-kalm-xr-quetiapine-xr/"/>
    <hyperlink ref="D20" r:id="rId19" display="https://pharmevo.biz/product/evocheck-blood-glucose-monitor/"/>
    <hyperlink ref="D21" r:id="rId20" display="https://pharmevo.biz/product/evofix-cefixime/"/>
    <hyperlink ref="D22" r:id="rId21" display="https://pharmevo.biz/product/evojoshanda/"/>
    <hyperlink ref="D23" r:id="rId22" display="https://pharmevo.biz/product/evopride-glimepiride/"/>
    <hyperlink ref="D24" r:id="rId23" display="https://pharmevo.biz/product/evopride-plus-glimepiride-metformin/"/>
    <hyperlink ref="D25" r:id="rId24" display="https://pharmevo.biz/product/evotizer-hand-sanitizer-ethanol-70/"/>
    <hyperlink ref="D26" r:id="rId25" display="https://pharmevo.biz/product/fasteso-esomeprazole/"/>
    <hyperlink ref="D27" r:id="rId26" display="https://pharmevo.biz/product/femova-myoinositol-d-chiroinositol-quatrefolic/"/>
    <hyperlink ref="D28" r:id="rId27" display="https://pharmevo.biz/product/ferfer-iron-vitamin-c-vitamin-b12/"/>
    <hyperlink ref="D29" r:id="rId28" display="https://pharmevo.biz/product/ferfer-gro-elemental-iron-vitamin-c-vitamin-b12/"/>
    <hyperlink ref="D30" r:id="rId29" display="https://pharmevo.biz/product/formis-cynanchum-silfordii-phlomis-umbrosa-angelica-gigas/"/>
    <hyperlink ref="D31" r:id="rId30" display="https://pharmevo.biz/product/galvecta-vildagliptin/"/>
    <hyperlink ref="D32" r:id="rId31" display="https://pharmevo.biz/product/galvecta-plus-vildagliptin-metformin/"/>
    <hyperlink ref="D33" r:id="rId32" display="https://pharmevo.biz/product/gouric-febuxostat/"/>
    <hyperlink ref="D34" r:id="rId33" display="https://pharmevo.biz/product/hifazat-ethanol-glycerol-hydrogen-peroxide-carbomer-neutralizer-fragrance-deionized-water/"/>
    <hyperlink ref="D35" r:id="rId34" display="https://pharmevo.biz/product/ibandro-ibandronic-acid/"/>
    <hyperlink ref="D36" r:id="rId35" display="https://pharmevo.biz/product/inosita-sitagliptin/"/>
    <hyperlink ref="D37" r:id="rId36" display="https://pharmevo.biz/product/inosita-plus-xrsitagliptin-and-metformin-extended-release/"/>
    <hyperlink ref="D38" r:id="rId37" display="https://pharmevo.biz/product/inosita-plussitagliptin-metformin/"/>
    <hyperlink ref="D39" r:id="rId38" display="https://pharmevo.biz/product/ivadinivadradine/"/>
    <hyperlink ref="D40" r:id="rId39" display="https://pharmevo.biz/product/k-1000calcium-vitamin-d3-vitamin-k2/"/>
    <hyperlink ref="D41" r:id="rId40" display="https://pharmevo.biz/product/kalsobcalcium-vitamin-d3-vitamin-k2/"/>
    <hyperlink ref="D42" r:id="rId41" display="https://pharmevo.biz/product/klevralevetiracetam/"/>
    <hyperlink ref="D43" r:id="rId42" display="https://pharmevo.biz/product/lacteus-aranti-regurgitation-formula/"/>
    <hyperlink ref="D44" r:id="rId43" display="https://pharmevo.biz/product/lacteus-lflactose-free-formula/"/>
    <hyperlink ref="D45" r:id="rId44" display="https://pharmevo.biz/product/lacteus-mamapreganant-lactating-mothers/"/>
    <hyperlink ref="D46" r:id="rId45" display="https://pharmevo.biz/product/lacteusinfant-formula/"/>
    <hyperlink ref="D47" r:id="rId46" display="https://pharmevo.biz/product/lowplat-plusclopidogrel-bisulphate-aspirin/"/>
    <hyperlink ref="D48" r:id="rId47" display="https://pharmevo.biz/product/lowplatclopidogrel-bisulphate/"/>
    <hyperlink ref="D49" r:id="rId48" display="https://pharmevo.biz/product/mfitsphaeranthus-indicus-gracinia-mangostana/"/>
    <hyperlink ref="D50" r:id="rId49" display="https://pharmevo.biz/product/missing-product/"/>
    <hyperlink ref="D51" r:id="rId50" display="https://pharmevo.biz/product/myoproatorvastatin/"/>
    <hyperlink ref="D52" r:id="rId51" display="https://pharmevo.biz/product/neo-q10coenzyme-q10/"/>
    <hyperlink ref="D53" r:id="rId52" display="https://pharmevo.biz/product/nisenimesulide/"/>
    <hyperlink ref="D54" r:id="rId53" display="https://pharmevo.biz/product/omronblood-pressure-monitor/"/>
    <hyperlink ref="D55" r:id="rId54" display="https://pharmevo.biz/product/omronbody-composition-monitor/"/>
    <hyperlink ref="D56" r:id="rId55" display="https://pharmevo.biz/product/omroncompressor-nebulizers/"/>
    <hyperlink ref="D57" r:id="rId56" display="https://pharmevo.biz/product/omrondigital-thermometer/"/>
    <hyperlink ref="D58" r:id="rId57" display="https://pharmevo.biz/product/omrongentle-temp-720/"/>
    <hyperlink ref="D59" r:id="rId58" display="https://pharmevo.biz/product/omronweigh-scale/"/>
    <hyperlink ref="D60" r:id="rId59" display="https://pharmevo.biz/product/onitastrontium-ranelate/"/>
    <hyperlink ref="D61" r:id="rId60" display="https://pharmevo.biz/product/opt-dcholecalciferol-injection-oral-im/"/>
    <hyperlink ref="D62" r:id="rId61" display="https://pharmevo.biz/product/opt-dcholecalciferol/"/>
    <hyperlink ref="D63" r:id="rId62" display="https://pharmevo.biz/product/orslimorlistat/"/>
    <hyperlink ref="D64" r:id="rId63" display="https://pharmevo.biz/product/paridopalevodopa-carbidopa-entacapone/"/>
    <hyperlink ref="D65" r:id="rId64" display="https://pharmevo.biz/product/phytusivy-leaf-extract-thyme-extract-cisti-extract/"/>
    <hyperlink ref="D66" r:id="rId65" display="https://pharmevo.biz/product/ramipaceramipril/"/>
    <hyperlink ref="D67" r:id="rId66" display="https://pharmevo.biz/product/reklaimmagnesium-vitamin-b6-b9/"/>
    <hyperlink ref="D68" r:id="rId67" display="https://pharmevo.biz/product/sacvinsacubitril-valsartan/"/>
    <hyperlink ref="D69" r:id="rId68" display="https://pharmevo.biz/product/shevit/"/>
    <hyperlink ref="D70" r:id="rId69" display="https://pharmevo.biz/product/spedicamlornoxicam/"/>
    <hyperlink ref="D71" r:id="rId70" display="https://pharmevo.biz/product/super-crancran-berry-extract/"/>
    <hyperlink ref="D72" r:id="rId71" display="https://pharmevo.biz/product/tansin-dslosartan-potassium/"/>
    <hyperlink ref="D73" r:id="rId72" display="https://pharmevo.biz/product/tansinlosartan-potassium/"/>
    <hyperlink ref="D74" r:id="rId73" display="https://pharmevo.biz/product/telsarta-aamlodipine-telmisartan/"/>
    <hyperlink ref="D75" r:id="rId74" display="https://pharmevo.biz/product/telsarta-dtelmisartan-hydrochlorothiazide/"/>
    <hyperlink ref="D76" r:id="rId75" display="https://pharmevo.biz/product/telsartatelmisartan/"/>
    <hyperlink ref="D77" r:id="rId76" display="https://pharmevo.biz/product/thewrilthiocolchicoside/"/>
    <hyperlink ref="D78" r:id="rId77" display="https://pharmevo.biz/product/treatan-d-tabletcandesartan-hydrochlorothiazide/"/>
    <hyperlink ref="D79" r:id="rId78" display="https://pharmevo.biz/product/treatancandesartan-cilexetil/"/>
    <hyperlink ref="D80" r:id="rId79" display="https://pharmevo.biz/product/voxaminefluvoxamine-maleate/"/>
    <hyperlink ref="D81" r:id="rId80" display="https://pharmevo.biz/product/x-plendedrosuvastatin-calcium/"/>
    <hyperlink ref="D82" r:id="rId81" display="https://pharmevo.biz/product/xceptrivaroxaban/"/>
    <hyperlink ref="D83" r:id="rId82" display="https://pharmevo.biz/product/xilicapregabalin/"/>
    <hyperlink ref="D84" r:id="rId83" display="https://pharmevo.biz/product/zoltaromeprazole/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C1" sqref="C1:C21"/>
    </sheetView>
  </sheetViews>
  <sheetFormatPr defaultRowHeight="15"/>
  <cols>
    <col min="1" max="1" width="49.85546875" customWidth="1"/>
    <col min="3" max="3" width="26.5703125" bestFit="1" customWidth="1"/>
  </cols>
  <sheetData>
    <row r="1" spans="1:3">
      <c r="A1" s="85" t="s">
        <v>341</v>
      </c>
      <c r="C1" t="s">
        <v>454</v>
      </c>
    </row>
    <row r="2" spans="1:3">
      <c r="A2" s="86" t="s">
        <v>342</v>
      </c>
      <c r="C2" t="s">
        <v>455</v>
      </c>
    </row>
    <row r="3" spans="1:3" ht="15.75" thickBot="1">
      <c r="A3" s="87"/>
      <c r="C3" t="s">
        <v>456</v>
      </c>
    </row>
    <row r="4" spans="1:3" ht="15.75" thickBot="1">
      <c r="A4" s="87"/>
      <c r="C4" t="s">
        <v>457</v>
      </c>
    </row>
    <row r="5" spans="1:3" ht="30">
      <c r="A5" s="88" t="s">
        <v>343</v>
      </c>
      <c r="C5" t="s">
        <v>458</v>
      </c>
    </row>
    <row r="6" spans="1:3">
      <c r="A6" s="89" t="s">
        <v>344</v>
      </c>
      <c r="C6" t="s">
        <v>450</v>
      </c>
    </row>
    <row r="7" spans="1:3">
      <c r="A7" s="89" t="s">
        <v>345</v>
      </c>
      <c r="C7" t="s">
        <v>451</v>
      </c>
    </row>
    <row r="8" spans="1:3">
      <c r="A8" s="90" t="s">
        <v>346</v>
      </c>
      <c r="C8" t="s">
        <v>452</v>
      </c>
    </row>
    <row r="9" spans="1:3" ht="15.75" thickBot="1">
      <c r="A9" s="87"/>
      <c r="C9" t="s">
        <v>459</v>
      </c>
    </row>
    <row r="10" spans="1:3" ht="15.75" thickBot="1">
      <c r="A10" s="87"/>
      <c r="C10" t="s">
        <v>453</v>
      </c>
    </row>
    <row r="11" spans="1:3">
      <c r="A11" s="88" t="s">
        <v>347</v>
      </c>
      <c r="C11" t="s">
        <v>460</v>
      </c>
    </row>
    <row r="12" spans="1:3">
      <c r="A12" s="89" t="s">
        <v>344</v>
      </c>
      <c r="C12" t="s">
        <v>461</v>
      </c>
    </row>
    <row r="13" spans="1:3">
      <c r="A13" s="89" t="s">
        <v>345</v>
      </c>
      <c r="C13" t="s">
        <v>462</v>
      </c>
    </row>
    <row r="14" spans="1:3">
      <c r="A14" s="90" t="s">
        <v>348</v>
      </c>
      <c r="C14" t="s">
        <v>463</v>
      </c>
    </row>
    <row r="15" spans="1:3" ht="15.75" thickBot="1">
      <c r="A15" s="87"/>
      <c r="C15" t="s">
        <v>464</v>
      </c>
    </row>
    <row r="16" spans="1:3" ht="15.75" thickBot="1">
      <c r="A16" s="87"/>
      <c r="C16" t="s">
        <v>465</v>
      </c>
    </row>
    <row r="17" spans="1:3">
      <c r="A17" s="88" t="s">
        <v>349</v>
      </c>
      <c r="C17" t="s">
        <v>466</v>
      </c>
    </row>
    <row r="18" spans="1:3">
      <c r="A18" s="89" t="s">
        <v>350</v>
      </c>
      <c r="C18" t="s">
        <v>467</v>
      </c>
    </row>
    <row r="19" spans="1:3">
      <c r="A19" s="89" t="s">
        <v>345</v>
      </c>
      <c r="C19" t="s">
        <v>468</v>
      </c>
    </row>
    <row r="20" spans="1:3">
      <c r="A20" s="90" t="s">
        <v>351</v>
      </c>
      <c r="C20" t="s">
        <v>469</v>
      </c>
    </row>
    <row r="21" spans="1:3" ht="15.75" thickBot="1">
      <c r="A21" s="87"/>
      <c r="C21" t="s">
        <v>470</v>
      </c>
    </row>
    <row r="22" spans="1:3" ht="15.75" thickBot="1">
      <c r="A22" s="87"/>
    </row>
    <row r="23" spans="1:3">
      <c r="A23" s="88" t="s">
        <v>352</v>
      </c>
    </row>
    <row r="24" spans="1:3">
      <c r="A24" s="89" t="s">
        <v>344</v>
      </c>
    </row>
    <row r="25" spans="1:3">
      <c r="A25" s="89" t="s">
        <v>345</v>
      </c>
    </row>
    <row r="26" spans="1:3">
      <c r="A26" s="90" t="s">
        <v>353</v>
      </c>
    </row>
    <row r="27" spans="1:3" ht="15.75" thickBot="1">
      <c r="A27" s="87"/>
    </row>
    <row r="28" spans="1:3" ht="15.75" thickBot="1">
      <c r="A28" s="87"/>
    </row>
    <row r="29" spans="1:3">
      <c r="A29" s="88" t="s">
        <v>354</v>
      </c>
    </row>
    <row r="30" spans="1:3">
      <c r="A30" s="89" t="s">
        <v>344</v>
      </c>
    </row>
    <row r="31" spans="1:3">
      <c r="A31" s="89" t="s">
        <v>345</v>
      </c>
    </row>
    <row r="32" spans="1:3">
      <c r="A32" s="90" t="s">
        <v>355</v>
      </c>
    </row>
    <row r="33" spans="1:1" ht="15.75" thickBot="1">
      <c r="A33" s="87"/>
    </row>
    <row r="34" spans="1:1" ht="15.75" thickBot="1">
      <c r="A34" s="87"/>
    </row>
    <row r="35" spans="1:1">
      <c r="A35" s="88" t="s">
        <v>356</v>
      </c>
    </row>
    <row r="36" spans="1:1">
      <c r="A36" s="89" t="s">
        <v>344</v>
      </c>
    </row>
    <row r="37" spans="1:1">
      <c r="A37" s="89" t="s">
        <v>345</v>
      </c>
    </row>
    <row r="38" spans="1:1">
      <c r="A38" s="90" t="s">
        <v>357</v>
      </c>
    </row>
    <row r="39" spans="1:1" ht="15.75" thickBot="1">
      <c r="A39" s="87"/>
    </row>
    <row r="40" spans="1:1" ht="15.75" thickBot="1">
      <c r="A40" s="87"/>
    </row>
    <row r="41" spans="1:1">
      <c r="A41" s="88" t="s">
        <v>358</v>
      </c>
    </row>
    <row r="42" spans="1:1">
      <c r="A42" s="89" t="s">
        <v>344</v>
      </c>
    </row>
    <row r="43" spans="1:1">
      <c r="A43" s="89" t="s">
        <v>345</v>
      </c>
    </row>
    <row r="44" spans="1:1">
      <c r="A44" s="90" t="s">
        <v>359</v>
      </c>
    </row>
    <row r="45" spans="1:1" ht="15.75" thickBot="1">
      <c r="A45" s="87"/>
    </row>
    <row r="46" spans="1:1" ht="15.75" thickBot="1">
      <c r="A46" s="87"/>
    </row>
    <row r="47" spans="1:1">
      <c r="A47" s="88" t="s">
        <v>360</v>
      </c>
    </row>
    <row r="48" spans="1:1">
      <c r="A48" s="89" t="s">
        <v>344</v>
      </c>
    </row>
    <row r="49" spans="1:1">
      <c r="A49" s="89" t="s">
        <v>345</v>
      </c>
    </row>
    <row r="50" spans="1:1">
      <c r="A50" s="90" t="s">
        <v>361</v>
      </c>
    </row>
    <row r="51" spans="1:1" ht="15.75" thickBot="1">
      <c r="A51" s="87"/>
    </row>
    <row r="52" spans="1:1" ht="15.75" thickBot="1">
      <c r="A52" s="87"/>
    </row>
    <row r="53" spans="1:1">
      <c r="A53" s="88" t="s">
        <v>362</v>
      </c>
    </row>
    <row r="54" spans="1:1">
      <c r="A54" s="89" t="s">
        <v>344</v>
      </c>
    </row>
    <row r="55" spans="1:1">
      <c r="A55" s="89" t="s">
        <v>345</v>
      </c>
    </row>
    <row r="56" spans="1:1">
      <c r="A56" s="90" t="s">
        <v>363</v>
      </c>
    </row>
    <row r="57" spans="1:1" ht="15.75" thickBot="1">
      <c r="A57" s="87"/>
    </row>
    <row r="58" spans="1:1" ht="15.75" thickBot="1">
      <c r="A58" s="87"/>
    </row>
    <row r="59" spans="1:1">
      <c r="A59" s="88" t="s">
        <v>364</v>
      </c>
    </row>
    <row r="60" spans="1:1">
      <c r="A60" s="89" t="s">
        <v>344</v>
      </c>
    </row>
    <row r="61" spans="1:1">
      <c r="A61" s="89" t="s">
        <v>345</v>
      </c>
    </row>
    <row r="62" spans="1:1">
      <c r="A62" s="90" t="s">
        <v>363</v>
      </c>
    </row>
    <row r="63" spans="1:1" ht="15.75" thickBot="1">
      <c r="A63" s="87"/>
    </row>
    <row r="64" spans="1:1" ht="15.75" thickBot="1">
      <c r="A64" s="87"/>
    </row>
    <row r="65" spans="1:1">
      <c r="A65" s="88" t="s">
        <v>365</v>
      </c>
    </row>
    <row r="66" spans="1:1">
      <c r="A66" s="89" t="s">
        <v>366</v>
      </c>
    </row>
    <row r="67" spans="1:1">
      <c r="A67" s="89" t="s">
        <v>345</v>
      </c>
    </row>
    <row r="68" spans="1:1">
      <c r="A68" s="90" t="s">
        <v>367</v>
      </c>
    </row>
    <row r="69" spans="1:1" ht="15.75" thickBot="1">
      <c r="A69" s="87"/>
    </row>
    <row r="70" spans="1:1" ht="15.75" thickBot="1">
      <c r="A70" s="87"/>
    </row>
    <row r="71" spans="1:1">
      <c r="A71" s="88" t="s">
        <v>368</v>
      </c>
    </row>
    <row r="72" spans="1:1">
      <c r="A72" s="89" t="s">
        <v>350</v>
      </c>
    </row>
    <row r="73" spans="1:1">
      <c r="A73" s="89" t="s">
        <v>345</v>
      </c>
    </row>
    <row r="74" spans="1:1">
      <c r="A74" s="90" t="s">
        <v>369</v>
      </c>
    </row>
    <row r="75" spans="1:1" ht="15.75" thickBot="1">
      <c r="A75" s="87"/>
    </row>
    <row r="76" spans="1:1" ht="15.75" thickBot="1">
      <c r="A76" s="87"/>
    </row>
    <row r="77" spans="1:1">
      <c r="A77" s="88" t="s">
        <v>370</v>
      </c>
    </row>
    <row r="78" spans="1:1">
      <c r="A78" s="89" t="s">
        <v>350</v>
      </c>
    </row>
    <row r="79" spans="1:1">
      <c r="A79" s="89" t="s">
        <v>345</v>
      </c>
    </row>
    <row r="80" spans="1:1">
      <c r="A80" s="90" t="s">
        <v>371</v>
      </c>
    </row>
    <row r="81" spans="1:1" ht="15.75" thickBot="1">
      <c r="A81" s="87"/>
    </row>
    <row r="82" spans="1:1" ht="15.75" thickBot="1">
      <c r="A82" s="87"/>
    </row>
    <row r="83" spans="1:1">
      <c r="A83" s="88" t="s">
        <v>372</v>
      </c>
    </row>
    <row r="84" spans="1:1">
      <c r="A84" s="89" t="s">
        <v>344</v>
      </c>
    </row>
    <row r="85" spans="1:1">
      <c r="A85" s="89" t="s">
        <v>345</v>
      </c>
    </row>
    <row r="86" spans="1:1">
      <c r="A86" s="90" t="s">
        <v>373</v>
      </c>
    </row>
    <row r="87" spans="1:1" ht="15.75" thickBot="1">
      <c r="A87" s="87"/>
    </row>
    <row r="88" spans="1:1" ht="15.75" thickBot="1">
      <c r="A88" s="87"/>
    </row>
    <row r="89" spans="1:1">
      <c r="A89" s="88" t="s">
        <v>374</v>
      </c>
    </row>
    <row r="90" spans="1:1">
      <c r="A90" s="89" t="s">
        <v>375</v>
      </c>
    </row>
    <row r="91" spans="1:1">
      <c r="A91" s="89" t="s">
        <v>345</v>
      </c>
    </row>
    <row r="92" spans="1:1">
      <c r="A92" s="90" t="s">
        <v>373</v>
      </c>
    </row>
    <row r="93" spans="1:1" ht="15.75" thickBot="1">
      <c r="A93" s="87"/>
    </row>
    <row r="94" spans="1:1" ht="15.75" thickBot="1">
      <c r="A94" s="87"/>
    </row>
    <row r="95" spans="1:1">
      <c r="A95" s="88" t="s">
        <v>376</v>
      </c>
    </row>
    <row r="96" spans="1:1">
      <c r="A96" s="89" t="s">
        <v>344</v>
      </c>
    </row>
    <row r="97" spans="1:1">
      <c r="A97" s="89" t="s">
        <v>345</v>
      </c>
    </row>
    <row r="98" spans="1:1">
      <c r="A98" s="90" t="s">
        <v>373</v>
      </c>
    </row>
    <row r="99" spans="1:1" ht="15.75" thickBot="1">
      <c r="A99" s="87"/>
    </row>
    <row r="100" spans="1:1" ht="15.75" thickBot="1">
      <c r="A100" s="87"/>
    </row>
    <row r="101" spans="1:1">
      <c r="A101" s="88" t="s">
        <v>377</v>
      </c>
    </row>
    <row r="102" spans="1:1">
      <c r="A102" s="89" t="s">
        <v>366</v>
      </c>
    </row>
    <row r="103" spans="1:1">
      <c r="A103" s="89" t="s">
        <v>345</v>
      </c>
    </row>
    <row r="104" spans="1:1">
      <c r="A104" s="90" t="s">
        <v>378</v>
      </c>
    </row>
    <row r="105" spans="1:1" ht="15.75" thickBot="1">
      <c r="A105" s="87"/>
    </row>
    <row r="106" spans="1:1" ht="15.75" thickBot="1">
      <c r="A106" s="87"/>
    </row>
    <row r="107" spans="1:1">
      <c r="A107" s="88" t="s">
        <v>379</v>
      </c>
    </row>
    <row r="108" spans="1:1">
      <c r="A108" s="89" t="s">
        <v>380</v>
      </c>
    </row>
    <row r="109" spans="1:1">
      <c r="A109" s="89" t="s">
        <v>345</v>
      </c>
    </row>
    <row r="110" spans="1:1">
      <c r="A110" s="90" t="s">
        <v>381</v>
      </c>
    </row>
    <row r="111" spans="1:1" ht="15.75" thickBot="1">
      <c r="A111" s="87"/>
    </row>
    <row r="112" spans="1:1" ht="15.75" thickBot="1">
      <c r="A112" s="87"/>
    </row>
    <row r="113" spans="1:1">
      <c r="A113" s="88" t="s">
        <v>382</v>
      </c>
    </row>
    <row r="114" spans="1:1">
      <c r="A114" s="89" t="s">
        <v>366</v>
      </c>
    </row>
    <row r="115" spans="1:1">
      <c r="A115" s="89" t="s">
        <v>345</v>
      </c>
    </row>
    <row r="116" spans="1:1">
      <c r="A116" s="90" t="s">
        <v>383</v>
      </c>
    </row>
    <row r="117" spans="1:1" ht="15.75" thickBot="1">
      <c r="A117" s="87"/>
    </row>
    <row r="118" spans="1:1" ht="15.75" thickBot="1">
      <c r="A118" s="87"/>
    </row>
    <row r="119" spans="1:1">
      <c r="A119" s="88" t="s">
        <v>384</v>
      </c>
    </row>
    <row r="120" spans="1:1">
      <c r="A120" s="89" t="s">
        <v>344</v>
      </c>
    </row>
    <row r="121" spans="1:1">
      <c r="A121" s="89" t="s">
        <v>345</v>
      </c>
    </row>
    <row r="122" spans="1:1">
      <c r="A122" s="90" t="s">
        <v>385</v>
      </c>
    </row>
    <row r="123" spans="1:1" ht="15.75" thickBot="1">
      <c r="A123" s="87"/>
    </row>
    <row r="124" spans="1:1" ht="15.75" thickBot="1">
      <c r="A124" s="87"/>
    </row>
    <row r="125" spans="1:1">
      <c r="A125" s="88" t="s">
        <v>386</v>
      </c>
    </row>
    <row r="126" spans="1:1">
      <c r="A126" s="89" t="s">
        <v>344</v>
      </c>
    </row>
    <row r="127" spans="1:1">
      <c r="A127" s="89" t="s">
        <v>345</v>
      </c>
    </row>
    <row r="128" spans="1:1">
      <c r="A128" s="90" t="s">
        <v>387</v>
      </c>
    </row>
    <row r="129" spans="1:1" ht="15.75" thickBot="1">
      <c r="A129" s="87"/>
    </row>
    <row r="130" spans="1:1" ht="15.75" thickBot="1">
      <c r="A130" s="87"/>
    </row>
    <row r="131" spans="1:1">
      <c r="A131" s="88" t="s">
        <v>388</v>
      </c>
    </row>
    <row r="132" spans="1:1">
      <c r="A132" s="89" t="s">
        <v>344</v>
      </c>
    </row>
    <row r="133" spans="1:1">
      <c r="A133" s="89" t="s">
        <v>345</v>
      </c>
    </row>
    <row r="134" spans="1:1">
      <c r="A134" s="90" t="s">
        <v>389</v>
      </c>
    </row>
    <row r="135" spans="1:1" ht="15.75" thickBot="1">
      <c r="A135" s="87"/>
    </row>
    <row r="136" spans="1:1" ht="15.75" thickBot="1">
      <c r="A136" s="87"/>
    </row>
    <row r="137" spans="1:1">
      <c r="A137" s="88" t="s">
        <v>390</v>
      </c>
    </row>
    <row r="138" spans="1:1">
      <c r="A138" s="89" t="s">
        <v>344</v>
      </c>
    </row>
    <row r="139" spans="1:1">
      <c r="A139" s="89" t="s">
        <v>345</v>
      </c>
    </row>
    <row r="140" spans="1:1">
      <c r="A140" s="90" t="s">
        <v>391</v>
      </c>
    </row>
    <row r="141" spans="1:1" ht="15.75" thickBot="1">
      <c r="A141" s="87"/>
    </row>
    <row r="142" spans="1:1" ht="15.75" thickBot="1">
      <c r="A142" s="87"/>
    </row>
    <row r="143" spans="1:1">
      <c r="A143" s="88" t="s">
        <v>392</v>
      </c>
    </row>
    <row r="144" spans="1:1">
      <c r="A144" s="89" t="s">
        <v>366</v>
      </c>
    </row>
    <row r="145" spans="1:1">
      <c r="A145" s="89" t="s">
        <v>345</v>
      </c>
    </row>
    <row r="146" spans="1:1">
      <c r="A146" s="90" t="s">
        <v>391</v>
      </c>
    </row>
    <row r="147" spans="1:1" ht="15.75" thickBot="1">
      <c r="A147" s="87"/>
    </row>
    <row r="148" spans="1:1" ht="15.75" thickBot="1">
      <c r="A148" s="87"/>
    </row>
    <row r="149" spans="1:1">
      <c r="A149" s="88" t="s">
        <v>393</v>
      </c>
    </row>
    <row r="150" spans="1:1">
      <c r="A150" s="89" t="s">
        <v>366</v>
      </c>
    </row>
    <row r="151" spans="1:1">
      <c r="A151" s="89" t="s">
        <v>345</v>
      </c>
    </row>
    <row r="152" spans="1:1">
      <c r="A152" s="90" t="s">
        <v>391</v>
      </c>
    </row>
    <row r="153" spans="1:1" ht="15.75" thickBot="1">
      <c r="A153" s="87"/>
    </row>
    <row r="154" spans="1:1" ht="15.75" thickBot="1">
      <c r="A154" s="87"/>
    </row>
    <row r="155" spans="1:1">
      <c r="A155" s="88" t="s">
        <v>394</v>
      </c>
    </row>
    <row r="156" spans="1:1">
      <c r="A156" s="89" t="s">
        <v>366</v>
      </c>
    </row>
    <row r="157" spans="1:1">
      <c r="A157" s="89" t="s">
        <v>345</v>
      </c>
    </row>
    <row r="158" spans="1:1">
      <c r="A158" s="90" t="s">
        <v>391</v>
      </c>
    </row>
    <row r="159" spans="1:1" ht="15.75" thickBot="1">
      <c r="A159" s="87"/>
    </row>
    <row r="160" spans="1:1" ht="15.75" thickBot="1">
      <c r="A160" s="87"/>
    </row>
    <row r="161" spans="1:1">
      <c r="A161" s="88" t="s">
        <v>395</v>
      </c>
    </row>
    <row r="162" spans="1:1">
      <c r="A162" s="89" t="s">
        <v>344</v>
      </c>
    </row>
    <row r="163" spans="1:1">
      <c r="A163" s="89" t="s">
        <v>345</v>
      </c>
    </row>
    <row r="164" spans="1:1">
      <c r="A164" s="90" t="s">
        <v>396</v>
      </c>
    </row>
    <row r="165" spans="1:1" ht="15.75" thickBot="1">
      <c r="A165" s="87"/>
    </row>
    <row r="166" spans="1:1" ht="15.75" thickBot="1">
      <c r="A166" s="87"/>
    </row>
    <row r="167" spans="1:1">
      <c r="A167" s="88" t="s">
        <v>397</v>
      </c>
    </row>
    <row r="168" spans="1:1">
      <c r="A168" s="89" t="s">
        <v>344</v>
      </c>
    </row>
    <row r="169" spans="1:1">
      <c r="A169" s="89" t="s">
        <v>345</v>
      </c>
    </row>
    <row r="170" spans="1:1">
      <c r="A170" s="90" t="s">
        <v>398</v>
      </c>
    </row>
    <row r="171" spans="1:1" ht="15.75" thickBot="1">
      <c r="A171" s="87"/>
    </row>
    <row r="172" spans="1:1" ht="15.75" thickBot="1">
      <c r="A172" s="87"/>
    </row>
    <row r="173" spans="1:1">
      <c r="A173" s="88" t="s">
        <v>399</v>
      </c>
    </row>
    <row r="174" spans="1:1">
      <c r="A174" s="89" t="s">
        <v>400</v>
      </c>
    </row>
    <row r="175" spans="1:1">
      <c r="A175" s="89" t="s">
        <v>345</v>
      </c>
    </row>
    <row r="176" spans="1:1">
      <c r="A176" s="90" t="s">
        <v>401</v>
      </c>
    </row>
    <row r="177" spans="1:1" ht="15.75" thickBot="1">
      <c r="A177" s="87"/>
    </row>
    <row r="178" spans="1:1" ht="15.75" thickBot="1">
      <c r="A178" s="87"/>
    </row>
    <row r="179" spans="1:1" ht="30">
      <c r="A179" s="88" t="s">
        <v>402</v>
      </c>
    </row>
    <row r="180" spans="1:1">
      <c r="A180" s="89" t="s">
        <v>344</v>
      </c>
    </row>
    <row r="181" spans="1:1">
      <c r="A181" s="89" t="s">
        <v>345</v>
      </c>
    </row>
    <row r="182" spans="1:1">
      <c r="A182" s="90" t="s">
        <v>403</v>
      </c>
    </row>
    <row r="183" spans="1:1" ht="15.75" thickBot="1">
      <c r="A183" s="87"/>
    </row>
    <row r="184" spans="1:1" ht="15.75" thickBot="1">
      <c r="A184" s="87"/>
    </row>
    <row r="185" spans="1:1">
      <c r="A185" s="88" t="s">
        <v>404</v>
      </c>
    </row>
    <row r="186" spans="1:1">
      <c r="A186" s="89" t="s">
        <v>366</v>
      </c>
    </row>
    <row r="187" spans="1:1">
      <c r="A187" s="89" t="s">
        <v>345</v>
      </c>
    </row>
    <row r="188" spans="1:1">
      <c r="A188" s="90" t="s">
        <v>403</v>
      </c>
    </row>
    <row r="189" spans="1:1" ht="15.75" thickBot="1">
      <c r="A189" s="87"/>
    </row>
    <row r="190" spans="1:1" ht="15.75" thickBot="1">
      <c r="A190" s="87"/>
    </row>
    <row r="191" spans="1:1">
      <c r="A191" s="88" t="s">
        <v>405</v>
      </c>
    </row>
    <row r="192" spans="1:1">
      <c r="A192" s="89" t="s">
        <v>380</v>
      </c>
    </row>
    <row r="193" spans="1:1">
      <c r="A193" s="89" t="s">
        <v>345</v>
      </c>
    </row>
    <row r="194" spans="1:1">
      <c r="A194" s="90" t="s">
        <v>406</v>
      </c>
    </row>
    <row r="195" spans="1:1" ht="15.75" thickBot="1">
      <c r="A195" s="87"/>
    </row>
    <row r="196" spans="1:1" ht="15.75" thickBot="1">
      <c r="A196" s="87"/>
    </row>
    <row r="197" spans="1:1">
      <c r="A197" s="88" t="s">
        <v>407</v>
      </c>
    </row>
    <row r="198" spans="1:1">
      <c r="A198" s="89" t="s">
        <v>366</v>
      </c>
    </row>
    <row r="199" spans="1:1">
      <c r="A199" s="89" t="s">
        <v>345</v>
      </c>
    </row>
    <row r="200" spans="1:1">
      <c r="A200" s="90" t="s">
        <v>408</v>
      </c>
    </row>
    <row r="201" spans="1:1" ht="15.75" thickBot="1">
      <c r="A201" s="87"/>
    </row>
    <row r="202" spans="1:1" ht="15.75" thickBot="1">
      <c r="A202" s="87"/>
    </row>
    <row r="203" spans="1:1">
      <c r="A203" s="88" t="s">
        <v>409</v>
      </c>
    </row>
    <row r="204" spans="1:1">
      <c r="A204" s="89" t="s">
        <v>344</v>
      </c>
    </row>
    <row r="205" spans="1:1">
      <c r="A205" s="89" t="s">
        <v>345</v>
      </c>
    </row>
    <row r="206" spans="1:1">
      <c r="A206" s="90" t="s">
        <v>410</v>
      </c>
    </row>
    <row r="207" spans="1:1" ht="15.75" thickBot="1">
      <c r="A207" s="87"/>
    </row>
    <row r="208" spans="1:1" ht="15.75" thickBot="1">
      <c r="A208" s="87"/>
    </row>
    <row r="209" spans="1:1">
      <c r="A209" s="88" t="s">
        <v>411</v>
      </c>
    </row>
    <row r="210" spans="1:1">
      <c r="A210" s="89" t="s">
        <v>344</v>
      </c>
    </row>
    <row r="211" spans="1:1">
      <c r="A211" s="89" t="s">
        <v>345</v>
      </c>
    </row>
    <row r="212" spans="1:1">
      <c r="A212" s="90" t="s">
        <v>412</v>
      </c>
    </row>
    <row r="213" spans="1:1" ht="15.75" thickBot="1">
      <c r="A213" s="87"/>
    </row>
    <row r="214" spans="1:1" ht="15.75" thickBot="1">
      <c r="A214" s="87"/>
    </row>
    <row r="215" spans="1:1">
      <c r="A215" s="88" t="s">
        <v>413</v>
      </c>
    </row>
    <row r="216" spans="1:1">
      <c r="A216" s="89" t="s">
        <v>414</v>
      </c>
    </row>
    <row r="217" spans="1:1">
      <c r="A217" s="89" t="s">
        <v>345</v>
      </c>
    </row>
    <row r="218" spans="1:1">
      <c r="A218" s="90" t="s">
        <v>412</v>
      </c>
    </row>
    <row r="219" spans="1:1" ht="15.75" thickBot="1">
      <c r="A219" s="87"/>
    </row>
    <row r="220" spans="1:1" ht="15.75" thickBot="1">
      <c r="A220" s="87"/>
    </row>
    <row r="221" spans="1:1">
      <c r="A221" s="88" t="s">
        <v>415</v>
      </c>
    </row>
    <row r="222" spans="1:1">
      <c r="A222" s="89" t="s">
        <v>366</v>
      </c>
    </row>
    <row r="223" spans="1:1">
      <c r="A223" s="89" t="s">
        <v>345</v>
      </c>
    </row>
    <row r="224" spans="1:1">
      <c r="A224" s="90" t="s">
        <v>412</v>
      </c>
    </row>
    <row r="225" spans="1:1" ht="15.75" thickBot="1">
      <c r="A225" s="87"/>
    </row>
    <row r="226" spans="1:1" ht="15.75" thickBot="1">
      <c r="A226" s="87"/>
    </row>
    <row r="227" spans="1:1">
      <c r="A227" s="88" t="s">
        <v>416</v>
      </c>
    </row>
    <row r="228" spans="1:1">
      <c r="A228" s="89" t="s">
        <v>417</v>
      </c>
    </row>
    <row r="229" spans="1:1">
      <c r="A229" s="89" t="s">
        <v>345</v>
      </c>
    </row>
    <row r="230" spans="1:1">
      <c r="A230" s="90" t="s">
        <v>418</v>
      </c>
    </row>
    <row r="231" spans="1:1" ht="15.75" thickBot="1">
      <c r="A231" s="87"/>
    </row>
    <row r="232" spans="1:1" ht="15.75" thickBot="1">
      <c r="A232" s="87"/>
    </row>
    <row r="233" spans="1:1">
      <c r="A233" s="88" t="s">
        <v>419</v>
      </c>
    </row>
    <row r="234" spans="1:1">
      <c r="A234" s="89" t="s">
        <v>344</v>
      </c>
    </row>
    <row r="235" spans="1:1">
      <c r="A235" s="89" t="s">
        <v>345</v>
      </c>
    </row>
    <row r="236" spans="1:1">
      <c r="A236" s="90" t="s">
        <v>420</v>
      </c>
    </row>
    <row r="237" spans="1:1" ht="15.75" thickBot="1">
      <c r="A237" s="87"/>
    </row>
    <row r="238" spans="1:1" ht="15.75" thickBot="1">
      <c r="A238" s="87"/>
    </row>
    <row r="239" spans="1:1">
      <c r="A239" s="88" t="s">
        <v>421</v>
      </c>
    </row>
    <row r="240" spans="1:1">
      <c r="A240" s="89" t="s">
        <v>344</v>
      </c>
    </row>
    <row r="241" spans="1:1">
      <c r="A241" s="89" t="s">
        <v>345</v>
      </c>
    </row>
    <row r="242" spans="1:1">
      <c r="A242" s="90" t="s">
        <v>422</v>
      </c>
    </row>
    <row r="243" spans="1:1" ht="15.75" thickBot="1">
      <c r="A243" s="87"/>
    </row>
    <row r="244" spans="1:1" ht="15.75" thickBot="1">
      <c r="A244" s="87"/>
    </row>
    <row r="245" spans="1:1">
      <c r="A245" s="88" t="s">
        <v>423</v>
      </c>
    </row>
    <row r="246" spans="1:1">
      <c r="A246" s="89" t="s">
        <v>424</v>
      </c>
    </row>
    <row r="247" spans="1:1">
      <c r="A247" s="89" t="s">
        <v>345</v>
      </c>
    </row>
    <row r="248" spans="1:1">
      <c r="A248" s="90" t="s">
        <v>422</v>
      </c>
    </row>
    <row r="249" spans="1:1" ht="15.75" thickBot="1">
      <c r="A249" s="87"/>
    </row>
    <row r="250" spans="1:1" ht="15.75" thickBot="1">
      <c r="A250" s="87"/>
    </row>
    <row r="251" spans="1:1">
      <c r="A251" s="88" t="s">
        <v>425</v>
      </c>
    </row>
    <row r="252" spans="1:1">
      <c r="A252" s="89" t="s">
        <v>344</v>
      </c>
    </row>
    <row r="253" spans="1:1">
      <c r="A253" s="89" t="s">
        <v>345</v>
      </c>
    </row>
    <row r="254" spans="1:1">
      <c r="A254" s="90" t="s">
        <v>426</v>
      </c>
    </row>
    <row r="255" spans="1:1" ht="15.75" thickBot="1">
      <c r="A255" s="87"/>
    </row>
    <row r="256" spans="1:1" ht="15.75" thickBot="1">
      <c r="A256" s="87"/>
    </row>
    <row r="257" spans="1:1">
      <c r="A257" s="88" t="s">
        <v>427</v>
      </c>
    </row>
    <row r="258" spans="1:1">
      <c r="A258" s="89" t="s">
        <v>344</v>
      </c>
    </row>
    <row r="259" spans="1:1">
      <c r="A259" s="89" t="s">
        <v>345</v>
      </c>
    </row>
    <row r="260" spans="1:1">
      <c r="A260" s="90" t="s">
        <v>428</v>
      </c>
    </row>
    <row r="261" spans="1:1" ht="15.75" thickBot="1">
      <c r="A261" s="87"/>
    </row>
    <row r="262" spans="1:1" ht="15.75" thickBot="1">
      <c r="A262" s="87"/>
    </row>
    <row r="263" spans="1:1">
      <c r="A263" s="88" t="s">
        <v>429</v>
      </c>
    </row>
    <row r="264" spans="1:1">
      <c r="A264" s="89" t="s">
        <v>430</v>
      </c>
    </row>
    <row r="265" spans="1:1">
      <c r="A265" s="89" t="s">
        <v>345</v>
      </c>
    </row>
    <row r="266" spans="1:1">
      <c r="A266" s="90" t="s">
        <v>428</v>
      </c>
    </row>
    <row r="267" spans="1:1" ht="15.75" thickBot="1">
      <c r="A267" s="87"/>
    </row>
    <row r="268" spans="1:1" ht="15.75" thickBot="1">
      <c r="A268" s="87"/>
    </row>
    <row r="269" spans="1:1">
      <c r="A269" s="88" t="s">
        <v>431</v>
      </c>
    </row>
    <row r="270" spans="1:1">
      <c r="A270" s="89" t="s">
        <v>424</v>
      </c>
    </row>
    <row r="271" spans="1:1">
      <c r="A271" s="89" t="s">
        <v>345</v>
      </c>
    </row>
    <row r="272" spans="1:1">
      <c r="A272" s="90" t="s">
        <v>432</v>
      </c>
    </row>
    <row r="273" spans="1:1" ht="15.75" thickBot="1">
      <c r="A273" s="87"/>
    </row>
    <row r="274" spans="1:1" ht="15.75" thickBot="1">
      <c r="A274" s="87"/>
    </row>
    <row r="275" spans="1:1">
      <c r="A275" s="88" t="s">
        <v>433</v>
      </c>
    </row>
    <row r="276" spans="1:1">
      <c r="A276" s="89" t="s">
        <v>366</v>
      </c>
    </row>
    <row r="277" spans="1:1">
      <c r="A277" s="89" t="s">
        <v>345</v>
      </c>
    </row>
    <row r="278" spans="1:1">
      <c r="A278" s="90" t="s">
        <v>434</v>
      </c>
    </row>
    <row r="279" spans="1:1" ht="15.75" thickBot="1">
      <c r="A279" s="87"/>
    </row>
    <row r="280" spans="1:1" ht="15.75" thickBot="1">
      <c r="A280" s="87"/>
    </row>
    <row r="281" spans="1:1">
      <c r="A281" s="88" t="s">
        <v>435</v>
      </c>
    </row>
    <row r="282" spans="1:1">
      <c r="A282" s="89" t="s">
        <v>366</v>
      </c>
    </row>
    <row r="283" spans="1:1">
      <c r="A283" s="89" t="s">
        <v>345</v>
      </c>
    </row>
    <row r="284" spans="1:1">
      <c r="A284" s="90" t="s">
        <v>434</v>
      </c>
    </row>
    <row r="285" spans="1:1" ht="15.75" thickBot="1">
      <c r="A285" s="87"/>
    </row>
    <row r="286" spans="1:1" ht="15.75" thickBot="1">
      <c r="A286" s="87"/>
    </row>
    <row r="287" spans="1:1">
      <c r="A287" s="88" t="s">
        <v>436</v>
      </c>
    </row>
    <row r="288" spans="1:1">
      <c r="A288" s="89" t="s">
        <v>344</v>
      </c>
    </row>
    <row r="289" spans="1:1">
      <c r="A289" s="89" t="s">
        <v>345</v>
      </c>
    </row>
    <row r="290" spans="1:1">
      <c r="A290" s="90" t="s">
        <v>437</v>
      </c>
    </row>
    <row r="291" spans="1:1" ht="15.75" thickBot="1">
      <c r="A291" s="87"/>
    </row>
    <row r="292" spans="1:1" ht="15.75" thickBot="1">
      <c r="A292" s="87"/>
    </row>
    <row r="293" spans="1:1">
      <c r="A293" s="88" t="s">
        <v>438</v>
      </c>
    </row>
    <row r="294" spans="1:1">
      <c r="A294" s="89" t="s">
        <v>344</v>
      </c>
    </row>
    <row r="295" spans="1:1">
      <c r="A295" s="89" t="s">
        <v>345</v>
      </c>
    </row>
    <row r="296" spans="1:1">
      <c r="A296" s="90" t="s">
        <v>439</v>
      </c>
    </row>
    <row r="297" spans="1:1" ht="15.75" thickBot="1">
      <c r="A297" s="87"/>
    </row>
    <row r="298" spans="1:1" ht="15.75" thickBot="1">
      <c r="A298" s="87"/>
    </row>
    <row r="299" spans="1:1">
      <c r="A299" s="88" t="s">
        <v>440</v>
      </c>
    </row>
    <row r="300" spans="1:1">
      <c r="A300" s="89" t="s">
        <v>366</v>
      </c>
    </row>
    <row r="301" spans="1:1">
      <c r="A301" s="89" t="s">
        <v>345</v>
      </c>
    </row>
    <row r="302" spans="1:1">
      <c r="A302" s="90" t="s">
        <v>439</v>
      </c>
    </row>
  </sheetData>
  <hyperlinks>
    <hyperlink ref="A5" r:id="rId1" display="https://www.dnb.com/business-directory/company-profiles.glaxosmithkline_consumer_healthcare_pakistan_limited.142888d18c92c357adaa3b2c4303bb6a.html"/>
    <hyperlink ref="A11" r:id="rId2" display="https://www.dnb.com/business-directory/company-profiles.agp_public_limited.d60103b710bcdf067e9b832fd5fa8936.html"/>
    <hyperlink ref="A17" r:id="rId3" display="https://www.dnb.com/business-directory/company-profiles.abbott_laboratories_(pakistan)_ltd.62871ffb7147d39fd21bdd7585a8c2dd.html"/>
    <hyperlink ref="A23" r:id="rId4" display="https://www.dnb.com/business-directory/company-profiles.sami_pharmaceuticals_(private)_limited.55f83e15f51a19d16a042835538d1fa3.html"/>
    <hyperlink ref="A29" r:id="rId5" display="https://www.dnb.com/business-directory/company-profiles.getz_pharma_(private)_limitted.835508e866a58423afce9aa74652fc4e.html"/>
    <hyperlink ref="A35" r:id="rId6" display="https://www.dnb.com/business-directory/company-profiles.the_searle_company_limited.359e661b8c591bb0fca7d5fe5b63ea8f.html"/>
    <hyperlink ref="A41" r:id="rId7" display="https://www.dnb.com/business-directory/company-profiles.sanofi_aventis_pakistan_limited.73bf88f1db31e3cf67706065ee0f8b8e.html"/>
    <hyperlink ref="A47" r:id="rId8" display="https://www.dnb.com/business-directory/company-profiles.pharmevo_(private)_limited.d67dee83aec99f614db76763053f101e.html"/>
    <hyperlink ref="A53" r:id="rId9" display="https://www.dnb.com/business-directory/company-profiles.martin_dow_marker_limited.f3717be5b7e46efd0781762e44a4c8d4.html"/>
    <hyperlink ref="A59" r:id="rId10" display="https://www.dnb.com/business-directory/company-profiles.indus_pharma_(private)_limited.6165f4615929c898d20f2475d2fad43f.html"/>
    <hyperlink ref="A65" r:id="rId11" display="https://www.dnb.com/business-directory/company-profiles.highnoon_laboratories_limited.5489ec622063083ac9f0d26259a2375d.html"/>
    <hyperlink ref="A71" r:id="rId12" display="https://www.dnb.com/business-directory/company-profiles.hilton_pharma_(private)_limited.c3f5d05ef38b4317e4b21bd1c1975c49.html"/>
    <hyperlink ref="A77" r:id="rId13" display="https://www.dnb.com/business-directory/company-profiles.reckitt_benckiser_pakistan_limited.d6521dfb430ba710b58879f54c2dd182.html"/>
    <hyperlink ref="A83" r:id="rId14" display="https://www.dnb.com/business-directory/company-profiles.pharmatec_pakistan_(private)_limited.85553110ceca6f651a8d00c9383b4343.html"/>
    <hyperlink ref="A89" r:id="rId15" display="https://www.dnb.com/business-directory/company-profiles.shaigan_pharmaceuticals_(private)_limited.cab067c339c673b9d2dc14c07fbf7ed0.html"/>
    <hyperlink ref="A95" r:id="rId16" display="https://www.dnb.com/business-directory/company-profiles.scilife_pharma_(private)_limited.fb2a0dd17b9c623a72715fe7c48e2b5f.html"/>
    <hyperlink ref="A101" r:id="rId17" display="https://www.dnb.com/business-directory/company-profiles.munawar_pharma_(pvt)_ltd.3f8b9235179e13437c3116841f23fc0f.html"/>
    <hyperlink ref="A107" r:id="rId18" display="https://www.dnb.com/business-directory/company-profiles.pacific_pharmaceuticals_ltd.2ad282bbeef2f1237d50832c2faf7014.html"/>
    <hyperlink ref="A113" r:id="rId19" display="https://www.dnb.com/business-directory/company-profiles.ferozsons_laboratories_limited.654d729fc1c554bc505aeb841c5d79a5.html"/>
    <hyperlink ref="A119" r:id="rId20" display="https://www.dnb.com/business-directory/company-profiles.nabiqasim_industries_(private)_limited.731b30ff43aaadcd033b796e26247b5a.html"/>
    <hyperlink ref="A125" r:id="rId21" display="https://www.dnb.com/business-directory/company-profiles.barrett_hodgson_pakistan_(private)_limited.0f343da8efd1ec23b5399c061afe0e2f.html"/>
    <hyperlink ref="A131" r:id="rId22" display="https://www.dnb.com/business-directory/company-profiles.macter_international_limited.a72fa7d66622024cdff30bdf47404bde.html"/>
    <hyperlink ref="A137" r:id="rId23" display="https://www.dnb.com/business-directory/company-profiles.semos_pharmaceuticals_(private)_limited_______________.01b70d7336b80e7a81b3906b80b4e0bc.html"/>
    <hyperlink ref="A143" r:id="rId24" display="https://www.dnb.com/business-directory/company-profiles.neutro_pharma_(pvt)_limited.4e5ec9c204bfd7e17f6b17f12c637319.html"/>
    <hyperlink ref="A149" r:id="rId25" display="https://www.dnb.com/business-directory/company-profiles.ccl_pharmaceuticals_(pvt)_limited.39c63baf4e00dce6050cec373e1874bc.html"/>
    <hyperlink ref="A155" r:id="rId26" display="https://www.dnb.com/business-directory/company-profiles.pharmagen_limited.1d2be7ae1ebd5f1d4fffe699dc4b24c0.html"/>
    <hyperlink ref="A161" r:id="rId27" display="https://www.dnb.com/business-directory/company-profiles.u_m_enterprises.1689e17f7962b008c825ef1d0626e8c7.html"/>
    <hyperlink ref="A167" r:id="rId28" display="https://www.dnb.com/business-directory/company-profiles.bosch_pharmaceuticals_(private)_limited.360de5d37e9dc085d9af6435b55d19fd.html"/>
    <hyperlink ref="A173" r:id="rId29" display="https://www.dnb.com/business-directory/company-profiles.schazoo_zaka_private_limited.fc29100ffa1036aeacd4eb82fc481842.html"/>
    <hyperlink ref="A179" r:id="rId30" display="https://www.dnb.com/business-directory/company-profiles.zafa_pharmaceutical_laboratories_(pvt)_limited.efb44899347e10f16a6952dd27ea2203.html"/>
    <hyperlink ref="A185" r:id="rId31" display="https://www.dnb.com/business-directory/company-profiles.medi_pak_limited.2457e86fcc9e527565cf1331a7f0ce82.html"/>
    <hyperlink ref="A191" r:id="rId32" display="https://www.dnb.com/business-directory/company-profiles.wilshire_laboratories_(private)_limited.96feb2d608d56d950365e68515939838.html"/>
    <hyperlink ref="A197" r:id="rId33" display="https://www.dnb.com/business-directory/company-profiles.popular_chemical_works_(private)_limited.3ce98511fb77c52fd5a28ba9134d05cd.html"/>
    <hyperlink ref="A203" r:id="rId34" display="https://www.dnb.com/business-directory/company-profiles.aspin_pharma_(pvt)_limited.cef9ecd9b9a9b92db3ffec3ffd8529dc.html"/>
    <hyperlink ref="A209" r:id="rId35" display="https://www.dnb.com/business-directory/company-profiles.geofman_pharmaceuticals_(private)_limited.b7a79d97ca5a6c3031fb75bb13ee2210.html"/>
    <hyperlink ref="A215" r:id="rId36" display="https://www.dnb.com/business-directory/company-profiles.polyfine_chempharma_(pvt)_ltd.01a123b9641073c6de55298212cd0987.html"/>
    <hyperlink ref="A221" r:id="rId37" display="https://www.dnb.com/business-directory/company-profiles.fynk_pharmaceuticals_(pvt)_limited.359317fd20c9791c113ff6a05c384934.html"/>
    <hyperlink ref="A227" r:id="rId38" display="https://www.dnb.com/business-directory/company-profiles.national_feeds_ltd.c834ea5fdf9ee375a0d65613c83bddd5.html"/>
    <hyperlink ref="A233" r:id="rId39" display="https://www.dnb.com/business-directory/company-profiles.otsuka_pakistan_limited.ebbe8339b037414951d3ac74118ece0d.html"/>
    <hyperlink ref="A239" r:id="rId40" display="https://www.dnb.com/business-directory/company-profiles.maple_pharmaceuticals_private_limited.8c25af903c67a42ce9aabb91fd2d9e88.html"/>
    <hyperlink ref="A245" r:id="rId41" display="https://www.dnb.com/business-directory/company-profiles.vision_pharmaceuticals_(private)_limited.271042040bb502e44ce008bd21303a24.html"/>
    <hyperlink ref="A251" r:id="rId42" display="https://www.dnb.com/business-directory/company-profiles.platinum_pharmaceuticals_private_limited.713b3db75e32a33f08272c76072daf50.html"/>
    <hyperlink ref="A257" r:id="rId43" display="https://www.dnb.com/business-directory/company-profiles.wyeth_laboratories_pakistan_ltd.3f289cfa08506201529791a0c173eee3.html"/>
    <hyperlink ref="A263" r:id="rId44" display="https://www.dnb.com/business-directory/company-profiles.citi_pharma_(pvt)_limited.548c7c004dfbf258246c445060073d07.html"/>
    <hyperlink ref="A269" r:id="rId45" display="https://www.dnb.com/business-directory/company-profiles.fm_distributors_.b44988c960869683a0f7f84974089c5d.html"/>
    <hyperlink ref="A275" r:id="rId46" display="https://www.dnb.com/business-directory/company-profiles.frontier_dextrose_ltd.70da30e8fc21f91b792f8e24a6f4c52c.html"/>
    <hyperlink ref="A281" r:id="rId47" display="https://www.dnb.com/business-directory/company-profiles.selmore_pharmaceuticals_(pvt)_limited.aad4b61f9de3b6e75bf1f95f58a6f4aa.html"/>
    <hyperlink ref="A287" r:id="rId48" display="https://www.dnb.com/business-directory/company-profiles.efroze_chemical_industries_(private)_limited.331b84b5470d1e3b651ca1f628f081ed.html"/>
    <hyperlink ref="A293" r:id="rId49" display="https://www.dnb.com/business-directory/company-profiles.nawan_laboratories_(pvt)_ltd.5ef0f9ffcf2b72c3502894f08ff24cc7.html"/>
    <hyperlink ref="A299" r:id="rId50" display="https://www.dnb.com/business-directory/company-profiles.hansel_pharmaceuticals_(private)_limited.26dd1851d6f2369a33188d736fc99589.html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5" workbookViewId="0">
      <selection activeCell="C1" sqref="C1:D30"/>
    </sheetView>
  </sheetViews>
  <sheetFormatPr defaultRowHeight="15"/>
  <cols>
    <col min="1" max="1" width="9.140625" style="1"/>
    <col min="2" max="2" width="23.28515625" bestFit="1" customWidth="1"/>
    <col min="3" max="3" width="10.140625" customWidth="1"/>
    <col min="4" max="4" width="15" customWidth="1"/>
  </cols>
  <sheetData>
    <row r="1" spans="1:4">
      <c r="B1" t="s">
        <v>911</v>
      </c>
      <c r="C1" s="9">
        <v>1</v>
      </c>
      <c r="D1" s="9">
        <v>3</v>
      </c>
    </row>
    <row r="2" spans="1:4">
      <c r="B2" t="s">
        <v>912</v>
      </c>
      <c r="C2" s="11">
        <v>2</v>
      </c>
      <c r="D2" s="11">
        <v>22</v>
      </c>
    </row>
    <row r="3" spans="1:4">
      <c r="C3" s="9">
        <v>3</v>
      </c>
      <c r="D3" s="9">
        <v>40</v>
      </c>
    </row>
    <row r="4" spans="1:4">
      <c r="A4" s="9">
        <v>1</v>
      </c>
      <c r="B4" s="150" t="s">
        <v>913</v>
      </c>
      <c r="C4" s="11">
        <v>4</v>
      </c>
      <c r="D4" s="11">
        <v>58</v>
      </c>
    </row>
    <row r="5" spans="1:4">
      <c r="A5" s="9">
        <v>2</v>
      </c>
      <c r="B5" s="150" t="s">
        <v>914</v>
      </c>
      <c r="C5" s="9">
        <v>5</v>
      </c>
      <c r="D5" s="9">
        <v>76</v>
      </c>
    </row>
    <row r="6" spans="1:4">
      <c r="A6" s="9">
        <v>3</v>
      </c>
      <c r="B6" s="150" t="s">
        <v>915</v>
      </c>
      <c r="C6" s="11">
        <v>6</v>
      </c>
      <c r="D6" s="11">
        <v>94</v>
      </c>
    </row>
    <row r="7" spans="1:4">
      <c r="A7" s="9">
        <v>4</v>
      </c>
      <c r="B7" s="150" t="s">
        <v>916</v>
      </c>
      <c r="C7" s="9">
        <v>7</v>
      </c>
      <c r="D7" s="9">
        <v>112</v>
      </c>
    </row>
    <row r="8" spans="1:4">
      <c r="A8" s="9">
        <v>5</v>
      </c>
      <c r="B8" s="150" t="s">
        <v>917</v>
      </c>
      <c r="C8" s="11">
        <v>8</v>
      </c>
      <c r="D8" s="11">
        <v>130</v>
      </c>
    </row>
    <row r="9" spans="1:4">
      <c r="A9" s="9">
        <v>6</v>
      </c>
      <c r="B9" s="213" t="s">
        <v>918</v>
      </c>
      <c r="C9" s="9">
        <v>9</v>
      </c>
      <c r="D9" s="9">
        <v>148</v>
      </c>
    </row>
    <row r="10" spans="1:4">
      <c r="A10" s="9">
        <v>7</v>
      </c>
      <c r="B10" s="150" t="s">
        <v>919</v>
      </c>
      <c r="C10" s="11">
        <v>10</v>
      </c>
      <c r="D10" s="11">
        <v>166</v>
      </c>
    </row>
    <row r="11" spans="1:4">
      <c r="A11" s="9">
        <v>8</v>
      </c>
      <c r="B11" s="150" t="s">
        <v>920</v>
      </c>
      <c r="C11" s="9">
        <v>11</v>
      </c>
      <c r="D11" s="9">
        <v>184</v>
      </c>
    </row>
    <row r="12" spans="1:4">
      <c r="A12" s="9">
        <v>9</v>
      </c>
      <c r="B12" s="213" t="s">
        <v>921</v>
      </c>
      <c r="C12" s="11">
        <v>12</v>
      </c>
      <c r="D12" s="11">
        <v>202</v>
      </c>
    </row>
    <row r="13" spans="1:4">
      <c r="A13" s="9">
        <v>10</v>
      </c>
      <c r="B13" s="150" t="s">
        <v>922</v>
      </c>
      <c r="C13" s="9">
        <v>13</v>
      </c>
      <c r="D13" s="9">
        <v>220</v>
      </c>
    </row>
    <row r="14" spans="1:4">
      <c r="A14" s="9">
        <v>11</v>
      </c>
      <c r="B14" s="150" t="s">
        <v>923</v>
      </c>
      <c r="C14" s="11">
        <v>14</v>
      </c>
      <c r="D14" s="11">
        <v>238</v>
      </c>
    </row>
    <row r="15" spans="1:4">
      <c r="A15" s="9">
        <v>12</v>
      </c>
      <c r="B15" s="150" t="s">
        <v>924</v>
      </c>
      <c r="C15" s="9">
        <v>15</v>
      </c>
      <c r="D15" s="9">
        <v>256</v>
      </c>
    </row>
    <row r="16" spans="1:4">
      <c r="A16" s="9">
        <v>13</v>
      </c>
      <c r="B16" s="150" t="s">
        <v>925</v>
      </c>
      <c r="C16" s="11">
        <v>16</v>
      </c>
      <c r="D16" s="11">
        <v>274</v>
      </c>
    </row>
    <row r="17" spans="1:4">
      <c r="A17" s="9">
        <v>14</v>
      </c>
      <c r="B17" s="150" t="s">
        <v>926</v>
      </c>
      <c r="C17" s="9">
        <v>17</v>
      </c>
      <c r="D17" s="9">
        <v>292</v>
      </c>
    </row>
    <row r="18" spans="1:4">
      <c r="A18" s="9">
        <v>15</v>
      </c>
      <c r="B18" s="150" t="s">
        <v>927</v>
      </c>
      <c r="C18" s="11">
        <v>18</v>
      </c>
      <c r="D18" s="11">
        <v>310</v>
      </c>
    </row>
    <row r="19" spans="1:4">
      <c r="A19" s="9">
        <v>16</v>
      </c>
      <c r="B19" s="150" t="s">
        <v>928</v>
      </c>
      <c r="C19" s="9">
        <v>19</v>
      </c>
      <c r="D19" s="9">
        <v>328</v>
      </c>
    </row>
    <row r="20" spans="1:4">
      <c r="A20" s="9">
        <v>17</v>
      </c>
      <c r="B20" s="213" t="s">
        <v>929</v>
      </c>
      <c r="C20" s="11">
        <v>20</v>
      </c>
      <c r="D20" s="11">
        <v>346</v>
      </c>
    </row>
    <row r="21" spans="1:4">
      <c r="A21" s="9">
        <v>18</v>
      </c>
      <c r="B21" s="150" t="s">
        <v>930</v>
      </c>
      <c r="C21" s="9">
        <v>21</v>
      </c>
      <c r="D21" s="9">
        <v>364</v>
      </c>
    </row>
    <row r="22" spans="1:4">
      <c r="A22" s="9">
        <v>19</v>
      </c>
      <c r="B22" s="150" t="s">
        <v>931</v>
      </c>
      <c r="C22" s="11">
        <v>22</v>
      </c>
      <c r="D22" s="11">
        <v>382</v>
      </c>
    </row>
    <row r="23" spans="1:4">
      <c r="A23" s="9">
        <v>20</v>
      </c>
      <c r="B23" s="213" t="s">
        <v>932</v>
      </c>
      <c r="C23" s="9">
        <v>23</v>
      </c>
      <c r="D23" s="9">
        <v>400</v>
      </c>
    </row>
    <row r="24" spans="1:4">
      <c r="A24" s="9">
        <v>21</v>
      </c>
      <c r="B24" s="150" t="s">
        <v>933</v>
      </c>
      <c r="C24" s="11">
        <v>24</v>
      </c>
      <c r="D24" s="11">
        <v>418</v>
      </c>
    </row>
    <row r="25" spans="1:4">
      <c r="A25" s="9">
        <v>22</v>
      </c>
      <c r="B25" s="150" t="s">
        <v>934</v>
      </c>
      <c r="C25" s="9">
        <v>25</v>
      </c>
      <c r="D25" s="9">
        <v>436</v>
      </c>
    </row>
    <row r="26" spans="1:4">
      <c r="A26" s="9">
        <v>23</v>
      </c>
      <c r="B26" s="213" t="s">
        <v>935</v>
      </c>
      <c r="C26" s="11">
        <v>26</v>
      </c>
      <c r="D26" s="11">
        <v>454</v>
      </c>
    </row>
    <row r="27" spans="1:4">
      <c r="A27" s="9">
        <v>24</v>
      </c>
      <c r="B27" s="150" t="s">
        <v>936</v>
      </c>
      <c r="C27" s="9">
        <v>27</v>
      </c>
      <c r="D27" s="9">
        <v>472</v>
      </c>
    </row>
    <row r="28" spans="1:4">
      <c r="A28" s="9">
        <v>25</v>
      </c>
      <c r="B28" s="150" t="s">
        <v>937</v>
      </c>
      <c r="C28" s="11">
        <v>28</v>
      </c>
      <c r="D28" s="11">
        <v>490</v>
      </c>
    </row>
    <row r="29" spans="1:4">
      <c r="A29" s="9">
        <v>26</v>
      </c>
      <c r="B29" s="213" t="s">
        <v>938</v>
      </c>
      <c r="C29" s="9">
        <v>29</v>
      </c>
      <c r="D29" s="9">
        <v>510</v>
      </c>
    </row>
    <row r="30" spans="1:4">
      <c r="A30" s="9">
        <v>27</v>
      </c>
      <c r="B30" s="150" t="s">
        <v>939</v>
      </c>
      <c r="C30" s="11">
        <v>30</v>
      </c>
      <c r="D30" s="11">
        <v>530</v>
      </c>
    </row>
    <row r="31" spans="1:4">
      <c r="A31" s="9">
        <v>28</v>
      </c>
      <c r="B31" s="18" t="s">
        <v>940</v>
      </c>
    </row>
    <row r="32" spans="1:4">
      <c r="A32" s="9">
        <v>29</v>
      </c>
      <c r="B32" s="17" t="s">
        <v>941</v>
      </c>
    </row>
    <row r="33" spans="1:2">
      <c r="A33" s="9">
        <v>30</v>
      </c>
      <c r="B33" s="18" t="s">
        <v>942</v>
      </c>
    </row>
    <row r="34" spans="1:2">
      <c r="A34" s="9">
        <v>31</v>
      </c>
      <c r="B34" s="18" t="s">
        <v>943</v>
      </c>
    </row>
    <row r="35" spans="1:2">
      <c r="A35" s="9">
        <v>32</v>
      </c>
      <c r="B35" s="18" t="s">
        <v>944</v>
      </c>
    </row>
    <row r="36" spans="1:2">
      <c r="A36" s="9">
        <v>33</v>
      </c>
      <c r="B36" s="18" t="s">
        <v>945</v>
      </c>
    </row>
    <row r="37" spans="1:2">
      <c r="A37" s="9">
        <v>34</v>
      </c>
      <c r="B37" s="18" t="s">
        <v>946</v>
      </c>
    </row>
    <row r="38" spans="1:2">
      <c r="A38" s="9">
        <v>35</v>
      </c>
      <c r="B38" s="18" t="s">
        <v>947</v>
      </c>
    </row>
    <row r="39" spans="1:2">
      <c r="A39" s="9">
        <v>36</v>
      </c>
      <c r="B39" s="18" t="s">
        <v>948</v>
      </c>
    </row>
    <row r="40" spans="1:2">
      <c r="A40" s="9">
        <v>37</v>
      </c>
      <c r="B40" s="18" t="s">
        <v>949</v>
      </c>
    </row>
    <row r="41" spans="1:2">
      <c r="A41" s="9">
        <v>38</v>
      </c>
      <c r="B41" s="18" t="s">
        <v>950</v>
      </c>
    </row>
    <row r="42" spans="1:2">
      <c r="A42" s="9">
        <v>39</v>
      </c>
      <c r="B42" s="18" t="s">
        <v>951</v>
      </c>
    </row>
    <row r="43" spans="1:2">
      <c r="A43" s="9">
        <v>40</v>
      </c>
      <c r="B43" t="s">
        <v>952</v>
      </c>
    </row>
    <row r="44" spans="1:2">
      <c r="A44" s="9">
        <v>41</v>
      </c>
      <c r="B44" t="s">
        <v>953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98" zoomScaleNormal="98" workbookViewId="0">
      <pane ySplit="1" topLeftCell="A2" activePane="bottomLeft" state="frozen"/>
      <selection pane="bottomLeft" activeCell="D20" sqref="D20"/>
    </sheetView>
  </sheetViews>
  <sheetFormatPr defaultRowHeight="15"/>
  <cols>
    <col min="1" max="1" width="16.140625" style="1" bestFit="1" customWidth="1"/>
    <col min="2" max="2" width="11" style="1" customWidth="1"/>
    <col min="3" max="3" width="14.42578125" style="1" customWidth="1"/>
    <col min="4" max="4" width="29.140625" customWidth="1"/>
    <col min="5" max="5" width="16" style="1" customWidth="1"/>
    <col min="6" max="6" width="15.42578125" style="24" customWidth="1"/>
    <col min="7" max="7" width="13.85546875" style="1" customWidth="1"/>
    <col min="8" max="8" width="16.7109375" style="1" bestFit="1" customWidth="1"/>
    <col min="9" max="9" width="9.140625" style="1"/>
    <col min="10" max="10" width="13.7109375" style="5" customWidth="1"/>
    <col min="11" max="11" width="13.5703125" style="5" customWidth="1"/>
  </cols>
  <sheetData>
    <row r="1" spans="1:11" ht="19.5" customHeight="1">
      <c r="A1" s="1" t="s">
        <v>1976</v>
      </c>
      <c r="B1" s="2" t="s">
        <v>83</v>
      </c>
      <c r="C1" s="2" t="s">
        <v>1845</v>
      </c>
      <c r="D1" s="3" t="s">
        <v>2</v>
      </c>
      <c r="E1" s="2" t="s">
        <v>71</v>
      </c>
      <c r="F1" s="2" t="s">
        <v>1718</v>
      </c>
      <c r="G1" s="2" t="s">
        <v>1790</v>
      </c>
      <c r="H1" s="19" t="s">
        <v>1852</v>
      </c>
      <c r="I1" s="19" t="s">
        <v>1847</v>
      </c>
      <c r="J1" s="19" t="s">
        <v>1973</v>
      </c>
      <c r="K1" s="19" t="s">
        <v>1973</v>
      </c>
    </row>
    <row r="2" spans="1:11">
      <c r="A2" s="9"/>
      <c r="B2" s="11" t="str">
        <f t="shared" ref="B2:B35" si="0">IF( H2-I2 &gt; 0,H2-I2, "")</f>
        <v/>
      </c>
      <c r="C2" s="11" t="str">
        <f>IF(OR(ISNUMBER(SEARCH("gel",D2)),ISNUMBER(SEARCH("cream",D2)),ISNUMBER(SEARCH("oint",D2)),ISNUMBER(SEARCH("ointment",D2)),ISNUMBER(SEARCH("balm",D2))),"cream",IF(ISNUMBER(SEARCH("inj",D2)),"inj",IF(ISNUMBER(SEARCH("sachet",D2)),"sachet",IF(ISNUMBER(SEARCH("eye",D2)),"eye",IF(ISNUMBER(SEARCH("ear",D2)),"eye",IF(ISNUMBER(SEARCH("syp",D2)),"syp",IF(ISNUMBER(SEARCH("spray",D2)),"lotion",IF(ISNUMBER(SEARCH("lotion",D2)),"lotion",IF(ISNUMBER(SEARCH("susp",D2)),"syp",IF(ISNUMBER(SEARCH("drops",D2)),"syp",IF(ISNUMBER(SEARCH("soap",D2)),"soap",IF(ISNUMBER(SEARCH("solution",D2)),"syp",IF(ISNUMBER(SEARCH("liq",D2)),"syp",IF(ISNUMBER(SEARCH("inhaler",D2)),"inhaler",IF(ISNUMBER(SEARCH("evohaler",D2)),"inhaler","tap/cap")))))))))))))))</f>
        <v>cream</v>
      </c>
      <c r="D2" s="12" t="s">
        <v>1757</v>
      </c>
      <c r="E2" s="11" t="str">
        <f t="shared" ref="E2:E10" si="1">B2 &amp;" pack"</f>
        <v xml:space="preserve"> pack</v>
      </c>
      <c r="F2" s="11">
        <v>410</v>
      </c>
      <c r="G2" s="51" t="str">
        <f t="shared" ref="G2:G9" si="2">IF( B2="", "",B2*F2)</f>
        <v/>
      </c>
      <c r="H2" s="244">
        <v>3</v>
      </c>
      <c r="I2" s="244">
        <v>3</v>
      </c>
      <c r="J2" s="353" t="s">
        <v>2036</v>
      </c>
      <c r="K2" s="9" t="s">
        <v>2035</v>
      </c>
    </row>
    <row r="3" spans="1:11">
      <c r="A3" s="9"/>
      <c r="B3" s="11" t="str">
        <f t="shared" si="0"/>
        <v/>
      </c>
      <c r="C3" s="11" t="s">
        <v>1862</v>
      </c>
      <c r="D3" s="12" t="s">
        <v>2041</v>
      </c>
      <c r="E3" s="11" t="str">
        <f t="shared" si="1"/>
        <v xml:space="preserve"> pack</v>
      </c>
      <c r="F3" s="51">
        <v>220</v>
      </c>
      <c r="G3" s="51" t="str">
        <f t="shared" si="2"/>
        <v/>
      </c>
      <c r="H3" s="11">
        <v>6</v>
      </c>
      <c r="I3" s="244">
        <v>6</v>
      </c>
      <c r="J3" s="9">
        <v>212.5</v>
      </c>
      <c r="K3" s="9" t="s">
        <v>2042</v>
      </c>
    </row>
    <row r="4" spans="1:11">
      <c r="A4" s="9"/>
      <c r="B4" s="197" t="str">
        <f t="shared" si="0"/>
        <v/>
      </c>
      <c r="C4" s="197" t="str">
        <f t="shared" ref="C4:C47" si="3">IF(OR(ISNUMBER(SEARCH("gel",D4)),ISNUMBER(SEARCH("cream",D4)),ISNUMBER(SEARCH("oint",D4)),ISNUMBER(SEARCH("ointment",D4)),ISNUMBER(SEARCH("balm",D4))),"cream",IF(ISNUMBER(SEARCH("inj",D4)),"inj",IF(ISNUMBER(SEARCH("sachet",D4)),"sachet",IF(ISNUMBER(SEARCH("eye",D4)),"eye",IF(ISNUMBER(SEARCH("ear",D4)),"eye",IF(ISNUMBER(SEARCH("syp",D4)),"syp",IF(ISNUMBER(SEARCH("spray",D4)),"lotion",IF(ISNUMBER(SEARCH("lotion",D4)),"lotion",IF(ISNUMBER(SEARCH("susp",D4)),"syp",IF(ISNUMBER(SEARCH("drops",D4)),"syp",IF(ISNUMBER(SEARCH("soap",D4)),"soap",IF(ISNUMBER(SEARCH("solution",D4)),"syp",IF(ISNUMBER(SEARCH("liq",D4)),"syp",IF(ISNUMBER(SEARCH("inhaler",D4)),"inhaler",IF(ISNUMBER(SEARCH("evohaler",D4)),"inhaler","tap/cap")))))))))))))))</f>
        <v>inj</v>
      </c>
      <c r="D4" s="266" t="s">
        <v>1743</v>
      </c>
      <c r="E4" s="197" t="str">
        <f t="shared" si="1"/>
        <v xml:space="preserve"> pack</v>
      </c>
      <c r="F4" s="197">
        <v>480</v>
      </c>
      <c r="G4" s="197" t="str">
        <f t="shared" si="2"/>
        <v/>
      </c>
      <c r="H4" s="197">
        <v>1</v>
      </c>
      <c r="I4" s="289">
        <v>1</v>
      </c>
      <c r="J4" s="353" t="s">
        <v>2037</v>
      </c>
      <c r="K4" s="9" t="s">
        <v>2038</v>
      </c>
    </row>
    <row r="5" spans="1:11">
      <c r="A5" s="9"/>
      <c r="B5" s="11" t="str">
        <f t="shared" si="0"/>
        <v/>
      </c>
      <c r="C5" s="11" t="str">
        <f t="shared" si="3"/>
        <v>sachet</v>
      </c>
      <c r="D5" s="12" t="s">
        <v>1974</v>
      </c>
      <c r="E5" s="11" t="str">
        <f t="shared" si="1"/>
        <v xml:space="preserve"> pack</v>
      </c>
      <c r="F5" s="11">
        <v>240</v>
      </c>
      <c r="G5" s="51" t="str">
        <f t="shared" si="2"/>
        <v/>
      </c>
      <c r="H5" s="244">
        <v>2</v>
      </c>
      <c r="I5" s="244">
        <v>2</v>
      </c>
      <c r="J5" s="353" t="s">
        <v>2043</v>
      </c>
      <c r="K5" s="10" t="s">
        <v>2040</v>
      </c>
    </row>
    <row r="6" spans="1:11">
      <c r="A6" s="9"/>
      <c r="B6" s="11" t="str">
        <f t="shared" si="0"/>
        <v/>
      </c>
      <c r="C6" s="11" t="str">
        <f t="shared" si="3"/>
        <v>sachet</v>
      </c>
      <c r="D6" s="12" t="s">
        <v>593</v>
      </c>
      <c r="E6" s="11" t="str">
        <f t="shared" si="1"/>
        <v xml:space="preserve"> pack</v>
      </c>
      <c r="F6" s="11"/>
      <c r="G6" s="51" t="str">
        <f t="shared" si="2"/>
        <v/>
      </c>
      <c r="H6" s="244">
        <v>1</v>
      </c>
      <c r="I6" s="244">
        <v>1</v>
      </c>
      <c r="J6" s="9"/>
      <c r="K6" s="9"/>
    </row>
    <row r="7" spans="1:11">
      <c r="A7" s="9"/>
      <c r="B7" s="197">
        <f t="shared" si="0"/>
        <v>3</v>
      </c>
      <c r="C7" s="197" t="str">
        <f t="shared" si="3"/>
        <v>syp</v>
      </c>
      <c r="D7" s="266" t="s">
        <v>1523</v>
      </c>
      <c r="E7" s="197" t="str">
        <f t="shared" si="1"/>
        <v>3 pack</v>
      </c>
      <c r="F7" s="197">
        <v>310</v>
      </c>
      <c r="G7" s="197">
        <f t="shared" si="2"/>
        <v>930</v>
      </c>
      <c r="H7" s="197">
        <v>3</v>
      </c>
      <c r="I7" s="289">
        <v>0</v>
      </c>
      <c r="J7" s="9"/>
      <c r="K7" s="9"/>
    </row>
    <row r="8" spans="1:11">
      <c r="A8" s="9"/>
      <c r="B8" s="197">
        <f t="shared" si="0"/>
        <v>1</v>
      </c>
      <c r="C8" s="197" t="str">
        <f t="shared" si="3"/>
        <v>syp</v>
      </c>
      <c r="D8" s="266" t="s">
        <v>1967</v>
      </c>
      <c r="E8" s="197" t="str">
        <f t="shared" si="1"/>
        <v>1 pack</v>
      </c>
      <c r="F8" s="197"/>
      <c r="G8" s="197"/>
      <c r="H8" s="197">
        <v>1</v>
      </c>
      <c r="I8" s="289">
        <v>0</v>
      </c>
      <c r="J8" s="9"/>
      <c r="K8" s="9"/>
    </row>
    <row r="9" spans="1:11">
      <c r="A9" s="9"/>
      <c r="B9" s="197" t="str">
        <f t="shared" si="0"/>
        <v/>
      </c>
      <c r="C9" s="197" t="str">
        <f t="shared" si="3"/>
        <v>syp</v>
      </c>
      <c r="D9" s="266" t="s">
        <v>690</v>
      </c>
      <c r="E9" s="197" t="str">
        <f t="shared" si="1"/>
        <v xml:space="preserve"> pack</v>
      </c>
      <c r="F9" s="197"/>
      <c r="G9" s="197" t="str">
        <f t="shared" si="2"/>
        <v/>
      </c>
      <c r="H9" s="197">
        <v>2</v>
      </c>
      <c r="I9" s="289">
        <v>2</v>
      </c>
      <c r="J9" s="9"/>
      <c r="K9" s="9"/>
    </row>
    <row r="10" spans="1:11">
      <c r="A10" s="56" t="s">
        <v>2152</v>
      </c>
      <c r="B10" s="56" t="str">
        <f t="shared" si="0"/>
        <v/>
      </c>
      <c r="C10" s="56" t="str">
        <f t="shared" si="3"/>
        <v>syp</v>
      </c>
      <c r="D10" s="308" t="s">
        <v>1922</v>
      </c>
      <c r="E10" s="56" t="str">
        <f t="shared" si="1"/>
        <v xml:space="preserve"> pack</v>
      </c>
      <c r="F10" s="56"/>
      <c r="G10" s="56"/>
      <c r="H10" s="56">
        <v>2</v>
      </c>
      <c r="I10" s="311">
        <v>2</v>
      </c>
      <c r="J10" s="56"/>
      <c r="K10" s="56"/>
    </row>
    <row r="11" spans="1:11">
      <c r="A11" s="9"/>
      <c r="B11" s="11" t="str">
        <f t="shared" si="0"/>
        <v/>
      </c>
      <c r="C11" s="11" t="str">
        <f t="shared" si="3"/>
        <v>tap/cap</v>
      </c>
      <c r="D11" s="12" t="s">
        <v>689</v>
      </c>
      <c r="E11" s="11" t="str">
        <f t="shared" ref="E11:E54" si="4">B11 &amp;" pack"</f>
        <v xml:space="preserve"> pack</v>
      </c>
      <c r="F11" s="11"/>
      <c r="G11" s="51" t="str">
        <f t="shared" ref="G11:G24" si="5">IF( B11="", "",B11*F11)</f>
        <v/>
      </c>
      <c r="H11" s="244"/>
      <c r="I11" s="244"/>
      <c r="J11" s="9"/>
      <c r="K11" s="9"/>
    </row>
    <row r="12" spans="1:11">
      <c r="A12" s="9"/>
      <c r="B12" s="11" t="str">
        <f t="shared" si="0"/>
        <v/>
      </c>
      <c r="C12" s="11" t="str">
        <f t="shared" si="3"/>
        <v>tap/cap</v>
      </c>
      <c r="D12" s="297" t="s">
        <v>962</v>
      </c>
      <c r="E12" s="11" t="str">
        <f t="shared" si="4"/>
        <v xml:space="preserve"> pack</v>
      </c>
      <c r="F12" s="51"/>
      <c r="G12" s="51" t="str">
        <f t="shared" si="5"/>
        <v/>
      </c>
      <c r="H12" s="11"/>
      <c r="I12" s="244"/>
      <c r="J12" s="9"/>
      <c r="K12" s="9"/>
    </row>
    <row r="13" spans="1:11">
      <c r="A13" s="9"/>
      <c r="B13" s="11" t="str">
        <f t="shared" si="0"/>
        <v/>
      </c>
      <c r="C13" s="11" t="str">
        <f t="shared" si="3"/>
        <v>tap/cap</v>
      </c>
      <c r="D13" s="21" t="s">
        <v>963</v>
      </c>
      <c r="E13" s="11" t="str">
        <f t="shared" si="4"/>
        <v xml:space="preserve"> pack</v>
      </c>
      <c r="F13" s="51"/>
      <c r="G13" s="51" t="str">
        <f t="shared" si="5"/>
        <v/>
      </c>
      <c r="H13" s="11">
        <v>2</v>
      </c>
      <c r="I13" s="244">
        <v>2</v>
      </c>
      <c r="J13" s="9"/>
      <c r="K13" s="9"/>
    </row>
    <row r="14" spans="1:11">
      <c r="A14" s="9"/>
      <c r="B14" s="11" t="str">
        <f t="shared" si="0"/>
        <v/>
      </c>
      <c r="C14" s="11" t="str">
        <f t="shared" si="3"/>
        <v>tap/cap</v>
      </c>
      <c r="D14" s="12" t="s">
        <v>594</v>
      </c>
      <c r="E14" s="11" t="str">
        <f t="shared" si="4"/>
        <v xml:space="preserve"> pack</v>
      </c>
      <c r="F14" s="51"/>
      <c r="G14" s="51" t="str">
        <f t="shared" si="5"/>
        <v/>
      </c>
      <c r="H14" s="11"/>
      <c r="I14" s="244"/>
      <c r="J14" s="9"/>
      <c r="K14" s="9"/>
    </row>
    <row r="15" spans="1:11">
      <c r="A15" s="9"/>
      <c r="B15" s="11">
        <f t="shared" si="0"/>
        <v>1</v>
      </c>
      <c r="C15" s="11" t="str">
        <f t="shared" si="3"/>
        <v>tap/cap</v>
      </c>
      <c r="D15" s="349" t="s">
        <v>964</v>
      </c>
      <c r="E15" s="11" t="str">
        <f t="shared" si="4"/>
        <v>1 pack</v>
      </c>
      <c r="F15" s="51"/>
      <c r="G15" s="51">
        <f t="shared" si="5"/>
        <v>0</v>
      </c>
      <c r="H15" s="11">
        <v>3</v>
      </c>
      <c r="I15" s="244">
        <v>2</v>
      </c>
      <c r="J15" s="9"/>
      <c r="K15" s="9"/>
    </row>
    <row r="16" spans="1:11">
      <c r="A16" s="9"/>
      <c r="B16" s="11" t="str">
        <f t="shared" si="0"/>
        <v/>
      </c>
      <c r="C16" s="11" t="str">
        <f t="shared" si="3"/>
        <v>tap/cap</v>
      </c>
      <c r="D16" s="350" t="s">
        <v>703</v>
      </c>
      <c r="E16" s="11" t="str">
        <f t="shared" si="4"/>
        <v xml:space="preserve"> pack</v>
      </c>
      <c r="F16" s="51">
        <v>345</v>
      </c>
      <c r="G16" s="51" t="str">
        <f t="shared" si="5"/>
        <v/>
      </c>
      <c r="H16" s="11">
        <v>2</v>
      </c>
      <c r="I16" s="244">
        <v>2</v>
      </c>
      <c r="J16" s="353" t="s">
        <v>2046</v>
      </c>
      <c r="K16" s="9" t="s">
        <v>2040</v>
      </c>
    </row>
    <row r="17" spans="1:11">
      <c r="A17" s="9"/>
      <c r="B17" s="11" t="str">
        <f t="shared" si="0"/>
        <v/>
      </c>
      <c r="C17" s="11" t="str">
        <f t="shared" si="3"/>
        <v>tap/cap</v>
      </c>
      <c r="D17" s="21" t="s">
        <v>1354</v>
      </c>
      <c r="E17" s="11" t="str">
        <f t="shared" si="4"/>
        <v xml:space="preserve"> pack</v>
      </c>
      <c r="F17" s="51"/>
      <c r="G17" s="51" t="str">
        <f t="shared" si="5"/>
        <v/>
      </c>
      <c r="H17" s="11">
        <v>1</v>
      </c>
      <c r="I17" s="244">
        <v>1</v>
      </c>
      <c r="J17" s="9"/>
      <c r="K17" s="9"/>
    </row>
    <row r="18" spans="1:11">
      <c r="A18" s="9"/>
      <c r="B18" s="11" t="str">
        <f t="shared" si="0"/>
        <v/>
      </c>
      <c r="C18" s="11" t="str">
        <f t="shared" si="3"/>
        <v>tap/cap</v>
      </c>
      <c r="D18" s="21" t="s">
        <v>1355</v>
      </c>
      <c r="E18" s="11" t="str">
        <f t="shared" si="4"/>
        <v xml:space="preserve"> pack</v>
      </c>
      <c r="F18" s="51">
        <v>175</v>
      </c>
      <c r="G18" s="51" t="str">
        <f t="shared" si="5"/>
        <v/>
      </c>
      <c r="H18" s="11">
        <v>1</v>
      </c>
      <c r="I18" s="244">
        <v>1</v>
      </c>
      <c r="J18" s="353" t="s">
        <v>2047</v>
      </c>
      <c r="K18" s="9" t="s">
        <v>2040</v>
      </c>
    </row>
    <row r="19" spans="1:11">
      <c r="A19" s="9"/>
      <c r="B19" s="11" t="str">
        <f t="shared" si="0"/>
        <v/>
      </c>
      <c r="C19" s="11" t="str">
        <f t="shared" si="3"/>
        <v>tap/cap</v>
      </c>
      <c r="D19" s="12" t="s">
        <v>834</v>
      </c>
      <c r="E19" s="11" t="str">
        <f t="shared" si="4"/>
        <v xml:space="preserve"> pack</v>
      </c>
      <c r="F19" s="51"/>
      <c r="G19" s="51" t="str">
        <f t="shared" si="5"/>
        <v/>
      </c>
      <c r="H19" s="11"/>
      <c r="I19" s="244"/>
      <c r="J19" s="9"/>
      <c r="K19" s="9"/>
    </row>
    <row r="20" spans="1:11">
      <c r="A20" s="9"/>
      <c r="B20" s="11" t="str">
        <f t="shared" si="0"/>
        <v/>
      </c>
      <c r="C20" s="11" t="str">
        <f t="shared" si="3"/>
        <v>tap/cap</v>
      </c>
      <c r="D20" s="12" t="s">
        <v>704</v>
      </c>
      <c r="E20" s="11" t="str">
        <f t="shared" si="4"/>
        <v xml:space="preserve"> pack</v>
      </c>
      <c r="F20" s="51">
        <v>220</v>
      </c>
      <c r="G20" s="51" t="str">
        <f t="shared" si="5"/>
        <v/>
      </c>
      <c r="H20" s="11">
        <v>1</v>
      </c>
      <c r="I20" s="244">
        <v>1</v>
      </c>
      <c r="J20" s="9">
        <v>217.6</v>
      </c>
      <c r="K20" s="9" t="s">
        <v>2040</v>
      </c>
    </row>
    <row r="21" spans="1:11">
      <c r="A21" s="9"/>
      <c r="B21" s="11" t="str">
        <f t="shared" si="0"/>
        <v/>
      </c>
      <c r="C21" s="11" t="str">
        <f t="shared" si="3"/>
        <v>tap/cap</v>
      </c>
      <c r="D21" s="12" t="s">
        <v>1789</v>
      </c>
      <c r="E21" s="11" t="str">
        <f t="shared" si="4"/>
        <v xml:space="preserve"> pack</v>
      </c>
      <c r="F21" s="51">
        <v>90</v>
      </c>
      <c r="G21" s="51" t="str">
        <f t="shared" si="5"/>
        <v/>
      </c>
      <c r="H21" s="11">
        <v>3</v>
      </c>
      <c r="I21" s="244">
        <v>3</v>
      </c>
      <c r="J21" s="353">
        <v>84.22</v>
      </c>
      <c r="K21" s="9" t="s">
        <v>2040</v>
      </c>
    </row>
    <row r="22" spans="1:11">
      <c r="A22" s="9"/>
      <c r="B22" s="11" t="str">
        <f t="shared" si="0"/>
        <v/>
      </c>
      <c r="C22" s="11" t="str">
        <f t="shared" si="3"/>
        <v>tap/cap</v>
      </c>
      <c r="D22" s="12" t="s">
        <v>1788</v>
      </c>
      <c r="E22" s="11" t="str">
        <f t="shared" si="4"/>
        <v xml:space="preserve"> pack</v>
      </c>
      <c r="F22" s="51">
        <v>225</v>
      </c>
      <c r="G22" s="51" t="str">
        <f t="shared" si="5"/>
        <v/>
      </c>
      <c r="H22" s="11">
        <v>3</v>
      </c>
      <c r="I22" s="244">
        <v>3</v>
      </c>
      <c r="J22" s="9">
        <v>220.33</v>
      </c>
      <c r="K22" s="9" t="s">
        <v>2040</v>
      </c>
    </row>
    <row r="23" spans="1:11">
      <c r="A23" s="56" t="s">
        <v>1975</v>
      </c>
      <c r="B23" s="56" t="str">
        <f t="shared" si="0"/>
        <v/>
      </c>
      <c r="C23" s="56" t="str">
        <f t="shared" si="3"/>
        <v>tap/cap</v>
      </c>
      <c r="D23" s="308" t="s">
        <v>705</v>
      </c>
      <c r="E23" s="56" t="str">
        <f t="shared" si="4"/>
        <v xml:space="preserve"> pack</v>
      </c>
      <c r="F23" s="55">
        <v>190</v>
      </c>
      <c r="G23" s="55" t="str">
        <f t="shared" si="5"/>
        <v/>
      </c>
      <c r="H23" s="56">
        <v>1</v>
      </c>
      <c r="I23" s="311">
        <v>1</v>
      </c>
      <c r="J23" s="354" t="s">
        <v>2039</v>
      </c>
      <c r="K23" s="9" t="s">
        <v>2040</v>
      </c>
    </row>
    <row r="24" spans="1:11">
      <c r="A24" s="9"/>
      <c r="B24" s="11" t="str">
        <f t="shared" si="0"/>
        <v/>
      </c>
      <c r="C24" s="11" t="str">
        <f t="shared" si="3"/>
        <v>tap/cap</v>
      </c>
      <c r="D24" s="21" t="s">
        <v>994</v>
      </c>
      <c r="E24" s="11" t="str">
        <f t="shared" si="4"/>
        <v xml:space="preserve"> pack</v>
      </c>
      <c r="F24" s="51"/>
      <c r="G24" s="51" t="str">
        <f t="shared" si="5"/>
        <v/>
      </c>
      <c r="H24" s="11"/>
      <c r="I24" s="244"/>
      <c r="J24" s="9"/>
      <c r="K24" s="9"/>
    </row>
    <row r="25" spans="1:11">
      <c r="A25" s="9"/>
      <c r="B25" s="11" t="str">
        <f t="shared" si="0"/>
        <v/>
      </c>
      <c r="C25" s="11" t="str">
        <f t="shared" si="3"/>
        <v>tap/cap</v>
      </c>
      <c r="D25" s="17" t="s">
        <v>1921</v>
      </c>
      <c r="E25" s="11" t="str">
        <f t="shared" si="4"/>
        <v xml:space="preserve"> pack</v>
      </c>
      <c r="F25" s="51"/>
      <c r="G25" s="51"/>
      <c r="H25" s="11">
        <v>5</v>
      </c>
      <c r="I25" s="244">
        <v>5</v>
      </c>
      <c r="J25" s="9"/>
      <c r="K25" s="9"/>
    </row>
    <row r="26" spans="1:11">
      <c r="A26" s="56" t="s">
        <v>1963</v>
      </c>
      <c r="B26" s="56"/>
      <c r="C26" s="56" t="str">
        <f t="shared" si="3"/>
        <v>tap/cap</v>
      </c>
      <c r="D26" s="57" t="s">
        <v>1964</v>
      </c>
      <c r="E26" s="56"/>
      <c r="F26" s="55"/>
      <c r="G26" s="55"/>
      <c r="H26" s="56"/>
      <c r="I26" s="311"/>
      <c r="J26" s="9"/>
      <c r="K26" s="9"/>
    </row>
    <row r="27" spans="1:11">
      <c r="A27" s="9"/>
      <c r="B27" s="11" t="str">
        <f t="shared" si="0"/>
        <v/>
      </c>
      <c r="C27" s="11" t="str">
        <f t="shared" si="3"/>
        <v>tap/cap</v>
      </c>
      <c r="D27" s="12" t="s">
        <v>1805</v>
      </c>
      <c r="E27" s="11" t="str">
        <f t="shared" si="4"/>
        <v xml:space="preserve"> pack</v>
      </c>
      <c r="F27" s="51"/>
      <c r="G27" s="51" t="str">
        <f t="shared" ref="G27:G54" si="6">IF( B27="", "",B27*F27)</f>
        <v/>
      </c>
      <c r="H27" s="11"/>
      <c r="I27" s="244"/>
      <c r="J27" s="9"/>
      <c r="K27" s="9"/>
    </row>
    <row r="28" spans="1:11">
      <c r="A28" s="9">
        <v>1</v>
      </c>
      <c r="B28" s="11" t="str">
        <f t="shared" si="0"/>
        <v/>
      </c>
      <c r="C28" s="11" t="str">
        <f t="shared" si="3"/>
        <v>tap/cap</v>
      </c>
      <c r="D28" s="12" t="s">
        <v>1942</v>
      </c>
      <c r="E28" s="11" t="str">
        <f t="shared" si="4"/>
        <v xml:space="preserve"> pack</v>
      </c>
      <c r="F28" s="51"/>
      <c r="G28" s="51" t="str">
        <f t="shared" si="6"/>
        <v/>
      </c>
      <c r="H28" s="11"/>
      <c r="I28" s="244"/>
      <c r="J28" s="9"/>
      <c r="K28" s="9"/>
    </row>
    <row r="29" spans="1:11">
      <c r="A29" s="9">
        <v>1</v>
      </c>
      <c r="B29" s="11" t="str">
        <f t="shared" si="0"/>
        <v/>
      </c>
      <c r="C29" s="11" t="str">
        <f t="shared" si="3"/>
        <v>tap/cap</v>
      </c>
      <c r="D29" s="12" t="s">
        <v>1943</v>
      </c>
      <c r="E29" s="11" t="str">
        <f t="shared" si="4"/>
        <v xml:space="preserve"> pack</v>
      </c>
      <c r="F29" s="51"/>
      <c r="G29" s="51" t="str">
        <f t="shared" si="6"/>
        <v/>
      </c>
      <c r="H29" s="11"/>
      <c r="I29" s="244"/>
      <c r="J29" s="9"/>
      <c r="K29" s="9"/>
    </row>
    <row r="30" spans="1:11">
      <c r="A30" s="9"/>
      <c r="B30" s="11" t="str">
        <f t="shared" si="0"/>
        <v/>
      </c>
      <c r="C30" s="11" t="str">
        <f t="shared" si="3"/>
        <v>tap/cap</v>
      </c>
      <c r="D30" s="21" t="s">
        <v>965</v>
      </c>
      <c r="E30" s="11" t="str">
        <f t="shared" si="4"/>
        <v xml:space="preserve"> pack</v>
      </c>
      <c r="F30" s="51">
        <v>170</v>
      </c>
      <c r="G30" s="51" t="str">
        <f t="shared" si="6"/>
        <v/>
      </c>
      <c r="H30" s="11">
        <v>2</v>
      </c>
      <c r="I30" s="244">
        <v>2</v>
      </c>
      <c r="J30" s="9">
        <v>168.45</v>
      </c>
      <c r="K30" s="9" t="s">
        <v>2040</v>
      </c>
    </row>
    <row r="31" spans="1:11">
      <c r="A31" s="9"/>
      <c r="B31" s="11" t="str">
        <f t="shared" si="0"/>
        <v/>
      </c>
      <c r="C31" s="11" t="str">
        <f t="shared" si="3"/>
        <v>tap/cap</v>
      </c>
      <c r="D31" s="21" t="s">
        <v>1375</v>
      </c>
      <c r="E31" s="11" t="str">
        <f t="shared" si="4"/>
        <v xml:space="preserve"> pack</v>
      </c>
      <c r="F31" s="51">
        <v>300</v>
      </c>
      <c r="G31" s="51" t="str">
        <f t="shared" si="6"/>
        <v/>
      </c>
      <c r="H31" s="11">
        <v>2</v>
      </c>
      <c r="I31" s="244">
        <v>2</v>
      </c>
      <c r="J31" s="353" t="s">
        <v>2045</v>
      </c>
      <c r="K31" s="9" t="s">
        <v>2040</v>
      </c>
    </row>
    <row r="32" spans="1:11">
      <c r="A32" s="9">
        <v>1</v>
      </c>
      <c r="B32" s="11" t="str">
        <f t="shared" si="0"/>
        <v/>
      </c>
      <c r="C32" s="11" t="str">
        <f t="shared" si="3"/>
        <v>tap/cap</v>
      </c>
      <c r="D32" s="12" t="s">
        <v>2029</v>
      </c>
      <c r="E32" s="11" t="str">
        <f t="shared" si="4"/>
        <v xml:space="preserve"> pack</v>
      </c>
      <c r="F32" s="51"/>
      <c r="G32" s="51" t="str">
        <f t="shared" si="6"/>
        <v/>
      </c>
      <c r="H32" s="11"/>
      <c r="I32" s="244"/>
      <c r="J32" s="9"/>
      <c r="K32" s="9"/>
    </row>
    <row r="33" spans="1:11">
      <c r="A33" s="9"/>
      <c r="B33" s="11" t="str">
        <f t="shared" si="0"/>
        <v/>
      </c>
      <c r="C33" s="11" t="str">
        <f t="shared" si="3"/>
        <v>tap/cap</v>
      </c>
      <c r="D33" s="12" t="s">
        <v>1951</v>
      </c>
      <c r="E33" s="11" t="str">
        <f t="shared" si="4"/>
        <v xml:space="preserve"> pack</v>
      </c>
      <c r="F33" s="51">
        <v>250</v>
      </c>
      <c r="G33" s="51" t="str">
        <f t="shared" si="6"/>
        <v/>
      </c>
      <c r="H33" s="11">
        <v>1</v>
      </c>
      <c r="I33" s="244">
        <v>1</v>
      </c>
      <c r="J33" s="9"/>
      <c r="K33" s="9"/>
    </row>
    <row r="34" spans="1:11">
      <c r="A34" s="9"/>
      <c r="B34" s="11" t="str">
        <f t="shared" si="0"/>
        <v/>
      </c>
      <c r="C34" s="11" t="str">
        <f t="shared" si="3"/>
        <v>tap/cap</v>
      </c>
      <c r="D34" s="297" t="s">
        <v>654</v>
      </c>
      <c r="E34" s="11" t="str">
        <f t="shared" si="4"/>
        <v xml:space="preserve"> pack</v>
      </c>
      <c r="F34" s="51"/>
      <c r="G34" s="51" t="str">
        <f t="shared" si="6"/>
        <v/>
      </c>
      <c r="H34" s="11"/>
      <c r="I34" s="244"/>
      <c r="J34" s="9"/>
      <c r="K34" s="9"/>
    </row>
    <row r="35" spans="1:11">
      <c r="A35" s="9"/>
      <c r="B35" s="11" t="str">
        <f t="shared" si="0"/>
        <v/>
      </c>
      <c r="C35" s="11" t="str">
        <f t="shared" si="3"/>
        <v>tap/cap</v>
      </c>
      <c r="D35" s="21" t="s">
        <v>1427</v>
      </c>
      <c r="E35" s="11" t="str">
        <f t="shared" si="4"/>
        <v xml:space="preserve"> pack</v>
      </c>
      <c r="F35" s="51"/>
      <c r="G35" s="51" t="str">
        <f t="shared" si="6"/>
        <v/>
      </c>
      <c r="H35" s="11"/>
      <c r="I35" s="244"/>
      <c r="J35" s="9"/>
      <c r="K35" s="9"/>
    </row>
    <row r="36" spans="1:11">
      <c r="A36" s="9"/>
      <c r="B36" s="11" t="str">
        <f t="shared" ref="B36:B54" si="7">IF( H36-I36 &gt; 0,H36-I36, "")</f>
        <v/>
      </c>
      <c r="C36" s="11" t="str">
        <f t="shared" si="3"/>
        <v>tap/cap</v>
      </c>
      <c r="D36" s="12" t="s">
        <v>591</v>
      </c>
      <c r="E36" s="11" t="str">
        <f t="shared" si="4"/>
        <v xml:space="preserve"> pack</v>
      </c>
      <c r="F36" s="51"/>
      <c r="G36" s="51" t="str">
        <f t="shared" si="6"/>
        <v/>
      </c>
      <c r="H36" s="11">
        <v>3</v>
      </c>
      <c r="I36" s="244">
        <v>3</v>
      </c>
      <c r="J36" s="9"/>
      <c r="K36" s="9"/>
    </row>
    <row r="37" spans="1:11">
      <c r="A37" s="9"/>
      <c r="B37" s="11" t="str">
        <f t="shared" si="7"/>
        <v/>
      </c>
      <c r="C37" s="11" t="str">
        <f t="shared" si="3"/>
        <v>tap/cap</v>
      </c>
      <c r="D37" s="12" t="s">
        <v>592</v>
      </c>
      <c r="E37" s="11" t="str">
        <f t="shared" si="4"/>
        <v xml:space="preserve"> pack</v>
      </c>
      <c r="F37" s="51">
        <v>323</v>
      </c>
      <c r="G37" s="51" t="str">
        <f t="shared" si="6"/>
        <v/>
      </c>
      <c r="H37" s="11">
        <v>3</v>
      </c>
      <c r="I37" s="244">
        <v>3</v>
      </c>
      <c r="J37" s="9"/>
      <c r="K37" s="9"/>
    </row>
    <row r="38" spans="1:11">
      <c r="A38" s="56"/>
      <c r="B38" s="56">
        <f t="shared" si="7"/>
        <v>1</v>
      </c>
      <c r="C38" s="56" t="str">
        <f t="shared" si="3"/>
        <v>tap/cap</v>
      </c>
      <c r="D38" s="308" t="s">
        <v>2100</v>
      </c>
      <c r="E38" s="56" t="str">
        <f t="shared" ref="E38" si="8">B38 &amp;" pack"</f>
        <v>1 pack</v>
      </c>
      <c r="F38" s="55">
        <v>700</v>
      </c>
      <c r="G38" s="55">
        <f t="shared" si="6"/>
        <v>700</v>
      </c>
      <c r="H38" s="56">
        <v>1</v>
      </c>
      <c r="I38" s="311">
        <v>0</v>
      </c>
      <c r="J38" s="9"/>
      <c r="K38" s="9"/>
    </row>
    <row r="39" spans="1:11">
      <c r="A39" s="9"/>
      <c r="B39" s="11" t="str">
        <f t="shared" si="7"/>
        <v/>
      </c>
      <c r="C39" s="11" t="str">
        <f t="shared" si="3"/>
        <v>tap/cap</v>
      </c>
      <c r="D39" s="93" t="s">
        <v>1658</v>
      </c>
      <c r="E39" s="11" t="str">
        <f t="shared" si="4"/>
        <v xml:space="preserve"> pack</v>
      </c>
      <c r="F39" s="51"/>
      <c r="G39" s="51" t="str">
        <f t="shared" si="6"/>
        <v/>
      </c>
      <c r="H39" s="11">
        <v>2</v>
      </c>
      <c r="I39" s="244">
        <v>2</v>
      </c>
      <c r="J39" s="9"/>
      <c r="K39" s="9"/>
    </row>
    <row r="40" spans="1:11">
      <c r="A40" s="9"/>
      <c r="B40" s="11" t="str">
        <f t="shared" si="7"/>
        <v/>
      </c>
      <c r="C40" s="11" t="str">
        <f t="shared" si="3"/>
        <v>tap/cap</v>
      </c>
      <c r="D40" s="256" t="s">
        <v>1806</v>
      </c>
      <c r="E40" s="11" t="str">
        <f t="shared" si="4"/>
        <v xml:space="preserve"> pack</v>
      </c>
      <c r="F40" s="51"/>
      <c r="G40" s="51" t="str">
        <f t="shared" si="6"/>
        <v/>
      </c>
      <c r="H40" s="11"/>
      <c r="I40" s="244"/>
      <c r="J40" s="9"/>
      <c r="K40" s="9"/>
    </row>
    <row r="41" spans="1:11">
      <c r="A41" s="9"/>
      <c r="B41" s="11" t="str">
        <f t="shared" si="7"/>
        <v/>
      </c>
      <c r="C41" s="11" t="str">
        <f t="shared" si="3"/>
        <v>tap/cap</v>
      </c>
      <c r="D41" s="93" t="s">
        <v>1428</v>
      </c>
      <c r="E41" s="11" t="str">
        <f t="shared" si="4"/>
        <v xml:space="preserve"> pack</v>
      </c>
      <c r="F41" s="11">
        <v>340</v>
      </c>
      <c r="G41" s="51" t="str">
        <f t="shared" si="6"/>
        <v/>
      </c>
      <c r="H41" s="11">
        <v>1</v>
      </c>
      <c r="I41" s="244">
        <v>1</v>
      </c>
      <c r="J41" s="9"/>
      <c r="K41" s="9"/>
    </row>
    <row r="42" spans="1:11">
      <c r="A42" s="9">
        <v>1</v>
      </c>
      <c r="B42" s="11" t="str">
        <f t="shared" si="7"/>
        <v/>
      </c>
      <c r="C42" s="11" t="str">
        <f t="shared" si="3"/>
        <v>tap/cap</v>
      </c>
      <c r="D42" s="257" t="s">
        <v>1944</v>
      </c>
      <c r="E42" s="11" t="str">
        <f t="shared" si="4"/>
        <v xml:space="preserve"> pack</v>
      </c>
      <c r="F42" s="14"/>
      <c r="G42" s="51" t="str">
        <f t="shared" si="6"/>
        <v/>
      </c>
      <c r="H42" s="11"/>
      <c r="I42" s="244"/>
      <c r="J42" s="9"/>
      <c r="K42" s="9"/>
    </row>
    <row r="43" spans="1:11">
      <c r="A43" s="9">
        <v>1</v>
      </c>
      <c r="B43" s="11" t="str">
        <f t="shared" si="7"/>
        <v/>
      </c>
      <c r="C43" s="11" t="str">
        <f t="shared" si="3"/>
        <v>tap/cap</v>
      </c>
      <c r="D43" s="257" t="s">
        <v>1945</v>
      </c>
      <c r="E43" s="11" t="str">
        <f t="shared" si="4"/>
        <v xml:space="preserve"> pack</v>
      </c>
      <c r="F43" s="14"/>
      <c r="G43" s="51" t="str">
        <f t="shared" si="6"/>
        <v/>
      </c>
      <c r="H43" s="11"/>
      <c r="I43" s="244"/>
      <c r="J43" s="9"/>
      <c r="K43" s="9"/>
    </row>
    <row r="44" spans="1:11">
      <c r="A44" s="9">
        <v>1</v>
      </c>
      <c r="B44" s="11" t="str">
        <f t="shared" si="7"/>
        <v/>
      </c>
      <c r="C44" s="11" t="str">
        <f t="shared" si="3"/>
        <v>tap/cap</v>
      </c>
      <c r="D44" s="257" t="s">
        <v>1946</v>
      </c>
      <c r="E44" s="11" t="str">
        <f t="shared" si="4"/>
        <v xml:space="preserve"> pack</v>
      </c>
      <c r="F44" s="14"/>
      <c r="G44" s="51" t="str">
        <f t="shared" si="6"/>
        <v/>
      </c>
      <c r="H44" s="11"/>
      <c r="I44" s="244"/>
      <c r="J44" s="9"/>
      <c r="K44" s="9"/>
    </row>
    <row r="45" spans="1:11">
      <c r="A45" s="9">
        <v>1</v>
      </c>
      <c r="B45" s="11" t="str">
        <f t="shared" si="7"/>
        <v/>
      </c>
      <c r="C45" s="11" t="str">
        <f t="shared" si="3"/>
        <v>tap/cap</v>
      </c>
      <c r="D45" s="257" t="s">
        <v>1947</v>
      </c>
      <c r="E45" s="11" t="str">
        <f t="shared" si="4"/>
        <v xml:space="preserve"> pack</v>
      </c>
      <c r="F45" s="14"/>
      <c r="G45" s="51" t="str">
        <f t="shared" si="6"/>
        <v/>
      </c>
      <c r="H45" s="11"/>
      <c r="I45" s="244"/>
      <c r="J45" s="9"/>
      <c r="K45" s="9"/>
    </row>
    <row r="46" spans="1:11">
      <c r="A46" s="9"/>
      <c r="B46" s="11" t="str">
        <f t="shared" si="7"/>
        <v/>
      </c>
      <c r="C46" s="11" t="str">
        <f t="shared" si="3"/>
        <v>tap/cap</v>
      </c>
      <c r="D46" s="14" t="s">
        <v>1807</v>
      </c>
      <c r="E46" s="11" t="str">
        <f t="shared" si="4"/>
        <v xml:space="preserve"> pack</v>
      </c>
      <c r="F46" s="14">
        <v>195</v>
      </c>
      <c r="G46" s="51" t="str">
        <f t="shared" si="6"/>
        <v/>
      </c>
      <c r="H46" s="11">
        <v>1</v>
      </c>
      <c r="I46" s="244">
        <v>1</v>
      </c>
      <c r="J46" s="9">
        <v>188.86</v>
      </c>
      <c r="K46" s="9" t="s">
        <v>2040</v>
      </c>
    </row>
    <row r="47" spans="1:11">
      <c r="A47" s="9"/>
      <c r="B47" s="11" t="str">
        <f t="shared" si="7"/>
        <v/>
      </c>
      <c r="C47" s="11" t="str">
        <f t="shared" si="3"/>
        <v>tap/cap</v>
      </c>
      <c r="D47" s="14" t="s">
        <v>1808</v>
      </c>
      <c r="E47" s="11" t="str">
        <f t="shared" si="4"/>
        <v xml:space="preserve"> pack</v>
      </c>
      <c r="F47" s="14"/>
      <c r="G47" s="51" t="str">
        <f t="shared" si="6"/>
        <v/>
      </c>
      <c r="H47" s="11">
        <v>1</v>
      </c>
      <c r="I47" s="244">
        <v>1</v>
      </c>
      <c r="J47" s="9"/>
      <c r="K47" s="9"/>
    </row>
    <row r="48" spans="1:11">
      <c r="A48" s="9"/>
      <c r="B48" s="103" t="str">
        <f t="shared" si="7"/>
        <v/>
      </c>
      <c r="C48" s="103" t="s">
        <v>1857</v>
      </c>
      <c r="D48" s="102" t="s">
        <v>1388</v>
      </c>
      <c r="E48" s="103" t="str">
        <f t="shared" si="4"/>
        <v xml:space="preserve"> pack</v>
      </c>
      <c r="F48" s="25"/>
      <c r="G48" s="25" t="str">
        <f t="shared" si="6"/>
        <v/>
      </c>
      <c r="H48" s="103"/>
      <c r="I48" s="254"/>
      <c r="J48" s="9"/>
      <c r="K48" s="9"/>
    </row>
    <row r="49" spans="1:11">
      <c r="A49" s="9"/>
      <c r="B49" s="103" t="str">
        <f t="shared" si="7"/>
        <v/>
      </c>
      <c r="C49" s="103" t="s">
        <v>1857</v>
      </c>
      <c r="D49" s="102" t="s">
        <v>1502</v>
      </c>
      <c r="E49" s="103" t="str">
        <f t="shared" si="4"/>
        <v xml:space="preserve"> pack</v>
      </c>
      <c r="F49" s="25"/>
      <c r="G49" s="25" t="str">
        <f t="shared" si="6"/>
        <v/>
      </c>
      <c r="H49" s="103">
        <v>2</v>
      </c>
      <c r="I49" s="254">
        <v>2</v>
      </c>
      <c r="J49" s="9"/>
      <c r="K49" s="9"/>
    </row>
    <row r="50" spans="1:11">
      <c r="A50" s="9"/>
      <c r="B50" s="103" t="str">
        <f t="shared" si="7"/>
        <v/>
      </c>
      <c r="C50" s="103" t="s">
        <v>1857</v>
      </c>
      <c r="D50" s="282" t="s">
        <v>833</v>
      </c>
      <c r="E50" s="103" t="str">
        <f t="shared" si="4"/>
        <v xml:space="preserve"> pack</v>
      </c>
      <c r="F50" s="25"/>
      <c r="G50" s="25" t="str">
        <f t="shared" si="6"/>
        <v/>
      </c>
      <c r="H50" s="103">
        <v>6</v>
      </c>
      <c r="I50" s="254">
        <v>6</v>
      </c>
      <c r="J50" s="9"/>
      <c r="K50" s="9"/>
    </row>
    <row r="51" spans="1:11">
      <c r="A51" s="9"/>
      <c r="B51" s="103" t="str">
        <f t="shared" si="7"/>
        <v/>
      </c>
      <c r="C51" s="103" t="s">
        <v>1857</v>
      </c>
      <c r="D51" s="282" t="s">
        <v>590</v>
      </c>
      <c r="E51" s="103" t="str">
        <f t="shared" si="4"/>
        <v xml:space="preserve"> pack</v>
      </c>
      <c r="F51" s="25">
        <v>290</v>
      </c>
      <c r="G51" s="25" t="str">
        <f t="shared" si="6"/>
        <v/>
      </c>
      <c r="H51" s="103">
        <v>1</v>
      </c>
      <c r="I51" s="254">
        <v>1</v>
      </c>
      <c r="J51" s="353" t="s">
        <v>2044</v>
      </c>
      <c r="K51" s="9" t="s">
        <v>2040</v>
      </c>
    </row>
    <row r="52" spans="1:11">
      <c r="A52" s="9"/>
      <c r="B52" s="103" t="str">
        <f t="shared" si="7"/>
        <v/>
      </c>
      <c r="C52" s="103" t="s">
        <v>1857</v>
      </c>
      <c r="D52" s="282" t="s">
        <v>837</v>
      </c>
      <c r="E52" s="103" t="str">
        <f t="shared" si="4"/>
        <v xml:space="preserve"> pack</v>
      </c>
      <c r="F52" s="25"/>
      <c r="G52" s="25" t="str">
        <f t="shared" si="6"/>
        <v/>
      </c>
      <c r="H52" s="103">
        <v>3</v>
      </c>
      <c r="I52" s="254">
        <v>3</v>
      </c>
      <c r="J52" s="9"/>
      <c r="K52" s="9"/>
    </row>
    <row r="53" spans="1:11">
      <c r="A53" s="9"/>
      <c r="B53" s="103" t="str">
        <f t="shared" si="7"/>
        <v/>
      </c>
      <c r="C53" s="103" t="s">
        <v>1857</v>
      </c>
      <c r="D53" s="282" t="s">
        <v>1861</v>
      </c>
      <c r="E53" s="103" t="str">
        <f t="shared" si="4"/>
        <v xml:space="preserve"> pack</v>
      </c>
      <c r="F53" s="25"/>
      <c r="G53" s="25" t="str">
        <f t="shared" si="6"/>
        <v/>
      </c>
      <c r="H53" s="103"/>
      <c r="I53" s="254"/>
      <c r="J53" s="9"/>
      <c r="K53" s="9"/>
    </row>
    <row r="54" spans="1:11">
      <c r="A54" s="9"/>
      <c r="B54" s="103" t="str">
        <f t="shared" si="7"/>
        <v/>
      </c>
      <c r="C54" s="103" t="s">
        <v>1857</v>
      </c>
      <c r="D54" s="102" t="s">
        <v>1387</v>
      </c>
      <c r="E54" s="103" t="str">
        <f t="shared" si="4"/>
        <v xml:space="preserve"> pack</v>
      </c>
      <c r="F54" s="25"/>
      <c r="G54" s="25" t="str">
        <f t="shared" si="6"/>
        <v/>
      </c>
      <c r="H54" s="103"/>
      <c r="I54" s="254"/>
      <c r="J54" s="9"/>
      <c r="K54" s="9"/>
    </row>
    <row r="55" spans="1:11">
      <c r="D55" s="1"/>
      <c r="F55" s="1"/>
      <c r="J55"/>
      <c r="K55"/>
    </row>
    <row r="56" spans="1:11">
      <c r="D56" s="1"/>
      <c r="F56" s="1"/>
      <c r="J56"/>
      <c r="K56"/>
    </row>
    <row r="57" spans="1:11">
      <c r="D57" s="1"/>
      <c r="F57" s="1"/>
      <c r="J57"/>
      <c r="K57"/>
    </row>
    <row r="58" spans="1:11">
      <c r="D58" s="1"/>
      <c r="F58" s="1"/>
      <c r="J58"/>
      <c r="K58"/>
    </row>
    <row r="59" spans="1:11">
      <c r="D59" s="1"/>
      <c r="F59" s="1"/>
      <c r="J59"/>
      <c r="K59"/>
    </row>
    <row r="60" spans="1:11">
      <c r="D60" s="1"/>
      <c r="F60" s="1"/>
      <c r="J60"/>
      <c r="K60"/>
    </row>
    <row r="61" spans="1:11">
      <c r="D61" s="1"/>
      <c r="F61" s="1"/>
      <c r="J61"/>
      <c r="K61"/>
    </row>
    <row r="62" spans="1:11">
      <c r="J62"/>
      <c r="K62"/>
    </row>
    <row r="63" spans="1:11">
      <c r="J63"/>
      <c r="K63"/>
    </row>
    <row r="64" spans="1:11">
      <c r="J64"/>
      <c r="K64"/>
    </row>
    <row r="65" spans="4:11">
      <c r="J65"/>
      <c r="K65"/>
    </row>
    <row r="66" spans="4:11">
      <c r="D66" s="12" t="s">
        <v>1757</v>
      </c>
      <c r="E66" s="11" t="s">
        <v>1008</v>
      </c>
      <c r="J66"/>
      <c r="K66"/>
    </row>
    <row r="67" spans="4:11">
      <c r="D67" s="12" t="s">
        <v>832</v>
      </c>
      <c r="E67" s="11" t="s">
        <v>1949</v>
      </c>
      <c r="J67"/>
      <c r="K67"/>
    </row>
    <row r="68" spans="4:11">
      <c r="D68" s="12" t="s">
        <v>702</v>
      </c>
      <c r="E68" s="11" t="s">
        <v>1008</v>
      </c>
      <c r="J68"/>
      <c r="K68"/>
    </row>
    <row r="69" spans="4:11">
      <c r="D69" s="266" t="s">
        <v>1523</v>
      </c>
      <c r="E69" s="197" t="s">
        <v>1803</v>
      </c>
      <c r="J69"/>
      <c r="K69"/>
    </row>
    <row r="70" spans="4:11">
      <c r="D70" s="266" t="s">
        <v>1967</v>
      </c>
      <c r="E70" s="197" t="s">
        <v>1008</v>
      </c>
      <c r="J70"/>
      <c r="K70"/>
    </row>
    <row r="71" spans="4:11">
      <c r="D71" s="266" t="s">
        <v>1922</v>
      </c>
      <c r="E71" s="197" t="s">
        <v>1008</v>
      </c>
      <c r="J71"/>
      <c r="K71"/>
    </row>
    <row r="72" spans="4:11">
      <c r="D72" s="21" t="s">
        <v>963</v>
      </c>
      <c r="E72" s="11" t="s">
        <v>1803</v>
      </c>
      <c r="J72"/>
      <c r="K72"/>
    </row>
    <row r="73" spans="4:11">
      <c r="D73" s="12" t="s">
        <v>703</v>
      </c>
      <c r="E73" s="11" t="s">
        <v>1803</v>
      </c>
      <c r="J73"/>
      <c r="K73"/>
    </row>
    <row r="74" spans="4:11">
      <c r="D74" s="21" t="s">
        <v>1355</v>
      </c>
      <c r="E74" s="11" t="s">
        <v>1008</v>
      </c>
      <c r="J74"/>
      <c r="K74"/>
    </row>
    <row r="75" spans="4:11">
      <c r="D75" s="12" t="s">
        <v>704</v>
      </c>
      <c r="E75" s="11" t="s">
        <v>1008</v>
      </c>
      <c r="J75"/>
      <c r="K75"/>
    </row>
    <row r="76" spans="4:11">
      <c r="D76" s="12" t="s">
        <v>1789</v>
      </c>
      <c r="E76" s="11" t="s">
        <v>1803</v>
      </c>
      <c r="J76"/>
      <c r="K76"/>
    </row>
    <row r="77" spans="4:11">
      <c r="D77" s="21" t="s">
        <v>1375</v>
      </c>
      <c r="E77" s="11" t="s">
        <v>1008</v>
      </c>
      <c r="J77"/>
      <c r="K77"/>
    </row>
    <row r="78" spans="4:11">
      <c r="D78" s="12" t="s">
        <v>592</v>
      </c>
      <c r="E78" s="11" t="s">
        <v>1803</v>
      </c>
      <c r="J78"/>
      <c r="K78"/>
    </row>
    <row r="79" spans="4:11">
      <c r="D79" s="93" t="s">
        <v>1428</v>
      </c>
      <c r="E79" s="11" t="s">
        <v>1008</v>
      </c>
      <c r="J79"/>
      <c r="K79"/>
    </row>
    <row r="80" spans="4:11">
      <c r="D80" s="282" t="s">
        <v>590</v>
      </c>
      <c r="E80" s="103" t="s">
        <v>1008</v>
      </c>
      <c r="J80"/>
      <c r="K80"/>
    </row>
  </sheetData>
  <autoFilter ref="B1:B80"/>
  <sortState ref="B2:J51">
    <sortCondition ref="C2:C51"/>
    <sortCondition ref="D2:D51"/>
  </sortState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workbookViewId="0">
      <selection activeCell="B4" sqref="B4"/>
    </sheetView>
  </sheetViews>
  <sheetFormatPr defaultRowHeight="15"/>
  <cols>
    <col min="1" max="1" width="39.85546875" style="1" customWidth="1"/>
    <col min="2" max="2" width="38" style="1" customWidth="1"/>
    <col min="3" max="3" width="23" customWidth="1"/>
  </cols>
  <sheetData>
    <row r="1" spans="1:3" ht="30" customHeight="1">
      <c r="A1" s="1" t="s">
        <v>1472</v>
      </c>
      <c r="B1" s="193" t="str">
        <f xml:space="preserve"> A1 &amp; CHAR(10) &amp; A2</f>
        <v>panadol 500mg 
1234</v>
      </c>
    </row>
    <row r="2" spans="1:3" ht="57" customHeight="1">
      <c r="A2" s="1">
        <v>1234</v>
      </c>
      <c r="B2" s="192">
        <f>A2</f>
        <v>1234</v>
      </c>
    </row>
    <row r="3" spans="1:3" ht="30">
      <c r="A3" s="1" t="s">
        <v>1473</v>
      </c>
      <c r="B3" s="193" t="str">
        <f xml:space="preserve"> A3 &amp; CHAR(10) &amp; A4</f>
        <v>ceflam 200mg
4567</v>
      </c>
    </row>
    <row r="4" spans="1:3" ht="57">
      <c r="A4" s="1">
        <v>4567</v>
      </c>
      <c r="B4" s="192">
        <f>A4</f>
        <v>4567</v>
      </c>
      <c r="C4" s="194"/>
    </row>
    <row r="5" spans="1:3" ht="30">
      <c r="A5" s="1" t="s">
        <v>1474</v>
      </c>
      <c r="B5" s="193" t="str">
        <f xml:space="preserve"> A5 &amp; CHAR(10) &amp; A6</f>
        <v>johar joshanad
01</v>
      </c>
      <c r="C5" s="1"/>
    </row>
    <row r="6" spans="1:3" ht="57">
      <c r="A6" s="195" t="s">
        <v>1475</v>
      </c>
      <c r="B6" s="192" t="str">
        <f>A6</f>
        <v>01</v>
      </c>
    </row>
    <row r="7" spans="1:3" ht="30">
      <c r="A7" s="1" t="s">
        <v>1476</v>
      </c>
      <c r="B7" s="193" t="str">
        <f xml:space="preserve"> A7 &amp; CHAR(10) &amp; A8</f>
        <v>fevolvit 56 tab
8964000192047</v>
      </c>
    </row>
    <row r="8" spans="1:3" ht="57">
      <c r="A8" s="196">
        <v>8964000192047</v>
      </c>
      <c r="B8" s="192">
        <f>A8</f>
        <v>8964000192047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A25" sqref="A25"/>
    </sheetView>
  </sheetViews>
  <sheetFormatPr defaultRowHeight="15"/>
  <cols>
    <col min="1" max="1" width="5.42578125" style="378" customWidth="1"/>
    <col min="2" max="2" width="22" style="378" customWidth="1"/>
    <col min="3" max="3" width="10.42578125" style="378" customWidth="1"/>
    <col min="4" max="4" width="11.7109375" style="378" customWidth="1"/>
    <col min="5" max="5" width="8.140625" customWidth="1"/>
    <col min="6" max="6" width="9" customWidth="1"/>
    <col min="7" max="7" width="10.7109375" customWidth="1"/>
    <col min="8" max="8" width="7.7109375" customWidth="1"/>
  </cols>
  <sheetData>
    <row r="1" spans="1:4" ht="24.75" customHeight="1">
      <c r="A1" s="389" t="s">
        <v>2137</v>
      </c>
      <c r="B1" s="390"/>
      <c r="C1" s="390"/>
      <c r="D1" s="391"/>
    </row>
    <row r="2" spans="1:4" ht="24.75" customHeight="1">
      <c r="A2" s="389" t="s">
        <v>2138</v>
      </c>
      <c r="B2" s="390"/>
      <c r="C2" s="390"/>
      <c r="D2" s="391"/>
    </row>
    <row r="3" spans="1:4" ht="24.75" customHeight="1">
      <c r="A3" s="398">
        <v>44581</v>
      </c>
      <c r="B3" s="390"/>
      <c r="C3" s="390"/>
      <c r="D3" s="391"/>
    </row>
    <row r="4" spans="1:4" ht="18.75" customHeight="1">
      <c r="A4" s="377" t="s">
        <v>584</v>
      </c>
      <c r="B4" s="377" t="s">
        <v>2139</v>
      </c>
      <c r="C4" s="377" t="s">
        <v>2127</v>
      </c>
      <c r="D4" s="377" t="s">
        <v>2117</v>
      </c>
    </row>
    <row r="5" spans="1:4">
      <c r="A5" s="9">
        <v>1</v>
      </c>
      <c r="B5" s="380" t="s">
        <v>2118</v>
      </c>
      <c r="C5" s="9">
        <v>1</v>
      </c>
      <c r="D5" s="9">
        <v>31608</v>
      </c>
    </row>
    <row r="6" spans="1:4">
      <c r="A6" s="9">
        <v>2</v>
      </c>
      <c r="B6" s="380" t="s">
        <v>2119</v>
      </c>
      <c r="C6" s="9">
        <v>1</v>
      </c>
      <c r="D6" s="9">
        <v>7750</v>
      </c>
    </row>
    <row r="7" spans="1:4">
      <c r="A7" s="9">
        <v>3</v>
      </c>
      <c r="B7" s="380" t="s">
        <v>2120</v>
      </c>
      <c r="C7" s="9">
        <v>1</v>
      </c>
      <c r="D7" s="9">
        <v>12141</v>
      </c>
    </row>
    <row r="8" spans="1:4">
      <c r="A8" s="9">
        <v>4</v>
      </c>
      <c r="B8" s="380" t="s">
        <v>2121</v>
      </c>
      <c r="C8" s="9">
        <v>27</v>
      </c>
      <c r="D8" s="9">
        <v>19914</v>
      </c>
    </row>
    <row r="9" spans="1:4">
      <c r="A9" s="9">
        <v>5</v>
      </c>
      <c r="B9" s="380" t="s">
        <v>2122</v>
      </c>
      <c r="C9" s="9">
        <v>1</v>
      </c>
      <c r="D9" s="9">
        <v>26</v>
      </c>
    </row>
    <row r="10" spans="1:4">
      <c r="A10" s="9">
        <v>6</v>
      </c>
      <c r="B10" s="380" t="s">
        <v>2123</v>
      </c>
      <c r="C10" s="9">
        <v>2</v>
      </c>
      <c r="D10" s="9">
        <v>28</v>
      </c>
    </row>
    <row r="11" spans="1:4">
      <c r="A11" s="9">
        <v>7</v>
      </c>
      <c r="B11" s="380" t="s">
        <v>2124</v>
      </c>
      <c r="C11" s="9">
        <v>1</v>
      </c>
      <c r="D11" s="9">
        <v>2361</v>
      </c>
    </row>
    <row r="12" spans="1:4">
      <c r="A12" s="9">
        <v>8</v>
      </c>
      <c r="B12" s="380" t="s">
        <v>2125</v>
      </c>
      <c r="C12" s="9">
        <v>5</v>
      </c>
      <c r="D12" s="9">
        <v>13876</v>
      </c>
    </row>
    <row r="13" spans="1:4">
      <c r="A13" s="9"/>
      <c r="B13" s="9" t="s">
        <v>2126</v>
      </c>
      <c r="C13" s="377">
        <f>SUM(C5:C12)</f>
        <v>39</v>
      </c>
      <c r="D13" s="377">
        <f>SUM(D5:D12)</f>
        <v>87704</v>
      </c>
    </row>
    <row r="15" spans="1:4">
      <c r="B15" s="377" t="s">
        <v>2129</v>
      </c>
      <c r="C15" s="9" t="s">
        <v>2133</v>
      </c>
      <c r="D15" s="9">
        <f>39*50</f>
        <v>1950</v>
      </c>
    </row>
    <row r="16" spans="1:4">
      <c r="B16" s="377" t="s">
        <v>2128</v>
      </c>
      <c r="C16" s="9" t="s">
        <v>2134</v>
      </c>
      <c r="D16" s="9">
        <f>87*5</f>
        <v>435</v>
      </c>
    </row>
    <row r="17" spans="1:8">
      <c r="E17" s="378"/>
    </row>
    <row r="18" spans="1:8">
      <c r="A18" s="379"/>
      <c r="B18" s="377" t="s">
        <v>2136</v>
      </c>
      <c r="C18" s="377" t="s">
        <v>2131</v>
      </c>
      <c r="D18" s="377">
        <f>SUM(D15:D16)</f>
        <v>2385</v>
      </c>
    </row>
    <row r="19" spans="1:8">
      <c r="B19" s="377" t="s">
        <v>2130</v>
      </c>
      <c r="C19" s="377" t="s">
        <v>2132</v>
      </c>
      <c r="D19" s="377">
        <f>20%*D18</f>
        <v>477</v>
      </c>
    </row>
    <row r="20" spans="1:8">
      <c r="B20" s="377"/>
      <c r="C20" s="377" t="s">
        <v>2135</v>
      </c>
      <c r="D20" s="377">
        <f>SUM(D18:D19)</f>
        <v>2862</v>
      </c>
    </row>
    <row r="21" spans="1:8">
      <c r="A21"/>
      <c r="B21"/>
      <c r="C21"/>
      <c r="D21"/>
    </row>
    <row r="22" spans="1:8">
      <c r="A22" s="389" t="s">
        <v>2137</v>
      </c>
      <c r="B22" s="390"/>
      <c r="C22" s="390"/>
      <c r="D22" s="390"/>
      <c r="E22" s="390"/>
      <c r="F22" s="390"/>
      <c r="G22" s="390"/>
      <c r="H22" s="391"/>
    </row>
    <row r="23" spans="1:8">
      <c r="A23" s="389" t="s">
        <v>2142</v>
      </c>
      <c r="B23" s="390"/>
      <c r="C23" s="390"/>
      <c r="D23" s="390"/>
      <c r="E23" s="390"/>
      <c r="F23" s="390"/>
      <c r="G23" s="390"/>
      <c r="H23" s="391"/>
    </row>
    <row r="24" spans="1:8">
      <c r="A24" s="392" t="s">
        <v>2150</v>
      </c>
      <c r="B24" s="393"/>
      <c r="C24" s="393"/>
      <c r="D24" s="393"/>
      <c r="E24" s="393"/>
      <c r="F24" s="393"/>
      <c r="G24" s="393"/>
      <c r="H24" s="394"/>
    </row>
    <row r="25" spans="1:8" ht="48.75" customHeight="1">
      <c r="A25" s="382" t="s">
        <v>584</v>
      </c>
      <c r="B25" s="381" t="s">
        <v>2139</v>
      </c>
      <c r="C25" s="381" t="s">
        <v>2149</v>
      </c>
      <c r="D25" s="381" t="s">
        <v>2148</v>
      </c>
      <c r="E25" s="381" t="s">
        <v>2141</v>
      </c>
      <c r="F25" s="381" t="s">
        <v>2146</v>
      </c>
      <c r="G25" s="381" t="s">
        <v>2147</v>
      </c>
      <c r="H25" s="381" t="s">
        <v>2143</v>
      </c>
    </row>
    <row r="26" spans="1:8" ht="30">
      <c r="A26" s="110">
        <v>1</v>
      </c>
      <c r="B26" s="384" t="s">
        <v>2118</v>
      </c>
      <c r="C26" s="110">
        <v>1</v>
      </c>
      <c r="D26" s="110">
        <v>31608</v>
      </c>
      <c r="E26" s="395" t="s">
        <v>2140</v>
      </c>
      <c r="F26" s="395">
        <v>200</v>
      </c>
      <c r="G26" s="395">
        <f>200*20%</f>
        <v>40</v>
      </c>
      <c r="H26" s="395">
        <f>240</f>
        <v>240</v>
      </c>
    </row>
    <row r="27" spans="1:8" ht="30">
      <c r="A27" s="110">
        <v>2</v>
      </c>
      <c r="B27" s="384" t="s">
        <v>2119</v>
      </c>
      <c r="C27" s="110">
        <v>1</v>
      </c>
      <c r="D27" s="110">
        <v>7750</v>
      </c>
      <c r="E27" s="396"/>
      <c r="F27" s="396"/>
      <c r="G27" s="396"/>
      <c r="H27" s="396"/>
    </row>
    <row r="28" spans="1:8" ht="30">
      <c r="A28" s="110">
        <v>3</v>
      </c>
      <c r="B28" s="384" t="s">
        <v>2120</v>
      </c>
      <c r="C28" s="110">
        <v>1</v>
      </c>
      <c r="D28" s="110">
        <v>12141</v>
      </c>
      <c r="E28" s="396"/>
      <c r="F28" s="396"/>
      <c r="G28" s="396"/>
      <c r="H28" s="396"/>
    </row>
    <row r="29" spans="1:8" ht="27" customHeight="1">
      <c r="A29" s="110">
        <v>5</v>
      </c>
      <c r="B29" s="384" t="s">
        <v>2122</v>
      </c>
      <c r="C29" s="110">
        <v>1</v>
      </c>
      <c r="D29" s="110">
        <v>26</v>
      </c>
      <c r="E29" s="397"/>
      <c r="F29" s="397"/>
      <c r="G29" s="397"/>
      <c r="H29" s="397"/>
    </row>
    <row r="30" spans="1:8">
      <c r="D30"/>
    </row>
    <row r="31" spans="1:8" ht="30">
      <c r="A31" s="110">
        <v>7</v>
      </c>
      <c r="B31" s="384" t="s">
        <v>2124</v>
      </c>
      <c r="C31" s="110">
        <v>1</v>
      </c>
      <c r="D31" s="110">
        <v>2361</v>
      </c>
      <c r="E31" s="388" t="s">
        <v>2144</v>
      </c>
      <c r="F31" s="388">
        <v>200</v>
      </c>
      <c r="G31" s="388">
        <f>200*20%</f>
        <v>40</v>
      </c>
      <c r="H31" s="388">
        <f>240</f>
        <v>240</v>
      </c>
    </row>
    <row r="32" spans="1:8" ht="26.25" customHeight="1">
      <c r="A32" s="110">
        <v>6</v>
      </c>
      <c r="B32" s="384" t="s">
        <v>2123</v>
      </c>
      <c r="C32" s="110">
        <v>2</v>
      </c>
      <c r="D32" s="110">
        <v>28</v>
      </c>
      <c r="E32" s="388"/>
      <c r="F32" s="388"/>
      <c r="G32" s="388"/>
      <c r="H32" s="388"/>
    </row>
    <row r="33" spans="1:8" ht="45">
      <c r="A33" s="110">
        <v>8</v>
      </c>
      <c r="B33" s="384" t="s">
        <v>2125</v>
      </c>
      <c r="C33" s="110">
        <v>5</v>
      </c>
      <c r="D33" s="110">
        <v>13876</v>
      </c>
      <c r="E33" s="388"/>
      <c r="F33" s="388"/>
      <c r="G33" s="388"/>
      <c r="H33" s="388"/>
    </row>
    <row r="34" spans="1:8">
      <c r="A34"/>
      <c r="B34"/>
      <c r="C34"/>
      <c r="D34"/>
    </row>
    <row r="35" spans="1:8" ht="48" customHeight="1">
      <c r="A35" s="110">
        <v>4</v>
      </c>
      <c r="B35" s="384" t="s">
        <v>2121</v>
      </c>
      <c r="C35" s="110">
        <v>27</v>
      </c>
      <c r="D35" s="110">
        <v>19914</v>
      </c>
      <c r="E35" s="110" t="s">
        <v>2145</v>
      </c>
      <c r="F35" s="110">
        <v>100</v>
      </c>
      <c r="G35" s="110">
        <v>20</v>
      </c>
      <c r="H35" s="110">
        <v>120</v>
      </c>
    </row>
    <row r="36" spans="1:8">
      <c r="E36" s="383"/>
    </row>
    <row r="37" spans="1:8">
      <c r="E37" s="383"/>
    </row>
  </sheetData>
  <mergeCells count="14">
    <mergeCell ref="A3:D3"/>
    <mergeCell ref="A1:D1"/>
    <mergeCell ref="A2:D2"/>
    <mergeCell ref="E31:E33"/>
    <mergeCell ref="F31:F33"/>
    <mergeCell ref="G31:G33"/>
    <mergeCell ref="H31:H33"/>
    <mergeCell ref="A22:H22"/>
    <mergeCell ref="A23:H23"/>
    <mergeCell ref="A24:H24"/>
    <mergeCell ref="E26:E29"/>
    <mergeCell ref="F26:F29"/>
    <mergeCell ref="G26:G29"/>
    <mergeCell ref="H26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2"/>
  <sheetViews>
    <sheetView zoomScale="95" zoomScaleNormal="95" zoomScaleSheetLayoutView="100" workbookViewId="0">
      <pane ySplit="1" topLeftCell="A2" activePane="bottomLeft" state="frozen"/>
      <selection activeCell="D199" sqref="D199"/>
      <selection pane="bottomLeft" activeCell="H204" sqref="H204"/>
    </sheetView>
  </sheetViews>
  <sheetFormatPr defaultRowHeight="15"/>
  <cols>
    <col min="1" max="1" width="18.140625" style="1" customWidth="1"/>
    <col min="2" max="2" width="12.140625" style="1" customWidth="1"/>
    <col min="3" max="3" width="10.5703125" style="1" customWidth="1"/>
    <col min="4" max="4" width="9" style="1" customWidth="1"/>
    <col min="5" max="5" width="12.140625" style="1" customWidth="1"/>
    <col min="6" max="6" width="32.85546875" style="5" bestFit="1" customWidth="1"/>
    <col min="7" max="7" width="10.85546875" style="231" customWidth="1"/>
    <col min="8" max="8" width="12.5703125" style="1" customWidth="1"/>
    <col min="9" max="9" width="14" style="1" customWidth="1"/>
    <col min="10" max="10" width="10.140625" style="1" customWidth="1"/>
    <col min="11" max="11" width="15.85546875" style="1" customWidth="1"/>
    <col min="12" max="12" width="15" style="1" customWidth="1"/>
    <col min="13" max="13" width="51" bestFit="1" customWidth="1"/>
    <col min="14" max="14" width="31.28515625" customWidth="1"/>
    <col min="15" max="15" width="24.85546875" customWidth="1"/>
  </cols>
  <sheetData>
    <row r="1" spans="1:16">
      <c r="A1" s="76" t="s">
        <v>1918</v>
      </c>
      <c r="B1" s="76"/>
      <c r="C1" s="76"/>
      <c r="D1" s="76" t="s">
        <v>83</v>
      </c>
      <c r="E1" s="2" t="s">
        <v>1845</v>
      </c>
      <c r="F1" s="3" t="s">
        <v>1369</v>
      </c>
      <c r="G1" s="230" t="s">
        <v>82</v>
      </c>
      <c r="H1" s="76" t="s">
        <v>2075</v>
      </c>
      <c r="I1" s="2" t="s">
        <v>1790</v>
      </c>
      <c r="J1" s="2" t="s">
        <v>1846</v>
      </c>
      <c r="K1" s="19" t="s">
        <v>1847</v>
      </c>
      <c r="L1" s="58"/>
      <c r="M1" s="58"/>
      <c r="N1" s="58" t="s">
        <v>272</v>
      </c>
      <c r="O1" s="58" t="s">
        <v>274</v>
      </c>
      <c r="P1" s="53" t="s">
        <v>273</v>
      </c>
    </row>
    <row r="2" spans="1:16" ht="15.75" hidden="1" customHeight="1">
      <c r="A2" s="9"/>
      <c r="B2" s="9"/>
      <c r="C2" s="9"/>
      <c r="D2" s="262" t="str">
        <f t="shared" ref="D2:D37" si="0">IF( J2-K2 &gt; 0,J2-K2, "")</f>
        <v/>
      </c>
      <c r="E2" s="262" t="s">
        <v>1930</v>
      </c>
      <c r="F2" s="291" t="s">
        <v>726</v>
      </c>
      <c r="G2" s="262" t="str">
        <f t="shared" ref="G2:G20" si="1">D2 &amp;" pack"</f>
        <v xml:space="preserve"> pack</v>
      </c>
      <c r="H2" s="262">
        <v>115</v>
      </c>
      <c r="I2" s="262" t="str">
        <f>IF( D2="", "",D2*H2)</f>
        <v/>
      </c>
      <c r="J2" s="262">
        <v>3</v>
      </c>
      <c r="K2" s="262">
        <v>3</v>
      </c>
      <c r="L2" s="5"/>
      <c r="M2" s="37" t="s">
        <v>1368</v>
      </c>
      <c r="N2" s="37" t="s">
        <v>1312</v>
      </c>
      <c r="O2" s="37" t="s">
        <v>1447</v>
      </c>
    </row>
    <row r="3" spans="1:16" hidden="1">
      <c r="A3" s="9"/>
      <c r="B3" s="9"/>
      <c r="C3" s="9"/>
      <c r="D3" s="11" t="str">
        <f t="shared" si="0"/>
        <v/>
      </c>
      <c r="E3" s="11" t="str">
        <f t="shared" ref="E3:E31" si="2">IF(OR(ISNUMBER(SEARCH("gel",F3)),ISNUMBER(SEARCH("cream",F3)),ISNUMBER(SEARCH("oint",F3)),ISNUMBER(SEARCH("ointment",F3)),ISNUMBER(SEARCH("balm",F3))),"cream",IF(ISNUMBER(SEARCH("inj",F3)),"inj",IF(ISNUMBER(SEARCH("sachet",F3)),"sachet",IF(ISNUMBER(SEARCH("eye",F3)),"eye",IF(ISNUMBER(SEARCH("ear",F3)),"eye",IF(ISNUMBER(SEARCH("syp",F3)),"syp",IF(ISNUMBER(SEARCH("spray",F3)),"lotion",IF(ISNUMBER(SEARCH("lotion",F3)),"lotion",IF(ISNUMBER(SEARCH("susp",F3)),"syp",IF(ISNUMBER(SEARCH("drops",F3)),"syp",IF(ISNUMBER(SEARCH("soap",F3)),"soap",IF(ISNUMBER(SEARCH("solution",F3)),"syp",IF(ISNUMBER(SEARCH("liq",F3)),"syp",IF(ISNUMBER(SEARCH("inhaler",F3)),"inhaler",IF(ISNUMBER(SEARCH("evohaler",F3)),"inhaler","tap/cap")))))))))))))))</f>
        <v>cream</v>
      </c>
      <c r="F3" s="12" t="s">
        <v>1292</v>
      </c>
      <c r="G3" s="11" t="str">
        <f t="shared" si="1"/>
        <v xml:space="preserve"> pack</v>
      </c>
      <c r="H3" s="11">
        <v>1</v>
      </c>
      <c r="I3" s="11" t="str">
        <f>IF( D3="", "",D3*H3)</f>
        <v/>
      </c>
      <c r="J3" s="11">
        <v>2</v>
      </c>
      <c r="K3" s="11">
        <v>2</v>
      </c>
      <c r="L3" s="5"/>
      <c r="M3" s="37"/>
      <c r="N3" s="37"/>
      <c r="O3" s="37"/>
    </row>
    <row r="4" spans="1:16" hidden="1">
      <c r="A4" s="9"/>
      <c r="B4" s="9"/>
      <c r="C4" s="9"/>
      <c r="D4" s="11" t="str">
        <f t="shared" si="0"/>
        <v/>
      </c>
      <c r="E4" s="11" t="str">
        <f t="shared" si="2"/>
        <v>cream</v>
      </c>
      <c r="F4" s="12" t="s">
        <v>1368</v>
      </c>
      <c r="G4" s="11" t="str">
        <f t="shared" si="1"/>
        <v xml:space="preserve"> pack</v>
      </c>
      <c r="H4" s="11"/>
      <c r="I4" s="11" t="str">
        <f>IF( D4="", "",D4*H4)</f>
        <v/>
      </c>
      <c r="J4" s="11">
        <v>3</v>
      </c>
      <c r="K4" s="11">
        <v>3</v>
      </c>
      <c r="L4" s="5"/>
      <c r="M4" s="54" t="s">
        <v>710</v>
      </c>
      <c r="N4" s="54" t="s">
        <v>1745</v>
      </c>
      <c r="O4" s="54" t="s">
        <v>708</v>
      </c>
    </row>
    <row r="5" spans="1:16" hidden="1">
      <c r="A5" s="9"/>
      <c r="B5" s="9"/>
      <c r="C5" s="9"/>
      <c r="D5" s="11" t="str">
        <f t="shared" si="0"/>
        <v/>
      </c>
      <c r="E5" s="11" t="str">
        <f t="shared" si="2"/>
        <v>cream</v>
      </c>
      <c r="F5" s="12" t="s">
        <v>1064</v>
      </c>
      <c r="G5" s="11" t="str">
        <f t="shared" si="1"/>
        <v xml:space="preserve"> pack</v>
      </c>
      <c r="H5" s="11"/>
      <c r="I5" s="11"/>
      <c r="J5" s="11">
        <v>1</v>
      </c>
      <c r="K5" s="11">
        <v>1</v>
      </c>
      <c r="L5" s="5"/>
      <c r="M5" s="54"/>
      <c r="N5" s="54"/>
      <c r="O5" s="37"/>
    </row>
    <row r="6" spans="1:16" hidden="1">
      <c r="A6" s="9"/>
      <c r="B6" s="9"/>
      <c r="C6" s="9"/>
      <c r="D6" s="11" t="str">
        <f t="shared" si="0"/>
        <v/>
      </c>
      <c r="E6" s="11" t="str">
        <f t="shared" si="2"/>
        <v>cream</v>
      </c>
      <c r="F6" s="308" t="s">
        <v>1994</v>
      </c>
      <c r="G6" s="11" t="str">
        <f t="shared" si="1"/>
        <v xml:space="preserve"> pack</v>
      </c>
      <c r="H6" s="11"/>
      <c r="I6" s="11" t="str">
        <f t="shared" ref="I6:I11" si="3">IF( D6="", "",D6*H6)</f>
        <v/>
      </c>
      <c r="J6" s="11">
        <v>2</v>
      </c>
      <c r="K6" s="11">
        <v>2</v>
      </c>
      <c r="L6" s="5"/>
      <c r="M6" s="18"/>
      <c r="N6" s="18"/>
      <c r="O6" s="18"/>
    </row>
    <row r="7" spans="1:16" hidden="1">
      <c r="A7" s="9"/>
      <c r="B7" s="9"/>
      <c r="C7" s="9"/>
      <c r="D7" s="11" t="str">
        <f t="shared" si="0"/>
        <v/>
      </c>
      <c r="E7" s="11" t="str">
        <f t="shared" si="2"/>
        <v>cream</v>
      </c>
      <c r="F7" s="308" t="s">
        <v>1654</v>
      </c>
      <c r="G7" s="11" t="str">
        <f t="shared" si="1"/>
        <v xml:space="preserve"> pack</v>
      </c>
      <c r="H7" s="11">
        <v>370</v>
      </c>
      <c r="I7" s="11" t="str">
        <f t="shared" si="3"/>
        <v/>
      </c>
      <c r="J7" s="11">
        <v>1</v>
      </c>
      <c r="K7" s="11">
        <v>1</v>
      </c>
      <c r="L7" s="5"/>
      <c r="M7" s="37"/>
      <c r="N7" s="37" t="s">
        <v>1495</v>
      </c>
      <c r="O7" s="37"/>
    </row>
    <row r="8" spans="1:16" hidden="1">
      <c r="A8" s="9"/>
      <c r="B8" s="9"/>
      <c r="C8" s="9"/>
      <c r="D8" s="11" t="str">
        <f t="shared" si="0"/>
        <v/>
      </c>
      <c r="E8" s="11" t="str">
        <f t="shared" si="2"/>
        <v>cream</v>
      </c>
      <c r="F8" s="308" t="s">
        <v>1504</v>
      </c>
      <c r="G8" s="11" t="str">
        <f t="shared" si="1"/>
        <v xml:space="preserve"> pack</v>
      </c>
      <c r="H8" s="11">
        <v>46</v>
      </c>
      <c r="I8" s="11" t="str">
        <f t="shared" si="3"/>
        <v/>
      </c>
      <c r="J8" s="11">
        <v>1</v>
      </c>
      <c r="K8" s="11">
        <v>1</v>
      </c>
      <c r="L8" s="5"/>
      <c r="M8" s="37" t="s">
        <v>1000</v>
      </c>
      <c r="N8" s="37" t="s">
        <v>1400</v>
      </c>
      <c r="O8" s="37"/>
    </row>
    <row r="9" spans="1:16" hidden="1">
      <c r="A9" s="9"/>
      <c r="B9" s="9"/>
      <c r="C9" s="9"/>
      <c r="D9" s="11" t="str">
        <f t="shared" si="0"/>
        <v/>
      </c>
      <c r="E9" s="11" t="str">
        <f t="shared" si="2"/>
        <v>cream</v>
      </c>
      <c r="F9" s="12" t="s">
        <v>1933</v>
      </c>
      <c r="G9" s="11" t="str">
        <f t="shared" si="1"/>
        <v xml:space="preserve"> pack</v>
      </c>
      <c r="H9" s="11">
        <v>180</v>
      </c>
      <c r="I9" s="11" t="str">
        <f t="shared" si="3"/>
        <v/>
      </c>
      <c r="J9" s="11">
        <v>1</v>
      </c>
      <c r="K9" s="11">
        <v>1</v>
      </c>
      <c r="L9" s="5"/>
      <c r="M9" s="37"/>
      <c r="N9" s="37"/>
      <c r="O9" s="37"/>
    </row>
    <row r="10" spans="1:16" hidden="1">
      <c r="A10" s="9"/>
      <c r="B10" s="9"/>
      <c r="C10" s="9"/>
      <c r="D10" s="11" t="str">
        <f t="shared" si="0"/>
        <v/>
      </c>
      <c r="E10" s="11" t="str">
        <f t="shared" si="2"/>
        <v>cream</v>
      </c>
      <c r="F10" s="308" t="s">
        <v>525</v>
      </c>
      <c r="G10" s="229" t="str">
        <f t="shared" si="1"/>
        <v xml:space="preserve"> pack</v>
      </c>
      <c r="H10" s="11">
        <v>69</v>
      </c>
      <c r="I10" s="11" t="str">
        <f t="shared" si="3"/>
        <v/>
      </c>
      <c r="J10" s="11">
        <v>5</v>
      </c>
      <c r="K10" s="11">
        <v>5</v>
      </c>
      <c r="L10" s="5"/>
      <c r="M10" s="54" t="s">
        <v>302</v>
      </c>
      <c r="N10" s="37" t="s">
        <v>1595</v>
      </c>
      <c r="O10" s="37"/>
    </row>
    <row r="11" spans="1:16" hidden="1">
      <c r="A11" s="9"/>
      <c r="B11" s="9"/>
      <c r="C11" s="9"/>
      <c r="D11" s="11" t="str">
        <f t="shared" si="0"/>
        <v/>
      </c>
      <c r="E11" s="11" t="str">
        <f t="shared" si="2"/>
        <v>cream</v>
      </c>
      <c r="F11" s="308" t="s">
        <v>1367</v>
      </c>
      <c r="G11" s="229" t="str">
        <f t="shared" si="1"/>
        <v xml:space="preserve"> pack</v>
      </c>
      <c r="H11" s="11">
        <v>50</v>
      </c>
      <c r="I11" s="11" t="str">
        <f t="shared" si="3"/>
        <v/>
      </c>
      <c r="J11" s="11">
        <v>3</v>
      </c>
      <c r="K11" s="11">
        <v>3</v>
      </c>
      <c r="L11" s="5"/>
      <c r="M11" s="54" t="s">
        <v>2023</v>
      </c>
      <c r="N11" s="54" t="s">
        <v>488</v>
      </c>
      <c r="O11" s="37"/>
    </row>
    <row r="12" spans="1:16" hidden="1">
      <c r="A12" s="9"/>
      <c r="B12" s="9"/>
      <c r="C12" s="9"/>
      <c r="D12" s="11" t="str">
        <f t="shared" si="0"/>
        <v/>
      </c>
      <c r="E12" s="11" t="str">
        <f t="shared" si="2"/>
        <v>cream</v>
      </c>
      <c r="F12" s="308" t="s">
        <v>1899</v>
      </c>
      <c r="G12" s="229" t="str">
        <f t="shared" si="1"/>
        <v xml:space="preserve"> pack</v>
      </c>
      <c r="H12" s="11"/>
      <c r="I12" s="11"/>
      <c r="J12" s="11">
        <v>4</v>
      </c>
      <c r="K12" s="11">
        <v>4</v>
      </c>
      <c r="L12" s="5"/>
      <c r="M12" s="18"/>
      <c r="N12" s="18"/>
      <c r="O12" s="18"/>
    </row>
    <row r="13" spans="1:16" hidden="1">
      <c r="A13" s="9"/>
      <c r="B13" s="9"/>
      <c r="C13" s="9"/>
      <c r="D13" s="11" t="str">
        <f t="shared" si="0"/>
        <v/>
      </c>
      <c r="E13" s="11" t="str">
        <f t="shared" si="2"/>
        <v>cream</v>
      </c>
      <c r="F13" s="308" t="s">
        <v>526</v>
      </c>
      <c r="G13" s="229" t="str">
        <f t="shared" si="1"/>
        <v xml:space="preserve"> pack</v>
      </c>
      <c r="H13" s="11"/>
      <c r="I13" s="11" t="str">
        <f t="shared" ref="I13:I67" si="4">IF( D13="", "",D13*H13)</f>
        <v/>
      </c>
      <c r="J13" s="11">
        <v>7</v>
      </c>
      <c r="K13" s="11">
        <v>7</v>
      </c>
      <c r="L13" s="5"/>
      <c r="M13" s="54" t="s">
        <v>300</v>
      </c>
      <c r="N13" s="54" t="s">
        <v>566</v>
      </c>
      <c r="O13" s="37" t="s">
        <v>1448</v>
      </c>
    </row>
    <row r="14" spans="1:16" hidden="1">
      <c r="A14" s="9"/>
      <c r="B14" s="9"/>
      <c r="C14" s="9"/>
      <c r="D14" s="11" t="str">
        <f t="shared" si="0"/>
        <v/>
      </c>
      <c r="E14" s="11" t="str">
        <f t="shared" si="2"/>
        <v>cream</v>
      </c>
      <c r="F14" s="12" t="s">
        <v>770</v>
      </c>
      <c r="G14" s="229" t="str">
        <f t="shared" si="1"/>
        <v xml:space="preserve"> pack</v>
      </c>
      <c r="H14" s="11"/>
      <c r="I14" s="11" t="str">
        <f t="shared" si="4"/>
        <v/>
      </c>
      <c r="J14" s="11">
        <v>4</v>
      </c>
      <c r="K14" s="11">
        <v>4</v>
      </c>
      <c r="L14" s="5"/>
      <c r="M14" s="54" t="s">
        <v>1654</v>
      </c>
      <c r="N14" s="37" t="s">
        <v>1010</v>
      </c>
      <c r="O14" s="54" t="s">
        <v>312</v>
      </c>
    </row>
    <row r="15" spans="1:16" hidden="1">
      <c r="A15" s="9"/>
      <c r="B15" s="9"/>
      <c r="C15" s="9"/>
      <c r="D15" s="11" t="str">
        <f t="shared" si="0"/>
        <v/>
      </c>
      <c r="E15" s="11" t="str">
        <f t="shared" si="2"/>
        <v>cream</v>
      </c>
      <c r="F15" s="12" t="s">
        <v>1293</v>
      </c>
      <c r="G15" s="229" t="str">
        <f t="shared" si="1"/>
        <v xml:space="preserve"> pack</v>
      </c>
      <c r="H15" s="11"/>
      <c r="I15" s="11" t="str">
        <f t="shared" si="4"/>
        <v/>
      </c>
      <c r="J15" s="11">
        <v>4</v>
      </c>
      <c r="K15" s="11">
        <v>4</v>
      </c>
      <c r="L15" s="5"/>
      <c r="M15" s="37" t="s">
        <v>1504</v>
      </c>
      <c r="N15" s="37" t="s">
        <v>1642</v>
      </c>
      <c r="O15" s="54" t="s">
        <v>491</v>
      </c>
    </row>
    <row r="16" spans="1:16" hidden="1">
      <c r="A16" s="9"/>
      <c r="B16" s="9"/>
      <c r="C16" s="9"/>
      <c r="D16" s="11" t="str">
        <f t="shared" si="0"/>
        <v/>
      </c>
      <c r="E16" s="11" t="str">
        <f t="shared" si="2"/>
        <v>cream</v>
      </c>
      <c r="F16" s="12" t="s">
        <v>1853</v>
      </c>
      <c r="G16" s="229" t="str">
        <f t="shared" si="1"/>
        <v xml:space="preserve"> pack</v>
      </c>
      <c r="H16" s="11"/>
      <c r="I16" s="11" t="str">
        <f t="shared" si="4"/>
        <v/>
      </c>
      <c r="J16" s="11">
        <v>1</v>
      </c>
      <c r="K16" s="11">
        <v>1</v>
      </c>
      <c r="L16" s="5"/>
      <c r="M16" s="37" t="s">
        <v>961</v>
      </c>
      <c r="N16" s="200" t="s">
        <v>1339</v>
      </c>
      <c r="O16" s="37"/>
    </row>
    <row r="17" spans="1:15" hidden="1">
      <c r="A17" s="9"/>
      <c r="B17" s="9" t="s">
        <v>2173</v>
      </c>
      <c r="C17" s="9">
        <v>12211</v>
      </c>
      <c r="D17" s="11" t="str">
        <f t="shared" si="0"/>
        <v/>
      </c>
      <c r="E17" s="11" t="str">
        <f t="shared" si="2"/>
        <v>cream</v>
      </c>
      <c r="F17" s="308" t="s">
        <v>2103</v>
      </c>
      <c r="G17" s="229" t="str">
        <f t="shared" si="1"/>
        <v xml:space="preserve"> pack</v>
      </c>
      <c r="H17" s="11">
        <v>35</v>
      </c>
      <c r="I17" s="11" t="str">
        <f t="shared" si="4"/>
        <v/>
      </c>
      <c r="J17" s="11">
        <v>5</v>
      </c>
      <c r="K17" s="11">
        <v>7</v>
      </c>
      <c r="L17" s="5"/>
      <c r="M17" s="54" t="s">
        <v>526</v>
      </c>
      <c r="N17" s="37" t="s">
        <v>1440</v>
      </c>
      <c r="O17" s="37"/>
    </row>
    <row r="18" spans="1:15" hidden="1">
      <c r="A18" s="9"/>
      <c r="B18" s="9"/>
      <c r="C18" s="9"/>
      <c r="D18" s="11" t="str">
        <f t="shared" si="0"/>
        <v/>
      </c>
      <c r="E18" s="11" t="str">
        <f t="shared" si="2"/>
        <v>cream</v>
      </c>
      <c r="F18" s="308" t="s">
        <v>304</v>
      </c>
      <c r="G18" s="229" t="str">
        <f t="shared" si="1"/>
        <v xml:space="preserve"> pack</v>
      </c>
      <c r="H18" s="11"/>
      <c r="I18" s="11" t="str">
        <f t="shared" si="4"/>
        <v/>
      </c>
      <c r="J18" s="11">
        <v>10</v>
      </c>
      <c r="K18" s="11">
        <v>10</v>
      </c>
      <c r="L18" s="5"/>
      <c r="M18" s="37" t="s">
        <v>1293</v>
      </c>
      <c r="N18" s="54" t="s">
        <v>568</v>
      </c>
      <c r="O18" s="37"/>
    </row>
    <row r="19" spans="1:15" hidden="1">
      <c r="A19" s="9"/>
      <c r="B19" s="9"/>
      <c r="C19" s="9"/>
      <c r="D19" s="11" t="str">
        <f t="shared" si="0"/>
        <v/>
      </c>
      <c r="E19" s="11" t="str">
        <f t="shared" si="2"/>
        <v>cream</v>
      </c>
      <c r="F19" s="308" t="s">
        <v>302</v>
      </c>
      <c r="G19" s="229" t="str">
        <f t="shared" si="1"/>
        <v xml:space="preserve"> pack</v>
      </c>
      <c r="H19" s="11"/>
      <c r="I19" s="11" t="str">
        <f t="shared" si="4"/>
        <v/>
      </c>
      <c r="J19" s="11">
        <v>7</v>
      </c>
      <c r="K19" s="11">
        <v>7</v>
      </c>
      <c r="L19" s="5"/>
      <c r="M19" s="54" t="s">
        <v>301</v>
      </c>
      <c r="N19" s="54" t="s">
        <v>307</v>
      </c>
      <c r="O19" s="37"/>
    </row>
    <row r="20" spans="1:15" hidden="1">
      <c r="A20" s="9"/>
      <c r="B20" s="9"/>
      <c r="C20" s="9"/>
      <c r="D20" s="11" t="str">
        <f t="shared" si="0"/>
        <v/>
      </c>
      <c r="E20" s="11" t="str">
        <f t="shared" si="2"/>
        <v>cream</v>
      </c>
      <c r="F20" s="12" t="s">
        <v>1891</v>
      </c>
      <c r="G20" s="229" t="str">
        <f t="shared" si="1"/>
        <v xml:space="preserve"> pack</v>
      </c>
      <c r="H20" s="11">
        <v>390</v>
      </c>
      <c r="I20" s="11" t="str">
        <f t="shared" si="4"/>
        <v/>
      </c>
      <c r="J20" s="11">
        <v>2</v>
      </c>
      <c r="K20" s="11">
        <v>2</v>
      </c>
      <c r="L20" s="5"/>
      <c r="M20" s="54"/>
      <c r="N20" s="37" t="s">
        <v>980</v>
      </c>
      <c r="O20" s="37"/>
    </row>
    <row r="21" spans="1:15" hidden="1">
      <c r="A21" s="9"/>
      <c r="B21" s="9"/>
      <c r="C21" s="9"/>
      <c r="D21" s="11" t="str">
        <f t="shared" si="0"/>
        <v/>
      </c>
      <c r="E21" s="11" t="str">
        <f t="shared" si="2"/>
        <v>cream</v>
      </c>
      <c r="F21" s="12" t="s">
        <v>587</v>
      </c>
      <c r="G21" s="229" t="str">
        <f t="shared" ref="G21:G67" si="5">D21 &amp;" pack"</f>
        <v xml:space="preserve"> pack</v>
      </c>
      <c r="H21" s="11">
        <v>66</v>
      </c>
      <c r="I21" s="11" t="str">
        <f t="shared" si="4"/>
        <v/>
      </c>
      <c r="J21" s="11">
        <v>1</v>
      </c>
      <c r="K21" s="11">
        <v>1</v>
      </c>
      <c r="L21" s="5"/>
      <c r="M21" s="18"/>
      <c r="N21" s="18"/>
      <c r="O21" s="18"/>
    </row>
    <row r="22" spans="1:15" hidden="1">
      <c r="A22" s="9"/>
      <c r="B22" s="9"/>
      <c r="C22" s="9"/>
      <c r="D22" s="11" t="str">
        <f t="shared" si="0"/>
        <v/>
      </c>
      <c r="E22" s="11" t="str">
        <f t="shared" si="2"/>
        <v>cream</v>
      </c>
      <c r="F22" s="12" t="s">
        <v>1844</v>
      </c>
      <c r="G22" s="11" t="str">
        <f t="shared" si="5"/>
        <v xml:space="preserve"> pack</v>
      </c>
      <c r="H22" s="11"/>
      <c r="I22" s="11" t="str">
        <f t="shared" si="4"/>
        <v/>
      </c>
      <c r="J22" s="11">
        <v>3</v>
      </c>
      <c r="K22" s="11">
        <v>3</v>
      </c>
      <c r="L22" s="5"/>
      <c r="M22" s="18"/>
      <c r="N22" s="18"/>
      <c r="O22" s="18"/>
    </row>
    <row r="23" spans="1:15" hidden="1">
      <c r="A23" s="9"/>
      <c r="B23" s="9"/>
      <c r="C23" s="9"/>
      <c r="D23" s="11" t="str">
        <f t="shared" si="0"/>
        <v/>
      </c>
      <c r="E23" s="11" t="str">
        <f t="shared" si="2"/>
        <v>cream</v>
      </c>
      <c r="F23" s="12" t="s">
        <v>1010</v>
      </c>
      <c r="G23" s="229" t="str">
        <f t="shared" si="5"/>
        <v xml:space="preserve"> pack</v>
      </c>
      <c r="H23" s="11"/>
      <c r="I23" s="11" t="str">
        <f t="shared" si="4"/>
        <v/>
      </c>
      <c r="J23" s="11">
        <v>12</v>
      </c>
      <c r="K23" s="11">
        <v>12</v>
      </c>
      <c r="L23" s="5"/>
      <c r="M23" s="18"/>
      <c r="N23" s="18"/>
      <c r="O23" s="18"/>
    </row>
    <row r="24" spans="1:15" hidden="1">
      <c r="A24" s="9" t="s">
        <v>1969</v>
      </c>
      <c r="B24" s="9"/>
      <c r="C24" s="9"/>
      <c r="D24" s="11" t="str">
        <f t="shared" si="0"/>
        <v/>
      </c>
      <c r="E24" s="11" t="str">
        <f t="shared" si="2"/>
        <v>cream</v>
      </c>
      <c r="F24" s="12" t="s">
        <v>1968</v>
      </c>
      <c r="G24" s="229" t="str">
        <f t="shared" si="5"/>
        <v xml:space="preserve"> pack</v>
      </c>
      <c r="H24" s="11">
        <v>65</v>
      </c>
      <c r="I24" s="11" t="str">
        <f t="shared" si="4"/>
        <v/>
      </c>
      <c r="J24" s="11">
        <v>3</v>
      </c>
      <c r="K24" s="11">
        <v>3</v>
      </c>
      <c r="L24" s="5"/>
      <c r="M24" s="18"/>
      <c r="N24" s="18"/>
      <c r="O24" s="18"/>
    </row>
    <row r="25" spans="1:15" hidden="1">
      <c r="A25" s="9"/>
      <c r="B25" s="9"/>
      <c r="C25" s="9"/>
      <c r="D25" s="11" t="str">
        <f t="shared" si="0"/>
        <v/>
      </c>
      <c r="E25" s="11" t="str">
        <f t="shared" si="2"/>
        <v>cream</v>
      </c>
      <c r="F25" s="12" t="s">
        <v>489</v>
      </c>
      <c r="G25" s="229" t="str">
        <f t="shared" si="5"/>
        <v xml:space="preserve"> pack</v>
      </c>
      <c r="H25" s="11">
        <v>107</v>
      </c>
      <c r="I25" s="11" t="str">
        <f t="shared" si="4"/>
        <v/>
      </c>
      <c r="J25" s="11">
        <v>2</v>
      </c>
      <c r="K25" s="11">
        <v>2</v>
      </c>
      <c r="L25" s="5"/>
      <c r="M25" s="18"/>
      <c r="N25" s="18"/>
      <c r="O25" s="18"/>
    </row>
    <row r="26" spans="1:15" hidden="1">
      <c r="A26" s="9"/>
      <c r="B26" s="9"/>
      <c r="C26" s="9"/>
      <c r="D26" s="11" t="str">
        <f t="shared" si="0"/>
        <v/>
      </c>
      <c r="E26" s="11" t="str">
        <f t="shared" si="2"/>
        <v>cream</v>
      </c>
      <c r="F26" s="12" t="s">
        <v>316</v>
      </c>
      <c r="G26" s="245" t="str">
        <f t="shared" si="5"/>
        <v xml:space="preserve"> pack</v>
      </c>
      <c r="H26" s="229"/>
      <c r="I26" s="11" t="str">
        <f t="shared" si="4"/>
        <v/>
      </c>
      <c r="J26" s="11">
        <v>1</v>
      </c>
      <c r="K26" s="11">
        <v>1</v>
      </c>
      <c r="L26" s="5"/>
      <c r="M26" s="18"/>
      <c r="N26" s="18"/>
      <c r="O26" s="18"/>
    </row>
    <row r="27" spans="1:15" hidden="1">
      <c r="A27" s="9"/>
      <c r="B27" s="9"/>
      <c r="C27" s="9"/>
      <c r="D27" s="11" t="str">
        <f t="shared" si="0"/>
        <v/>
      </c>
      <c r="E27" s="11" t="str">
        <f t="shared" si="2"/>
        <v>cream</v>
      </c>
      <c r="F27" s="12" t="s">
        <v>1478</v>
      </c>
      <c r="G27" s="245" t="str">
        <f t="shared" si="5"/>
        <v xml:space="preserve"> pack</v>
      </c>
      <c r="H27" s="229">
        <v>100</v>
      </c>
      <c r="I27" s="11" t="str">
        <f t="shared" si="4"/>
        <v/>
      </c>
      <c r="J27" s="11">
        <v>2</v>
      </c>
      <c r="K27" s="11">
        <v>2</v>
      </c>
      <c r="L27" s="5"/>
      <c r="M27" s="18"/>
      <c r="N27" s="18"/>
      <c r="O27" s="18"/>
    </row>
    <row r="28" spans="1:15" hidden="1">
      <c r="A28" s="9"/>
      <c r="B28" s="9"/>
      <c r="C28" s="9"/>
      <c r="D28" s="11" t="str">
        <f t="shared" si="0"/>
        <v/>
      </c>
      <c r="E28" s="11" t="str">
        <f t="shared" si="2"/>
        <v>cream</v>
      </c>
      <c r="F28" s="12" t="s">
        <v>305</v>
      </c>
      <c r="G28" s="245" t="str">
        <f t="shared" si="5"/>
        <v xml:space="preserve"> pack</v>
      </c>
      <c r="H28" s="11"/>
      <c r="I28" s="11" t="str">
        <f t="shared" si="4"/>
        <v/>
      </c>
      <c r="J28" s="11">
        <v>4</v>
      </c>
      <c r="K28" s="11">
        <v>4</v>
      </c>
      <c r="L28" s="5"/>
      <c r="M28" s="18"/>
      <c r="N28" s="18"/>
      <c r="O28" s="18"/>
    </row>
    <row r="29" spans="1:15" hidden="1">
      <c r="A29" s="56"/>
      <c r="B29" s="56" t="s">
        <v>2177</v>
      </c>
      <c r="C29" s="56">
        <v>19782</v>
      </c>
      <c r="D29" s="56" t="str">
        <f t="shared" si="0"/>
        <v/>
      </c>
      <c r="E29" s="56" t="str">
        <f>IF(ISNUMBER(SEARCH("gel",F29)),"cream",IF(ISNUMBER(SEARCH("syp",F29)),"syp",IF(ISNUMBER(SEARCH("drop",F29)),"drops",IF(ISNUMBER(SEARCH("cream",F29)),"cream",IF(ISNUMBER(SEARCH("oint",F29)),"cream",IF(ISNUMBER(SEARCH("inj",F29)),"inj",IF(ISNUMBER(SEARCH("lotion",F29)),"lotion",IF(ISNUMBER(SEARCH("e/drop",F29)),"drops","tab/cap"))))))))</f>
        <v>cream</v>
      </c>
      <c r="F29" s="351" t="s">
        <v>2176</v>
      </c>
      <c r="G29" s="311" t="str">
        <f>C29 &amp;" pack"</f>
        <v>19782 pack</v>
      </c>
      <c r="H29" s="56">
        <v>65</v>
      </c>
      <c r="I29" s="11" t="str">
        <f t="shared" si="4"/>
        <v/>
      </c>
      <c r="J29" s="387">
        <v>2</v>
      </c>
      <c r="K29" s="56">
        <v>2</v>
      </c>
      <c r="L29" s="5"/>
      <c r="M29" s="18"/>
      <c r="N29" s="18"/>
      <c r="O29" s="18"/>
    </row>
    <row r="30" spans="1:15" hidden="1">
      <c r="A30" s="56"/>
      <c r="B30" s="56"/>
      <c r="C30" s="56" t="str">
        <f>IF( J30-K30 &gt; 0,J30-K30, "")</f>
        <v/>
      </c>
      <c r="D30" s="56" t="str">
        <f t="shared" si="0"/>
        <v/>
      </c>
      <c r="E30" s="56" t="str">
        <f>IF(ISNUMBER(SEARCH("gel",F30)),"cream",IF(ISNUMBER(SEARCH("syp",F30)),"syp",IF(ISNUMBER(SEARCH("drop",F30)),"drops",IF(ISNUMBER(SEARCH("cream",F30)),"cream",IF(ISNUMBER(SEARCH("oint",F30)),"cream",IF(ISNUMBER(SEARCH("inj",F30)),"inj",IF(ISNUMBER(SEARCH("lotion",F30)),"lotion",IF(ISNUMBER(SEARCH("e/drop",F30)),"drops","tab/cap"))))))))</f>
        <v>cream</v>
      </c>
      <c r="F30" s="351" t="s">
        <v>2175</v>
      </c>
      <c r="G30" s="311" t="str">
        <f>C30 &amp;" pack"</f>
        <v xml:space="preserve"> pack</v>
      </c>
      <c r="H30" s="56">
        <v>175</v>
      </c>
      <c r="I30" s="11" t="str">
        <f t="shared" si="4"/>
        <v/>
      </c>
      <c r="J30" s="387">
        <v>2</v>
      </c>
      <c r="K30" s="56">
        <v>2</v>
      </c>
      <c r="L30" s="5"/>
      <c r="M30" s="18"/>
      <c r="N30" s="18"/>
      <c r="O30" s="18"/>
    </row>
    <row r="31" spans="1:15" hidden="1">
      <c r="A31" s="9"/>
      <c r="B31" s="9"/>
      <c r="C31" s="9"/>
      <c r="D31" s="246" t="str">
        <f t="shared" si="0"/>
        <v/>
      </c>
      <c r="E31" s="246" t="str">
        <f t="shared" si="2"/>
        <v>eye</v>
      </c>
      <c r="F31" s="247" t="s">
        <v>1334</v>
      </c>
      <c r="G31" s="248" t="str">
        <f t="shared" si="5"/>
        <v xml:space="preserve"> pack</v>
      </c>
      <c r="H31" s="246"/>
      <c r="I31" s="246" t="str">
        <f t="shared" si="4"/>
        <v/>
      </c>
      <c r="J31" s="246"/>
      <c r="K31" s="246"/>
      <c r="L31" s="5"/>
      <c r="M31" s="54" t="s">
        <v>308</v>
      </c>
      <c r="N31" s="54" t="s">
        <v>305</v>
      </c>
      <c r="O31" s="37"/>
    </row>
    <row r="32" spans="1:15" hidden="1">
      <c r="A32" s="9"/>
      <c r="B32" s="9"/>
      <c r="C32" s="9"/>
      <c r="D32" s="246" t="str">
        <f t="shared" si="0"/>
        <v/>
      </c>
      <c r="E32" s="246" t="s">
        <v>1855</v>
      </c>
      <c r="F32" s="247" t="s">
        <v>1854</v>
      </c>
      <c r="G32" s="292" t="str">
        <f t="shared" si="5"/>
        <v xml:space="preserve"> pack</v>
      </c>
      <c r="H32" s="246">
        <v>160</v>
      </c>
      <c r="I32" s="246" t="str">
        <f t="shared" si="4"/>
        <v/>
      </c>
      <c r="J32" s="246">
        <v>2</v>
      </c>
      <c r="K32" s="246">
        <v>2</v>
      </c>
      <c r="L32" s="5"/>
      <c r="M32" s="37" t="s">
        <v>1505</v>
      </c>
      <c r="N32" s="37" t="s">
        <v>1349</v>
      </c>
      <c r="O32" s="54" t="s">
        <v>306</v>
      </c>
    </row>
    <row r="33" spans="1:15" hidden="1">
      <c r="A33" s="56"/>
      <c r="B33" s="56" t="s">
        <v>2172</v>
      </c>
      <c r="C33" s="56">
        <v>5836</v>
      </c>
      <c r="D33" s="56" t="str">
        <f t="shared" si="0"/>
        <v/>
      </c>
      <c r="E33" s="56" t="s">
        <v>1868</v>
      </c>
      <c r="F33" s="348" t="s">
        <v>1780</v>
      </c>
      <c r="G33" s="56" t="str">
        <f t="shared" si="5"/>
        <v xml:space="preserve"> pack</v>
      </c>
      <c r="H33" s="56">
        <v>930</v>
      </c>
      <c r="I33" s="56" t="str">
        <f t="shared" si="4"/>
        <v/>
      </c>
      <c r="J33" s="56">
        <v>2</v>
      </c>
      <c r="K33" s="56">
        <v>2</v>
      </c>
      <c r="L33" s="5"/>
      <c r="M33" s="37" t="s">
        <v>1367</v>
      </c>
      <c r="N33" s="37" t="s">
        <v>1456</v>
      </c>
      <c r="O33" s="37"/>
    </row>
    <row r="34" spans="1:15" hidden="1">
      <c r="A34" s="386"/>
      <c r="B34" s="386" t="s">
        <v>2172</v>
      </c>
      <c r="C34" s="386">
        <v>5895</v>
      </c>
      <c r="D34" s="56" t="str">
        <f t="shared" si="0"/>
        <v/>
      </c>
      <c r="E34" s="56" t="s">
        <v>1868</v>
      </c>
      <c r="F34" s="348" t="s">
        <v>1849</v>
      </c>
      <c r="G34" s="56" t="str">
        <f t="shared" si="5"/>
        <v xml:space="preserve"> pack</v>
      </c>
      <c r="H34" s="56">
        <v>1650</v>
      </c>
      <c r="I34" s="56" t="str">
        <f t="shared" si="4"/>
        <v/>
      </c>
      <c r="J34" s="56">
        <v>1</v>
      </c>
      <c r="K34" s="56">
        <v>1</v>
      </c>
      <c r="L34" s="5"/>
      <c r="M34" s="37" t="s">
        <v>999</v>
      </c>
      <c r="N34" s="37" t="s">
        <v>1352</v>
      </c>
      <c r="O34" s="37"/>
    </row>
    <row r="35" spans="1:15" hidden="1">
      <c r="A35" s="296"/>
      <c r="B35" s="296" t="s">
        <v>2171</v>
      </c>
      <c r="C35" s="197">
        <v>17586</v>
      </c>
      <c r="D35" s="197" t="str">
        <f t="shared" si="0"/>
        <v/>
      </c>
      <c r="E35" s="197" t="s">
        <v>1868</v>
      </c>
      <c r="F35" s="296" t="s">
        <v>2170</v>
      </c>
      <c r="G35" s="197" t="str">
        <f t="shared" si="5"/>
        <v xml:space="preserve"> pack</v>
      </c>
      <c r="H35" s="197">
        <v>260</v>
      </c>
      <c r="I35" s="197" t="str">
        <f t="shared" si="4"/>
        <v/>
      </c>
      <c r="J35" s="197">
        <v>1</v>
      </c>
      <c r="K35" s="197">
        <v>1</v>
      </c>
      <c r="L35" s="5"/>
      <c r="M35" s="37"/>
      <c r="N35" s="37"/>
      <c r="O35" s="37"/>
    </row>
    <row r="36" spans="1:15" hidden="1">
      <c r="A36" s="9"/>
      <c r="B36" s="9"/>
      <c r="C36" s="9"/>
      <c r="D36" s="246" t="str">
        <f t="shared" si="0"/>
        <v/>
      </c>
      <c r="E36" s="197" t="str">
        <f t="shared" ref="E36:E43" si="6">IF(OR(ISNUMBER(SEARCH("gel",F36)),ISNUMBER(SEARCH("cream",F36)),ISNUMBER(SEARCH("oint",F36)),ISNUMBER(SEARCH("ointment",F36)),ISNUMBER(SEARCH("balm",F36))),"cream",IF(ISNUMBER(SEARCH("inj",F36)),"inj",IF(ISNUMBER(SEARCH("sachet",F36)),"sachet",IF(ISNUMBER(SEARCH("eye",F36)),"eye",IF(ISNUMBER(SEARCH("ear",F36)),"eye",IF(ISNUMBER(SEARCH("syp",F36)),"syp",IF(ISNUMBER(SEARCH("spray",F36)),"lotion",IF(ISNUMBER(SEARCH("lotion",F36)),"lotion",IF(ISNUMBER(SEARCH("susp",F36)),"syp",IF(ISNUMBER(SEARCH("drops",F36)),"syp",IF(ISNUMBER(SEARCH("soap",F36)),"soap",IF(ISNUMBER(SEARCH("solution",F36)),"syp",IF(ISNUMBER(SEARCH("liq",F36)),"syp",IF(ISNUMBER(SEARCH("inhaler",F36)),"inhaler",IF(ISNUMBER(SEARCH("evohaler",F36)),"inhaler","tap/cap")))))))))))))))</f>
        <v>inhaler</v>
      </c>
      <c r="F36" s="266" t="s">
        <v>1992</v>
      </c>
      <c r="G36" s="197" t="str">
        <f t="shared" si="5"/>
        <v xml:space="preserve"> pack</v>
      </c>
      <c r="H36" s="197">
        <v>166</v>
      </c>
      <c r="I36" s="197" t="str">
        <f t="shared" si="4"/>
        <v/>
      </c>
      <c r="J36" s="197">
        <v>1</v>
      </c>
      <c r="K36" s="197">
        <v>1</v>
      </c>
      <c r="L36" s="5"/>
      <c r="M36" s="54"/>
      <c r="N36" s="200" t="s">
        <v>1340</v>
      </c>
      <c r="O36" s="37"/>
    </row>
    <row r="37" spans="1:15" hidden="1">
      <c r="A37" s="9"/>
      <c r="B37" s="9"/>
      <c r="C37" s="9"/>
      <c r="D37" s="246" t="str">
        <f t="shared" si="0"/>
        <v/>
      </c>
      <c r="E37" s="269" t="str">
        <f t="shared" si="6"/>
        <v>inj</v>
      </c>
      <c r="F37" s="270" t="s">
        <v>1737</v>
      </c>
      <c r="G37" s="272" t="str">
        <f t="shared" si="5"/>
        <v xml:space="preserve"> pack</v>
      </c>
      <c r="H37" s="269"/>
      <c r="I37" s="269" t="str">
        <f t="shared" si="4"/>
        <v/>
      </c>
      <c r="J37" s="269">
        <v>1</v>
      </c>
      <c r="K37" s="269">
        <v>1</v>
      </c>
      <c r="L37" s="5"/>
      <c r="M37" s="203" t="s">
        <v>1771</v>
      </c>
      <c r="N37" s="37" t="s">
        <v>1506</v>
      </c>
      <c r="O37" s="37"/>
    </row>
    <row r="38" spans="1:15" hidden="1">
      <c r="A38" s="9"/>
      <c r="B38" s="9"/>
      <c r="C38" s="9"/>
      <c r="D38" s="246" t="str">
        <f t="shared" ref="D38:D69" si="7">IF( J38-K38 &gt; 0,J38-K38, "")</f>
        <v/>
      </c>
      <c r="E38" s="11" t="str">
        <f t="shared" si="6"/>
        <v>lotion</v>
      </c>
      <c r="F38" s="12" t="s">
        <v>300</v>
      </c>
      <c r="G38" s="11" t="str">
        <f t="shared" si="5"/>
        <v xml:space="preserve"> pack</v>
      </c>
      <c r="H38" s="11"/>
      <c r="I38" s="11" t="str">
        <f t="shared" si="4"/>
        <v/>
      </c>
      <c r="J38" s="11">
        <v>2</v>
      </c>
      <c r="K38" s="11">
        <v>2</v>
      </c>
      <c r="L38" s="5"/>
      <c r="M38" s="54" t="s">
        <v>315</v>
      </c>
      <c r="N38" s="54" t="s">
        <v>490</v>
      </c>
      <c r="O38" s="37"/>
    </row>
    <row r="39" spans="1:15" hidden="1">
      <c r="A39" s="9"/>
      <c r="B39" s="9"/>
      <c r="C39" s="9"/>
      <c r="D39" s="246" t="str">
        <f t="shared" si="7"/>
        <v/>
      </c>
      <c r="E39" s="11" t="str">
        <f t="shared" si="6"/>
        <v>lotion</v>
      </c>
      <c r="F39" s="12" t="s">
        <v>961</v>
      </c>
      <c r="G39" s="11" t="str">
        <f t="shared" si="5"/>
        <v xml:space="preserve"> pack</v>
      </c>
      <c r="H39" s="11">
        <v>95</v>
      </c>
      <c r="I39" s="11" t="str">
        <f t="shared" si="4"/>
        <v/>
      </c>
      <c r="J39" s="11">
        <v>2</v>
      </c>
      <c r="K39" s="11">
        <v>2</v>
      </c>
      <c r="L39" s="5"/>
      <c r="M39" s="54"/>
      <c r="N39" s="54"/>
      <c r="O39" s="37"/>
    </row>
    <row r="40" spans="1:15" hidden="1">
      <c r="A40" s="9"/>
      <c r="B40" s="9"/>
      <c r="C40" s="9"/>
      <c r="D40" s="246" t="str">
        <f t="shared" si="7"/>
        <v/>
      </c>
      <c r="E40" s="11" t="str">
        <f t="shared" si="6"/>
        <v>lotion</v>
      </c>
      <c r="F40" s="12" t="s">
        <v>1000</v>
      </c>
      <c r="G40" s="11" t="str">
        <f t="shared" si="5"/>
        <v xml:space="preserve"> pack</v>
      </c>
      <c r="H40" s="11">
        <v>75</v>
      </c>
      <c r="I40" s="11" t="str">
        <f t="shared" si="4"/>
        <v/>
      </c>
      <c r="J40" s="11">
        <v>1</v>
      </c>
      <c r="K40" s="11">
        <v>1</v>
      </c>
      <c r="L40" s="5"/>
      <c r="M40" s="18"/>
      <c r="N40" s="18"/>
      <c r="O40" s="18"/>
    </row>
    <row r="41" spans="1:15" hidden="1">
      <c r="A41" s="9"/>
      <c r="B41" s="9"/>
      <c r="C41" s="9"/>
      <c r="D41" s="246" t="str">
        <f t="shared" si="7"/>
        <v/>
      </c>
      <c r="E41" s="11" t="str">
        <f t="shared" si="6"/>
        <v>lotion</v>
      </c>
      <c r="F41" s="12" t="s">
        <v>301</v>
      </c>
      <c r="G41" s="11" t="str">
        <f t="shared" si="5"/>
        <v xml:space="preserve"> pack</v>
      </c>
      <c r="H41" s="11">
        <v>45</v>
      </c>
      <c r="I41" s="11" t="str">
        <f t="shared" si="4"/>
        <v/>
      </c>
      <c r="J41" s="11">
        <v>2</v>
      </c>
      <c r="K41" s="11">
        <v>2</v>
      </c>
      <c r="L41" s="5"/>
      <c r="M41" s="18"/>
      <c r="N41" s="18"/>
      <c r="O41" s="18"/>
    </row>
    <row r="42" spans="1:15" hidden="1">
      <c r="A42" s="9"/>
      <c r="B42" s="9"/>
      <c r="C42" s="9"/>
      <c r="D42" s="246" t="str">
        <f t="shared" si="7"/>
        <v/>
      </c>
      <c r="E42" s="11" t="str">
        <f t="shared" si="6"/>
        <v>lotion</v>
      </c>
      <c r="F42" s="12" t="s">
        <v>303</v>
      </c>
      <c r="G42" s="11" t="str">
        <f t="shared" si="5"/>
        <v xml:space="preserve"> pack</v>
      </c>
      <c r="H42" s="11"/>
      <c r="I42" s="11" t="str">
        <f t="shared" si="4"/>
        <v/>
      </c>
      <c r="J42" s="11">
        <v>2</v>
      </c>
      <c r="K42" s="11">
        <v>2</v>
      </c>
      <c r="L42" s="5"/>
      <c r="M42" s="18"/>
      <c r="N42" s="18"/>
      <c r="O42" s="18"/>
    </row>
    <row r="43" spans="1:15" hidden="1">
      <c r="A43" s="9" t="s">
        <v>2168</v>
      </c>
      <c r="B43" s="9" t="s">
        <v>2173</v>
      </c>
      <c r="C43" s="9">
        <v>12212</v>
      </c>
      <c r="D43" s="11" t="str">
        <f t="shared" si="7"/>
        <v/>
      </c>
      <c r="E43" s="11" t="str">
        <f t="shared" si="6"/>
        <v>lotion</v>
      </c>
      <c r="F43" s="12" t="s">
        <v>1596</v>
      </c>
      <c r="G43" s="11" t="str">
        <f t="shared" si="5"/>
        <v xml:space="preserve"> pack</v>
      </c>
      <c r="H43" s="11">
        <v>240</v>
      </c>
      <c r="I43" s="11" t="str">
        <f t="shared" si="4"/>
        <v/>
      </c>
      <c r="J43" s="11">
        <v>2</v>
      </c>
      <c r="K43" s="11">
        <v>5</v>
      </c>
      <c r="L43" s="5"/>
      <c r="M43" s="18"/>
      <c r="N43" s="18"/>
      <c r="O43" s="18"/>
    </row>
    <row r="44" spans="1:15" hidden="1">
      <c r="A44" s="9"/>
      <c r="B44" s="9"/>
      <c r="C44" s="9"/>
      <c r="D44" s="11" t="str">
        <f t="shared" si="7"/>
        <v/>
      </c>
      <c r="E44" s="11" t="s">
        <v>812</v>
      </c>
      <c r="F44" s="12" t="s">
        <v>1462</v>
      </c>
      <c r="G44" s="288" t="str">
        <f t="shared" si="5"/>
        <v xml:space="preserve"> pack</v>
      </c>
      <c r="H44" s="11">
        <v>35</v>
      </c>
      <c r="I44" s="11" t="str">
        <f t="shared" si="4"/>
        <v/>
      </c>
      <c r="J44" s="11">
        <v>2</v>
      </c>
      <c r="K44" s="11">
        <v>2</v>
      </c>
      <c r="L44" s="5"/>
      <c r="M44" s="18"/>
      <c r="N44" s="18"/>
      <c r="O44" s="18"/>
    </row>
    <row r="45" spans="1:15" hidden="1">
      <c r="A45" s="9"/>
      <c r="B45" s="9"/>
      <c r="C45" s="9"/>
      <c r="D45" s="11" t="str">
        <f t="shared" si="7"/>
        <v/>
      </c>
      <c r="E45" s="11" t="s">
        <v>812</v>
      </c>
      <c r="F45" s="12" t="s">
        <v>1449</v>
      </c>
      <c r="G45" s="288" t="str">
        <f t="shared" si="5"/>
        <v xml:space="preserve"> pack</v>
      </c>
      <c r="H45" s="11">
        <v>45</v>
      </c>
      <c r="I45" s="11" t="str">
        <f t="shared" si="4"/>
        <v/>
      </c>
      <c r="J45" s="11">
        <v>2</v>
      </c>
      <c r="K45" s="11">
        <v>2</v>
      </c>
      <c r="L45" s="5"/>
      <c r="M45" s="18"/>
      <c r="N45" s="18"/>
      <c r="O45" s="18"/>
    </row>
    <row r="46" spans="1:15" hidden="1">
      <c r="A46" s="9"/>
      <c r="B46" s="9"/>
      <c r="C46" s="9"/>
      <c r="D46" s="11" t="str">
        <f t="shared" si="7"/>
        <v/>
      </c>
      <c r="E46" s="11" t="s">
        <v>812</v>
      </c>
      <c r="F46" s="242" t="s">
        <v>2025</v>
      </c>
      <c r="G46" s="229" t="str">
        <f t="shared" si="5"/>
        <v xml:space="preserve"> pack</v>
      </c>
      <c r="H46" s="11">
        <v>45</v>
      </c>
      <c r="I46" s="11" t="str">
        <f t="shared" si="4"/>
        <v/>
      </c>
      <c r="J46" s="11">
        <v>5</v>
      </c>
      <c r="K46" s="11">
        <v>5</v>
      </c>
      <c r="L46" s="5"/>
      <c r="M46" s="18"/>
      <c r="N46" s="18"/>
      <c r="O46" s="18"/>
    </row>
    <row r="47" spans="1:15" hidden="1">
      <c r="A47" s="9"/>
      <c r="B47" s="9"/>
      <c r="C47" s="9"/>
      <c r="D47" s="11" t="str">
        <f t="shared" si="7"/>
        <v/>
      </c>
      <c r="E47" s="11" t="str">
        <f>IF(OR(ISNUMBER(SEARCH("gel",F47)),ISNUMBER(SEARCH("cream",F47)),ISNUMBER(SEARCH("oint",F47)),ISNUMBER(SEARCH("ointment",F47)),ISNUMBER(SEARCH("balm",F47))),"cream",IF(ISNUMBER(SEARCH("inj",F47)),"inj",IF(ISNUMBER(SEARCH("sachet",F47)),"sachet",IF(ISNUMBER(SEARCH("eye",F47)),"eye",IF(ISNUMBER(SEARCH("ear",F47)),"eye",IF(ISNUMBER(SEARCH("syp",F47)),"syp",IF(ISNUMBER(SEARCH("spray",F47)),"lotion",IF(ISNUMBER(SEARCH("lotion",F47)),"lotion",IF(ISNUMBER(SEARCH("susp",F47)),"syp",IF(ISNUMBER(SEARCH("drops",F47)),"syp",IF(ISNUMBER(SEARCH("soap",F47)),"soap",IF(ISNUMBER(SEARCH("solution",F47)),"syp",IF(ISNUMBER(SEARCH("liq",F47)),"syp",IF(ISNUMBER(SEARCH("inhaler",F47)),"inhaler",IF(ISNUMBER(SEARCH("evohaler",F47)),"inhaler","tap/cap")))))))))))))))</f>
        <v>lotion</v>
      </c>
      <c r="F47" s="12" t="s">
        <v>1850</v>
      </c>
      <c r="G47" s="11" t="str">
        <f t="shared" si="5"/>
        <v xml:space="preserve"> pack</v>
      </c>
      <c r="H47" s="11">
        <v>100</v>
      </c>
      <c r="I47" s="11" t="str">
        <f t="shared" si="4"/>
        <v/>
      </c>
      <c r="J47" s="11">
        <v>1</v>
      </c>
      <c r="K47" s="11">
        <v>1</v>
      </c>
      <c r="L47" s="5"/>
      <c r="M47" s="18"/>
      <c r="N47" s="18"/>
      <c r="O47" s="18"/>
    </row>
    <row r="48" spans="1:15" hidden="1">
      <c r="A48" s="9"/>
      <c r="B48" s="9" t="s">
        <v>2173</v>
      </c>
      <c r="C48" s="9">
        <v>12280</v>
      </c>
      <c r="D48" s="11" t="str">
        <f t="shared" si="7"/>
        <v/>
      </c>
      <c r="E48" s="11" t="str">
        <f>IF(OR(ISNUMBER(SEARCH("gel",F48)),ISNUMBER(SEARCH("cream",F48)),ISNUMBER(SEARCH("oint",F48)),ISNUMBER(SEARCH("ointment",F48)),ISNUMBER(SEARCH("balm",F48))),"cream",IF(ISNUMBER(SEARCH("inj",F48)),"inj",IF(ISNUMBER(SEARCH("sachet",F48)),"sachet",IF(ISNUMBER(SEARCH("eye",F48)),"eye",IF(ISNUMBER(SEARCH("ear",F48)),"eye",IF(ISNUMBER(SEARCH("syp",F48)),"syp",IF(ISNUMBER(SEARCH("spray",F48)),"lotion",IF(ISNUMBER(SEARCH("lotion",F48)),"lotion",IF(ISNUMBER(SEARCH("susp",F48)),"syp",IF(ISNUMBER(SEARCH("drops",F48)),"syp",IF(ISNUMBER(SEARCH("soap",F48)),"soap",IF(ISNUMBER(SEARCH("solution",F48)),"syp",IF(ISNUMBER(SEARCH("liq",F48)),"syp",IF(ISNUMBER(SEARCH("inhaler",F48)),"inhaler",IF(ISNUMBER(SEARCH("evohaler",F48)),"inhaler","tap/cap")))))))))))))))</f>
        <v>lotion</v>
      </c>
      <c r="F48" s="12" t="s">
        <v>1733</v>
      </c>
      <c r="G48" s="229" t="str">
        <f t="shared" si="5"/>
        <v xml:space="preserve"> pack</v>
      </c>
      <c r="H48" s="11">
        <v>130</v>
      </c>
      <c r="I48" s="11" t="str">
        <f t="shared" si="4"/>
        <v/>
      </c>
      <c r="J48" s="11">
        <v>2</v>
      </c>
      <c r="K48" s="11">
        <v>6</v>
      </c>
      <c r="L48" s="5"/>
      <c r="N48" s="54" t="s">
        <v>311</v>
      </c>
      <c r="O48" s="37"/>
    </row>
    <row r="49" spans="1:15" hidden="1">
      <c r="A49" s="9"/>
      <c r="B49" s="9" t="s">
        <v>2173</v>
      </c>
      <c r="C49" s="9">
        <v>12283</v>
      </c>
      <c r="D49" s="11" t="str">
        <f t="shared" ref="D49" si="8">IF( J49-K49 &gt; 0,J49-K49, "")</f>
        <v/>
      </c>
      <c r="E49" s="11" t="str">
        <f>IF(OR(ISNUMBER(SEARCH("gel",F49)),ISNUMBER(SEARCH("cream",F49)),ISNUMBER(SEARCH("oint",F49)),ISNUMBER(SEARCH("ointment",F49)),ISNUMBER(SEARCH("balm",F49))),"cream",IF(ISNUMBER(SEARCH("inj",F49)),"inj",IF(ISNUMBER(SEARCH("sachet",F49)),"sachet",IF(ISNUMBER(SEARCH("eye",F49)),"eye",IF(ISNUMBER(SEARCH("ear",F49)),"eye",IF(ISNUMBER(SEARCH("syp",F49)),"syp",IF(ISNUMBER(SEARCH("spray",F49)),"lotion",IF(ISNUMBER(SEARCH("lotion",F49)),"lotion",IF(ISNUMBER(SEARCH("susp",F49)),"syp",IF(ISNUMBER(SEARCH("drops",F49)),"syp",IF(ISNUMBER(SEARCH("soap",F49)),"soap",IF(ISNUMBER(SEARCH("solution",F49)),"syp",IF(ISNUMBER(SEARCH("liq",F49)),"syp",IF(ISNUMBER(SEARCH("inhaler",F49)),"inhaler",IF(ISNUMBER(SEARCH("evohaler",F49)),"inhaler","tap/cap")))))))))))))))</f>
        <v>lotion</v>
      </c>
      <c r="F49" s="12" t="s">
        <v>2151</v>
      </c>
      <c r="G49" s="229" t="str">
        <f t="shared" ref="G49" si="9">D49 &amp;" pack"</f>
        <v xml:space="preserve"> pack</v>
      </c>
      <c r="H49" s="11">
        <v>130</v>
      </c>
      <c r="I49" s="11" t="str">
        <f t="shared" ref="I49" si="10">IF( D49="", "",D49*H49)</f>
        <v/>
      </c>
      <c r="J49" s="11">
        <v>2</v>
      </c>
      <c r="K49" s="11">
        <v>6</v>
      </c>
      <c r="L49" s="5"/>
      <c r="N49" s="54"/>
      <c r="O49" s="37"/>
    </row>
    <row r="50" spans="1:15" hidden="1">
      <c r="A50" s="9"/>
      <c r="B50" s="9"/>
      <c r="C50" s="9"/>
      <c r="D50" s="284" t="str">
        <f t="shared" si="7"/>
        <v/>
      </c>
      <c r="E50" s="284" t="s">
        <v>1905</v>
      </c>
      <c r="F50" s="295" t="s">
        <v>1993</v>
      </c>
      <c r="G50" s="284" t="str">
        <f t="shared" si="5"/>
        <v xml:space="preserve"> pack</v>
      </c>
      <c r="H50" s="284">
        <v>130</v>
      </c>
      <c r="I50" s="284" t="str">
        <f t="shared" si="4"/>
        <v/>
      </c>
      <c r="J50" s="284">
        <v>1</v>
      </c>
      <c r="K50" s="284">
        <v>1</v>
      </c>
      <c r="L50" s="5"/>
      <c r="M50" s="18"/>
      <c r="N50" s="18"/>
      <c r="O50" s="18"/>
    </row>
    <row r="51" spans="1:15" hidden="1">
      <c r="A51" s="9"/>
      <c r="B51" s="9"/>
      <c r="C51" s="9"/>
      <c r="D51" s="284" t="str">
        <f t="shared" si="7"/>
        <v/>
      </c>
      <c r="E51" s="284" t="s">
        <v>1927</v>
      </c>
      <c r="F51" s="285" t="s">
        <v>1771</v>
      </c>
      <c r="G51" s="284" t="str">
        <f t="shared" si="5"/>
        <v xml:space="preserve"> pack</v>
      </c>
      <c r="H51" s="284"/>
      <c r="I51" s="284" t="str">
        <f t="shared" si="4"/>
        <v/>
      </c>
      <c r="J51" s="284">
        <v>0</v>
      </c>
      <c r="K51" s="284">
        <v>0</v>
      </c>
      <c r="L51" s="5"/>
      <c r="M51" s="37" t="s">
        <v>1802</v>
      </c>
      <c r="N51" s="54" t="s">
        <v>310</v>
      </c>
      <c r="O51" s="37"/>
    </row>
    <row r="52" spans="1:15" ht="21" hidden="1" customHeight="1">
      <c r="A52" s="298"/>
      <c r="B52" s="298"/>
      <c r="C52" s="298"/>
      <c r="D52" s="298" t="str">
        <f t="shared" si="7"/>
        <v/>
      </c>
      <c r="E52" s="298" t="s">
        <v>1927</v>
      </c>
      <c r="F52" s="299" t="s">
        <v>1904</v>
      </c>
      <c r="G52" s="298" t="str">
        <f t="shared" si="5"/>
        <v xml:space="preserve"> pack</v>
      </c>
      <c r="H52" s="298">
        <v>250</v>
      </c>
      <c r="I52" s="298" t="str">
        <f t="shared" si="4"/>
        <v/>
      </c>
      <c r="J52" s="298">
        <v>1</v>
      </c>
      <c r="K52" s="298">
        <v>1</v>
      </c>
      <c r="L52" s="5"/>
      <c r="M52" s="300" t="s">
        <v>314</v>
      </c>
      <c r="N52" s="54" t="s">
        <v>567</v>
      </c>
      <c r="O52" s="37"/>
    </row>
    <row r="53" spans="1:15" hidden="1">
      <c r="A53" s="9"/>
      <c r="B53" s="9"/>
      <c r="C53" s="9"/>
      <c r="D53" s="239" t="str">
        <f t="shared" si="7"/>
        <v/>
      </c>
      <c r="E53" s="239" t="str">
        <f>IF(OR(ISNUMBER(SEARCH("gel",F53)),ISNUMBER(SEARCH("cream",F53)),ISNUMBER(SEARCH("oint",F53)),ISNUMBER(SEARCH("ointment",F53)),ISNUMBER(SEARCH("balm",F53))),"cream",IF(ISNUMBER(SEARCH("inj",F53)),"inj",IF(ISNUMBER(SEARCH("sachet",F53)),"sachet",IF(ISNUMBER(SEARCH("eye",F53)),"eye",IF(ISNUMBER(SEARCH("ear",F53)),"eye",IF(ISNUMBER(SEARCH("syp",F53)),"syp",IF(ISNUMBER(SEARCH("spray",F53)),"lotion",IF(ISNUMBER(SEARCH("lotion",F53)),"lotion",IF(ISNUMBER(SEARCH("susp",F53)),"syp",IF(ISNUMBER(SEARCH("drops",F53)),"syp",IF(ISNUMBER(SEARCH("soap",F53)),"soap",IF(ISNUMBER(SEARCH("solution",F53)),"syp",IF(ISNUMBER(SEARCH("liq",F53)),"syp",IF(ISNUMBER(SEARCH("inhaler",F53)),"inhaler",IF(ISNUMBER(SEARCH("evohaler",F53)),"inhaler","tap/cap")))))))))))))))</f>
        <v>sachet</v>
      </c>
      <c r="F53" s="263" t="s">
        <v>1312</v>
      </c>
      <c r="G53" s="239" t="str">
        <f t="shared" si="5"/>
        <v xml:space="preserve"> pack</v>
      </c>
      <c r="H53" s="239">
        <v>124</v>
      </c>
      <c r="I53" s="239" t="str">
        <f t="shared" si="4"/>
        <v/>
      </c>
      <c r="J53" s="239"/>
      <c r="K53" s="239"/>
      <c r="L53" s="5"/>
      <c r="M53" s="54" t="s">
        <v>569</v>
      </c>
      <c r="N53" s="54" t="s">
        <v>313</v>
      </c>
      <c r="O53" s="37"/>
    </row>
    <row r="54" spans="1:15" hidden="1">
      <c r="A54" s="9"/>
      <c r="B54" s="9"/>
      <c r="C54" s="9"/>
      <c r="D54" s="239" t="str">
        <f t="shared" si="7"/>
        <v/>
      </c>
      <c r="E54" s="239" t="str">
        <f>IF(OR(ISNUMBER(SEARCH("gel",F54)),ISNUMBER(SEARCH("cream",F54)),ISNUMBER(SEARCH("oint",F54)),ISNUMBER(SEARCH("ointment",F54)),ISNUMBER(SEARCH("balm",F54))),"cream",IF(ISNUMBER(SEARCH("inj",F54)),"inj",IF(ISNUMBER(SEARCH("sachet",F54)),"sachet",IF(ISNUMBER(SEARCH("eye",F54)),"eye",IF(ISNUMBER(SEARCH("ear",F54)),"eye",IF(ISNUMBER(SEARCH("syp",F54)),"syp",IF(ISNUMBER(SEARCH("spray",F54)),"lotion",IF(ISNUMBER(SEARCH("lotion",F54)),"lotion",IF(ISNUMBER(SEARCH("susp",F54)),"syp",IF(ISNUMBER(SEARCH("drops",F54)),"syp",IF(ISNUMBER(SEARCH("soap",F54)),"soap",IF(ISNUMBER(SEARCH("solution",F54)),"syp",IF(ISNUMBER(SEARCH("liq",F54)),"syp",IF(ISNUMBER(SEARCH("inhaler",F54)),"inhaler",IF(ISNUMBER(SEARCH("evohaler",F54)),"inhaler","tap/cap")))))))))))))))</f>
        <v>sachet</v>
      </c>
      <c r="F54" s="263" t="s">
        <v>980</v>
      </c>
      <c r="G54" s="239" t="str">
        <f t="shared" si="5"/>
        <v xml:space="preserve"> pack</v>
      </c>
      <c r="H54" s="239">
        <v>540</v>
      </c>
      <c r="I54" s="239" t="str">
        <f t="shared" si="4"/>
        <v/>
      </c>
      <c r="J54" s="239">
        <v>2</v>
      </c>
      <c r="K54" s="239">
        <v>2</v>
      </c>
      <c r="L54" s="5"/>
      <c r="M54" s="37" t="s">
        <v>1596</v>
      </c>
      <c r="N54" s="54" t="s">
        <v>1733</v>
      </c>
      <c r="O54" s="37"/>
    </row>
    <row r="55" spans="1:15" hidden="1">
      <c r="A55" s="9"/>
      <c r="B55" s="9"/>
      <c r="C55" s="9"/>
      <c r="D55" s="239" t="str">
        <f t="shared" si="7"/>
        <v/>
      </c>
      <c r="E55" s="239" t="str">
        <f>IF(OR(ISNUMBER(SEARCH("gel",F55)),ISNUMBER(SEARCH("cream",F55)),ISNUMBER(SEARCH("oint",F55)),ISNUMBER(SEARCH("ointment",F55)),ISNUMBER(SEARCH("balm",F55))),"cream",IF(ISNUMBER(SEARCH("inj",F55)),"inj",IF(ISNUMBER(SEARCH("sachet",F55)),"sachet",IF(ISNUMBER(SEARCH("eye",F55)),"eye",IF(ISNUMBER(SEARCH("ear",F55)),"eye",IF(ISNUMBER(SEARCH("syp",F55)),"syp",IF(ISNUMBER(SEARCH("spray",F55)),"lotion",IF(ISNUMBER(SEARCH("lotion",F55)),"lotion",IF(ISNUMBER(SEARCH("susp",F55)),"syp",IF(ISNUMBER(SEARCH("drops",F55)),"syp",IF(ISNUMBER(SEARCH("soap",F55)),"soap",IF(ISNUMBER(SEARCH("solution",F55)),"syp",IF(ISNUMBER(SEARCH("liq",F55)),"syp",IF(ISNUMBER(SEARCH("inhaler",F55)),"inhaler",IF(ISNUMBER(SEARCH("evohaler",F55)),"inhaler","tap/cap")))))))))))))))</f>
        <v>sachet</v>
      </c>
      <c r="F55" s="263" t="s">
        <v>1779</v>
      </c>
      <c r="G55" s="239" t="str">
        <f t="shared" si="5"/>
        <v xml:space="preserve"> pack</v>
      </c>
      <c r="H55" s="239"/>
      <c r="I55" s="239" t="str">
        <f t="shared" si="4"/>
        <v/>
      </c>
      <c r="J55" s="239">
        <v>3</v>
      </c>
      <c r="K55" s="239">
        <v>3</v>
      </c>
      <c r="L55" s="5"/>
      <c r="M55" s="54" t="s">
        <v>724</v>
      </c>
      <c r="N55" s="37" t="s">
        <v>1779</v>
      </c>
      <c r="O55" s="37"/>
    </row>
    <row r="56" spans="1:15" hidden="1">
      <c r="A56" s="9"/>
      <c r="B56" s="9"/>
      <c r="C56" s="9"/>
      <c r="D56" s="197" t="str">
        <f t="shared" si="7"/>
        <v/>
      </c>
      <c r="E56" s="197" t="s">
        <v>1893</v>
      </c>
      <c r="F56" s="290" t="s">
        <v>1892</v>
      </c>
      <c r="G56" s="293" t="str">
        <f t="shared" si="5"/>
        <v xml:space="preserve"> pack</v>
      </c>
      <c r="H56" s="294"/>
      <c r="I56" s="197" t="str">
        <f t="shared" si="4"/>
        <v/>
      </c>
      <c r="J56" s="197">
        <v>3</v>
      </c>
      <c r="K56" s="197">
        <v>3</v>
      </c>
      <c r="L56" s="5"/>
    </row>
    <row r="57" spans="1:15" hidden="1">
      <c r="A57" s="9"/>
      <c r="B57" s="9"/>
      <c r="C57" s="9"/>
      <c r="D57" s="197" t="str">
        <f t="shared" si="7"/>
        <v/>
      </c>
      <c r="E57" s="197" t="s">
        <v>1897</v>
      </c>
      <c r="F57" s="290" t="s">
        <v>1317</v>
      </c>
      <c r="G57" s="229" t="str">
        <f t="shared" si="5"/>
        <v xml:space="preserve"> pack</v>
      </c>
      <c r="H57" s="294">
        <v>2500</v>
      </c>
      <c r="I57" s="197" t="str">
        <f t="shared" si="4"/>
        <v/>
      </c>
      <c r="J57" s="197">
        <v>0</v>
      </c>
      <c r="K57" s="197">
        <v>0.5</v>
      </c>
      <c r="L57" s="5"/>
    </row>
    <row r="58" spans="1:15" hidden="1">
      <c r="A58" s="9" t="s">
        <v>1991</v>
      </c>
      <c r="B58" s="9"/>
      <c r="C58" s="9"/>
      <c r="D58" s="197"/>
      <c r="E58" s="197" t="s">
        <v>1897</v>
      </c>
      <c r="F58" s="290" t="s">
        <v>1988</v>
      </c>
      <c r="G58" s="294" t="str">
        <f>D58 &amp;" pack"</f>
        <v xml:space="preserve"> pack</v>
      </c>
      <c r="H58" s="294">
        <v>2501</v>
      </c>
      <c r="I58" s="197" t="str">
        <f>IF( D58="", "",D58*H58)</f>
        <v/>
      </c>
      <c r="J58" s="197">
        <v>1</v>
      </c>
      <c r="K58" s="197">
        <v>0.5</v>
      </c>
      <c r="L58" s="5"/>
    </row>
    <row r="59" spans="1:15" hidden="1">
      <c r="A59" s="9"/>
      <c r="B59" s="9"/>
      <c r="C59" s="9"/>
      <c r="D59" s="197"/>
      <c r="E59" s="197" t="s">
        <v>1897</v>
      </c>
      <c r="F59" s="290" t="s">
        <v>1989</v>
      </c>
      <c r="G59" s="294" t="str">
        <f>D59 &amp;" pack"</f>
        <v xml:space="preserve"> pack</v>
      </c>
      <c r="H59" s="294">
        <v>2300</v>
      </c>
      <c r="I59" s="197" t="str">
        <f>IF( D59="", "",D59*H59)</f>
        <v/>
      </c>
      <c r="J59" s="197">
        <v>1</v>
      </c>
      <c r="K59" s="197">
        <v>0.5</v>
      </c>
      <c r="L59" s="5"/>
    </row>
    <row r="60" spans="1:15" hidden="1">
      <c r="A60" s="9"/>
      <c r="B60" s="9"/>
      <c r="C60" s="9"/>
      <c r="D60" s="197"/>
      <c r="E60" s="197" t="s">
        <v>1897</v>
      </c>
      <c r="F60" s="290" t="s">
        <v>1990</v>
      </c>
      <c r="G60" s="294" t="str">
        <f>D60 &amp;" pack"</f>
        <v xml:space="preserve"> pack</v>
      </c>
      <c r="H60" s="294">
        <v>4000</v>
      </c>
      <c r="I60" s="197" t="str">
        <f>IF( D60="", "",D60*H60)</f>
        <v/>
      </c>
      <c r="J60" s="197">
        <v>1</v>
      </c>
      <c r="K60" s="197">
        <v>0.5</v>
      </c>
      <c r="L60" s="5"/>
    </row>
    <row r="61" spans="1:15" hidden="1">
      <c r="A61" s="9"/>
      <c r="B61" s="9"/>
      <c r="C61" s="9"/>
      <c r="D61" s="262" t="str">
        <f t="shared" si="7"/>
        <v/>
      </c>
      <c r="E61" s="262" t="str">
        <f t="shared" ref="E61:E94" si="11">IF(OR(ISNUMBER(SEARCH("gel",F61)),ISNUMBER(SEARCH("cream",F61)),ISNUMBER(SEARCH("oint",F61)),ISNUMBER(SEARCH("ointment",F61)),ISNUMBER(SEARCH("balm",F61))),"cream",IF(ISNUMBER(SEARCH("inj",F61)),"inj",IF(ISNUMBER(SEARCH("sachet",F61)),"sachet",IF(ISNUMBER(SEARCH("eye",F61)),"eye",IF(ISNUMBER(SEARCH("ear",F61)),"eye",IF(ISNUMBER(SEARCH("syp",F61)),"syp",IF(ISNUMBER(SEARCH("spray",F61)),"lotion",IF(ISNUMBER(SEARCH("lotion",F61)),"lotion",IF(ISNUMBER(SEARCH("susp",F61)),"syp",IF(ISNUMBER(SEARCH("drops",F61)),"syp",IF(ISNUMBER(SEARCH("soap",F61)),"soap",IF(ISNUMBER(SEARCH("solution",F61)),"syp",IF(ISNUMBER(SEARCH("liq",F61)),"syp",IF(ISNUMBER(SEARCH("inhaler",F61)),"inhaler",IF(ISNUMBER(SEARCH("evohaler",F61)),"inhaler","tap/cap")))))))))))))))</f>
        <v>syp</v>
      </c>
      <c r="F61" s="264" t="s">
        <v>565</v>
      </c>
      <c r="G61" s="265" t="str">
        <f t="shared" si="5"/>
        <v xml:space="preserve"> pack</v>
      </c>
      <c r="H61" s="265">
        <v>70</v>
      </c>
      <c r="I61" s="262" t="str">
        <f t="shared" si="4"/>
        <v/>
      </c>
      <c r="J61" s="262">
        <v>3</v>
      </c>
      <c r="K61" s="262">
        <v>3</v>
      </c>
      <c r="L61" s="5"/>
    </row>
    <row r="62" spans="1:15" hidden="1">
      <c r="A62" s="9"/>
      <c r="B62" s="9"/>
      <c r="C62" s="9"/>
      <c r="D62" s="262" t="str">
        <f t="shared" si="7"/>
        <v/>
      </c>
      <c r="E62" s="262" t="str">
        <f t="shared" si="11"/>
        <v>syp</v>
      </c>
      <c r="F62" s="264" t="s">
        <v>1644</v>
      </c>
      <c r="G62" s="229" t="str">
        <f t="shared" si="5"/>
        <v xml:space="preserve"> pack</v>
      </c>
      <c r="H62" s="265">
        <v>36</v>
      </c>
      <c r="I62" s="262" t="str">
        <f t="shared" si="4"/>
        <v/>
      </c>
      <c r="J62" s="262">
        <v>1</v>
      </c>
      <c r="K62" s="262">
        <v>1</v>
      </c>
      <c r="L62" s="5"/>
      <c r="N62" s="130" t="s">
        <v>489</v>
      </c>
      <c r="O62" s="130" t="s">
        <v>709</v>
      </c>
    </row>
    <row r="63" spans="1:15" hidden="1">
      <c r="A63" s="9"/>
      <c r="B63" s="9"/>
      <c r="C63" s="9"/>
      <c r="D63" s="262" t="str">
        <f t="shared" si="7"/>
        <v/>
      </c>
      <c r="E63" s="262" t="str">
        <f t="shared" si="11"/>
        <v>syp</v>
      </c>
      <c r="F63" s="264" t="s">
        <v>1459</v>
      </c>
      <c r="G63" s="265" t="str">
        <f t="shared" si="5"/>
        <v xml:space="preserve"> pack</v>
      </c>
      <c r="H63" s="265"/>
      <c r="I63" s="262" t="str">
        <f t="shared" si="4"/>
        <v/>
      </c>
      <c r="J63" s="262"/>
      <c r="K63" s="262">
        <v>3</v>
      </c>
      <c r="L63" s="5"/>
      <c r="M63" s="4" t="s">
        <v>1378</v>
      </c>
      <c r="N63" s="4" t="s">
        <v>1458</v>
      </c>
      <c r="O63" s="130" t="s">
        <v>18</v>
      </c>
    </row>
    <row r="64" spans="1:15" hidden="1">
      <c r="A64" s="9"/>
      <c r="B64" s="9"/>
      <c r="C64" s="9"/>
      <c r="D64" s="262" t="str">
        <f t="shared" si="7"/>
        <v/>
      </c>
      <c r="E64" s="262" t="str">
        <f t="shared" si="11"/>
        <v>syp</v>
      </c>
      <c r="F64" s="264" t="s">
        <v>314</v>
      </c>
      <c r="G64" s="265" t="str">
        <f t="shared" si="5"/>
        <v xml:space="preserve"> pack</v>
      </c>
      <c r="H64" s="265"/>
      <c r="I64" s="262" t="str">
        <f t="shared" si="4"/>
        <v/>
      </c>
      <c r="J64" s="262">
        <v>1</v>
      </c>
      <c r="K64" s="262">
        <v>1</v>
      </c>
      <c r="L64" s="5"/>
      <c r="M64" s="241"/>
      <c r="N64" s="4" t="s">
        <v>1457</v>
      </c>
      <c r="O64" s="4"/>
    </row>
    <row r="65" spans="1:15" hidden="1">
      <c r="A65" s="9"/>
      <c r="B65" s="9"/>
      <c r="C65" s="9"/>
      <c r="D65" s="262" t="str">
        <f t="shared" si="7"/>
        <v/>
      </c>
      <c r="E65" s="262" t="str">
        <f t="shared" si="11"/>
        <v>syp</v>
      </c>
      <c r="F65" s="264" t="s">
        <v>569</v>
      </c>
      <c r="G65" s="265" t="str">
        <f t="shared" si="5"/>
        <v xml:space="preserve"> pack</v>
      </c>
      <c r="H65" s="265"/>
      <c r="I65" s="262" t="str">
        <f t="shared" si="4"/>
        <v/>
      </c>
      <c r="J65" s="262"/>
      <c r="K65" s="262">
        <v>2</v>
      </c>
      <c r="L65" s="5"/>
      <c r="M65" s="4" t="s">
        <v>1800</v>
      </c>
      <c r="N65" s="130" t="s">
        <v>316</v>
      </c>
      <c r="O65" s="4"/>
    </row>
    <row r="66" spans="1:15" hidden="1">
      <c r="A66" s="9"/>
      <c r="B66" s="9"/>
      <c r="C66" s="9"/>
      <c r="D66" s="262" t="str">
        <f t="shared" si="7"/>
        <v/>
      </c>
      <c r="E66" s="262" t="str">
        <f t="shared" si="11"/>
        <v>syp</v>
      </c>
      <c r="F66" s="264" t="s">
        <v>883</v>
      </c>
      <c r="G66" s="265" t="str">
        <f t="shared" si="5"/>
        <v xml:space="preserve"> pack</v>
      </c>
      <c r="H66" s="265">
        <v>30</v>
      </c>
      <c r="I66" s="262" t="str">
        <f t="shared" si="4"/>
        <v/>
      </c>
      <c r="J66" s="262">
        <v>1</v>
      </c>
      <c r="K66" s="262">
        <v>1</v>
      </c>
      <c r="L66" s="5"/>
      <c r="M66" s="4"/>
      <c r="N66" s="130"/>
      <c r="O66" s="4"/>
    </row>
    <row r="67" spans="1:15" hidden="1">
      <c r="A67" s="56" t="s">
        <v>1987</v>
      </c>
      <c r="B67" s="56"/>
      <c r="C67" s="56"/>
      <c r="D67" s="56" t="str">
        <f t="shared" si="7"/>
        <v/>
      </c>
      <c r="E67" s="56" t="str">
        <f t="shared" si="11"/>
        <v>tap/cap</v>
      </c>
      <c r="F67" s="314" t="s">
        <v>2053</v>
      </c>
      <c r="G67" s="315" t="str">
        <f t="shared" si="5"/>
        <v xml:space="preserve"> pack</v>
      </c>
      <c r="H67" s="315">
        <v>110</v>
      </c>
      <c r="I67" s="197" t="str">
        <f t="shared" si="4"/>
        <v/>
      </c>
      <c r="J67" s="56">
        <v>2</v>
      </c>
      <c r="K67" s="56">
        <v>2</v>
      </c>
      <c r="L67" s="5"/>
      <c r="M67" s="4"/>
      <c r="N67" s="130"/>
      <c r="O67" s="4"/>
    </row>
    <row r="68" spans="1:15" hidden="1">
      <c r="A68" s="9"/>
      <c r="B68" s="9"/>
      <c r="C68" s="9"/>
      <c r="D68" s="262" t="str">
        <f t="shared" si="7"/>
        <v/>
      </c>
      <c r="E68" s="262" t="str">
        <f t="shared" si="11"/>
        <v>syp</v>
      </c>
      <c r="F68" s="291" t="s">
        <v>1902</v>
      </c>
      <c r="G68" s="262"/>
      <c r="H68" s="262"/>
      <c r="I68" s="262"/>
      <c r="J68" s="262"/>
      <c r="K68" s="262">
        <v>1</v>
      </c>
      <c r="L68" s="5"/>
      <c r="M68" s="4" t="s">
        <v>1801</v>
      </c>
      <c r="N68" s="4" t="s">
        <v>1462</v>
      </c>
      <c r="O68" s="4"/>
    </row>
    <row r="69" spans="1:15" hidden="1">
      <c r="A69" s="9"/>
      <c r="B69" s="9"/>
      <c r="C69" s="9"/>
      <c r="D69" s="262" t="str">
        <f t="shared" si="7"/>
        <v/>
      </c>
      <c r="E69" s="262" t="str">
        <f t="shared" si="11"/>
        <v>syp</v>
      </c>
      <c r="F69" s="291" t="s">
        <v>18</v>
      </c>
      <c r="G69" s="262" t="str">
        <f t="shared" ref="G69:G108" si="12">D69 &amp;" pack"</f>
        <v xml:space="preserve"> pack</v>
      </c>
      <c r="H69" s="262">
        <v>50</v>
      </c>
      <c r="I69" s="262" t="str">
        <f t="shared" ref="I69:I74" si="13">IF( D69="", "",D69*H69)</f>
        <v/>
      </c>
      <c r="J69" s="262"/>
      <c r="K69" s="262">
        <v>4</v>
      </c>
      <c r="L69" s="5"/>
      <c r="M69" s="4" t="s">
        <v>1426</v>
      </c>
      <c r="N69" s="4" t="s">
        <v>1449</v>
      </c>
      <c r="O69" s="4"/>
    </row>
    <row r="70" spans="1:15" hidden="1">
      <c r="A70" s="56" t="s">
        <v>2001</v>
      </c>
      <c r="B70" s="56" t="s">
        <v>2173</v>
      </c>
      <c r="C70" s="56">
        <v>12179</v>
      </c>
      <c r="D70" s="56" t="str">
        <f t="shared" ref="D70:D75" si="14">IF( J70-K70 &gt; 0,J70-K70, "")</f>
        <v/>
      </c>
      <c r="E70" s="56" t="str">
        <f t="shared" si="11"/>
        <v>tap/cap</v>
      </c>
      <c r="F70" s="308" t="s">
        <v>710</v>
      </c>
      <c r="G70" s="229" t="str">
        <f t="shared" si="12"/>
        <v xml:space="preserve"> pack</v>
      </c>
      <c r="H70" s="56">
        <v>55</v>
      </c>
      <c r="I70" s="56" t="str">
        <f t="shared" si="13"/>
        <v/>
      </c>
      <c r="J70" s="56">
        <v>5</v>
      </c>
      <c r="K70" s="56">
        <v>7</v>
      </c>
      <c r="L70" s="5"/>
      <c r="N70" s="130" t="s">
        <v>596</v>
      </c>
      <c r="O70" s="4"/>
    </row>
    <row r="71" spans="1:15" hidden="1">
      <c r="A71" s="9"/>
      <c r="B71" s="56" t="s">
        <v>2173</v>
      </c>
      <c r="C71" s="9">
        <v>12170</v>
      </c>
      <c r="D71" s="11" t="str">
        <f t="shared" si="14"/>
        <v/>
      </c>
      <c r="E71" s="197" t="str">
        <f t="shared" si="11"/>
        <v>tap/cap</v>
      </c>
      <c r="F71" s="266" t="s">
        <v>1377</v>
      </c>
      <c r="G71" s="229" t="str">
        <f t="shared" si="12"/>
        <v xml:space="preserve"> pack</v>
      </c>
      <c r="H71" s="197">
        <v>170</v>
      </c>
      <c r="I71" s="197" t="str">
        <f t="shared" si="13"/>
        <v/>
      </c>
      <c r="J71" s="197">
        <v>1</v>
      </c>
      <c r="K71" s="197">
        <v>6</v>
      </c>
      <c r="L71" s="5"/>
      <c r="N71" s="130" t="s">
        <v>1785</v>
      </c>
      <c r="O71" s="4"/>
    </row>
    <row r="72" spans="1:15" hidden="1">
      <c r="A72" s="9"/>
      <c r="B72" s="9"/>
      <c r="C72" s="9"/>
      <c r="D72" s="11" t="str">
        <f t="shared" si="14"/>
        <v/>
      </c>
      <c r="E72" s="197" t="str">
        <f t="shared" si="11"/>
        <v>tap/cap</v>
      </c>
      <c r="F72" s="12" t="s">
        <v>1799</v>
      </c>
      <c r="G72" s="197" t="str">
        <f t="shared" si="12"/>
        <v xml:space="preserve"> pack</v>
      </c>
      <c r="H72" s="197"/>
      <c r="I72" s="197" t="str">
        <f t="shared" si="13"/>
        <v/>
      </c>
      <c r="J72" s="197"/>
      <c r="K72" s="197">
        <v>1</v>
      </c>
      <c r="L72" s="5"/>
      <c r="M72" s="130" t="s">
        <v>492</v>
      </c>
      <c r="N72" s="4" t="s">
        <v>1334</v>
      </c>
      <c r="O72" s="4"/>
    </row>
    <row r="73" spans="1:15" hidden="1">
      <c r="A73" s="56" t="s">
        <v>1998</v>
      </c>
      <c r="B73" s="56"/>
      <c r="C73" s="56"/>
      <c r="D73" s="56" t="str">
        <f t="shared" si="14"/>
        <v/>
      </c>
      <c r="E73" s="56" t="str">
        <f t="shared" si="11"/>
        <v>tap/cap</v>
      </c>
      <c r="F73" s="308" t="s">
        <v>1378</v>
      </c>
      <c r="G73" s="229" t="str">
        <f t="shared" si="12"/>
        <v xml:space="preserve"> pack</v>
      </c>
      <c r="H73" s="56">
        <v>250</v>
      </c>
      <c r="I73" s="56" t="str">
        <f t="shared" si="13"/>
        <v/>
      </c>
      <c r="J73" s="56">
        <v>3</v>
      </c>
      <c r="K73" s="56">
        <v>3</v>
      </c>
      <c r="L73" s="5"/>
      <c r="N73" s="4" t="s">
        <v>1423</v>
      </c>
      <c r="O73" s="4"/>
    </row>
    <row r="74" spans="1:15" hidden="1">
      <c r="A74" s="9"/>
      <c r="B74" s="9"/>
      <c r="C74" s="9"/>
      <c r="D74" s="11" t="str">
        <f t="shared" si="14"/>
        <v/>
      </c>
      <c r="E74" s="197" t="str">
        <f t="shared" si="11"/>
        <v>tap/cap</v>
      </c>
      <c r="F74" s="12" t="s">
        <v>1765</v>
      </c>
      <c r="G74" s="197" t="str">
        <f t="shared" si="12"/>
        <v xml:space="preserve"> pack</v>
      </c>
      <c r="H74" s="197">
        <v>2482</v>
      </c>
      <c r="I74" s="197" t="str">
        <f t="shared" si="13"/>
        <v/>
      </c>
      <c r="J74" s="197"/>
      <c r="K74" s="197">
        <v>1</v>
      </c>
      <c r="L74" s="5"/>
      <c r="M74" s="4"/>
      <c r="N74" s="4"/>
      <c r="O74" s="4"/>
    </row>
    <row r="75" spans="1:15" hidden="1">
      <c r="A75" s="9"/>
      <c r="B75" s="9"/>
      <c r="C75" s="9"/>
      <c r="D75" s="197" t="str">
        <f t="shared" si="14"/>
        <v/>
      </c>
      <c r="E75" s="197" t="str">
        <f t="shared" si="11"/>
        <v>tap/cap</v>
      </c>
      <c r="F75" s="266" t="s">
        <v>1903</v>
      </c>
      <c r="G75" s="197" t="str">
        <f t="shared" si="12"/>
        <v xml:space="preserve"> pack</v>
      </c>
      <c r="H75" s="197"/>
      <c r="I75" s="197"/>
      <c r="J75" s="197"/>
      <c r="K75" s="197">
        <v>1</v>
      </c>
      <c r="L75" s="5"/>
      <c r="M75" s="4"/>
      <c r="N75" s="4"/>
      <c r="O75" s="4"/>
    </row>
    <row r="76" spans="1:15" hidden="1">
      <c r="A76" s="56" t="s">
        <v>1963</v>
      </c>
      <c r="B76" s="56"/>
      <c r="C76" s="56"/>
      <c r="D76" s="56" t="str">
        <f t="shared" ref="D76:D93" si="15">IF( J76-K76 &gt; 0,J76-K76, "")</f>
        <v/>
      </c>
      <c r="E76" s="56" t="str">
        <f t="shared" si="11"/>
        <v>tap/cap</v>
      </c>
      <c r="F76" s="308" t="s">
        <v>1965</v>
      </c>
      <c r="G76" s="56" t="str">
        <f t="shared" si="12"/>
        <v xml:space="preserve"> pack</v>
      </c>
      <c r="H76" s="56">
        <v>50</v>
      </c>
      <c r="I76" s="56" t="str">
        <f>IF( D76="", "",D76*H76)</f>
        <v/>
      </c>
      <c r="J76" s="56"/>
      <c r="K76" s="56">
        <v>2</v>
      </c>
      <c r="L76" s="5"/>
      <c r="M76" s="130" t="s">
        <v>725</v>
      </c>
      <c r="N76" s="130" t="s">
        <v>1651</v>
      </c>
      <c r="O76" s="4"/>
    </row>
    <row r="77" spans="1:15" hidden="1">
      <c r="A77" s="56" t="s">
        <v>1963</v>
      </c>
      <c r="B77" s="56"/>
      <c r="C77" s="56"/>
      <c r="D77" s="56" t="str">
        <f t="shared" si="15"/>
        <v/>
      </c>
      <c r="E77" s="56" t="str">
        <f t="shared" si="11"/>
        <v>tap/cap</v>
      </c>
      <c r="F77" s="308" t="s">
        <v>1966</v>
      </c>
      <c r="G77" s="56" t="str">
        <f t="shared" si="12"/>
        <v xml:space="preserve"> pack</v>
      </c>
      <c r="H77" s="56"/>
      <c r="I77" s="56" t="str">
        <f>IF( D77="", "",D77*H77)</f>
        <v/>
      </c>
      <c r="J77" s="56"/>
      <c r="K77" s="56">
        <v>2</v>
      </c>
      <c r="L77" s="5"/>
      <c r="M77" s="4" t="s">
        <v>1649</v>
      </c>
      <c r="N77" s="130" t="s">
        <v>1653</v>
      </c>
      <c r="O77" s="4"/>
    </row>
    <row r="78" spans="1:15" hidden="1">
      <c r="A78" s="9"/>
      <c r="B78" s="9"/>
      <c r="C78" s="9"/>
      <c r="D78" s="11" t="str">
        <f t="shared" si="15"/>
        <v/>
      </c>
      <c r="E78" s="197" t="str">
        <f t="shared" si="11"/>
        <v>tap/cap</v>
      </c>
      <c r="F78" s="12" t="s">
        <v>1801</v>
      </c>
      <c r="G78" s="197" t="str">
        <f t="shared" si="12"/>
        <v xml:space="preserve"> pack</v>
      </c>
      <c r="H78" s="197"/>
      <c r="I78" s="197" t="str">
        <f>IF( D78="", "",D78*H78)</f>
        <v/>
      </c>
      <c r="J78" s="197"/>
      <c r="K78" s="197">
        <v>1</v>
      </c>
      <c r="L78" s="5"/>
      <c r="M78" s="130" t="s">
        <v>1737</v>
      </c>
      <c r="N78" s="4" t="s">
        <v>1424</v>
      </c>
      <c r="O78" s="4"/>
    </row>
    <row r="79" spans="1:15" hidden="1">
      <c r="A79" s="9"/>
      <c r="B79" s="9" t="s">
        <v>2173</v>
      </c>
      <c r="C79" s="9">
        <v>12214</v>
      </c>
      <c r="D79" s="11" t="str">
        <f t="shared" si="15"/>
        <v/>
      </c>
      <c r="E79" s="197" t="str">
        <f t="shared" si="11"/>
        <v>tap/cap</v>
      </c>
      <c r="F79" s="206" t="s">
        <v>1426</v>
      </c>
      <c r="G79" s="197" t="str">
        <f t="shared" si="12"/>
        <v xml:space="preserve"> pack</v>
      </c>
      <c r="H79" s="294">
        <v>200</v>
      </c>
      <c r="I79" s="197" t="str">
        <f>IF( D79="", "",D79*H79)</f>
        <v/>
      </c>
      <c r="J79" s="197">
        <v>2</v>
      </c>
      <c r="K79" s="197">
        <v>6</v>
      </c>
      <c r="L79" s="5"/>
      <c r="M79" s="130" t="s">
        <v>1736</v>
      </c>
      <c r="N79" s="130" t="s">
        <v>523</v>
      </c>
      <c r="O79" s="4"/>
    </row>
    <row r="80" spans="1:15" hidden="1">
      <c r="A80" s="9"/>
      <c r="B80" s="9"/>
      <c r="C80" s="9"/>
      <c r="D80" s="11" t="str">
        <f t="shared" si="15"/>
        <v/>
      </c>
      <c r="E80" s="197" t="str">
        <f t="shared" si="11"/>
        <v>tap/cap</v>
      </c>
      <c r="F80" s="206" t="s">
        <v>609</v>
      </c>
      <c r="G80" s="197" t="str">
        <f t="shared" si="12"/>
        <v xml:space="preserve"> pack</v>
      </c>
      <c r="H80" s="197"/>
      <c r="I80" s="197" t="str">
        <f>IF( D80="", "",D80*H80)</f>
        <v/>
      </c>
      <c r="J80" s="197"/>
      <c r="K80" s="197">
        <v>2</v>
      </c>
      <c r="L80" s="5"/>
      <c r="M80" s="130" t="s">
        <v>309</v>
      </c>
      <c r="N80" s="4" t="s">
        <v>1460</v>
      </c>
      <c r="O80" s="4"/>
    </row>
    <row r="81" spans="1:15" hidden="1">
      <c r="A81" s="9"/>
      <c r="B81" s="9"/>
      <c r="C81" s="9"/>
      <c r="D81" s="11" t="str">
        <f t="shared" si="15"/>
        <v/>
      </c>
      <c r="E81" s="197" t="str">
        <f t="shared" si="11"/>
        <v>tap/cap</v>
      </c>
      <c r="F81" s="266" t="s">
        <v>1926</v>
      </c>
      <c r="G81" s="197" t="str">
        <f t="shared" si="12"/>
        <v xml:space="preserve"> pack</v>
      </c>
      <c r="H81" s="197"/>
      <c r="I81" s="197"/>
      <c r="J81" s="197"/>
      <c r="K81" s="197">
        <v>2</v>
      </c>
      <c r="L81" s="5"/>
      <c r="M81" s="130"/>
      <c r="N81" s="4"/>
      <c r="O81" s="4"/>
    </row>
    <row r="82" spans="1:15" hidden="1">
      <c r="A82" s="9"/>
      <c r="B82" s="9"/>
      <c r="C82" s="9"/>
      <c r="D82" s="11" t="str">
        <f t="shared" si="15"/>
        <v/>
      </c>
      <c r="E82" s="197" t="str">
        <f t="shared" si="11"/>
        <v>tap/cap</v>
      </c>
      <c r="F82" s="206" t="s">
        <v>724</v>
      </c>
      <c r="G82" s="197" t="str">
        <f t="shared" si="12"/>
        <v xml:space="preserve"> pack</v>
      </c>
      <c r="H82" s="197"/>
      <c r="I82" s="197" t="str">
        <f>IF( D82="", "",D82*H82)</f>
        <v/>
      </c>
      <c r="J82" s="197"/>
      <c r="K82" s="197">
        <v>4</v>
      </c>
      <c r="L82" s="5"/>
      <c r="M82" s="240" t="s">
        <v>1780</v>
      </c>
      <c r="N82" s="4" t="s">
        <v>1461</v>
      </c>
      <c r="O82" s="4"/>
    </row>
    <row r="83" spans="1:15" hidden="1">
      <c r="A83" s="9"/>
      <c r="B83" s="9"/>
      <c r="C83" s="9"/>
      <c r="D83" s="262" t="str">
        <f t="shared" si="15"/>
        <v/>
      </c>
      <c r="E83" s="197" t="str">
        <f t="shared" si="11"/>
        <v>tap/cap</v>
      </c>
      <c r="F83" s="206" t="s">
        <v>1959</v>
      </c>
      <c r="G83" s="197" t="str">
        <f t="shared" si="12"/>
        <v xml:space="preserve"> pack</v>
      </c>
      <c r="H83" s="197"/>
      <c r="I83" s="197"/>
      <c r="J83" s="197">
        <v>0</v>
      </c>
      <c r="K83" s="197">
        <v>0</v>
      </c>
      <c r="L83" s="5"/>
    </row>
    <row r="84" spans="1:15" hidden="1">
      <c r="A84" s="56"/>
      <c r="B84" s="56"/>
      <c r="C84" s="56"/>
      <c r="D84" s="56" t="str">
        <f t="shared" si="15"/>
        <v/>
      </c>
      <c r="E84" s="56" t="str">
        <f t="shared" si="11"/>
        <v>tap/cap</v>
      </c>
      <c r="F84" s="308" t="s">
        <v>2091</v>
      </c>
      <c r="G84" s="56" t="str">
        <f t="shared" si="12"/>
        <v xml:space="preserve"> pack</v>
      </c>
      <c r="H84" s="56">
        <v>400</v>
      </c>
      <c r="I84" s="56" t="str">
        <f t="shared" ref="I84:I100" si="16">IF( D84="", "",D84*H84)</f>
        <v/>
      </c>
      <c r="J84" s="56">
        <v>2</v>
      </c>
      <c r="K84" s="56">
        <v>2</v>
      </c>
      <c r="L84" s="5"/>
    </row>
    <row r="85" spans="1:15" hidden="1">
      <c r="A85" s="56" t="s">
        <v>2090</v>
      </c>
      <c r="B85" s="56"/>
      <c r="C85" s="56"/>
      <c r="D85" s="56" t="str">
        <f t="shared" si="15"/>
        <v/>
      </c>
      <c r="E85" s="56" t="str">
        <f t="shared" si="11"/>
        <v>tap/cap</v>
      </c>
      <c r="F85" s="308" t="s">
        <v>2092</v>
      </c>
      <c r="G85" s="56" t="str">
        <f t="shared" si="12"/>
        <v xml:space="preserve"> pack</v>
      </c>
      <c r="H85" s="56">
        <v>280</v>
      </c>
      <c r="I85" s="56" t="str">
        <f t="shared" si="16"/>
        <v/>
      </c>
      <c r="J85" s="56">
        <v>2</v>
      </c>
      <c r="K85" s="56">
        <v>2</v>
      </c>
      <c r="L85" s="5"/>
    </row>
    <row r="86" spans="1:15" hidden="1">
      <c r="A86" s="9"/>
      <c r="B86" s="9"/>
      <c r="C86" s="9"/>
      <c r="D86" s="197" t="str">
        <f t="shared" si="15"/>
        <v/>
      </c>
      <c r="E86" s="197" t="str">
        <f t="shared" si="11"/>
        <v>tap/cap</v>
      </c>
      <c r="F86" s="266" t="s">
        <v>1736</v>
      </c>
      <c r="G86" s="197" t="str">
        <f t="shared" si="12"/>
        <v xml:space="preserve"> pack</v>
      </c>
      <c r="H86" s="197"/>
      <c r="I86" s="197" t="str">
        <f t="shared" si="16"/>
        <v/>
      </c>
      <c r="J86" s="197">
        <v>0</v>
      </c>
      <c r="K86" s="197">
        <v>0</v>
      </c>
      <c r="L86" s="5"/>
    </row>
    <row r="87" spans="1:15" hidden="1">
      <c r="A87" s="56" t="s">
        <v>1962</v>
      </c>
      <c r="B87" s="56"/>
      <c r="C87" s="56"/>
      <c r="D87" s="197" t="str">
        <f t="shared" si="15"/>
        <v/>
      </c>
      <c r="E87" s="56" t="str">
        <f t="shared" si="11"/>
        <v>tap/cap</v>
      </c>
      <c r="F87" s="308" t="s">
        <v>1961</v>
      </c>
      <c r="G87" s="197" t="str">
        <f t="shared" si="12"/>
        <v xml:space="preserve"> pack</v>
      </c>
      <c r="H87" s="56">
        <v>300</v>
      </c>
      <c r="I87" s="284" t="str">
        <f t="shared" si="16"/>
        <v/>
      </c>
      <c r="J87" s="56">
        <v>1</v>
      </c>
      <c r="K87" s="56">
        <v>1</v>
      </c>
      <c r="L87" s="5"/>
    </row>
    <row r="88" spans="1:15" hidden="1">
      <c r="A88" s="9"/>
      <c r="B88" s="9"/>
      <c r="C88" s="9"/>
      <c r="D88" s="197" t="str">
        <f t="shared" si="15"/>
        <v/>
      </c>
      <c r="E88" s="197" t="str">
        <f t="shared" si="11"/>
        <v>tap/cap</v>
      </c>
      <c r="F88" s="206" t="s">
        <v>308</v>
      </c>
      <c r="G88" s="197" t="str">
        <f t="shared" si="12"/>
        <v xml:space="preserve"> pack</v>
      </c>
      <c r="H88" s="197"/>
      <c r="I88" s="197" t="str">
        <f t="shared" si="16"/>
        <v/>
      </c>
      <c r="J88" s="197"/>
      <c r="K88" s="197">
        <v>5</v>
      </c>
      <c r="L88" s="5"/>
    </row>
    <row r="89" spans="1:15" hidden="1">
      <c r="A89" s="9"/>
      <c r="B89" s="9"/>
      <c r="C89" s="9"/>
      <c r="D89" s="197" t="str">
        <f t="shared" si="15"/>
        <v/>
      </c>
      <c r="E89" s="197" t="str">
        <f t="shared" si="11"/>
        <v>tap/cap</v>
      </c>
      <c r="F89" s="206" t="s">
        <v>309</v>
      </c>
      <c r="G89" s="197" t="str">
        <f t="shared" si="12"/>
        <v xml:space="preserve"> pack</v>
      </c>
      <c r="H89" s="197"/>
      <c r="I89" s="197" t="str">
        <f t="shared" si="16"/>
        <v/>
      </c>
      <c r="J89" s="197"/>
      <c r="K89" s="197">
        <v>1</v>
      </c>
      <c r="L89" s="5"/>
    </row>
    <row r="90" spans="1:15" hidden="1">
      <c r="A90" s="56"/>
      <c r="B90" s="56"/>
      <c r="C90" s="56"/>
      <c r="D90" s="56" t="str">
        <f t="shared" si="15"/>
        <v/>
      </c>
      <c r="E90" s="56" t="str">
        <f t="shared" si="11"/>
        <v>tap/cap</v>
      </c>
      <c r="F90" s="308" t="s">
        <v>524</v>
      </c>
      <c r="G90" s="56" t="str">
        <f t="shared" si="12"/>
        <v xml:space="preserve"> pack</v>
      </c>
      <c r="H90" s="56">
        <v>460</v>
      </c>
      <c r="I90" s="56" t="str">
        <f t="shared" si="16"/>
        <v/>
      </c>
      <c r="J90" s="56">
        <v>2</v>
      </c>
      <c r="K90" s="56">
        <v>2</v>
      </c>
      <c r="L90" s="5"/>
    </row>
    <row r="91" spans="1:15" hidden="1">
      <c r="A91" s="9"/>
      <c r="B91" s="9"/>
      <c r="C91" s="9"/>
      <c r="D91" s="197" t="str">
        <f t="shared" si="15"/>
        <v/>
      </c>
      <c r="E91" s="197" t="str">
        <f t="shared" si="11"/>
        <v>tap/cap</v>
      </c>
      <c r="F91" s="266" t="s">
        <v>1701</v>
      </c>
      <c r="G91" s="197" t="str">
        <f t="shared" si="12"/>
        <v xml:space="preserve"> pack</v>
      </c>
      <c r="H91" s="197"/>
      <c r="I91" s="197" t="str">
        <f t="shared" si="16"/>
        <v/>
      </c>
      <c r="J91" s="197"/>
      <c r="K91" s="197">
        <v>1</v>
      </c>
      <c r="L91" s="5"/>
    </row>
    <row r="92" spans="1:15" ht="28.5" hidden="1" customHeight="1">
      <c r="A92" s="367" t="s">
        <v>2054</v>
      </c>
      <c r="B92" s="367"/>
      <c r="C92" s="367"/>
      <c r="D92" s="56" t="str">
        <f t="shared" si="15"/>
        <v/>
      </c>
      <c r="E92" s="311" t="str">
        <f t="shared" si="11"/>
        <v>tap/cap</v>
      </c>
      <c r="F92" s="348" t="s">
        <v>1871</v>
      </c>
      <c r="G92" s="366" t="str">
        <f t="shared" si="12"/>
        <v xml:space="preserve"> pack</v>
      </c>
      <c r="H92" s="366"/>
      <c r="I92" s="56" t="str">
        <f t="shared" si="16"/>
        <v/>
      </c>
      <c r="J92" s="366">
        <v>1</v>
      </c>
      <c r="K92" s="366">
        <v>2</v>
      </c>
      <c r="L92" s="5"/>
    </row>
    <row r="93" spans="1:15" hidden="1">
      <c r="A93" s="9"/>
      <c r="B93" s="9"/>
      <c r="C93" s="9"/>
      <c r="D93" s="11" t="str">
        <f t="shared" si="15"/>
        <v/>
      </c>
      <c r="E93" s="197" t="str">
        <f t="shared" si="11"/>
        <v>tap/cap</v>
      </c>
      <c r="F93" s="362" t="s">
        <v>566</v>
      </c>
      <c r="G93" s="197" t="str">
        <f t="shared" si="12"/>
        <v xml:space="preserve"> pack</v>
      </c>
      <c r="H93" s="197">
        <v>380</v>
      </c>
      <c r="I93" s="197" t="str">
        <f t="shared" si="16"/>
        <v/>
      </c>
      <c r="J93" s="197">
        <v>2</v>
      </c>
      <c r="K93" s="197">
        <v>2</v>
      </c>
      <c r="L93" s="5"/>
    </row>
    <row r="94" spans="1:15" hidden="1">
      <c r="A94" s="9"/>
      <c r="B94" s="9"/>
      <c r="C94" s="9"/>
      <c r="D94" s="197" t="str">
        <f>IF( J94-K94 &gt; 0,J94-K94, "")</f>
        <v/>
      </c>
      <c r="E94" s="197" t="str">
        <f t="shared" si="11"/>
        <v>tap/cap</v>
      </c>
      <c r="F94" s="362" t="s">
        <v>1349</v>
      </c>
      <c r="G94" s="197" t="str">
        <f t="shared" si="12"/>
        <v xml:space="preserve"> pack</v>
      </c>
      <c r="H94" s="197"/>
      <c r="I94" s="197" t="str">
        <f t="shared" si="16"/>
        <v/>
      </c>
      <c r="J94" s="197"/>
      <c r="K94" s="197">
        <v>1</v>
      </c>
      <c r="L94" s="5"/>
    </row>
    <row r="95" spans="1:15" hidden="1">
      <c r="A95" s="9"/>
      <c r="B95" s="9"/>
      <c r="C95" s="9"/>
      <c r="D95" s="197" t="str">
        <f>IF( J95-K95 &gt; 0,J95-K95, "")</f>
        <v/>
      </c>
      <c r="E95" s="197" t="str">
        <f t="shared" ref="E95:E130" si="17">IF(OR(ISNUMBER(SEARCH("gel",F95)),ISNUMBER(SEARCH("cream",F95)),ISNUMBER(SEARCH("oint",F95)),ISNUMBER(SEARCH("ointment",F95)),ISNUMBER(SEARCH("balm",F95))),"cream",IF(ISNUMBER(SEARCH("inj",F95)),"inj",IF(ISNUMBER(SEARCH("sachet",F95)),"sachet",IF(ISNUMBER(SEARCH("eye",F95)),"eye",IF(ISNUMBER(SEARCH("ear",F95)),"eye",IF(ISNUMBER(SEARCH("syp",F95)),"syp",IF(ISNUMBER(SEARCH("spray",F95)),"lotion",IF(ISNUMBER(SEARCH("lotion",F95)),"lotion",IF(ISNUMBER(SEARCH("susp",F95)),"syp",IF(ISNUMBER(SEARCH("drops",F95)),"syp",IF(ISNUMBER(SEARCH("soap",F95)),"soap",IF(ISNUMBER(SEARCH("solution",F95)),"syp",IF(ISNUMBER(SEARCH("liq",F95)),"syp",IF(ISNUMBER(SEARCH("inhaler",F95)),"inhaler",IF(ISNUMBER(SEARCH("evohaler",F95)),"inhaler","tap/cap")))))))))))))))</f>
        <v>tap/cap</v>
      </c>
      <c r="F95" s="206" t="s">
        <v>1458</v>
      </c>
      <c r="G95" s="197" t="str">
        <f t="shared" si="12"/>
        <v xml:space="preserve"> pack</v>
      </c>
      <c r="H95" s="197">
        <v>672</v>
      </c>
      <c r="I95" s="197" t="str">
        <f t="shared" si="16"/>
        <v/>
      </c>
      <c r="J95" s="197"/>
      <c r="K95" s="197">
        <v>1</v>
      </c>
      <c r="L95" s="5"/>
    </row>
    <row r="96" spans="1:15" hidden="1">
      <c r="A96" s="9"/>
      <c r="B96" s="9"/>
      <c r="C96" s="9"/>
      <c r="D96" s="197" t="str">
        <f>IF( J96-K96 &gt; 0,J96-K96, "")</f>
        <v/>
      </c>
      <c r="E96" s="197" t="str">
        <f t="shared" si="17"/>
        <v>tap/cap</v>
      </c>
      <c r="F96" s="206" t="s">
        <v>1457</v>
      </c>
      <c r="G96" s="268" t="str">
        <f t="shared" si="12"/>
        <v xml:space="preserve"> pack</v>
      </c>
      <c r="H96" s="197">
        <v>661</v>
      </c>
      <c r="I96" s="197" t="str">
        <f t="shared" si="16"/>
        <v/>
      </c>
      <c r="J96" s="197"/>
      <c r="K96" s="197">
        <v>1</v>
      </c>
      <c r="L96" s="5"/>
    </row>
    <row r="97" spans="1:12" hidden="1">
      <c r="A97" s="9"/>
      <c r="B97" s="9"/>
      <c r="C97" s="9"/>
      <c r="D97" s="197"/>
      <c r="E97" s="197" t="str">
        <f t="shared" si="17"/>
        <v>tap/cap</v>
      </c>
      <c r="F97" s="206" t="s">
        <v>1792</v>
      </c>
      <c r="G97" s="197" t="str">
        <f t="shared" si="12"/>
        <v xml:space="preserve"> pack</v>
      </c>
      <c r="H97" s="197">
        <v>688</v>
      </c>
      <c r="I97" s="197" t="str">
        <f t="shared" si="16"/>
        <v/>
      </c>
      <c r="J97" s="197">
        <v>2</v>
      </c>
      <c r="K97" s="197">
        <v>2</v>
      </c>
      <c r="L97" s="5"/>
    </row>
    <row r="98" spans="1:12" hidden="1">
      <c r="A98" s="9"/>
      <c r="B98" s="9"/>
      <c r="C98" s="9"/>
      <c r="D98" s="197" t="str">
        <f t="shared" ref="D98:D109" si="18">IF( J98-K98 &gt; 0,J98-K98, "")</f>
        <v/>
      </c>
      <c r="E98" s="197" t="str">
        <f t="shared" si="17"/>
        <v>tap/cap</v>
      </c>
      <c r="F98" s="206" t="s">
        <v>1793</v>
      </c>
      <c r="G98" s="268" t="str">
        <f t="shared" si="12"/>
        <v xml:space="preserve"> pack</v>
      </c>
      <c r="H98" s="197"/>
      <c r="I98" s="197" t="str">
        <f t="shared" si="16"/>
        <v/>
      </c>
      <c r="J98" s="197"/>
      <c r="K98" s="197">
        <v>4</v>
      </c>
      <c r="L98" s="5"/>
    </row>
    <row r="99" spans="1:12" hidden="1">
      <c r="A99" s="363"/>
      <c r="B99" s="363"/>
      <c r="C99" s="363"/>
      <c r="D99" s="363" t="str">
        <f t="shared" si="18"/>
        <v/>
      </c>
      <c r="E99" s="363" t="str">
        <f t="shared" si="17"/>
        <v>tap/cap</v>
      </c>
      <c r="F99" s="364" t="s">
        <v>1339</v>
      </c>
      <c r="G99" s="365" t="str">
        <f t="shared" si="12"/>
        <v xml:space="preserve"> pack</v>
      </c>
      <c r="H99" s="363">
        <v>680</v>
      </c>
      <c r="I99" s="363" t="str">
        <f t="shared" si="16"/>
        <v/>
      </c>
      <c r="J99" s="363">
        <v>2</v>
      </c>
      <c r="K99" s="363">
        <v>2</v>
      </c>
      <c r="L99" s="5"/>
    </row>
    <row r="100" spans="1:12" hidden="1">
      <c r="A100" s="9"/>
      <c r="B100" s="9"/>
      <c r="C100" s="9"/>
      <c r="D100" s="197" t="str">
        <f t="shared" si="18"/>
        <v/>
      </c>
      <c r="E100" s="197" t="str">
        <f t="shared" si="17"/>
        <v>tap/cap</v>
      </c>
      <c r="F100" s="206" t="s">
        <v>1456</v>
      </c>
      <c r="G100" s="197" t="str">
        <f t="shared" si="12"/>
        <v xml:space="preserve"> pack</v>
      </c>
      <c r="H100" s="197">
        <v>156</v>
      </c>
      <c r="I100" s="197" t="str">
        <f t="shared" si="16"/>
        <v/>
      </c>
      <c r="J100" s="197"/>
      <c r="K100" s="197">
        <v>3</v>
      </c>
      <c r="L100" s="5"/>
    </row>
    <row r="101" spans="1:12" hidden="1">
      <c r="A101" s="9"/>
      <c r="B101" s="9"/>
      <c r="C101" s="9"/>
      <c r="D101" s="11" t="str">
        <f t="shared" si="18"/>
        <v/>
      </c>
      <c r="E101" s="197" t="str">
        <f t="shared" si="17"/>
        <v>tap/cap</v>
      </c>
      <c r="F101" s="206" t="s">
        <v>1894</v>
      </c>
      <c r="G101" s="267" t="str">
        <f t="shared" si="12"/>
        <v xml:space="preserve"> pack</v>
      </c>
      <c r="H101" s="197"/>
      <c r="I101" s="197"/>
      <c r="J101" s="197">
        <v>1</v>
      </c>
      <c r="K101" s="197">
        <v>1</v>
      </c>
      <c r="L101" s="5"/>
    </row>
    <row r="102" spans="1:12" hidden="1">
      <c r="A102" s="9"/>
      <c r="B102" s="9"/>
      <c r="C102" s="9"/>
      <c r="D102" s="197" t="str">
        <f t="shared" si="18"/>
        <v/>
      </c>
      <c r="E102" s="197" t="str">
        <f t="shared" si="17"/>
        <v>tap/cap</v>
      </c>
      <c r="F102" s="206" t="s">
        <v>1440</v>
      </c>
      <c r="G102" s="229" t="str">
        <f t="shared" si="12"/>
        <v xml:space="preserve"> pack</v>
      </c>
      <c r="H102" s="197">
        <v>172</v>
      </c>
      <c r="I102" s="197" t="str">
        <f t="shared" ref="I102:I108" si="19">IF( D102="", "",D102*H102)</f>
        <v/>
      </c>
      <c r="J102" s="197">
        <v>1</v>
      </c>
      <c r="K102" s="197">
        <v>1</v>
      </c>
      <c r="L102" s="5"/>
    </row>
    <row r="103" spans="1:12" hidden="1">
      <c r="A103" s="346" t="s">
        <v>3</v>
      </c>
      <c r="B103" s="346"/>
      <c r="C103" s="346"/>
      <c r="D103" s="267" t="str">
        <f t="shared" si="18"/>
        <v/>
      </c>
      <c r="E103" s="267" t="str">
        <f t="shared" si="17"/>
        <v>tap/cap</v>
      </c>
      <c r="F103" s="347" t="s">
        <v>2024</v>
      </c>
      <c r="G103" s="267" t="str">
        <f t="shared" si="12"/>
        <v xml:space="preserve"> pack</v>
      </c>
      <c r="H103" s="267">
        <v>378</v>
      </c>
      <c r="I103" s="267" t="str">
        <f t="shared" si="19"/>
        <v/>
      </c>
      <c r="J103" s="267">
        <v>0</v>
      </c>
      <c r="K103" s="267">
        <v>0</v>
      </c>
      <c r="L103" s="5"/>
    </row>
    <row r="104" spans="1:12" hidden="1">
      <c r="A104" s="9"/>
      <c r="B104" s="9"/>
      <c r="C104" s="9"/>
      <c r="D104" s="197" t="str">
        <f t="shared" si="18"/>
        <v/>
      </c>
      <c r="E104" s="197" t="str">
        <f t="shared" si="17"/>
        <v>tap/cap</v>
      </c>
      <c r="F104" s="266" t="s">
        <v>568</v>
      </c>
      <c r="G104" s="268" t="str">
        <f t="shared" si="12"/>
        <v xml:space="preserve"> pack</v>
      </c>
      <c r="H104" s="197">
        <v>310</v>
      </c>
      <c r="I104" s="197" t="str">
        <f t="shared" si="19"/>
        <v/>
      </c>
      <c r="J104" s="197">
        <v>2</v>
      </c>
      <c r="K104" s="197">
        <v>2</v>
      </c>
      <c r="L104" s="5"/>
    </row>
    <row r="105" spans="1:12" hidden="1">
      <c r="A105" s="9"/>
      <c r="B105" s="9"/>
      <c r="C105" s="9"/>
      <c r="D105" s="197" t="str">
        <f t="shared" si="18"/>
        <v/>
      </c>
      <c r="E105" s="197" t="str">
        <f t="shared" si="17"/>
        <v>tap/cap</v>
      </c>
      <c r="F105" s="266" t="s">
        <v>1931</v>
      </c>
      <c r="G105" s="268" t="str">
        <f t="shared" si="12"/>
        <v xml:space="preserve"> pack</v>
      </c>
      <c r="H105" s="197">
        <v>358</v>
      </c>
      <c r="I105" s="197" t="str">
        <f t="shared" si="19"/>
        <v/>
      </c>
      <c r="J105" s="197"/>
      <c r="K105" s="197">
        <v>2</v>
      </c>
      <c r="L105" s="5"/>
    </row>
    <row r="106" spans="1:12" hidden="1">
      <c r="A106" s="9"/>
      <c r="B106" s="9" t="s">
        <v>2171</v>
      </c>
      <c r="C106" s="9">
        <v>459</v>
      </c>
      <c r="D106" s="11" t="str">
        <f t="shared" si="18"/>
        <v/>
      </c>
      <c r="E106" s="197" t="str">
        <f t="shared" si="17"/>
        <v>tap/cap</v>
      </c>
      <c r="F106" s="206" t="s">
        <v>1932</v>
      </c>
      <c r="G106" s="268" t="str">
        <f t="shared" si="12"/>
        <v xml:space="preserve"> pack</v>
      </c>
      <c r="H106" s="197">
        <v>160</v>
      </c>
      <c r="I106" s="197" t="str">
        <f t="shared" si="19"/>
        <v/>
      </c>
      <c r="J106" s="197">
        <v>5</v>
      </c>
      <c r="K106" s="197">
        <v>7</v>
      </c>
      <c r="L106" s="5"/>
    </row>
    <row r="107" spans="1:12" hidden="1">
      <c r="A107" s="9"/>
      <c r="B107" s="9"/>
      <c r="C107" s="9"/>
      <c r="D107" s="197" t="str">
        <f t="shared" si="18"/>
        <v/>
      </c>
      <c r="E107" s="197" t="str">
        <f t="shared" si="17"/>
        <v>tap/cap</v>
      </c>
      <c r="F107" s="206" t="s">
        <v>311</v>
      </c>
      <c r="G107" s="229" t="str">
        <f t="shared" si="12"/>
        <v xml:space="preserve"> pack</v>
      </c>
      <c r="H107" s="197">
        <v>180</v>
      </c>
      <c r="I107" s="197" t="str">
        <f t="shared" si="19"/>
        <v/>
      </c>
      <c r="J107" s="197">
        <v>1</v>
      </c>
      <c r="K107" s="197">
        <v>1</v>
      </c>
      <c r="L107" s="5"/>
    </row>
    <row r="108" spans="1:12" hidden="1">
      <c r="A108" s="9">
        <v>1</v>
      </c>
      <c r="B108" s="9"/>
      <c r="C108" s="9"/>
      <c r="D108" s="197" t="str">
        <f t="shared" si="18"/>
        <v/>
      </c>
      <c r="E108" s="197" t="str">
        <f t="shared" si="17"/>
        <v>tap/cap</v>
      </c>
      <c r="F108" s="206" t="s">
        <v>310</v>
      </c>
      <c r="G108" s="229" t="str">
        <f t="shared" si="12"/>
        <v xml:space="preserve"> pack</v>
      </c>
      <c r="H108" s="197">
        <v>170</v>
      </c>
      <c r="I108" s="197" t="str">
        <f t="shared" si="19"/>
        <v/>
      </c>
      <c r="J108" s="197">
        <v>2</v>
      </c>
      <c r="K108" s="197">
        <v>2</v>
      </c>
      <c r="L108" s="5"/>
    </row>
    <row r="109" spans="1:12" hidden="1">
      <c r="A109" s="9"/>
      <c r="B109" s="9"/>
      <c r="C109" s="9"/>
      <c r="D109" s="197" t="str">
        <f t="shared" si="18"/>
        <v/>
      </c>
      <c r="E109" s="197" t="str">
        <f t="shared" si="17"/>
        <v>tap/cap</v>
      </c>
      <c r="F109" s="266" t="s">
        <v>1895</v>
      </c>
      <c r="G109" s="268"/>
      <c r="H109" s="197"/>
      <c r="I109" s="197"/>
      <c r="J109" s="197">
        <v>2</v>
      </c>
      <c r="K109" s="197">
        <v>2</v>
      </c>
      <c r="L109" s="5"/>
    </row>
    <row r="110" spans="1:12" hidden="1">
      <c r="A110" s="9"/>
      <c r="B110" s="9"/>
      <c r="C110" s="9"/>
      <c r="D110" s="11" t="str">
        <f t="shared" ref="D110:D127" si="20">IF( J110-K110 &gt; 0,J110-K110, "")</f>
        <v/>
      </c>
      <c r="E110" s="197" t="str">
        <f t="shared" si="17"/>
        <v>tap/cap</v>
      </c>
      <c r="F110" s="266" t="s">
        <v>1896</v>
      </c>
      <c r="G110" s="268" t="str">
        <f t="shared" ref="G110:G143" si="21">D110 &amp;" pack"</f>
        <v xml:space="preserve"> pack</v>
      </c>
      <c r="H110" s="197"/>
      <c r="I110" s="197"/>
      <c r="J110" s="197"/>
      <c r="K110" s="197">
        <v>2</v>
      </c>
      <c r="L110" s="5"/>
    </row>
    <row r="111" spans="1:12">
      <c r="A111" s="56" t="s">
        <v>2179</v>
      </c>
      <c r="B111" s="56"/>
      <c r="C111" s="56"/>
      <c r="D111" s="56">
        <f t="shared" si="20"/>
        <v>1</v>
      </c>
      <c r="E111" s="56" t="str">
        <f t="shared" si="17"/>
        <v>tap/cap</v>
      </c>
      <c r="F111" s="308" t="s">
        <v>2178</v>
      </c>
      <c r="G111" s="360" t="str">
        <f t="shared" ref="G111" si="22">D111 &amp;" pack"</f>
        <v>1 pack</v>
      </c>
      <c r="H111" s="56">
        <v>420</v>
      </c>
      <c r="I111" s="56">
        <f t="shared" ref="I111" si="23">IF( D111="", "",D111*H111)</f>
        <v>420</v>
      </c>
      <c r="J111" s="56">
        <v>1</v>
      </c>
      <c r="K111" s="56">
        <v>0</v>
      </c>
      <c r="L111" s="5"/>
    </row>
    <row r="112" spans="1:12" hidden="1">
      <c r="A112" s="9"/>
      <c r="B112" s="9"/>
      <c r="C112" s="9"/>
      <c r="D112" s="197" t="str">
        <f t="shared" si="20"/>
        <v/>
      </c>
      <c r="E112" s="197" t="str">
        <f t="shared" si="17"/>
        <v>tap/cap</v>
      </c>
      <c r="F112" s="266" t="s">
        <v>596</v>
      </c>
      <c r="G112" s="229" t="str">
        <f t="shared" si="21"/>
        <v xml:space="preserve"> pack</v>
      </c>
      <c r="H112" s="197">
        <v>125</v>
      </c>
      <c r="I112" s="197" t="str">
        <f t="shared" ref="I112:I132" si="24">IF( D112="", "",D112*H112)</f>
        <v/>
      </c>
      <c r="J112" s="197">
        <v>2</v>
      </c>
      <c r="K112" s="197">
        <v>2</v>
      </c>
      <c r="L112" s="5"/>
    </row>
    <row r="113" spans="1:15" hidden="1">
      <c r="A113" s="9"/>
      <c r="B113" s="9"/>
      <c r="C113" s="9"/>
      <c r="D113" s="197" t="str">
        <f t="shared" si="20"/>
        <v/>
      </c>
      <c r="E113" s="197" t="str">
        <f t="shared" si="17"/>
        <v>tap/cap</v>
      </c>
      <c r="F113" s="266" t="s">
        <v>1785</v>
      </c>
      <c r="G113" s="268" t="str">
        <f t="shared" si="21"/>
        <v xml:space="preserve"> pack</v>
      </c>
      <c r="H113" s="197"/>
      <c r="I113" s="197" t="str">
        <f t="shared" si="24"/>
        <v/>
      </c>
      <c r="J113" s="197"/>
      <c r="K113" s="197">
        <v>1</v>
      </c>
      <c r="L113" s="5"/>
    </row>
    <row r="114" spans="1:15" hidden="1">
      <c r="A114" s="9"/>
      <c r="B114" s="9"/>
      <c r="C114" s="9"/>
      <c r="D114" s="197" t="str">
        <f t="shared" si="20"/>
        <v/>
      </c>
      <c r="E114" s="197" t="str">
        <f t="shared" si="17"/>
        <v>tap/cap</v>
      </c>
      <c r="F114" s="266" t="s">
        <v>1995</v>
      </c>
      <c r="G114" s="197" t="str">
        <f t="shared" si="21"/>
        <v xml:space="preserve"> pack</v>
      </c>
      <c r="H114" s="197">
        <v>690</v>
      </c>
      <c r="I114" s="197" t="str">
        <f t="shared" si="24"/>
        <v/>
      </c>
      <c r="J114" s="197">
        <v>1</v>
      </c>
      <c r="K114" s="197">
        <v>1</v>
      </c>
      <c r="L114" s="5"/>
    </row>
    <row r="115" spans="1:15" hidden="1">
      <c r="A115" s="56"/>
      <c r="B115" s="56"/>
      <c r="C115" s="56"/>
      <c r="D115" s="56" t="str">
        <f t="shared" si="20"/>
        <v/>
      </c>
      <c r="E115" s="56" t="str">
        <f t="shared" si="17"/>
        <v>tap/cap</v>
      </c>
      <c r="F115" s="308" t="s">
        <v>2026</v>
      </c>
      <c r="G115" s="56" t="str">
        <f>D115 &amp;" pack"</f>
        <v xml:space="preserve"> pack</v>
      </c>
      <c r="H115" s="56">
        <v>290</v>
      </c>
      <c r="I115" s="56" t="str">
        <f>IF( D115="", "",D115*H115)</f>
        <v/>
      </c>
      <c r="J115" s="56">
        <v>1</v>
      </c>
      <c r="K115" s="56">
        <v>1</v>
      </c>
      <c r="L115" s="5"/>
    </row>
    <row r="116" spans="1:15" hidden="1">
      <c r="A116" s="9"/>
      <c r="B116" s="9"/>
      <c r="C116" s="9"/>
      <c r="D116" s="197" t="str">
        <f t="shared" si="20"/>
        <v/>
      </c>
      <c r="E116" s="197" t="str">
        <f t="shared" si="17"/>
        <v>tap/cap</v>
      </c>
      <c r="F116" s="266" t="s">
        <v>1506</v>
      </c>
      <c r="G116" s="197" t="str">
        <f t="shared" si="21"/>
        <v xml:space="preserve"> pack</v>
      </c>
      <c r="H116" s="197">
        <v>158</v>
      </c>
      <c r="I116" s="197" t="str">
        <f t="shared" si="24"/>
        <v/>
      </c>
      <c r="J116" s="197"/>
      <c r="K116" s="197">
        <v>1</v>
      </c>
      <c r="L116" s="5"/>
    </row>
    <row r="117" spans="1:15" hidden="1">
      <c r="A117" s="9"/>
      <c r="B117" s="9"/>
      <c r="C117" s="9"/>
      <c r="D117" s="197" t="str">
        <f t="shared" si="20"/>
        <v/>
      </c>
      <c r="E117" s="197" t="str">
        <f t="shared" si="17"/>
        <v>tap/cap</v>
      </c>
      <c r="F117" s="206" t="s">
        <v>1423</v>
      </c>
      <c r="G117" s="197" t="str">
        <f t="shared" si="21"/>
        <v xml:space="preserve"> pack</v>
      </c>
      <c r="H117" s="197">
        <v>265</v>
      </c>
      <c r="I117" s="197" t="str">
        <f t="shared" si="24"/>
        <v/>
      </c>
      <c r="J117" s="197">
        <v>1</v>
      </c>
      <c r="K117" s="197">
        <v>1</v>
      </c>
      <c r="L117" s="5"/>
    </row>
    <row r="118" spans="1:15" hidden="1">
      <c r="A118" s="56" t="s">
        <v>1997</v>
      </c>
      <c r="B118" s="56"/>
      <c r="C118" s="56"/>
      <c r="D118" s="56" t="str">
        <f t="shared" si="20"/>
        <v/>
      </c>
      <c r="E118" s="56" t="str">
        <f t="shared" si="17"/>
        <v>tap/cap</v>
      </c>
      <c r="F118" s="308" t="s">
        <v>567</v>
      </c>
      <c r="G118" s="56" t="str">
        <f t="shared" si="21"/>
        <v xml:space="preserve"> pack</v>
      </c>
      <c r="H118" s="56">
        <v>370</v>
      </c>
      <c r="I118" s="56" t="str">
        <f t="shared" si="24"/>
        <v/>
      </c>
      <c r="J118" s="56">
        <v>1</v>
      </c>
      <c r="K118" s="56">
        <v>1</v>
      </c>
      <c r="L118" s="5"/>
    </row>
    <row r="119" spans="1:15">
      <c r="A119" s="56" t="s">
        <v>2160</v>
      </c>
      <c r="B119" s="56" t="s">
        <v>2171</v>
      </c>
      <c r="C119" s="56">
        <v>465</v>
      </c>
      <c r="D119" s="56" t="str">
        <f t="shared" ref="D119" si="25">IF( J119-K119 &gt; 0,J119-K119, "")</f>
        <v/>
      </c>
      <c r="E119" s="56" t="str">
        <f t="shared" ref="E119" si="26">IF(OR(ISNUMBER(SEARCH("gel",F119)),ISNUMBER(SEARCH("cream",F119)),ISNUMBER(SEARCH("oint",F119)),ISNUMBER(SEARCH("ointment",F119)),ISNUMBER(SEARCH("balm",F119))),"cream",IF(ISNUMBER(SEARCH("inj",F119)),"inj",IF(ISNUMBER(SEARCH("sachet",F119)),"sachet",IF(ISNUMBER(SEARCH("eye",F119)),"eye",IF(ISNUMBER(SEARCH("ear",F119)),"eye",IF(ISNUMBER(SEARCH("syp",F119)),"syp",IF(ISNUMBER(SEARCH("spray",F119)),"lotion",IF(ISNUMBER(SEARCH("lotion",F119)),"lotion",IF(ISNUMBER(SEARCH("susp",F119)),"syp",IF(ISNUMBER(SEARCH("drops",F119)),"syp",IF(ISNUMBER(SEARCH("soap",F119)),"soap",IF(ISNUMBER(SEARCH("solution",F119)),"syp",IF(ISNUMBER(SEARCH("liq",F119)),"syp",IF(ISNUMBER(SEARCH("inhaler",F119)),"inhaler",IF(ISNUMBER(SEARCH("evohaler",F119)),"inhaler","tap/cap")))))))))))))))</f>
        <v>tap/cap</v>
      </c>
      <c r="F119" s="308" t="s">
        <v>2159</v>
      </c>
      <c r="G119" s="56" t="str">
        <f t="shared" ref="G119" si="27">D119 &amp;" pack"</f>
        <v xml:space="preserve"> pack</v>
      </c>
      <c r="H119" s="56">
        <v>500</v>
      </c>
      <c r="I119" s="56" t="str">
        <f t="shared" ref="I119" si="28">IF( D119="", "",D119*H119)</f>
        <v/>
      </c>
      <c r="J119" s="56">
        <v>1</v>
      </c>
      <c r="K119" s="56">
        <v>1</v>
      </c>
      <c r="L119" s="5"/>
    </row>
    <row r="120" spans="1:15" hidden="1">
      <c r="A120" s="9"/>
      <c r="B120" s="9"/>
      <c r="C120" s="9"/>
      <c r="D120" s="197" t="str">
        <f t="shared" si="20"/>
        <v/>
      </c>
      <c r="E120" s="197" t="str">
        <f t="shared" si="17"/>
        <v>tap/cap</v>
      </c>
      <c r="F120" s="12" t="s">
        <v>1651</v>
      </c>
      <c r="G120" s="197" t="str">
        <f t="shared" si="21"/>
        <v xml:space="preserve"> pack</v>
      </c>
      <c r="H120" s="197"/>
      <c r="I120" s="197" t="str">
        <f t="shared" si="24"/>
        <v/>
      </c>
      <c r="J120" s="197"/>
      <c r="K120" s="197">
        <v>1</v>
      </c>
      <c r="L120" s="5"/>
    </row>
    <row r="121" spans="1:15" hidden="1">
      <c r="A121" s="9"/>
      <c r="B121" s="9"/>
      <c r="C121" s="9"/>
      <c r="D121" s="197" t="str">
        <f t="shared" si="20"/>
        <v/>
      </c>
      <c r="E121" s="197" t="str">
        <f t="shared" si="17"/>
        <v>tap/cap</v>
      </c>
      <c r="F121" s="12" t="s">
        <v>1653</v>
      </c>
      <c r="G121" s="197" t="str">
        <f t="shared" si="21"/>
        <v xml:space="preserve"> pack</v>
      </c>
      <c r="H121" s="197">
        <v>374</v>
      </c>
      <c r="I121" s="197" t="str">
        <f t="shared" si="24"/>
        <v/>
      </c>
      <c r="J121" s="197"/>
      <c r="K121" s="197">
        <v>1</v>
      </c>
      <c r="L121" s="5"/>
      <c r="M121" s="4" t="s">
        <v>1799</v>
      </c>
      <c r="N121" s="130" t="s">
        <v>726</v>
      </c>
      <c r="O121" s="4" t="s">
        <v>1455</v>
      </c>
    </row>
    <row r="122" spans="1:15" hidden="1">
      <c r="A122" s="9"/>
      <c r="B122" s="9"/>
      <c r="C122" s="9"/>
      <c r="D122" s="197" t="str">
        <f t="shared" si="20"/>
        <v/>
      </c>
      <c r="E122" s="197" t="str">
        <f t="shared" si="17"/>
        <v>tap/cap</v>
      </c>
      <c r="F122" s="12" t="s">
        <v>1652</v>
      </c>
      <c r="G122" s="197" t="str">
        <f t="shared" si="21"/>
        <v xml:space="preserve"> pack</v>
      </c>
      <c r="H122" s="197"/>
      <c r="I122" s="197" t="str">
        <f t="shared" si="24"/>
        <v/>
      </c>
      <c r="J122" s="197"/>
      <c r="K122" s="197">
        <v>1</v>
      </c>
      <c r="L122" s="5"/>
      <c r="M122" s="4" t="s">
        <v>1317</v>
      </c>
      <c r="N122" s="4" t="s">
        <v>1792</v>
      </c>
      <c r="O122" s="4"/>
    </row>
    <row r="123" spans="1:15" hidden="1">
      <c r="A123" s="9"/>
      <c r="B123" s="9"/>
      <c r="C123" s="9"/>
      <c r="D123" s="11" t="str">
        <f t="shared" si="20"/>
        <v/>
      </c>
      <c r="E123" s="197" t="str">
        <f t="shared" si="17"/>
        <v>tap/cap</v>
      </c>
      <c r="F123" s="12" t="s">
        <v>1898</v>
      </c>
      <c r="G123" s="197" t="str">
        <f t="shared" si="21"/>
        <v xml:space="preserve"> pack</v>
      </c>
      <c r="H123" s="197"/>
      <c r="I123" s="197" t="str">
        <f t="shared" si="24"/>
        <v/>
      </c>
      <c r="J123" s="197"/>
      <c r="K123" s="197">
        <v>1</v>
      </c>
      <c r="L123" s="5"/>
      <c r="M123" s="130" t="s">
        <v>1735</v>
      </c>
      <c r="N123" s="130" t="s">
        <v>1652</v>
      </c>
      <c r="O123" s="4"/>
    </row>
    <row r="124" spans="1:15" hidden="1">
      <c r="A124" s="9"/>
      <c r="B124" s="9"/>
      <c r="C124" s="9"/>
      <c r="D124" s="197" t="str">
        <f t="shared" si="20"/>
        <v/>
      </c>
      <c r="E124" s="197" t="str">
        <f t="shared" si="17"/>
        <v>tap/cap</v>
      </c>
      <c r="F124" s="12" t="s">
        <v>523</v>
      </c>
      <c r="G124" s="197" t="str">
        <f t="shared" si="21"/>
        <v xml:space="preserve"> pack</v>
      </c>
      <c r="H124" s="197"/>
      <c r="I124" s="197" t="str">
        <f t="shared" si="24"/>
        <v/>
      </c>
      <c r="J124" s="197"/>
      <c r="K124" s="197">
        <v>2</v>
      </c>
      <c r="L124" s="5"/>
      <c r="M124" s="130" t="s">
        <v>524</v>
      </c>
      <c r="N124" s="130" t="s">
        <v>1795</v>
      </c>
      <c r="O124" s="4"/>
    </row>
    <row r="125" spans="1:15" hidden="1">
      <c r="A125" s="9"/>
      <c r="B125" s="9"/>
      <c r="C125" s="9"/>
      <c r="D125" s="197" t="str">
        <f t="shared" si="20"/>
        <v/>
      </c>
      <c r="E125" s="197" t="str">
        <f t="shared" si="17"/>
        <v>tap/cap</v>
      </c>
      <c r="F125" s="206" t="s">
        <v>1460</v>
      </c>
      <c r="G125" s="229" t="str">
        <f t="shared" si="21"/>
        <v xml:space="preserve"> pack</v>
      </c>
      <c r="H125" s="197">
        <v>440</v>
      </c>
      <c r="I125" s="197" t="str">
        <f t="shared" si="24"/>
        <v/>
      </c>
      <c r="J125" s="197">
        <v>1</v>
      </c>
      <c r="K125" s="197">
        <v>1</v>
      </c>
      <c r="L125" s="5"/>
      <c r="M125" s="130"/>
      <c r="N125" s="130"/>
      <c r="O125" s="4"/>
    </row>
    <row r="126" spans="1:15" hidden="1">
      <c r="A126" s="9"/>
      <c r="B126" s="9"/>
      <c r="C126" s="9"/>
      <c r="D126" s="197" t="str">
        <f t="shared" si="20"/>
        <v/>
      </c>
      <c r="E126" s="197" t="str">
        <f t="shared" si="17"/>
        <v>tap/cap</v>
      </c>
      <c r="F126" s="206" t="s">
        <v>1996</v>
      </c>
      <c r="G126" s="197" t="str">
        <f t="shared" si="21"/>
        <v xml:space="preserve"> pack</v>
      </c>
      <c r="H126" s="197"/>
      <c r="I126" s="197" t="str">
        <f t="shared" si="24"/>
        <v/>
      </c>
      <c r="J126" s="197"/>
      <c r="K126" s="197">
        <v>1</v>
      </c>
      <c r="L126" s="5"/>
    </row>
    <row r="127" spans="1:15">
      <c r="A127" s="56" t="s">
        <v>2174</v>
      </c>
      <c r="B127" s="56"/>
      <c r="C127" s="56"/>
      <c r="D127" s="56">
        <f t="shared" si="20"/>
        <v>1</v>
      </c>
      <c r="E127" s="56" t="str">
        <f t="shared" si="17"/>
        <v>tap/cap</v>
      </c>
      <c r="F127" s="308" t="s">
        <v>1960</v>
      </c>
      <c r="G127" s="56" t="str">
        <f t="shared" si="21"/>
        <v>1 pack</v>
      </c>
      <c r="H127" s="56">
        <v>450</v>
      </c>
      <c r="I127" s="56">
        <f t="shared" si="24"/>
        <v>450</v>
      </c>
      <c r="J127" s="56">
        <v>1</v>
      </c>
      <c r="K127" s="56">
        <v>0</v>
      </c>
      <c r="L127" s="5"/>
    </row>
    <row r="128" spans="1:15" hidden="1">
      <c r="A128" s="9"/>
      <c r="B128" s="9"/>
      <c r="C128" s="9"/>
      <c r="D128" s="197" t="str">
        <f t="shared" ref="D128:D134" si="29">IF( J128-K128 &gt; 0,J128-K128, "")</f>
        <v/>
      </c>
      <c r="E128" s="197" t="str">
        <f t="shared" si="17"/>
        <v>tap/cap</v>
      </c>
      <c r="F128" s="206" t="s">
        <v>1795</v>
      </c>
      <c r="G128" s="229" t="str">
        <f t="shared" si="21"/>
        <v xml:space="preserve"> pack</v>
      </c>
      <c r="H128" s="197">
        <v>520</v>
      </c>
      <c r="I128" s="197" t="str">
        <f t="shared" si="24"/>
        <v/>
      </c>
      <c r="J128" s="197">
        <v>1</v>
      </c>
      <c r="K128" s="197">
        <v>1</v>
      </c>
      <c r="L128" s="5"/>
    </row>
    <row r="129" spans="1:12" hidden="1">
      <c r="A129" s="9" t="s">
        <v>3</v>
      </c>
      <c r="B129" s="9"/>
      <c r="C129" s="9"/>
      <c r="D129" s="197" t="str">
        <f t="shared" si="29"/>
        <v/>
      </c>
      <c r="E129" s="197" t="str">
        <f t="shared" si="17"/>
        <v>tap/cap</v>
      </c>
      <c r="F129" s="206" t="s">
        <v>1794</v>
      </c>
      <c r="G129" s="268" t="str">
        <f t="shared" si="21"/>
        <v xml:space="preserve"> pack</v>
      </c>
      <c r="H129" s="197"/>
      <c r="I129" s="197" t="str">
        <f t="shared" si="24"/>
        <v/>
      </c>
      <c r="J129" s="197"/>
      <c r="K129" s="197"/>
      <c r="L129" s="5"/>
    </row>
    <row r="130" spans="1:12" hidden="1">
      <c r="A130" s="9"/>
      <c r="B130" s="9"/>
      <c r="C130" s="9"/>
      <c r="D130" s="197" t="str">
        <f t="shared" si="29"/>
        <v/>
      </c>
      <c r="E130" s="197" t="str">
        <f t="shared" si="17"/>
        <v>tap/cap</v>
      </c>
      <c r="F130" s="266" t="s">
        <v>1447</v>
      </c>
      <c r="G130" s="268" t="str">
        <f t="shared" si="21"/>
        <v xml:space="preserve"> pack</v>
      </c>
      <c r="H130" s="197">
        <v>320</v>
      </c>
      <c r="I130" s="197" t="str">
        <f t="shared" si="24"/>
        <v/>
      </c>
      <c r="J130" s="197">
        <v>2</v>
      </c>
      <c r="K130" s="197">
        <v>2</v>
      </c>
      <c r="L130" s="5"/>
    </row>
    <row r="131" spans="1:12" hidden="1">
      <c r="A131" s="9"/>
      <c r="B131" s="9"/>
      <c r="C131" s="9"/>
      <c r="D131" s="197" t="str">
        <f t="shared" si="29"/>
        <v/>
      </c>
      <c r="E131" s="197" t="str">
        <f t="shared" ref="E131:E138" si="30">IF(OR(ISNUMBER(SEARCH("gel",F131)),ISNUMBER(SEARCH("cream",F131)),ISNUMBER(SEARCH("oint",F131)),ISNUMBER(SEARCH("ointment",F131)),ISNUMBER(SEARCH("balm",F131))),"cream",IF(ISNUMBER(SEARCH("inj",F131)),"inj",IF(ISNUMBER(SEARCH("sachet",F131)),"sachet",IF(ISNUMBER(SEARCH("eye",F131)),"eye",IF(ISNUMBER(SEARCH("ear",F131)),"eye",IF(ISNUMBER(SEARCH("syp",F131)),"syp",IF(ISNUMBER(SEARCH("spray",F131)),"lotion",IF(ISNUMBER(SEARCH("lotion",F131)),"lotion",IF(ISNUMBER(SEARCH("susp",F131)),"syp",IF(ISNUMBER(SEARCH("drops",F131)),"syp",IF(ISNUMBER(SEARCH("soap",F131)),"soap",IF(ISNUMBER(SEARCH("solution",F131)),"syp",IF(ISNUMBER(SEARCH("liq",F131)),"syp",IF(ISNUMBER(SEARCH("inhaler",F131)),"inhaler",IF(ISNUMBER(SEARCH("evohaler",F131)),"inhaler","tap/cap")))))))))))))))</f>
        <v>tap/cap</v>
      </c>
      <c r="F131" s="266" t="s">
        <v>1956</v>
      </c>
      <c r="G131" s="268" t="str">
        <f t="shared" si="21"/>
        <v xml:space="preserve"> pack</v>
      </c>
      <c r="H131" s="197"/>
      <c r="I131" s="197" t="str">
        <f t="shared" si="24"/>
        <v/>
      </c>
      <c r="J131" s="197"/>
      <c r="K131" s="197">
        <v>3</v>
      </c>
      <c r="L131" s="5"/>
    </row>
    <row r="132" spans="1:12" hidden="1">
      <c r="A132" s="75"/>
      <c r="B132" s="75"/>
      <c r="C132" s="75"/>
      <c r="D132" s="294" t="str">
        <f t="shared" si="29"/>
        <v/>
      </c>
      <c r="E132" s="294" t="str">
        <f t="shared" si="30"/>
        <v>tap/cap</v>
      </c>
      <c r="F132" s="290" t="s">
        <v>312</v>
      </c>
      <c r="G132" s="293" t="str">
        <f t="shared" si="21"/>
        <v xml:space="preserve"> pack</v>
      </c>
      <c r="H132" s="294"/>
      <c r="I132" s="294" t="str">
        <f t="shared" si="24"/>
        <v/>
      </c>
      <c r="J132" s="294">
        <v>2</v>
      </c>
      <c r="K132" s="294">
        <v>2</v>
      </c>
      <c r="L132" s="5"/>
    </row>
    <row r="133" spans="1:12" hidden="1">
      <c r="A133" s="187">
        <v>44566</v>
      </c>
      <c r="B133" s="187" t="s">
        <v>2171</v>
      </c>
      <c r="C133" s="187">
        <v>9489</v>
      </c>
      <c r="D133" s="56" t="str">
        <f>IF( J133-K133 &gt; 0,J133-K133, "")</f>
        <v/>
      </c>
      <c r="E133" s="56" t="str">
        <f>IF(OR(ISNUMBER(SEARCH("gel",F133)),ISNUMBER(SEARCH("cream",F133)),ISNUMBER(SEARCH("oint",F133)),ISNUMBER(SEARCH("ointment",F133)),ISNUMBER(SEARCH("balm",F133))),"cream",IF(ISNUMBER(SEARCH("inj",F133)),"inj",IF(ISNUMBER(SEARCH("sachet",F133)),"sachet",IF(ISNUMBER(SEARCH("eye",F133)),"eye",IF(ISNUMBER(SEARCH("ear",F133)),"eye",IF(ISNUMBER(SEARCH("syp",F133)),"syp",IF(ISNUMBER(SEARCH("spray",F133)),"lotion",IF(ISNUMBER(SEARCH("lotion",F133)),"lotion",IF(ISNUMBER(SEARCH("susp",F133)),"syp",IF(ISNUMBER(SEARCH("drops",F133)),"syp",IF(ISNUMBER(SEARCH("soap",F133)),"soap",IF(ISNUMBER(SEARCH("solution",F133)),"syp",IF(ISNUMBER(SEARCH("liq",F133)),"syp",IF(ISNUMBER(SEARCH("inhaler",F133)),"inhaler",IF(ISNUMBER(SEARCH("evohaler",F133)),"inhaler","tap/cap")))))))))))))))</f>
        <v>tap/cap</v>
      </c>
      <c r="F133" s="308" t="s">
        <v>2051</v>
      </c>
      <c r="G133" s="360" t="str">
        <f>D133 &amp;" pack"</f>
        <v xml:space="preserve"> pack</v>
      </c>
      <c r="H133" s="56">
        <v>650</v>
      </c>
      <c r="I133" s="56" t="str">
        <f>IF( D133="", "",D133*H133)</f>
        <v/>
      </c>
      <c r="J133" s="56">
        <v>1</v>
      </c>
      <c r="K133" s="56">
        <v>1</v>
      </c>
      <c r="L133" s="5"/>
    </row>
    <row r="134" spans="1:12" hidden="1">
      <c r="A134" s="101" t="s">
        <v>1957</v>
      </c>
      <c r="B134" s="101"/>
      <c r="C134" s="101"/>
      <c r="D134" s="358" t="str">
        <f t="shared" si="29"/>
        <v/>
      </c>
      <c r="E134" s="358" t="str">
        <f t="shared" si="30"/>
        <v>tap/cap</v>
      </c>
      <c r="F134" s="359" t="s">
        <v>1958</v>
      </c>
      <c r="G134" s="358" t="str">
        <f t="shared" si="21"/>
        <v xml:space="preserve"> pack</v>
      </c>
      <c r="H134" s="358"/>
      <c r="I134" s="358"/>
      <c r="J134" s="358">
        <v>1</v>
      </c>
      <c r="K134" s="358">
        <v>1</v>
      </c>
      <c r="L134" s="5"/>
    </row>
    <row r="135" spans="1:12" hidden="1">
      <c r="A135" s="233"/>
      <c r="B135" s="233"/>
      <c r="C135" s="233"/>
      <c r="D135" s="309" t="str">
        <f>IF( J135-K135 &gt; 0,J135-K135, "")</f>
        <v/>
      </c>
      <c r="E135" s="309" t="str">
        <f t="shared" si="30"/>
        <v>tap/cap</v>
      </c>
      <c r="F135" s="310" t="s">
        <v>491</v>
      </c>
      <c r="G135" s="229" t="str">
        <f t="shared" si="21"/>
        <v xml:space="preserve"> pack</v>
      </c>
      <c r="H135" s="309">
        <v>380</v>
      </c>
      <c r="I135" s="309" t="str">
        <f>IF( D135="", "",D135*H135)</f>
        <v/>
      </c>
      <c r="J135" s="309">
        <v>3</v>
      </c>
      <c r="K135" s="309">
        <v>3</v>
      </c>
      <c r="L135" s="5"/>
    </row>
    <row r="136" spans="1:12" hidden="1">
      <c r="A136" s="9"/>
      <c r="B136" s="9"/>
      <c r="C136" s="9"/>
      <c r="D136" s="197" t="str">
        <f>IF( J136-K136 &gt; 0,J136-K136, "")</f>
        <v/>
      </c>
      <c r="E136" s="197" t="str">
        <f t="shared" si="30"/>
        <v>tap/cap</v>
      </c>
      <c r="F136" s="12" t="s">
        <v>708</v>
      </c>
      <c r="G136" s="197" t="str">
        <f t="shared" si="21"/>
        <v xml:space="preserve"> pack</v>
      </c>
      <c r="H136" s="197">
        <v>285</v>
      </c>
      <c r="I136" s="197" t="str">
        <f>IF( D136="", "",D136*H136)</f>
        <v/>
      </c>
      <c r="J136" s="197"/>
      <c r="K136" s="197"/>
      <c r="L136" s="5"/>
    </row>
    <row r="137" spans="1:12" hidden="1">
      <c r="A137" s="9"/>
      <c r="B137" s="9"/>
      <c r="C137" s="9"/>
      <c r="D137" s="197" t="str">
        <f>IF( J137-K137 &gt; 0,J137-K137, "")</f>
        <v/>
      </c>
      <c r="E137" s="197" t="str">
        <f t="shared" si="30"/>
        <v>tap/cap</v>
      </c>
      <c r="F137" s="12" t="s">
        <v>709</v>
      </c>
      <c r="G137" s="268" t="str">
        <f t="shared" si="21"/>
        <v xml:space="preserve"> pack</v>
      </c>
      <c r="H137" s="197"/>
      <c r="I137" s="197" t="str">
        <f>IF( D137="", "",D137*H137)</f>
        <v/>
      </c>
      <c r="J137" s="197"/>
      <c r="K137" s="197"/>
      <c r="L137" s="5"/>
    </row>
    <row r="138" spans="1:12" hidden="1">
      <c r="A138" s="9"/>
      <c r="B138" s="9"/>
      <c r="C138" s="9"/>
      <c r="D138" s="197" t="str">
        <f>IF( J138-K138 &gt; 0,J138-K138, "")</f>
        <v/>
      </c>
      <c r="E138" s="197" t="str">
        <f t="shared" si="30"/>
        <v>tap/cap</v>
      </c>
      <c r="F138" s="266" t="s">
        <v>1455</v>
      </c>
      <c r="G138" s="268" t="str">
        <f t="shared" si="21"/>
        <v xml:space="preserve"> pack</v>
      </c>
      <c r="H138" s="197"/>
      <c r="I138" s="197" t="str">
        <f>IF( D138="", "",D138*H138)</f>
        <v/>
      </c>
      <c r="J138" s="197"/>
      <c r="K138" s="197">
        <v>2</v>
      </c>
      <c r="L138" s="5"/>
    </row>
    <row r="139" spans="1:12" hidden="1">
      <c r="A139" s="9"/>
      <c r="B139" s="9"/>
      <c r="C139" s="9"/>
      <c r="D139" s="11"/>
      <c r="E139" s="11" t="s">
        <v>1857</v>
      </c>
      <c r="F139" s="12" t="s">
        <v>1907</v>
      </c>
      <c r="G139" s="94" t="str">
        <f t="shared" si="21"/>
        <v xml:space="preserve"> pack</v>
      </c>
      <c r="H139" s="11"/>
      <c r="I139" s="11"/>
      <c r="J139" s="11"/>
      <c r="K139" s="11"/>
      <c r="L139" s="5"/>
    </row>
    <row r="140" spans="1:12" hidden="1">
      <c r="A140" s="9"/>
      <c r="B140" s="9"/>
      <c r="C140" s="9"/>
      <c r="D140" s="11" t="str">
        <f>IF( J140-K140 &gt; 0,J140-K140, "")</f>
        <v/>
      </c>
      <c r="E140" s="11" t="s">
        <v>1857</v>
      </c>
      <c r="F140" s="12" t="s">
        <v>1900</v>
      </c>
      <c r="G140" s="94" t="str">
        <f t="shared" si="21"/>
        <v xml:space="preserve"> pack</v>
      </c>
      <c r="H140" s="11">
        <v>500</v>
      </c>
      <c r="I140" s="11" t="str">
        <f>IF( D140="", "",D140*H140)</f>
        <v/>
      </c>
      <c r="J140" s="11"/>
      <c r="K140" s="11"/>
      <c r="L140" s="5"/>
    </row>
    <row r="141" spans="1:12" hidden="1">
      <c r="A141" s="9"/>
      <c r="B141" s="9"/>
      <c r="C141" s="9"/>
      <c r="D141" s="11" t="str">
        <f>IF( J141-K141 &gt; 0,J141-K141, "")</f>
        <v/>
      </c>
      <c r="E141" s="11" t="s">
        <v>1857</v>
      </c>
      <c r="F141" s="12" t="s">
        <v>1400</v>
      </c>
      <c r="G141" s="94" t="str">
        <f t="shared" si="21"/>
        <v xml:space="preserve"> pack</v>
      </c>
      <c r="H141" s="11">
        <v>227</v>
      </c>
      <c r="I141" s="11" t="str">
        <f>IF( D141="", "",D141*H141)</f>
        <v/>
      </c>
      <c r="J141" s="11"/>
      <c r="K141" s="11"/>
      <c r="L141" s="5"/>
    </row>
    <row r="142" spans="1:12" hidden="1">
      <c r="A142" s="9"/>
      <c r="B142" s="9"/>
      <c r="C142" s="9"/>
      <c r="D142" s="11"/>
      <c r="E142" s="11" t="s">
        <v>1857</v>
      </c>
      <c r="F142" s="12" t="s">
        <v>1906</v>
      </c>
      <c r="G142" s="94" t="str">
        <f t="shared" si="21"/>
        <v xml:space="preserve"> pack</v>
      </c>
      <c r="H142" s="11"/>
      <c r="I142" s="11"/>
      <c r="J142" s="11"/>
      <c r="K142" s="11"/>
      <c r="L142" s="5"/>
    </row>
    <row r="143" spans="1:12" hidden="1">
      <c r="A143" s="9"/>
      <c r="B143" s="9"/>
      <c r="C143" s="9"/>
      <c r="D143" s="11"/>
      <c r="E143" s="11" t="s">
        <v>1857</v>
      </c>
      <c r="F143" s="12" t="s">
        <v>1842</v>
      </c>
      <c r="G143" s="94" t="str">
        <f t="shared" si="21"/>
        <v xml:space="preserve"> pack</v>
      </c>
      <c r="H143" s="11"/>
      <c r="I143" s="11" t="str">
        <f>IF( D143="", "",D143*H143)</f>
        <v/>
      </c>
      <c r="J143" s="11">
        <v>1</v>
      </c>
      <c r="K143" s="11"/>
      <c r="L143" s="5"/>
    </row>
    <row r="144" spans="1:12" hidden="1">
      <c r="F144" s="1"/>
      <c r="G144" s="1"/>
    </row>
    <row r="145" spans="6:7" hidden="1">
      <c r="F145" s="1"/>
      <c r="G145" s="1"/>
    </row>
    <row r="146" spans="6:7" hidden="1">
      <c r="F146" s="1"/>
      <c r="G146" s="1"/>
    </row>
    <row r="147" spans="6:7" hidden="1">
      <c r="F147" s="1"/>
      <c r="G147" s="1"/>
    </row>
    <row r="148" spans="6:7" hidden="1">
      <c r="F148" s="1"/>
      <c r="G148" s="1"/>
    </row>
    <row r="149" spans="6:7" hidden="1">
      <c r="F149" s="1"/>
      <c r="G149" s="1"/>
    </row>
    <row r="150" spans="6:7" hidden="1">
      <c r="F150" s="1"/>
      <c r="G150" s="1"/>
    </row>
    <row r="151" spans="6:7" hidden="1">
      <c r="F151" s="1"/>
      <c r="G151" s="1"/>
    </row>
    <row r="152" spans="6:7" hidden="1">
      <c r="F152" s="1"/>
      <c r="G152" s="1"/>
    </row>
    <row r="153" spans="6:7" hidden="1">
      <c r="F153" s="1"/>
      <c r="G153" s="1"/>
    </row>
    <row r="154" spans="6:7" hidden="1">
      <c r="F154" s="1"/>
      <c r="G154" s="1"/>
    </row>
    <row r="155" spans="6:7" hidden="1">
      <c r="F155" s="1"/>
      <c r="G155" s="1"/>
    </row>
    <row r="156" spans="6:7" hidden="1">
      <c r="F156" s="1"/>
      <c r="G156" s="1"/>
    </row>
    <row r="157" spans="6:7" hidden="1">
      <c r="F157" s="1"/>
      <c r="G157" s="1"/>
    </row>
    <row r="158" spans="6:7" hidden="1">
      <c r="F158" s="1"/>
      <c r="G158" s="1"/>
    </row>
    <row r="159" spans="6:7" hidden="1">
      <c r="F159" s="1"/>
      <c r="G159" s="1"/>
    </row>
    <row r="160" spans="6:7" hidden="1">
      <c r="F160" s="1"/>
      <c r="G160" s="1"/>
    </row>
    <row r="161" spans="6:7" hidden="1">
      <c r="F161" s="1"/>
      <c r="G161" s="1"/>
    </row>
    <row r="162" spans="6:7" hidden="1">
      <c r="F162" s="1"/>
      <c r="G162" s="1"/>
    </row>
    <row r="163" spans="6:7" hidden="1">
      <c r="F163" s="1"/>
      <c r="G163" s="1"/>
    </row>
    <row r="164" spans="6:7" hidden="1">
      <c r="F164" s="1"/>
      <c r="G164" s="1"/>
    </row>
    <row r="165" spans="6:7" hidden="1">
      <c r="F165" s="1"/>
      <c r="G165" s="1"/>
    </row>
    <row r="166" spans="6:7" hidden="1">
      <c r="F166" s="1"/>
      <c r="G166" s="1"/>
    </row>
    <row r="167" spans="6:7" hidden="1">
      <c r="F167" s="1"/>
      <c r="G167" s="1"/>
    </row>
    <row r="168" spans="6:7" hidden="1">
      <c r="F168" s="1"/>
      <c r="G168" s="1"/>
    </row>
    <row r="169" spans="6:7" hidden="1">
      <c r="F169" s="1"/>
      <c r="G169" s="1"/>
    </row>
    <row r="170" spans="6:7" hidden="1">
      <c r="F170" s="1"/>
      <c r="G170" s="1"/>
    </row>
    <row r="171" spans="6:7" hidden="1">
      <c r="F171" s="1"/>
      <c r="G171" s="1"/>
    </row>
    <row r="172" spans="6:7" hidden="1">
      <c r="F172" s="1"/>
      <c r="G172" s="1"/>
    </row>
    <row r="173" spans="6:7" hidden="1">
      <c r="F173" s="1"/>
      <c r="G173" s="1"/>
    </row>
    <row r="174" spans="6:7" hidden="1">
      <c r="F174" s="1"/>
      <c r="G174" s="1"/>
    </row>
    <row r="175" spans="6:7" hidden="1">
      <c r="F175" s="1"/>
      <c r="G175" s="1"/>
    </row>
    <row r="176" spans="6:7" hidden="1">
      <c r="F176" s="1"/>
      <c r="G176" s="1"/>
    </row>
    <row r="177" spans="6:7" hidden="1">
      <c r="F177" s="1"/>
      <c r="G177" s="1"/>
    </row>
    <row r="178" spans="6:7" hidden="1">
      <c r="F178" s="1"/>
      <c r="G178" s="1"/>
    </row>
    <row r="179" spans="6:7" hidden="1">
      <c r="F179" s="1"/>
      <c r="G179" s="1"/>
    </row>
    <row r="180" spans="6:7" hidden="1">
      <c r="F180" s="1"/>
      <c r="G180" s="1"/>
    </row>
    <row r="181" spans="6:7" hidden="1">
      <c r="F181" s="1"/>
      <c r="G181" s="1"/>
    </row>
    <row r="182" spans="6:7" hidden="1">
      <c r="F182" s="1"/>
      <c r="G182" s="1"/>
    </row>
    <row r="183" spans="6:7" hidden="1">
      <c r="F183" s="1"/>
      <c r="G183" s="1"/>
    </row>
    <row r="184" spans="6:7" hidden="1">
      <c r="F184" s="1"/>
      <c r="G184" s="1"/>
    </row>
    <row r="185" spans="6:7" hidden="1">
      <c r="F185" s="1"/>
      <c r="G185" s="1"/>
    </row>
    <row r="186" spans="6:7" hidden="1">
      <c r="F186" s="1"/>
      <c r="G186" s="1"/>
    </row>
    <row r="187" spans="6:7" hidden="1">
      <c r="F187" s="1"/>
      <c r="G187" s="1"/>
    </row>
    <row r="188" spans="6:7" hidden="1">
      <c r="F188" s="1"/>
      <c r="G188" s="1"/>
    </row>
    <row r="189" spans="6:7" hidden="1">
      <c r="F189" s="1"/>
      <c r="G189" s="1"/>
    </row>
    <row r="190" spans="6:7">
      <c r="F190" s="1"/>
      <c r="G190" s="1"/>
    </row>
    <row r="191" spans="6:7">
      <c r="F191" s="1"/>
      <c r="G191" s="1"/>
    </row>
    <row r="192" spans="6:7">
      <c r="F192" s="1"/>
      <c r="G192" s="1"/>
    </row>
    <row r="193" spans="6:7">
      <c r="F193" s="1"/>
      <c r="G193" s="1"/>
    </row>
    <row r="194" spans="6:7">
      <c r="F194" s="1"/>
      <c r="G194" s="1"/>
    </row>
    <row r="195" spans="6:7">
      <c r="F195" s="1"/>
      <c r="G195" s="1"/>
    </row>
    <row r="196" spans="6:7">
      <c r="F196" s="1"/>
      <c r="G196" s="1"/>
    </row>
    <row r="197" spans="6:7">
      <c r="F197" s="1"/>
      <c r="G197" s="1"/>
    </row>
    <row r="198" spans="6:7">
      <c r="F198" s="1"/>
      <c r="G198" s="1"/>
    </row>
    <row r="199" spans="6:7">
      <c r="F199" s="1"/>
      <c r="G199" s="1"/>
    </row>
    <row r="200" spans="6:7">
      <c r="F200" s="1"/>
      <c r="G200" s="1"/>
    </row>
    <row r="201" spans="6:7">
      <c r="F201" s="1"/>
      <c r="G201" s="1"/>
    </row>
    <row r="202" spans="6:7">
      <c r="F202" s="1"/>
      <c r="G202" s="1"/>
    </row>
    <row r="203" spans="6:7">
      <c r="F203" s="1"/>
      <c r="G203" s="1"/>
    </row>
    <row r="204" spans="6:7">
      <c r="F204" s="1"/>
      <c r="G204" s="1"/>
    </row>
    <row r="205" spans="6:7">
      <c r="F205" s="1"/>
      <c r="G205" s="1"/>
    </row>
    <row r="206" spans="6:7">
      <c r="F206" s="1"/>
      <c r="G206" s="1"/>
    </row>
    <row r="207" spans="6:7">
      <c r="F207" s="1"/>
      <c r="G207" s="1"/>
    </row>
    <row r="208" spans="6:7">
      <c r="F208" s="1"/>
      <c r="G208" s="1"/>
    </row>
    <row r="209" spans="6:7">
      <c r="F209" s="1"/>
      <c r="G209" s="1"/>
    </row>
    <row r="210" spans="6:7">
      <c r="F210" s="1"/>
      <c r="G210" s="1"/>
    </row>
    <row r="211" spans="6:7">
      <c r="F211" s="1"/>
      <c r="G211" s="1"/>
    </row>
    <row r="212" spans="6:7">
      <c r="F212" s="1"/>
      <c r="G212" s="1"/>
    </row>
  </sheetData>
  <autoFilter ref="D1:D189">
    <filterColumn colId="0">
      <customFilters>
        <customFilter operator="notEqual" val=" "/>
      </customFilters>
    </filterColumn>
  </autoFilter>
  <sortState ref="A2:L129">
    <sortCondition ref="E2:E129"/>
    <sortCondition ref="F2:F129"/>
  </sortState>
  <pageMargins left="0.7" right="0.7" top="0.28999999999999998" bottom="0.28000000000000003" header="0.17" footer="0.18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5"/>
  <cols>
    <col min="1" max="1" width="19.5703125" customWidth="1"/>
    <col min="2" max="2" width="10.140625" style="1" customWidth="1"/>
    <col min="3" max="3" width="11.140625" bestFit="1" customWidth="1"/>
    <col min="4" max="4" width="27.5703125" customWidth="1"/>
    <col min="5" max="5" width="11.5703125" style="98" customWidth="1"/>
    <col min="6" max="6" width="11.140625" style="1" customWidth="1"/>
    <col min="7" max="7" width="11" style="98" customWidth="1"/>
    <col min="8" max="8" width="11.140625" style="1" customWidth="1"/>
    <col min="9" max="9" width="14" style="1" customWidth="1"/>
  </cols>
  <sheetData>
    <row r="1" spans="1:9">
      <c r="A1" t="s">
        <v>2022</v>
      </c>
      <c r="B1" s="155" t="s">
        <v>83</v>
      </c>
      <c r="C1" s="19" t="s">
        <v>1845</v>
      </c>
      <c r="D1" s="305" t="s">
        <v>1860</v>
      </c>
      <c r="E1" s="155" t="s">
        <v>82</v>
      </c>
      <c r="F1" s="19" t="s">
        <v>1718</v>
      </c>
      <c r="G1" s="19" t="s">
        <v>1790</v>
      </c>
      <c r="H1" s="19" t="s">
        <v>1846</v>
      </c>
      <c r="I1" s="19" t="s">
        <v>1847</v>
      </c>
    </row>
    <row r="2" spans="1:9">
      <c r="A2" s="18"/>
      <c r="B2" s="254" t="str">
        <f t="shared" ref="B2:B30" si="0">IF( H2-I2 &gt; 0,H2-I2, "")</f>
        <v/>
      </c>
      <c r="C2" s="246" t="s">
        <v>699</v>
      </c>
      <c r="D2" s="116" t="s">
        <v>1809</v>
      </c>
      <c r="E2" s="246" t="str">
        <f>B2&amp; " pack"</f>
        <v xml:space="preserve"> pack</v>
      </c>
      <c r="F2" s="251">
        <v>50</v>
      </c>
      <c r="G2" s="251" t="str">
        <f t="shared" ref="G2:G8" si="1">IF( B2="", "",B2*F2)</f>
        <v/>
      </c>
      <c r="H2" s="246">
        <v>1</v>
      </c>
      <c r="I2" s="250">
        <v>1</v>
      </c>
    </row>
    <row r="3" spans="1:9">
      <c r="A3" s="57" t="s">
        <v>2156</v>
      </c>
      <c r="B3" s="254">
        <f t="shared" si="0"/>
        <v>3</v>
      </c>
      <c r="C3" s="56" t="s">
        <v>699</v>
      </c>
      <c r="D3" s="57" t="s">
        <v>2101</v>
      </c>
      <c r="E3" s="246" t="str">
        <f>B3&amp; " pack"</f>
        <v>3 pack</v>
      </c>
      <c r="F3" s="374">
        <v>150</v>
      </c>
      <c r="G3" s="374"/>
      <c r="H3" s="56">
        <v>3</v>
      </c>
      <c r="I3" s="375">
        <v>0</v>
      </c>
    </row>
    <row r="4" spans="1:9">
      <c r="A4" s="18"/>
      <c r="B4" s="254">
        <f t="shared" si="0"/>
        <v>1</v>
      </c>
      <c r="C4" s="103" t="s">
        <v>1856</v>
      </c>
      <c r="D4" s="102" t="s">
        <v>1813</v>
      </c>
      <c r="E4" s="103" t="str">
        <f t="shared" ref="E4:E30" si="2">B4&amp; " pack"</f>
        <v>1 pack</v>
      </c>
      <c r="F4" s="103"/>
      <c r="G4" s="279">
        <f t="shared" si="1"/>
        <v>0</v>
      </c>
      <c r="H4" s="103">
        <v>1</v>
      </c>
      <c r="I4" s="103">
        <v>0</v>
      </c>
    </row>
    <row r="5" spans="1:9">
      <c r="A5" s="18" t="s">
        <v>2102</v>
      </c>
      <c r="B5" s="254">
        <f t="shared" si="0"/>
        <v>3</v>
      </c>
      <c r="C5" s="103" t="s">
        <v>1856</v>
      </c>
      <c r="D5" s="102" t="s">
        <v>1815</v>
      </c>
      <c r="E5" s="103" t="str">
        <f t="shared" si="2"/>
        <v>3 pack</v>
      </c>
      <c r="F5" s="103"/>
      <c r="G5" s="279">
        <f t="shared" si="1"/>
        <v>0</v>
      </c>
      <c r="H5" s="103">
        <v>3</v>
      </c>
      <c r="I5" s="103">
        <v>0</v>
      </c>
    </row>
    <row r="6" spans="1:9">
      <c r="A6" s="18"/>
      <c r="B6" s="254" t="str">
        <f t="shared" si="0"/>
        <v/>
      </c>
      <c r="C6" s="103" t="s">
        <v>1856</v>
      </c>
      <c r="D6" s="102" t="s">
        <v>1816</v>
      </c>
      <c r="E6" s="103" t="str">
        <f t="shared" si="2"/>
        <v xml:space="preserve"> pack</v>
      </c>
      <c r="F6" s="103"/>
      <c r="G6" s="279" t="str">
        <f t="shared" si="1"/>
        <v/>
      </c>
      <c r="H6" s="103">
        <v>4</v>
      </c>
      <c r="I6" s="103">
        <v>4</v>
      </c>
    </row>
    <row r="7" spans="1:9">
      <c r="A7" s="18"/>
      <c r="B7" s="244" t="str">
        <f t="shared" si="0"/>
        <v/>
      </c>
      <c r="C7" s="11" t="s">
        <v>700</v>
      </c>
      <c r="D7" s="17" t="s">
        <v>1589</v>
      </c>
      <c r="E7" s="11" t="str">
        <f t="shared" si="2"/>
        <v xml:space="preserve"> pack</v>
      </c>
      <c r="F7" s="11"/>
      <c r="G7" s="280" t="str">
        <f t="shared" si="1"/>
        <v/>
      </c>
      <c r="H7" s="11">
        <v>1</v>
      </c>
      <c r="I7" s="11">
        <v>1</v>
      </c>
    </row>
    <row r="8" spans="1:9">
      <c r="A8" s="18"/>
      <c r="B8" s="244" t="str">
        <f t="shared" si="0"/>
        <v/>
      </c>
      <c r="C8" s="11" t="s">
        <v>700</v>
      </c>
      <c r="D8" s="17" t="s">
        <v>1501</v>
      </c>
      <c r="E8" s="11" t="str">
        <f t="shared" si="2"/>
        <v xml:space="preserve"> pack</v>
      </c>
      <c r="F8" s="11"/>
      <c r="G8" s="280" t="str">
        <f t="shared" si="1"/>
        <v/>
      </c>
      <c r="H8" s="11">
        <v>1</v>
      </c>
      <c r="I8" s="11">
        <v>1</v>
      </c>
    </row>
    <row r="9" spans="1:9">
      <c r="A9" s="18"/>
      <c r="B9" s="244" t="str">
        <f t="shared" si="0"/>
        <v/>
      </c>
      <c r="C9" s="11" t="s">
        <v>700</v>
      </c>
      <c r="D9" s="17" t="s">
        <v>1950</v>
      </c>
      <c r="E9" s="11" t="str">
        <f t="shared" si="2"/>
        <v xml:space="preserve"> pack</v>
      </c>
      <c r="F9" s="11"/>
      <c r="G9" s="280"/>
      <c r="H9" s="11"/>
      <c r="I9" s="11"/>
    </row>
    <row r="10" spans="1:9">
      <c r="A10" s="18"/>
      <c r="B10" s="244" t="str">
        <f t="shared" si="0"/>
        <v/>
      </c>
      <c r="C10" s="11" t="s">
        <v>700</v>
      </c>
      <c r="D10" s="17" t="s">
        <v>1859</v>
      </c>
      <c r="E10" s="11" t="str">
        <f t="shared" si="2"/>
        <v xml:space="preserve"> pack</v>
      </c>
      <c r="F10" s="11">
        <v>108</v>
      </c>
      <c r="G10" s="280" t="str">
        <f>IF( B10="", "",B10*F10)</f>
        <v/>
      </c>
      <c r="H10" s="11">
        <v>2</v>
      </c>
      <c r="I10" s="11">
        <v>2</v>
      </c>
    </row>
    <row r="11" spans="1:9">
      <c r="A11" s="18"/>
      <c r="B11" s="244" t="str">
        <f t="shared" si="0"/>
        <v/>
      </c>
      <c r="C11" s="11" t="s">
        <v>700</v>
      </c>
      <c r="D11" s="17" t="s">
        <v>1858</v>
      </c>
      <c r="E11" s="11" t="str">
        <f t="shared" si="2"/>
        <v xml:space="preserve"> pack</v>
      </c>
      <c r="F11" s="11">
        <v>78</v>
      </c>
      <c r="G11" s="280" t="str">
        <f>IF( B11="", "",B11*F11)</f>
        <v/>
      </c>
      <c r="H11" s="11">
        <v>1</v>
      </c>
      <c r="I11" s="11">
        <v>1</v>
      </c>
    </row>
    <row r="12" spans="1:9">
      <c r="A12" s="18"/>
      <c r="B12" s="273" t="str">
        <f t="shared" si="0"/>
        <v/>
      </c>
      <c r="C12" s="27" t="str">
        <f t="shared" ref="C12:C25" si="3">IF(OR(ISNUMBER(SEARCH("gel",D12)),ISNUMBER(SEARCH("cream",D12)),ISNUMBER(SEARCH("oint",D12)),ISNUMBER(SEARCH("ointment",D12)),ISNUMBER(SEARCH("balm",D12))),"cream",IF(ISNUMBER(SEARCH("inj",D12)),"inj",IF(ISNUMBER(SEARCH("sachet",D12)),"sachet",IF(ISNUMBER(SEARCH("eye",D12)),"eye",IF(ISNUMBER(SEARCH("ear",D12)),"eye",IF(ISNUMBER(SEARCH("syp",D12)),"syp",IF(ISNUMBER(SEARCH("spray",D12)),"lotion",IF(ISNUMBER(SEARCH("lotion",D12)),"lotion",IF(ISNUMBER(SEARCH("susp",D12)),"syp",IF(ISNUMBER(SEARCH("drops",D12)),"syp",IF(ISNUMBER(SEARCH("soap",D12)),"soap",IF(ISNUMBER(SEARCH("solution",D12)),"syp",IF(ISNUMBER(SEARCH("liq",D12)),"syp",IF(ISNUMBER(SEARCH("inhaler",D12)),"inhaler",IF(ISNUMBER(SEARCH("evohaler",D12)),"inhaler","tap/cap")))))))))))))))</f>
        <v>tap/cap</v>
      </c>
      <c r="D12" s="28" t="s">
        <v>1330</v>
      </c>
      <c r="E12" s="27" t="str">
        <f t="shared" si="2"/>
        <v xml:space="preserve"> pack</v>
      </c>
      <c r="F12" s="27"/>
      <c r="G12" s="281" t="str">
        <f>IF( B12="", "",B12*F12)</f>
        <v/>
      </c>
      <c r="H12" s="27">
        <v>2</v>
      </c>
      <c r="I12" s="27">
        <v>2</v>
      </c>
    </row>
    <row r="13" spans="1:9">
      <c r="A13" s="18"/>
      <c r="B13" s="273" t="str">
        <f t="shared" si="0"/>
        <v/>
      </c>
      <c r="C13" s="27" t="str">
        <f t="shared" si="3"/>
        <v>tap/cap</v>
      </c>
      <c r="D13" s="28" t="s">
        <v>869</v>
      </c>
      <c r="E13" s="27" t="str">
        <f t="shared" si="2"/>
        <v xml:space="preserve"> pack</v>
      </c>
      <c r="F13" s="27"/>
      <c r="G13" s="281" t="str">
        <f>IF( B13="", "",B13*F13)</f>
        <v/>
      </c>
      <c r="H13" s="27"/>
      <c r="I13" s="27"/>
    </row>
    <row r="14" spans="1:9">
      <c r="A14" s="18"/>
      <c r="B14" s="273" t="str">
        <f t="shared" si="0"/>
        <v/>
      </c>
      <c r="C14" s="27" t="str">
        <f t="shared" si="3"/>
        <v>tap/cap</v>
      </c>
      <c r="D14" s="28" t="s">
        <v>1953</v>
      </c>
      <c r="E14" s="27" t="str">
        <f t="shared" si="2"/>
        <v xml:space="preserve"> pack</v>
      </c>
      <c r="F14" s="27"/>
      <c r="G14" s="281"/>
      <c r="H14" s="27">
        <v>1</v>
      </c>
      <c r="I14" s="27">
        <v>1</v>
      </c>
    </row>
    <row r="15" spans="1:9">
      <c r="A15" s="18"/>
      <c r="B15" s="273" t="str">
        <f t="shared" si="0"/>
        <v/>
      </c>
      <c r="C15" s="27" t="str">
        <f t="shared" si="3"/>
        <v>tap/cap</v>
      </c>
      <c r="D15" s="28" t="s">
        <v>1373</v>
      </c>
      <c r="E15" s="27" t="str">
        <f t="shared" si="2"/>
        <v xml:space="preserve"> pack</v>
      </c>
      <c r="F15" s="27">
        <v>86</v>
      </c>
      <c r="G15" s="281" t="str">
        <f t="shared" ref="G15:G30" si="4">IF( B15="", "",B15*F15)</f>
        <v/>
      </c>
      <c r="H15" s="27"/>
      <c r="I15" s="27"/>
    </row>
    <row r="16" spans="1:9">
      <c r="A16" s="18"/>
      <c r="B16" s="273" t="str">
        <f t="shared" si="0"/>
        <v/>
      </c>
      <c r="C16" s="27" t="str">
        <f t="shared" si="3"/>
        <v>tap/cap</v>
      </c>
      <c r="D16" s="28" t="s">
        <v>1659</v>
      </c>
      <c r="E16" s="27" t="str">
        <f t="shared" si="2"/>
        <v xml:space="preserve"> pack</v>
      </c>
      <c r="F16" s="27">
        <v>175</v>
      </c>
      <c r="G16" s="281" t="str">
        <f t="shared" si="4"/>
        <v/>
      </c>
      <c r="H16" s="27">
        <v>1</v>
      </c>
      <c r="I16" s="27">
        <v>1</v>
      </c>
    </row>
    <row r="17" spans="1:9">
      <c r="A17" s="18"/>
      <c r="B17" s="273" t="str">
        <f t="shared" si="0"/>
        <v/>
      </c>
      <c r="C17" s="27" t="str">
        <f t="shared" si="3"/>
        <v>tap/cap</v>
      </c>
      <c r="D17" s="28" t="s">
        <v>2000</v>
      </c>
      <c r="E17" s="27" t="str">
        <f t="shared" si="2"/>
        <v xml:space="preserve"> pack</v>
      </c>
      <c r="F17" s="27"/>
      <c r="G17" s="281" t="str">
        <f t="shared" si="4"/>
        <v/>
      </c>
      <c r="H17" s="27">
        <v>1</v>
      </c>
      <c r="I17" s="27">
        <v>1</v>
      </c>
    </row>
    <row r="18" spans="1:9">
      <c r="A18" s="18"/>
      <c r="B18" s="273" t="str">
        <f t="shared" si="0"/>
        <v/>
      </c>
      <c r="C18" s="27" t="str">
        <f t="shared" si="3"/>
        <v>tap/cap</v>
      </c>
      <c r="D18" s="28" t="s">
        <v>1817</v>
      </c>
      <c r="E18" s="27" t="str">
        <f t="shared" si="2"/>
        <v xml:space="preserve"> pack</v>
      </c>
      <c r="F18" s="27"/>
      <c r="G18" s="281" t="str">
        <f t="shared" si="4"/>
        <v/>
      </c>
      <c r="H18" s="27">
        <v>2</v>
      </c>
      <c r="I18" s="27">
        <v>2</v>
      </c>
    </row>
    <row r="19" spans="1:9">
      <c r="A19" s="18"/>
      <c r="B19" s="273" t="str">
        <f t="shared" si="0"/>
        <v/>
      </c>
      <c r="C19" s="27" t="str">
        <f t="shared" si="3"/>
        <v>tap/cap</v>
      </c>
      <c r="D19" s="28" t="s">
        <v>1818</v>
      </c>
      <c r="E19" s="27" t="str">
        <f t="shared" si="2"/>
        <v xml:space="preserve"> pack</v>
      </c>
      <c r="F19" s="27"/>
      <c r="G19" s="281" t="str">
        <f t="shared" si="4"/>
        <v/>
      </c>
      <c r="H19" s="27"/>
      <c r="I19" s="27"/>
    </row>
    <row r="20" spans="1:9">
      <c r="A20" s="18"/>
      <c r="B20" s="273" t="str">
        <f t="shared" si="0"/>
        <v/>
      </c>
      <c r="C20" s="27" t="str">
        <f t="shared" si="3"/>
        <v>tap/cap</v>
      </c>
      <c r="D20" s="28" t="s">
        <v>897</v>
      </c>
      <c r="E20" s="27" t="str">
        <f t="shared" si="2"/>
        <v xml:space="preserve"> pack</v>
      </c>
      <c r="F20" s="27"/>
      <c r="G20" s="281" t="str">
        <f t="shared" si="4"/>
        <v/>
      </c>
      <c r="H20" s="27">
        <v>1</v>
      </c>
      <c r="I20" s="27">
        <v>1</v>
      </c>
    </row>
    <row r="21" spans="1:9" ht="17.25" customHeight="1">
      <c r="A21" s="18"/>
      <c r="B21" s="273" t="str">
        <f t="shared" si="0"/>
        <v/>
      </c>
      <c r="C21" s="27" t="str">
        <f t="shared" si="3"/>
        <v>tap/cap</v>
      </c>
      <c r="D21" s="28" t="s">
        <v>1822</v>
      </c>
      <c r="E21" s="27" t="str">
        <f t="shared" si="2"/>
        <v xml:space="preserve"> pack</v>
      </c>
      <c r="F21" s="27">
        <v>120</v>
      </c>
      <c r="G21" s="281" t="str">
        <f t="shared" si="4"/>
        <v/>
      </c>
      <c r="H21" s="27"/>
      <c r="I21" s="27"/>
    </row>
    <row r="22" spans="1:9">
      <c r="A22" s="18"/>
      <c r="B22" s="273" t="str">
        <f t="shared" si="0"/>
        <v/>
      </c>
      <c r="C22" s="27" t="str">
        <f t="shared" si="3"/>
        <v>tap/cap</v>
      </c>
      <c r="D22" s="28" t="s">
        <v>892</v>
      </c>
      <c r="E22" s="27" t="str">
        <f t="shared" si="2"/>
        <v xml:space="preserve"> pack</v>
      </c>
      <c r="F22" s="27"/>
      <c r="G22" s="281" t="str">
        <f t="shared" si="4"/>
        <v/>
      </c>
      <c r="H22" s="27">
        <v>6</v>
      </c>
      <c r="I22" s="27">
        <v>6</v>
      </c>
    </row>
    <row r="23" spans="1:9">
      <c r="A23" s="18"/>
      <c r="B23" s="273" t="str">
        <f t="shared" si="0"/>
        <v/>
      </c>
      <c r="C23" s="27" t="str">
        <f t="shared" si="3"/>
        <v>tap/cap</v>
      </c>
      <c r="D23" s="28" t="s">
        <v>1819</v>
      </c>
      <c r="E23" s="27" t="str">
        <f t="shared" si="2"/>
        <v xml:space="preserve"> pack</v>
      </c>
      <c r="F23" s="27">
        <v>180</v>
      </c>
      <c r="G23" s="281" t="str">
        <f t="shared" si="4"/>
        <v/>
      </c>
      <c r="H23" s="27">
        <v>1</v>
      </c>
      <c r="I23" s="27">
        <v>12</v>
      </c>
    </row>
    <row r="24" spans="1:9">
      <c r="A24" s="18"/>
      <c r="B24" s="273" t="str">
        <f t="shared" si="0"/>
        <v/>
      </c>
      <c r="C24" s="27" t="str">
        <f t="shared" si="3"/>
        <v>tap/cap</v>
      </c>
      <c r="D24" s="28" t="s">
        <v>1820</v>
      </c>
      <c r="E24" s="27" t="str">
        <f t="shared" si="2"/>
        <v xml:space="preserve"> pack</v>
      </c>
      <c r="F24" s="27"/>
      <c r="G24" s="281" t="str">
        <f t="shared" si="4"/>
        <v/>
      </c>
      <c r="H24" s="27"/>
      <c r="I24" s="27"/>
    </row>
    <row r="25" spans="1:9">
      <c r="A25" s="18"/>
      <c r="B25" s="273" t="str">
        <f t="shared" si="0"/>
        <v/>
      </c>
      <c r="C25" s="27" t="str">
        <f t="shared" si="3"/>
        <v>tap/cap</v>
      </c>
      <c r="D25" s="28" t="s">
        <v>1821</v>
      </c>
      <c r="E25" s="27" t="str">
        <f t="shared" si="2"/>
        <v xml:space="preserve"> pack</v>
      </c>
      <c r="F25" s="27">
        <v>200</v>
      </c>
      <c r="G25" s="281" t="str">
        <f t="shared" si="4"/>
        <v/>
      </c>
      <c r="H25" s="27">
        <v>1</v>
      </c>
      <c r="I25" s="27">
        <v>1</v>
      </c>
    </row>
    <row r="26" spans="1:9">
      <c r="A26" s="18"/>
      <c r="B26" s="249" t="str">
        <f t="shared" si="0"/>
        <v/>
      </c>
      <c r="C26" s="246" t="s">
        <v>1848</v>
      </c>
      <c r="D26" s="116" t="s">
        <v>1814</v>
      </c>
      <c r="E26" s="246" t="str">
        <f t="shared" si="2"/>
        <v xml:space="preserve"> pack</v>
      </c>
      <c r="F26" s="246">
        <v>245</v>
      </c>
      <c r="G26" s="251" t="str">
        <f t="shared" si="4"/>
        <v/>
      </c>
      <c r="H26" s="246">
        <v>1</v>
      </c>
      <c r="I26" s="246">
        <v>1</v>
      </c>
    </row>
    <row r="27" spans="1:9">
      <c r="A27" s="18"/>
      <c r="B27" s="249" t="str">
        <f t="shared" si="0"/>
        <v/>
      </c>
      <c r="C27" s="246" t="s">
        <v>1848</v>
      </c>
      <c r="D27" s="116" t="s">
        <v>1954</v>
      </c>
      <c r="E27" s="246" t="str">
        <f t="shared" si="2"/>
        <v xml:space="preserve"> pack</v>
      </c>
      <c r="F27" s="246">
        <v>75</v>
      </c>
      <c r="G27" s="251" t="str">
        <f t="shared" si="4"/>
        <v/>
      </c>
      <c r="H27" s="246">
        <v>1</v>
      </c>
      <c r="I27" s="246">
        <v>1</v>
      </c>
    </row>
    <row r="28" spans="1:9" ht="15.75" customHeight="1">
      <c r="A28" s="18"/>
      <c r="B28" s="249" t="str">
        <f t="shared" si="0"/>
        <v/>
      </c>
      <c r="C28" s="246" t="s">
        <v>1848</v>
      </c>
      <c r="D28" s="116" t="s">
        <v>1356</v>
      </c>
      <c r="E28" s="246" t="str">
        <f t="shared" si="2"/>
        <v xml:space="preserve"> pack</v>
      </c>
      <c r="F28" s="246">
        <v>175</v>
      </c>
      <c r="G28" s="251" t="str">
        <f t="shared" si="4"/>
        <v/>
      </c>
      <c r="H28" s="246"/>
      <c r="I28" s="246"/>
    </row>
    <row r="29" spans="1:9">
      <c r="A29" s="18"/>
      <c r="B29" s="249" t="str">
        <f t="shared" si="0"/>
        <v/>
      </c>
      <c r="C29" s="246" t="s">
        <v>1848</v>
      </c>
      <c r="D29" s="116" t="s">
        <v>1372</v>
      </c>
      <c r="E29" s="246" t="str">
        <f t="shared" si="2"/>
        <v xml:space="preserve"> pack</v>
      </c>
      <c r="F29" s="246">
        <v>75</v>
      </c>
      <c r="G29" s="251" t="str">
        <f t="shared" si="4"/>
        <v/>
      </c>
      <c r="H29" s="246"/>
      <c r="I29" s="246"/>
    </row>
    <row r="30" spans="1:9">
      <c r="A30" s="18"/>
      <c r="B30" s="273" t="str">
        <f t="shared" si="0"/>
        <v/>
      </c>
      <c r="C30" s="27" t="s">
        <v>1857</v>
      </c>
      <c r="D30" s="28" t="s">
        <v>893</v>
      </c>
      <c r="E30" s="27" t="str">
        <f t="shared" si="2"/>
        <v xml:space="preserve"> pack</v>
      </c>
      <c r="F30" s="27">
        <v>100</v>
      </c>
      <c r="G30" s="281" t="str">
        <f t="shared" si="4"/>
        <v/>
      </c>
      <c r="H30" s="27"/>
      <c r="I30" s="27"/>
    </row>
    <row r="31" spans="1:9">
      <c r="A31" s="101" t="s">
        <v>2158</v>
      </c>
      <c r="B31" s="311"/>
      <c r="C31" s="56" t="s">
        <v>1857</v>
      </c>
      <c r="E31" s="56" t="str">
        <f t="shared" ref="E31" si="5">B31&amp; " pack"</f>
        <v xml:space="preserve"> pack</v>
      </c>
      <c r="F31" s="56">
        <v>500</v>
      </c>
      <c r="G31" s="374" t="str">
        <f t="shared" ref="G31" si="6">IF( B31="", "",B31*F31)</f>
        <v/>
      </c>
      <c r="H31" s="56">
        <v>1</v>
      </c>
      <c r="I31" s="56">
        <v>0.5</v>
      </c>
    </row>
  </sheetData>
  <autoFilter ref="B1:B35"/>
  <sortState ref="A3:J29">
    <sortCondition ref="C3:C29"/>
    <sortCondition ref="D3:D29"/>
  </sortState>
  <pageMargins left="0.7" right="0.7" top="0.5600000000000000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pane ySplit="1" topLeftCell="A8" activePane="bottomLeft" state="frozen"/>
      <selection pane="bottomLeft" activeCell="D22" sqref="D22"/>
    </sheetView>
  </sheetViews>
  <sheetFormatPr defaultRowHeight="15"/>
  <cols>
    <col min="1" max="1" width="15.5703125" style="1" customWidth="1"/>
    <col min="2" max="3" width="10.140625" style="1" customWidth="1"/>
    <col min="4" max="4" width="29.42578125" customWidth="1"/>
    <col min="5" max="9" width="12.85546875" style="1" customWidth="1"/>
    <col min="10" max="10" width="29.28515625" customWidth="1"/>
  </cols>
  <sheetData>
    <row r="1" spans="1:10" ht="21" customHeight="1">
      <c r="A1" s="2" t="s">
        <v>1999</v>
      </c>
      <c r="B1" s="2" t="s">
        <v>83</v>
      </c>
      <c r="C1" s="2" t="s">
        <v>1845</v>
      </c>
      <c r="D1" s="2" t="s">
        <v>1934</v>
      </c>
      <c r="E1" s="2" t="s">
        <v>71</v>
      </c>
      <c r="F1" s="2" t="s">
        <v>1718</v>
      </c>
      <c r="G1" s="2" t="s">
        <v>1790</v>
      </c>
      <c r="H1" s="2" t="s">
        <v>1846</v>
      </c>
      <c r="I1" s="19" t="s">
        <v>1847</v>
      </c>
      <c r="J1" s="66" t="s">
        <v>1769</v>
      </c>
    </row>
    <row r="2" spans="1:10">
      <c r="A2" s="9"/>
      <c r="B2" s="244" t="str">
        <f t="shared" ref="B2:B52" si="0">IF( H2-I2 &gt; 0,H2-I2, "")</f>
        <v/>
      </c>
      <c r="C2" s="11" t="str">
        <f>IF(OR(ISNUMBER(SEARCH("gel",D2)),ISNUMBER(SEARCH("cream",D2)),ISNUMBER(SEARCH("oint",D2)),ISNUMBER(SEARCH("ointment",D2)),ISNUMBER(SEARCH("balm",D2))),"cream",IF(ISNUMBER(SEARCH("inj",D2)),"inj",IF(ISNUMBER(SEARCH("sachet",D2)),"sachet",IF(ISNUMBER(SEARCH("eye",D2)),"eye",IF(ISNUMBER(SEARCH("ear",D2)),"eye",IF(ISNUMBER(SEARCH("syp",D2)),"syp",IF(ISNUMBER(SEARCH("spray",D2)),"lotion",IF(ISNUMBER(SEARCH("lotion",D2)),"lotion",IF(ISNUMBER(SEARCH("susp",D2)),"syp",IF(ISNUMBER(SEARCH("drops",D2)),"syp",IF(ISNUMBER(SEARCH("soap",D2)),"soap",IF(ISNUMBER(SEARCH("solution",D2)),"syp",IF(ISNUMBER(SEARCH("liq",D2)),"syp",IF(ISNUMBER(SEARCH("inhaler",D2)),"inhaler",IF(ISNUMBER(SEARCH("evohaler",D2)),"inhaler","tap/cap")))))))))))))))</f>
        <v>cream</v>
      </c>
      <c r="D2" s="252" t="s">
        <v>1306</v>
      </c>
      <c r="E2" s="244" t="str">
        <f t="shared" ref="E2:E52" si="1">B2 &amp;" pack"</f>
        <v xml:space="preserve"> pack</v>
      </c>
      <c r="F2" s="244">
        <v>60</v>
      </c>
      <c r="G2" s="244" t="str">
        <f t="shared" ref="G2:G9" si="2">IF( B2="", "",B2*F2)</f>
        <v/>
      </c>
      <c r="H2" s="11">
        <v>3</v>
      </c>
      <c r="I2" s="253">
        <v>3</v>
      </c>
      <c r="J2" s="37" t="s">
        <v>1366</v>
      </c>
    </row>
    <row r="3" spans="1:10">
      <c r="A3" s="9"/>
      <c r="B3" s="244" t="str">
        <f t="shared" si="0"/>
        <v/>
      </c>
      <c r="C3" s="11" t="str">
        <f>IF(OR(ISNUMBER(SEARCH("gel",D3)),ISNUMBER(SEARCH("cream",D3)),ISNUMBER(SEARCH("oint",D3)),ISNUMBER(SEARCH("ointment",D3)),ISNUMBER(SEARCH("balm",D3))),"cream",IF(ISNUMBER(SEARCH("inj",D3)),"inj",IF(ISNUMBER(SEARCH("sachet",D3)),"sachet",IF(ISNUMBER(SEARCH("eye",D3)),"eye",IF(ISNUMBER(SEARCH("ear",D3)),"eye",IF(ISNUMBER(SEARCH("syp",D3)),"syp",IF(ISNUMBER(SEARCH("spray",D3)),"lotion",IF(ISNUMBER(SEARCH("lotion",D3)),"lotion",IF(ISNUMBER(SEARCH("susp",D3)),"syp",IF(ISNUMBER(SEARCH("drops",D3)),"syp",IF(ISNUMBER(SEARCH("soap",D3)),"soap",IF(ISNUMBER(SEARCH("solution",D3)),"syp",IF(ISNUMBER(SEARCH("liq",D3)),"syp",IF(ISNUMBER(SEARCH("inhaler",D3)),"inhaler",IF(ISNUMBER(SEARCH("evohaler",D3)),"inhaler","tap/cap")))))))))))))))</f>
        <v>cream</v>
      </c>
      <c r="D3" s="252" t="s">
        <v>1971</v>
      </c>
      <c r="E3" s="244" t="str">
        <f t="shared" si="1"/>
        <v xml:space="preserve"> pack</v>
      </c>
      <c r="F3" s="244">
        <v>80</v>
      </c>
      <c r="G3" s="244" t="str">
        <f t="shared" si="2"/>
        <v/>
      </c>
      <c r="H3" s="244">
        <v>3</v>
      </c>
      <c r="I3" s="244">
        <v>3</v>
      </c>
      <c r="J3" s="66" t="s">
        <v>265</v>
      </c>
    </row>
    <row r="4" spans="1:10">
      <c r="A4" s="9"/>
      <c r="B4" s="244" t="str">
        <f t="shared" si="0"/>
        <v/>
      </c>
      <c r="C4" s="11" t="str">
        <f>IF(OR(ISNUMBER(SEARCH("gel",D4)),ISNUMBER(SEARCH("cream",D4)),ISNUMBER(SEARCH("oint",D4)),ISNUMBER(SEARCH("ointment",D4)),ISNUMBER(SEARCH("balm",D4))),"cream",IF(ISNUMBER(SEARCH("inj",D4)),"inj",IF(ISNUMBER(SEARCH("sachet",D4)),"sachet",IF(ISNUMBER(SEARCH("eye",D4)),"eye",IF(ISNUMBER(SEARCH("ear",D4)),"eye",IF(ISNUMBER(SEARCH("syp",D4)),"syp",IF(ISNUMBER(SEARCH("spray",D4)),"lotion",IF(ISNUMBER(SEARCH("lotion",D4)),"lotion",IF(ISNUMBER(SEARCH("susp",D4)),"syp",IF(ISNUMBER(SEARCH("drops",D4)),"syp",IF(ISNUMBER(SEARCH("soap",D4)),"soap",IF(ISNUMBER(SEARCH("solution",D4)),"syp",IF(ISNUMBER(SEARCH("liq",D4)),"syp",IF(ISNUMBER(SEARCH("inhaler",D4)),"inhaler",IF(ISNUMBER(SEARCH("evohaler",D4)),"inhaler","tap/cap")))))))))))))))</f>
        <v>cream</v>
      </c>
      <c r="D4" s="252" t="s">
        <v>562</v>
      </c>
      <c r="E4" s="244" t="str">
        <f t="shared" si="1"/>
        <v xml:space="preserve"> pack</v>
      </c>
      <c r="F4" s="244"/>
      <c r="G4" s="244" t="str">
        <f t="shared" si="2"/>
        <v/>
      </c>
      <c r="H4" s="244">
        <v>3</v>
      </c>
      <c r="I4" s="244">
        <v>3</v>
      </c>
      <c r="J4" s="66" t="s">
        <v>1307</v>
      </c>
    </row>
    <row r="5" spans="1:10">
      <c r="A5" s="9"/>
      <c r="B5" s="277" t="str">
        <f t="shared" si="0"/>
        <v/>
      </c>
      <c r="C5" s="7" t="s">
        <v>1868</v>
      </c>
      <c r="D5" s="278" t="s">
        <v>713</v>
      </c>
      <c r="E5" s="277" t="str">
        <f t="shared" si="1"/>
        <v xml:space="preserve"> pack</v>
      </c>
      <c r="F5" s="277"/>
      <c r="G5" s="277" t="str">
        <f t="shared" si="2"/>
        <v/>
      </c>
      <c r="H5" s="277"/>
      <c r="I5" s="277"/>
      <c r="J5" s="66"/>
    </row>
    <row r="6" spans="1:10">
      <c r="A6" s="9"/>
      <c r="B6" s="186" t="str">
        <f t="shared" si="0"/>
        <v/>
      </c>
      <c r="C6" s="95" t="s">
        <v>1868</v>
      </c>
      <c r="D6" s="296" t="s">
        <v>264</v>
      </c>
      <c r="E6" s="95" t="str">
        <f t="shared" si="1"/>
        <v xml:space="preserve"> pack</v>
      </c>
      <c r="F6" s="95"/>
      <c r="G6" s="186" t="str">
        <f t="shared" si="2"/>
        <v/>
      </c>
      <c r="H6" s="186">
        <v>1</v>
      </c>
      <c r="I6" s="186">
        <v>1</v>
      </c>
      <c r="J6" s="66" t="s">
        <v>263</v>
      </c>
    </row>
    <row r="7" spans="1:10">
      <c r="A7" s="9"/>
      <c r="B7" s="186" t="str">
        <f t="shared" si="0"/>
        <v/>
      </c>
      <c r="C7" s="95" t="s">
        <v>1868</v>
      </c>
      <c r="D7" s="296" t="s">
        <v>262</v>
      </c>
      <c r="E7" s="95" t="str">
        <f t="shared" si="1"/>
        <v xml:space="preserve"> pack</v>
      </c>
      <c r="F7" s="95"/>
      <c r="G7" s="186" t="str">
        <f t="shared" si="2"/>
        <v/>
      </c>
      <c r="H7" s="186">
        <v>1</v>
      </c>
      <c r="I7" s="186">
        <v>1</v>
      </c>
      <c r="J7" s="66" t="s">
        <v>653</v>
      </c>
    </row>
    <row r="8" spans="1:10">
      <c r="A8" s="9"/>
      <c r="B8" s="186" t="str">
        <f t="shared" si="0"/>
        <v/>
      </c>
      <c r="C8" s="95" t="s">
        <v>1868</v>
      </c>
      <c r="E8" s="95" t="str">
        <f t="shared" si="1"/>
        <v xml:space="preserve"> pack</v>
      </c>
      <c r="F8" s="95"/>
      <c r="G8" s="186"/>
      <c r="H8" s="186">
        <v>1</v>
      </c>
      <c r="I8" s="186">
        <v>1</v>
      </c>
      <c r="J8" s="66"/>
    </row>
    <row r="9" spans="1:10">
      <c r="A9" s="9"/>
      <c r="B9" s="254" t="str">
        <f t="shared" si="0"/>
        <v/>
      </c>
      <c r="C9" s="103" t="s">
        <v>1862</v>
      </c>
      <c r="D9" s="255" t="s">
        <v>1308</v>
      </c>
      <c r="E9" s="103" t="str">
        <f t="shared" si="1"/>
        <v xml:space="preserve"> pack</v>
      </c>
      <c r="F9" s="103">
        <v>260</v>
      </c>
      <c r="G9" s="254" t="str">
        <f t="shared" si="2"/>
        <v/>
      </c>
      <c r="H9" s="254">
        <v>6</v>
      </c>
      <c r="I9" s="254">
        <v>6</v>
      </c>
      <c r="J9" s="66"/>
    </row>
    <row r="10" spans="1:10">
      <c r="A10" s="9" t="s">
        <v>3</v>
      </c>
      <c r="B10" s="286" t="str">
        <f t="shared" si="0"/>
        <v/>
      </c>
      <c r="C10" s="269" t="s">
        <v>812</v>
      </c>
      <c r="D10" s="287" t="s">
        <v>2032</v>
      </c>
      <c r="E10" s="103" t="str">
        <f t="shared" si="1"/>
        <v xml:space="preserve"> pack</v>
      </c>
      <c r="F10" s="286"/>
      <c r="G10" s="286"/>
      <c r="H10" s="286"/>
      <c r="I10" s="286"/>
      <c r="J10" s="66" t="s">
        <v>1770</v>
      </c>
    </row>
    <row r="11" spans="1:10">
      <c r="A11" s="9"/>
      <c r="B11" s="244" t="str">
        <f t="shared" si="0"/>
        <v/>
      </c>
      <c r="C11" s="11" t="s">
        <v>1927</v>
      </c>
      <c r="D11" s="252" t="s">
        <v>1295</v>
      </c>
      <c r="E11" s="244" t="str">
        <f t="shared" si="1"/>
        <v xml:space="preserve"> pack</v>
      </c>
      <c r="F11" s="244"/>
      <c r="G11" s="244" t="str">
        <f t="shared" ref="G11:G51" si="3">IF( B11="", "",B11*F11)</f>
        <v/>
      </c>
      <c r="H11" s="244">
        <v>2</v>
      </c>
      <c r="I11" s="244">
        <v>2</v>
      </c>
      <c r="J11" s="66"/>
    </row>
    <row r="12" spans="1:10">
      <c r="A12" s="9"/>
      <c r="B12" s="244" t="str">
        <f t="shared" si="0"/>
        <v/>
      </c>
      <c r="C12" s="11" t="s">
        <v>1864</v>
      </c>
      <c r="D12" s="252" t="s">
        <v>1863</v>
      </c>
      <c r="E12" s="11" t="str">
        <f t="shared" si="1"/>
        <v xml:space="preserve"> pack</v>
      </c>
      <c r="F12" s="11"/>
      <c r="G12" s="244" t="str">
        <f t="shared" si="3"/>
        <v/>
      </c>
      <c r="H12" s="244">
        <v>1</v>
      </c>
      <c r="I12" s="244">
        <v>1</v>
      </c>
      <c r="J12" s="37" t="s">
        <v>1514</v>
      </c>
    </row>
    <row r="13" spans="1:10">
      <c r="A13" s="9"/>
      <c r="B13" s="249" t="str">
        <f t="shared" si="0"/>
        <v/>
      </c>
      <c r="C13" s="246" t="str">
        <f>IF(OR(ISNUMBER(SEARCH("gel",D13)),ISNUMBER(SEARCH("cream",D13)),ISNUMBER(SEARCH("oint",D13)),ISNUMBER(SEARCH("ointment",D13)),ISNUMBER(SEARCH("balm",D13))),"cream",IF(ISNUMBER(SEARCH("inj",D13)),"inj",IF(ISNUMBER(SEARCH("sachet",D13)),"sachet",IF(ISNUMBER(SEARCH("eye",D13)),"eye",IF(ISNUMBER(SEARCH("ear",D13)),"eye",IF(ISNUMBER(SEARCH("syp",D13)),"syp",IF(ISNUMBER(SEARCH("spray",D13)),"lotion",IF(ISNUMBER(SEARCH("lotion",D13)),"lotion",IF(ISNUMBER(SEARCH("susp",D13)),"syp",IF(ISNUMBER(SEARCH("drops",D13)),"syp",IF(ISNUMBER(SEARCH("soap",D13)),"soap",IF(ISNUMBER(SEARCH("solution",D13)),"syp",IF(ISNUMBER(SEARCH("liq",D13)),"syp",IF(ISNUMBER(SEARCH("inhaler",D13)),"inhaler",IF(ISNUMBER(SEARCH("evohaler",D13)),"inhaler","tap/cap")))))))))))))))</f>
        <v>sachet</v>
      </c>
      <c r="D13" s="304" t="s">
        <v>574</v>
      </c>
      <c r="E13" s="249" t="str">
        <f t="shared" si="1"/>
        <v xml:space="preserve"> pack</v>
      </c>
      <c r="F13" s="249"/>
      <c r="G13" s="249" t="str">
        <f t="shared" si="3"/>
        <v/>
      </c>
      <c r="H13" s="249"/>
      <c r="I13" s="249"/>
      <c r="J13" s="37"/>
    </row>
    <row r="14" spans="1:10">
      <c r="A14" s="9"/>
      <c r="B14" s="249" t="str">
        <f t="shared" si="0"/>
        <v/>
      </c>
      <c r="C14" s="246" t="str">
        <f>IF(OR(ISNUMBER(SEARCH("gel",D14)),ISNUMBER(SEARCH("cream",D14)),ISNUMBER(SEARCH("oint",D14)),ISNUMBER(SEARCH("ointment",D14)),ISNUMBER(SEARCH("balm",D14))),"cream",IF(ISNUMBER(SEARCH("inj",D14)),"inj",IF(ISNUMBER(SEARCH("sachet",D14)),"sachet",IF(ISNUMBER(SEARCH("eye",D14)),"eye",IF(ISNUMBER(SEARCH("ear",D14)),"eye",IF(ISNUMBER(SEARCH("syp",D14)),"syp",IF(ISNUMBER(SEARCH("spray",D14)),"lotion",IF(ISNUMBER(SEARCH("lotion",D14)),"lotion",IF(ISNUMBER(SEARCH("susp",D14)),"syp",IF(ISNUMBER(SEARCH("drops",D14)),"syp",IF(ISNUMBER(SEARCH("soap",D14)),"soap",IF(ISNUMBER(SEARCH("solution",D14)),"syp",IF(ISNUMBER(SEARCH("liq",D14)),"syp",IF(ISNUMBER(SEARCH("inhaler",D14)),"inhaler",IF(ISNUMBER(SEARCH("evohaler",D14)),"inhaler","tap/cap")))))))))))))))</f>
        <v>sachet</v>
      </c>
      <c r="D14" s="304" t="s">
        <v>512</v>
      </c>
      <c r="E14" s="249" t="str">
        <f t="shared" si="1"/>
        <v xml:space="preserve"> pack</v>
      </c>
      <c r="F14" s="249">
        <v>85</v>
      </c>
      <c r="G14" s="249" t="str">
        <f t="shared" si="3"/>
        <v/>
      </c>
      <c r="H14" s="249">
        <v>3</v>
      </c>
      <c r="I14" s="249">
        <v>3</v>
      </c>
      <c r="J14" s="37"/>
    </row>
    <row r="15" spans="1:10">
      <c r="A15" s="9"/>
      <c r="B15" s="249" t="str">
        <f t="shared" si="0"/>
        <v/>
      </c>
      <c r="C15" s="246" t="str">
        <f>IF(OR(ISNUMBER(SEARCH("gel",D15)),ISNUMBER(SEARCH("cream",D15)),ISNUMBER(SEARCH("oint",D15)),ISNUMBER(SEARCH("ointment",D15)),ISNUMBER(SEARCH("balm",D15))),"cream",IF(ISNUMBER(SEARCH("inj",D15)),"inj",IF(ISNUMBER(SEARCH("sachet",D15)),"sachet",IF(ISNUMBER(SEARCH("eye",D15)),"eye",IF(ISNUMBER(SEARCH("ear",D15)),"eye",IF(ISNUMBER(SEARCH("syp",D15)),"syp",IF(ISNUMBER(SEARCH("spray",D15)),"lotion",IF(ISNUMBER(SEARCH("lotion",D15)),"lotion",IF(ISNUMBER(SEARCH("susp",D15)),"syp",IF(ISNUMBER(SEARCH("drops",D15)),"syp",IF(ISNUMBER(SEARCH("soap",D15)),"soap",IF(ISNUMBER(SEARCH("solution",D15)),"syp",IF(ISNUMBER(SEARCH("liq",D15)),"syp",IF(ISNUMBER(SEARCH("inhaler",D15)),"inhaler",IF(ISNUMBER(SEARCH("evohaler",D15)),"inhaler","tap/cap")))))))))))))))</f>
        <v>sachet</v>
      </c>
      <c r="D15" s="304" t="s">
        <v>1867</v>
      </c>
      <c r="E15" s="249" t="str">
        <f t="shared" si="1"/>
        <v xml:space="preserve"> pack</v>
      </c>
      <c r="F15" s="249"/>
      <c r="G15" s="249" t="str">
        <f t="shared" si="3"/>
        <v/>
      </c>
      <c r="H15" s="249">
        <v>2</v>
      </c>
      <c r="I15" s="249">
        <v>2</v>
      </c>
      <c r="J15" s="66" t="s">
        <v>1309</v>
      </c>
    </row>
    <row r="16" spans="1:10">
      <c r="A16" s="56" t="s">
        <v>2028</v>
      </c>
      <c r="B16" s="311" t="str">
        <f t="shared" si="0"/>
        <v/>
      </c>
      <c r="C16" s="56" t="str">
        <f>IF(OR(ISNUMBER(SEARCH("gel",D16)),ISNUMBER(SEARCH("cream",D16)),ISNUMBER(SEARCH("oint",D16)),ISNUMBER(SEARCH("ointment",D16)),ISNUMBER(SEARCH("balm",D16))),"cream",IF(ISNUMBER(SEARCH("inj",D16)),"inj",IF(ISNUMBER(SEARCH("sachet",D16)),"sachet",IF(ISNUMBER(SEARCH("eye",D16)),"eye",IF(ISNUMBER(SEARCH("ear",D16)),"eye",IF(ISNUMBER(SEARCH("syp",D16)),"syp",IF(ISNUMBER(SEARCH("spray",D16)),"lotion",IF(ISNUMBER(SEARCH("lotion",D16)),"lotion",IF(ISNUMBER(SEARCH("susp",D16)),"syp",IF(ISNUMBER(SEARCH("drops",D16)),"syp",IF(ISNUMBER(SEARCH("soap",D16)),"soap",IF(ISNUMBER(SEARCH("solution",D16)),"syp",IF(ISNUMBER(SEARCH("liq",D16)),"syp",IF(ISNUMBER(SEARCH("inhaler",D16)),"inhaler",IF(ISNUMBER(SEARCH("evohaler",D16)),"inhaler","tap/cap")))))))))))))))</f>
        <v>sachet</v>
      </c>
      <c r="D16" s="57" t="s">
        <v>1463</v>
      </c>
      <c r="E16" s="311" t="str">
        <f t="shared" si="1"/>
        <v xml:space="preserve"> pack</v>
      </c>
      <c r="F16" s="311"/>
      <c r="G16" s="311" t="str">
        <f t="shared" si="3"/>
        <v/>
      </c>
      <c r="H16" s="311">
        <v>4</v>
      </c>
      <c r="I16" s="311">
        <v>4</v>
      </c>
      <c r="J16" s="66" t="s">
        <v>1308</v>
      </c>
    </row>
    <row r="17" spans="1:10">
      <c r="A17" s="9"/>
      <c r="B17" s="249" t="str">
        <f t="shared" si="0"/>
        <v/>
      </c>
      <c r="C17" s="246" t="s">
        <v>1211</v>
      </c>
      <c r="D17" s="116" t="s">
        <v>1901</v>
      </c>
      <c r="E17" s="249" t="str">
        <f t="shared" si="1"/>
        <v xml:space="preserve"> pack</v>
      </c>
      <c r="F17" s="249"/>
      <c r="G17" s="249" t="str">
        <f t="shared" si="3"/>
        <v/>
      </c>
      <c r="H17" s="249"/>
      <c r="I17" s="249"/>
      <c r="J17" s="66" t="s">
        <v>268</v>
      </c>
    </row>
    <row r="18" spans="1:10">
      <c r="A18" s="9"/>
      <c r="B18" s="283" t="str">
        <f t="shared" si="0"/>
        <v/>
      </c>
      <c r="C18" s="284" t="str">
        <f>IF(OR(ISNUMBER(SEARCH("gel",D18)),ISNUMBER(SEARCH("cream",D18)),ISNUMBER(SEARCH("oint",D18)),ISNUMBER(SEARCH("ointment",D18)),ISNUMBER(SEARCH("balm",D18))),"cream",IF(ISNUMBER(SEARCH("inj",D18)),"inj",IF(ISNUMBER(SEARCH("sachet",D18)),"sachet",IF(ISNUMBER(SEARCH("eye",D18)),"eye",IF(ISNUMBER(SEARCH("ear",D18)),"eye",IF(ISNUMBER(SEARCH("syp",D18)),"syp",IF(ISNUMBER(SEARCH("spray",D18)),"lotion",IF(ISNUMBER(SEARCH("lotion",D18)),"lotion",IF(ISNUMBER(SEARCH("susp",D18)),"syp",IF(ISNUMBER(SEARCH("drops",D18)),"syp",IF(ISNUMBER(SEARCH("soap",D18)),"soap",IF(ISNUMBER(SEARCH("solution",D18)),"syp",IF(ISNUMBER(SEARCH("liq",D18)),"syp",IF(ISNUMBER(SEARCH("inhaler",D18)),"inhaler",IF(ISNUMBER(SEARCH("evohaler",D18)),"inhaler","tap/cap")))))))))))))))</f>
        <v>syp</v>
      </c>
      <c r="D18" s="285" t="s">
        <v>499</v>
      </c>
      <c r="E18" s="283" t="str">
        <f t="shared" si="1"/>
        <v xml:space="preserve"> pack</v>
      </c>
      <c r="F18" s="283"/>
      <c r="G18" s="283" t="str">
        <f t="shared" si="3"/>
        <v/>
      </c>
      <c r="H18" s="283"/>
      <c r="I18" s="283"/>
      <c r="J18" s="66" t="s">
        <v>264</v>
      </c>
    </row>
    <row r="19" spans="1:10">
      <c r="A19" s="9"/>
      <c r="B19" s="283" t="str">
        <f t="shared" si="0"/>
        <v/>
      </c>
      <c r="C19" s="284" t="str">
        <f>IF(OR(ISNUMBER(SEARCH("gel",D19)),ISNUMBER(SEARCH("cream",D19)),ISNUMBER(SEARCH("oint",D19)),ISNUMBER(SEARCH("ointment",D19)),ISNUMBER(SEARCH("balm",D19))),"cream",IF(ISNUMBER(SEARCH("inj",D19)),"inj",IF(ISNUMBER(SEARCH("sachet",D19)),"sachet",IF(ISNUMBER(SEARCH("eye",D19)),"eye",IF(ISNUMBER(SEARCH("ear",D19)),"eye",IF(ISNUMBER(SEARCH("syp",D19)),"syp",IF(ISNUMBER(SEARCH("spray",D19)),"lotion",IF(ISNUMBER(SEARCH("lotion",D19)),"lotion",IF(ISNUMBER(SEARCH("susp",D19)),"syp",IF(ISNUMBER(SEARCH("drops",D19)),"syp",IF(ISNUMBER(SEARCH("soap",D19)),"soap",IF(ISNUMBER(SEARCH("solution",D19)),"syp",IF(ISNUMBER(SEARCH("liq",D19)),"syp",IF(ISNUMBER(SEARCH("inhaler",D19)),"inhaler",IF(ISNUMBER(SEARCH("evohaler",D19)),"inhaler","tap/cap")))))))))))))))</f>
        <v>syp</v>
      </c>
      <c r="D19" s="285" t="s">
        <v>1866</v>
      </c>
      <c r="E19" s="283" t="str">
        <f t="shared" si="1"/>
        <v xml:space="preserve"> pack</v>
      </c>
      <c r="F19" s="283">
        <v>45</v>
      </c>
      <c r="G19" s="283" t="str">
        <f t="shared" si="3"/>
        <v/>
      </c>
      <c r="H19" s="283">
        <v>1</v>
      </c>
      <c r="I19" s="283">
        <v>1</v>
      </c>
      <c r="J19" s="66" t="s">
        <v>262</v>
      </c>
    </row>
    <row r="20" spans="1:10">
      <c r="A20" s="9"/>
      <c r="B20" s="283" t="str">
        <f t="shared" si="0"/>
        <v/>
      </c>
      <c r="C20" s="284" t="s">
        <v>700</v>
      </c>
      <c r="D20" s="285" t="s">
        <v>1865</v>
      </c>
      <c r="E20" s="283" t="str">
        <f t="shared" si="1"/>
        <v xml:space="preserve"> pack</v>
      </c>
      <c r="F20" s="283"/>
      <c r="G20" s="283" t="str">
        <f t="shared" si="3"/>
        <v/>
      </c>
      <c r="H20" s="283">
        <v>1</v>
      </c>
      <c r="I20" s="283">
        <v>1</v>
      </c>
      <c r="J20" s="66" t="s">
        <v>1810</v>
      </c>
    </row>
    <row r="21" spans="1:10">
      <c r="A21" s="9" t="s">
        <v>1970</v>
      </c>
      <c r="B21" s="283" t="str">
        <f t="shared" si="0"/>
        <v/>
      </c>
      <c r="C21" s="284" t="str">
        <f t="shared" ref="C21:C61" si="4">IF(OR(ISNUMBER(SEARCH("gel",D21)),ISNUMBER(SEARCH("cream",D21)),ISNUMBER(SEARCH("oint",D21)),ISNUMBER(SEARCH("ointment",D21)),ISNUMBER(SEARCH("balm",D21))),"cream",IF(ISNUMBER(SEARCH("inj",D21)),"inj",IF(ISNUMBER(SEARCH("sachet",D21)),"sachet",IF(ISNUMBER(SEARCH("eye",D21)),"eye",IF(ISNUMBER(SEARCH("ear",D21)),"eye",IF(ISNUMBER(SEARCH("syp",D21)),"syp",IF(ISNUMBER(SEARCH("spray",D21)),"lotion",IF(ISNUMBER(SEARCH("lotion",D21)),"lotion",IF(ISNUMBER(SEARCH("susp",D21)),"syp",IF(ISNUMBER(SEARCH("drops",D21)),"syp",IF(ISNUMBER(SEARCH("soap",D21)),"soap",IF(ISNUMBER(SEARCH("solution",D21)),"syp",IF(ISNUMBER(SEARCH("liq",D21)),"syp",IF(ISNUMBER(SEARCH("inhaler",D21)),"inhaler",IF(ISNUMBER(SEARCH("evohaler",D21)),"inhaler","tap/cap")))))))))))))))</f>
        <v>syp</v>
      </c>
      <c r="D21" s="285" t="s">
        <v>265</v>
      </c>
      <c r="E21" s="283" t="str">
        <f t="shared" si="1"/>
        <v xml:space="preserve"> pack</v>
      </c>
      <c r="F21" s="283">
        <v>60</v>
      </c>
      <c r="G21" s="283" t="str">
        <f t="shared" si="3"/>
        <v/>
      </c>
      <c r="H21" s="283">
        <v>6</v>
      </c>
      <c r="I21" s="283">
        <v>6</v>
      </c>
      <c r="J21" s="18"/>
    </row>
    <row r="22" spans="1:10">
      <c r="A22" s="9"/>
      <c r="B22" s="283"/>
      <c r="C22" s="284"/>
      <c r="D22" s="385" t="s">
        <v>2157</v>
      </c>
      <c r="E22" s="283"/>
      <c r="F22" s="283"/>
      <c r="G22" s="283"/>
      <c r="H22" s="283"/>
      <c r="I22" s="283"/>
      <c r="J22" s="18"/>
    </row>
    <row r="23" spans="1:10">
      <c r="A23" s="9"/>
      <c r="B23" s="244" t="str">
        <f t="shared" si="0"/>
        <v/>
      </c>
      <c r="C23" s="11" t="str">
        <f t="shared" si="4"/>
        <v>tap/cap</v>
      </c>
      <c r="D23" s="17" t="s">
        <v>1513</v>
      </c>
      <c r="E23" s="244" t="str">
        <f t="shared" si="1"/>
        <v xml:space="preserve"> pack</v>
      </c>
      <c r="F23" s="244"/>
      <c r="G23" s="244" t="str">
        <f t="shared" si="3"/>
        <v/>
      </c>
      <c r="H23" s="244"/>
      <c r="I23" s="244"/>
      <c r="J23" s="18"/>
    </row>
    <row r="24" spans="1:10">
      <c r="A24" s="9"/>
      <c r="B24" s="244" t="str">
        <f t="shared" si="0"/>
        <v/>
      </c>
      <c r="C24" s="11" t="str">
        <f t="shared" si="4"/>
        <v>tap/cap</v>
      </c>
      <c r="D24" s="17" t="s">
        <v>1512</v>
      </c>
      <c r="E24" s="244" t="str">
        <f t="shared" si="1"/>
        <v xml:space="preserve"> pack</v>
      </c>
      <c r="F24" s="244"/>
      <c r="G24" s="244" t="str">
        <f t="shared" si="3"/>
        <v/>
      </c>
      <c r="H24" s="244"/>
      <c r="I24" s="244"/>
      <c r="J24" s="18"/>
    </row>
    <row r="25" spans="1:10">
      <c r="A25" s="9"/>
      <c r="B25" s="244" t="str">
        <f t="shared" si="0"/>
        <v/>
      </c>
      <c r="C25" s="11" t="str">
        <f t="shared" si="4"/>
        <v>tap/cap</v>
      </c>
      <c r="D25" s="17" t="s">
        <v>1666</v>
      </c>
      <c r="E25" s="244" t="str">
        <f t="shared" si="1"/>
        <v xml:space="preserve"> pack</v>
      </c>
      <c r="F25" s="244"/>
      <c r="G25" s="244" t="str">
        <f t="shared" si="3"/>
        <v/>
      </c>
      <c r="H25" s="244"/>
      <c r="I25" s="244">
        <v>2</v>
      </c>
      <c r="J25" s="18"/>
    </row>
    <row r="26" spans="1:10">
      <c r="A26" s="9"/>
      <c r="B26" s="244" t="str">
        <f t="shared" si="0"/>
        <v/>
      </c>
      <c r="C26" s="11" t="str">
        <f t="shared" si="4"/>
        <v>tap/cap</v>
      </c>
      <c r="D26" s="17" t="s">
        <v>1500</v>
      </c>
      <c r="E26" s="244" t="str">
        <f t="shared" si="1"/>
        <v xml:space="preserve"> pack</v>
      </c>
      <c r="F26" s="244"/>
      <c r="G26" s="244" t="str">
        <f t="shared" si="3"/>
        <v/>
      </c>
      <c r="H26" s="244">
        <v>6</v>
      </c>
      <c r="I26" s="244">
        <v>6</v>
      </c>
      <c r="J26" s="18"/>
    </row>
    <row r="27" spans="1:10">
      <c r="A27" s="9"/>
      <c r="B27" s="244" t="str">
        <f t="shared" si="0"/>
        <v/>
      </c>
      <c r="C27" s="11" t="str">
        <f t="shared" si="4"/>
        <v>tap/cap</v>
      </c>
      <c r="D27" s="252" t="s">
        <v>0</v>
      </c>
      <c r="E27" s="244" t="str">
        <f t="shared" si="1"/>
        <v xml:space="preserve"> pack</v>
      </c>
      <c r="F27" s="244"/>
      <c r="G27" s="244" t="str">
        <f t="shared" si="3"/>
        <v/>
      </c>
      <c r="H27" s="244"/>
      <c r="I27" s="244"/>
      <c r="J27" s="18"/>
    </row>
    <row r="28" spans="1:10">
      <c r="A28" s="9"/>
      <c r="B28" s="244" t="str">
        <f t="shared" si="0"/>
        <v/>
      </c>
      <c r="C28" s="11" t="str">
        <f t="shared" si="4"/>
        <v>tap/cap</v>
      </c>
      <c r="D28" s="252" t="s">
        <v>513</v>
      </c>
      <c r="E28" s="244" t="str">
        <f t="shared" si="1"/>
        <v xml:space="preserve"> pack</v>
      </c>
      <c r="F28" s="244">
        <v>280</v>
      </c>
      <c r="G28" s="244" t="str">
        <f t="shared" si="3"/>
        <v/>
      </c>
      <c r="H28" s="244">
        <v>1</v>
      </c>
      <c r="I28" s="244">
        <v>1</v>
      </c>
      <c r="J28" s="18"/>
    </row>
    <row r="29" spans="1:10">
      <c r="A29" s="9"/>
      <c r="B29" s="244" t="str">
        <f t="shared" si="0"/>
        <v/>
      </c>
      <c r="C29" s="11" t="s">
        <v>1857</v>
      </c>
      <c r="D29" s="252" t="s">
        <v>1764</v>
      </c>
      <c r="E29" s="244" t="str">
        <f t="shared" si="1"/>
        <v xml:space="preserve"> pack</v>
      </c>
      <c r="F29" s="244"/>
      <c r="G29" s="244" t="str">
        <f t="shared" si="3"/>
        <v/>
      </c>
      <c r="H29" s="244">
        <v>3</v>
      </c>
      <c r="I29" s="244">
        <v>3</v>
      </c>
      <c r="J29" s="18"/>
    </row>
    <row r="30" spans="1:10">
      <c r="A30" s="9"/>
      <c r="B30" s="244" t="str">
        <f t="shared" si="0"/>
        <v/>
      </c>
      <c r="C30" s="11" t="str">
        <f t="shared" si="4"/>
        <v>tap/cap</v>
      </c>
      <c r="D30" s="252" t="s">
        <v>1362</v>
      </c>
      <c r="E30" s="244" t="str">
        <f t="shared" si="1"/>
        <v xml:space="preserve"> pack</v>
      </c>
      <c r="F30" s="244"/>
      <c r="G30" s="244" t="str">
        <f t="shared" si="3"/>
        <v/>
      </c>
      <c r="H30" s="244"/>
      <c r="I30" s="244"/>
      <c r="J30" s="18"/>
    </row>
    <row r="31" spans="1:10">
      <c r="A31" s="9"/>
      <c r="B31" s="244" t="str">
        <f t="shared" si="0"/>
        <v/>
      </c>
      <c r="C31" s="11" t="str">
        <f t="shared" si="4"/>
        <v>tap/cap</v>
      </c>
      <c r="D31" s="296" t="s">
        <v>1935</v>
      </c>
      <c r="E31" s="244" t="str">
        <f t="shared" si="1"/>
        <v xml:space="preserve"> pack</v>
      </c>
      <c r="F31" s="244">
        <v>128</v>
      </c>
      <c r="G31" s="244" t="str">
        <f t="shared" si="3"/>
        <v/>
      </c>
      <c r="H31" s="244"/>
      <c r="I31" s="244"/>
      <c r="J31" s="18"/>
    </row>
    <row r="32" spans="1:10">
      <c r="A32" s="9"/>
      <c r="B32" s="244">
        <f t="shared" si="0"/>
        <v>3</v>
      </c>
      <c r="C32" s="11" t="str">
        <f t="shared" si="4"/>
        <v>tap/cap</v>
      </c>
      <c r="D32" s="296" t="s">
        <v>4</v>
      </c>
      <c r="E32" s="244" t="str">
        <f t="shared" si="1"/>
        <v>3 pack</v>
      </c>
      <c r="F32" s="244">
        <v>200</v>
      </c>
      <c r="G32" s="244">
        <f t="shared" si="3"/>
        <v>600</v>
      </c>
      <c r="H32" s="244">
        <v>3</v>
      </c>
      <c r="I32" s="244">
        <v>0</v>
      </c>
      <c r="J32" s="18"/>
    </row>
    <row r="33" spans="1:10">
      <c r="A33" s="9"/>
      <c r="B33" s="244">
        <f t="shared" si="0"/>
        <v>3</v>
      </c>
      <c r="C33" s="11" t="str">
        <f t="shared" si="4"/>
        <v>tap/cap</v>
      </c>
      <c r="D33" s="296" t="s">
        <v>63</v>
      </c>
      <c r="E33" s="244" t="str">
        <f t="shared" si="1"/>
        <v>3 pack</v>
      </c>
      <c r="F33" s="244">
        <v>310</v>
      </c>
      <c r="G33" s="244">
        <f t="shared" si="3"/>
        <v>930</v>
      </c>
      <c r="H33" s="244">
        <v>3</v>
      </c>
      <c r="I33" s="244">
        <v>0</v>
      </c>
      <c r="J33" s="18"/>
    </row>
    <row r="34" spans="1:10">
      <c r="A34" s="9"/>
      <c r="B34" s="244" t="str">
        <f t="shared" si="0"/>
        <v/>
      </c>
      <c r="C34" s="11" t="str">
        <f t="shared" si="4"/>
        <v>tap/cap</v>
      </c>
      <c r="D34" s="252" t="s">
        <v>269</v>
      </c>
      <c r="E34" s="244" t="str">
        <f t="shared" si="1"/>
        <v xml:space="preserve"> pack</v>
      </c>
      <c r="F34" s="244">
        <v>101</v>
      </c>
      <c r="G34" s="244" t="str">
        <f t="shared" si="3"/>
        <v/>
      </c>
      <c r="H34" s="244">
        <v>1</v>
      </c>
      <c r="I34" s="244">
        <v>1</v>
      </c>
      <c r="J34" s="18"/>
    </row>
    <row r="35" spans="1:10">
      <c r="A35" s="9"/>
      <c r="B35" s="244" t="str">
        <f t="shared" si="0"/>
        <v/>
      </c>
      <c r="C35" s="11" t="str">
        <f t="shared" si="4"/>
        <v>tap/cap</v>
      </c>
      <c r="D35" s="252" t="s">
        <v>714</v>
      </c>
      <c r="E35" s="244" t="str">
        <f t="shared" si="1"/>
        <v xml:space="preserve"> pack</v>
      </c>
      <c r="F35" s="244">
        <v>151</v>
      </c>
      <c r="G35" s="244" t="str">
        <f t="shared" si="3"/>
        <v/>
      </c>
      <c r="H35" s="244">
        <v>2</v>
      </c>
      <c r="I35" s="244">
        <v>2</v>
      </c>
      <c r="J35" s="18"/>
    </row>
    <row r="36" spans="1:10">
      <c r="A36" s="246" t="s">
        <v>1955</v>
      </c>
      <c r="B36" s="249" t="str">
        <f t="shared" si="0"/>
        <v/>
      </c>
      <c r="C36" s="246" t="str">
        <f t="shared" si="4"/>
        <v>tap/cap</v>
      </c>
      <c r="D36" s="306" t="s">
        <v>715</v>
      </c>
      <c r="E36" s="249" t="str">
        <f t="shared" si="1"/>
        <v xml:space="preserve"> pack</v>
      </c>
      <c r="F36" s="307">
        <v>155</v>
      </c>
      <c r="G36" s="249" t="str">
        <f t="shared" si="3"/>
        <v/>
      </c>
      <c r="H36" s="307">
        <v>3</v>
      </c>
      <c r="I36" s="307">
        <v>3</v>
      </c>
      <c r="J36" s="18"/>
    </row>
    <row r="37" spans="1:10">
      <c r="A37" s="9"/>
      <c r="B37" s="244" t="str">
        <f t="shared" si="0"/>
        <v/>
      </c>
      <c r="C37" s="11" t="str">
        <f t="shared" si="4"/>
        <v>tap/cap</v>
      </c>
      <c r="D37" s="275" t="s">
        <v>1936</v>
      </c>
      <c r="E37" s="244" t="str">
        <f t="shared" si="1"/>
        <v xml:space="preserve"> pack</v>
      </c>
      <c r="F37" s="276"/>
      <c r="G37" s="244" t="str">
        <f t="shared" si="3"/>
        <v/>
      </c>
      <c r="H37" s="276"/>
      <c r="I37" s="276"/>
      <c r="J37" s="18"/>
    </row>
    <row r="38" spans="1:10">
      <c r="A38" s="56" t="s">
        <v>2027</v>
      </c>
      <c r="B38" s="311" t="str">
        <f t="shared" si="0"/>
        <v/>
      </c>
      <c r="C38" s="56" t="str">
        <f t="shared" si="4"/>
        <v>tap/cap</v>
      </c>
      <c r="D38" s="348" t="s">
        <v>266</v>
      </c>
      <c r="E38" s="311" t="str">
        <f t="shared" si="1"/>
        <v xml:space="preserve"> pack</v>
      </c>
      <c r="F38" s="311"/>
      <c r="G38" s="311" t="str">
        <f t="shared" si="3"/>
        <v/>
      </c>
      <c r="H38" s="311"/>
      <c r="I38" s="311"/>
      <c r="J38" s="18"/>
    </row>
    <row r="39" spans="1:10">
      <c r="A39" s="187">
        <v>44897</v>
      </c>
      <c r="B39" s="311" t="str">
        <f t="shared" si="0"/>
        <v/>
      </c>
      <c r="C39" s="56" t="str">
        <f t="shared" si="4"/>
        <v>tap/cap</v>
      </c>
      <c r="D39" s="348" t="s">
        <v>267</v>
      </c>
      <c r="E39" s="311" t="str">
        <f t="shared" si="1"/>
        <v xml:space="preserve"> pack</v>
      </c>
      <c r="F39" s="311">
        <v>90</v>
      </c>
      <c r="G39" s="311" t="str">
        <f t="shared" si="3"/>
        <v/>
      </c>
      <c r="H39" s="311">
        <v>2</v>
      </c>
      <c r="I39" s="311">
        <v>2</v>
      </c>
      <c r="J39" s="57"/>
    </row>
    <row r="40" spans="1:10">
      <c r="A40" s="9"/>
      <c r="B40" s="244" t="str">
        <f t="shared" si="0"/>
        <v/>
      </c>
      <c r="C40" s="11" t="str">
        <f t="shared" si="4"/>
        <v>tap/cap</v>
      </c>
      <c r="D40" s="252" t="s">
        <v>1746</v>
      </c>
      <c r="E40" s="244" t="str">
        <f t="shared" si="1"/>
        <v xml:space="preserve"> pack</v>
      </c>
      <c r="F40" s="244"/>
      <c r="G40" s="244" t="str">
        <f t="shared" si="3"/>
        <v/>
      </c>
      <c r="H40" s="244"/>
      <c r="I40" s="244"/>
      <c r="J40" s="18"/>
    </row>
    <row r="41" spans="1:10">
      <c r="A41" s="9"/>
      <c r="B41" s="244"/>
      <c r="C41" s="11" t="str">
        <f t="shared" si="4"/>
        <v>tap/cap</v>
      </c>
      <c r="D41" s="252" t="s">
        <v>2153</v>
      </c>
      <c r="E41" s="244"/>
      <c r="F41" s="244"/>
      <c r="G41" s="244"/>
      <c r="H41" s="244">
        <v>1</v>
      </c>
      <c r="I41" s="244">
        <v>1</v>
      </c>
      <c r="J41" s="18"/>
    </row>
    <row r="42" spans="1:10">
      <c r="A42" s="56" t="s">
        <v>2169</v>
      </c>
      <c r="B42" s="311">
        <f t="shared" si="0"/>
        <v>1</v>
      </c>
      <c r="C42" s="56" t="str">
        <f t="shared" si="4"/>
        <v>tap/cap</v>
      </c>
      <c r="D42" s="57" t="s">
        <v>2094</v>
      </c>
      <c r="E42" s="311" t="str">
        <f t="shared" si="1"/>
        <v>1 pack</v>
      </c>
      <c r="F42" s="311">
        <v>250</v>
      </c>
      <c r="G42" s="311">
        <f t="shared" si="3"/>
        <v>250</v>
      </c>
      <c r="H42" s="311">
        <v>1</v>
      </c>
      <c r="I42" s="311">
        <v>0</v>
      </c>
      <c r="J42" s="57"/>
    </row>
    <row r="43" spans="1:10">
      <c r="A43" s="56" t="s">
        <v>2099</v>
      </c>
      <c r="B43" s="311" t="str">
        <f t="shared" si="0"/>
        <v/>
      </c>
      <c r="C43" s="56" t="str">
        <f t="shared" si="4"/>
        <v>tap/cap</v>
      </c>
      <c r="D43" s="57" t="s">
        <v>2098</v>
      </c>
      <c r="E43" s="311" t="str">
        <f t="shared" si="1"/>
        <v xml:space="preserve"> pack</v>
      </c>
      <c r="F43" s="311">
        <v>200</v>
      </c>
      <c r="G43" s="311" t="str">
        <f t="shared" si="3"/>
        <v/>
      </c>
      <c r="H43" s="311">
        <v>1</v>
      </c>
      <c r="I43" s="311">
        <v>1</v>
      </c>
      <c r="J43" s="57"/>
    </row>
    <row r="44" spans="1:10">
      <c r="A44" s="9"/>
      <c r="B44" s="244" t="str">
        <f t="shared" si="0"/>
        <v/>
      </c>
      <c r="C44" s="11" t="str">
        <f t="shared" si="4"/>
        <v>tap/cap</v>
      </c>
      <c r="D44" s="252" t="s">
        <v>211</v>
      </c>
      <c r="E44" s="244" t="str">
        <f t="shared" si="1"/>
        <v xml:space="preserve"> pack</v>
      </c>
      <c r="F44" s="244"/>
      <c r="G44" s="244" t="str">
        <f t="shared" si="3"/>
        <v/>
      </c>
      <c r="H44" s="244">
        <v>1</v>
      </c>
      <c r="I44" s="244">
        <v>1</v>
      </c>
      <c r="J44" s="18"/>
    </row>
    <row r="45" spans="1:10">
      <c r="A45" s="9"/>
      <c r="B45" s="244" t="str">
        <f t="shared" si="0"/>
        <v/>
      </c>
      <c r="C45" s="11" t="str">
        <f t="shared" si="4"/>
        <v>tap/cap</v>
      </c>
      <c r="D45" s="252" t="s">
        <v>5</v>
      </c>
      <c r="E45" s="244" t="str">
        <f t="shared" si="1"/>
        <v xml:space="preserve"> pack</v>
      </c>
      <c r="F45" s="244"/>
      <c r="G45" s="244" t="str">
        <f t="shared" si="3"/>
        <v/>
      </c>
      <c r="H45" s="244">
        <v>1</v>
      </c>
      <c r="I45" s="244">
        <v>1</v>
      </c>
      <c r="J45" s="18"/>
    </row>
    <row r="46" spans="1:10">
      <c r="A46" s="9"/>
      <c r="B46" s="244" t="str">
        <f t="shared" si="0"/>
        <v/>
      </c>
      <c r="C46" s="11" t="str">
        <f t="shared" si="4"/>
        <v>tap/cap</v>
      </c>
      <c r="D46" s="252" t="s">
        <v>1937</v>
      </c>
      <c r="E46" s="244" t="str">
        <f t="shared" si="1"/>
        <v xml:space="preserve"> pack</v>
      </c>
      <c r="F46" s="244"/>
      <c r="G46" s="244" t="str">
        <f t="shared" si="3"/>
        <v/>
      </c>
      <c r="H46" s="244"/>
      <c r="I46" s="244"/>
      <c r="J46" s="18"/>
    </row>
    <row r="47" spans="1:10">
      <c r="A47" s="9"/>
      <c r="B47" s="244" t="str">
        <f t="shared" si="0"/>
        <v/>
      </c>
      <c r="C47" s="11" t="str">
        <f t="shared" si="4"/>
        <v>tap/cap</v>
      </c>
      <c r="D47" s="17" t="s">
        <v>1559</v>
      </c>
      <c r="E47" s="244" t="str">
        <f t="shared" si="1"/>
        <v xml:space="preserve"> pack</v>
      </c>
      <c r="F47" s="244"/>
      <c r="G47" s="244" t="str">
        <f t="shared" si="3"/>
        <v/>
      </c>
      <c r="H47" s="244"/>
      <c r="I47" s="244"/>
      <c r="J47" s="18"/>
    </row>
    <row r="48" spans="1:10">
      <c r="A48" s="9"/>
      <c r="B48" s="244" t="str">
        <f t="shared" si="0"/>
        <v/>
      </c>
      <c r="C48" s="11" t="str">
        <f t="shared" si="4"/>
        <v>tap/cap</v>
      </c>
      <c r="D48" s="17" t="s">
        <v>1560</v>
      </c>
      <c r="E48" s="244" t="str">
        <f t="shared" si="1"/>
        <v xml:space="preserve"> pack</v>
      </c>
      <c r="F48" s="244"/>
      <c r="G48" s="244" t="str">
        <f t="shared" si="3"/>
        <v/>
      </c>
      <c r="H48" s="244"/>
      <c r="I48" s="244"/>
    </row>
    <row r="49" spans="1:10">
      <c r="A49" s="9"/>
      <c r="B49" s="244" t="str">
        <f t="shared" si="0"/>
        <v/>
      </c>
      <c r="C49" s="11" t="str">
        <f t="shared" si="4"/>
        <v>tap/cap</v>
      </c>
      <c r="D49" s="17" t="s">
        <v>1486</v>
      </c>
      <c r="E49" s="244" t="str">
        <f t="shared" si="1"/>
        <v xml:space="preserve"> pack</v>
      </c>
      <c r="F49" s="244"/>
      <c r="G49" s="244" t="str">
        <f t="shared" si="3"/>
        <v/>
      </c>
      <c r="H49" s="244"/>
      <c r="I49" s="244"/>
    </row>
    <row r="50" spans="1:10">
      <c r="A50" s="9"/>
      <c r="B50" s="244" t="str">
        <f t="shared" si="0"/>
        <v/>
      </c>
      <c r="C50" s="11" t="str">
        <f t="shared" si="4"/>
        <v>tap/cap</v>
      </c>
      <c r="D50" s="17" t="s">
        <v>1483</v>
      </c>
      <c r="E50" s="11" t="str">
        <f t="shared" si="1"/>
        <v xml:space="preserve"> pack</v>
      </c>
      <c r="F50" s="11"/>
      <c r="G50" s="244" t="str">
        <f t="shared" si="3"/>
        <v/>
      </c>
      <c r="H50" s="244"/>
      <c r="I50" s="244"/>
    </row>
    <row r="51" spans="1:10">
      <c r="A51" s="9"/>
      <c r="B51" s="244" t="str">
        <f t="shared" si="0"/>
        <v/>
      </c>
      <c r="C51" s="11" t="str">
        <f t="shared" si="4"/>
        <v>tap/cap</v>
      </c>
      <c r="D51" s="252" t="s">
        <v>835</v>
      </c>
      <c r="E51" s="244" t="str">
        <f t="shared" si="1"/>
        <v xml:space="preserve"> pack</v>
      </c>
      <c r="F51" s="244">
        <v>169</v>
      </c>
      <c r="G51" s="244" t="str">
        <f t="shared" si="3"/>
        <v/>
      </c>
      <c r="H51" s="244">
        <v>2</v>
      </c>
      <c r="I51" s="244">
        <v>2</v>
      </c>
    </row>
    <row r="52" spans="1:10">
      <c r="A52" s="9"/>
      <c r="B52" s="244" t="str">
        <f t="shared" si="0"/>
        <v/>
      </c>
      <c r="C52" s="11" t="str">
        <f t="shared" si="4"/>
        <v>tap/cap</v>
      </c>
      <c r="D52" s="252" t="s">
        <v>1938</v>
      </c>
      <c r="E52" s="244" t="str">
        <f t="shared" si="1"/>
        <v xml:space="preserve"> pack</v>
      </c>
      <c r="F52" s="244"/>
      <c r="G52" s="244"/>
      <c r="H52" s="244">
        <v>1</v>
      </c>
      <c r="I52" s="244">
        <v>1</v>
      </c>
    </row>
    <row r="53" spans="1:10">
      <c r="A53" s="9"/>
      <c r="B53" s="244" t="str">
        <f t="shared" ref="B53:B67" si="5">IF( H53-I53 &gt; 0,H53-I53, "")</f>
        <v/>
      </c>
      <c r="C53" s="11" t="str">
        <f t="shared" si="4"/>
        <v>tap/cap</v>
      </c>
      <c r="D53" s="252" t="s">
        <v>1769</v>
      </c>
      <c r="E53" s="11" t="str">
        <f t="shared" ref="E53:E58" si="6">B53 &amp;" pack"</f>
        <v xml:space="preserve"> pack</v>
      </c>
      <c r="F53" s="11">
        <v>59</v>
      </c>
      <c r="G53" s="244" t="str">
        <f t="shared" ref="G53:G67" si="7">IF( B53="", "",B53*F53)</f>
        <v/>
      </c>
      <c r="H53" s="244"/>
      <c r="I53" s="244"/>
    </row>
    <row r="54" spans="1:10">
      <c r="A54" s="56" t="s">
        <v>2001</v>
      </c>
      <c r="B54" s="311">
        <f t="shared" si="5"/>
        <v>6</v>
      </c>
      <c r="C54" s="56" t="str">
        <f t="shared" si="4"/>
        <v>tap/cap</v>
      </c>
      <c r="D54" s="57" t="s">
        <v>1366</v>
      </c>
      <c r="E54" s="56" t="str">
        <f t="shared" si="6"/>
        <v>6 pack</v>
      </c>
      <c r="F54" s="56">
        <v>55</v>
      </c>
      <c r="G54" s="311">
        <f t="shared" si="7"/>
        <v>330</v>
      </c>
      <c r="H54" s="311">
        <v>6</v>
      </c>
      <c r="I54" s="311">
        <v>0</v>
      </c>
    </row>
    <row r="55" spans="1:10">
      <c r="A55" s="9"/>
      <c r="B55" s="244" t="str">
        <f t="shared" si="5"/>
        <v/>
      </c>
      <c r="C55" s="11" t="str">
        <f t="shared" si="4"/>
        <v>tap/cap</v>
      </c>
      <c r="D55" s="17" t="s">
        <v>1869</v>
      </c>
      <c r="E55" s="11" t="str">
        <f t="shared" si="6"/>
        <v xml:space="preserve"> pack</v>
      </c>
      <c r="F55" s="11"/>
      <c r="G55" s="244" t="str">
        <f t="shared" si="7"/>
        <v/>
      </c>
      <c r="H55" s="244">
        <v>1</v>
      </c>
      <c r="I55" s="244">
        <v>1</v>
      </c>
      <c r="J55">
        <v>3</v>
      </c>
    </row>
    <row r="56" spans="1:10">
      <c r="A56" s="56" t="s">
        <v>2093</v>
      </c>
      <c r="B56" s="311" t="str">
        <f t="shared" si="5"/>
        <v/>
      </c>
      <c r="C56" s="56" t="str">
        <f t="shared" si="4"/>
        <v>tap/cap</v>
      </c>
      <c r="D56" s="348" t="s">
        <v>1307</v>
      </c>
      <c r="E56" s="56" t="str">
        <f t="shared" si="6"/>
        <v xml:space="preserve"> pack</v>
      </c>
      <c r="F56" s="56">
        <v>300</v>
      </c>
      <c r="G56" s="311" t="str">
        <f t="shared" si="7"/>
        <v/>
      </c>
      <c r="H56" s="311">
        <v>2</v>
      </c>
      <c r="I56" s="311">
        <v>2</v>
      </c>
    </row>
    <row r="57" spans="1:10">
      <c r="A57" s="9"/>
      <c r="B57" s="244" t="str">
        <f t="shared" si="5"/>
        <v/>
      </c>
      <c r="C57" s="11" t="str">
        <f t="shared" si="4"/>
        <v>tap/cap</v>
      </c>
      <c r="D57" s="252" t="s">
        <v>263</v>
      </c>
      <c r="E57" s="11" t="str">
        <f t="shared" si="6"/>
        <v xml:space="preserve"> pack</v>
      </c>
      <c r="F57" s="11">
        <v>470</v>
      </c>
      <c r="G57" s="244" t="str">
        <f t="shared" si="7"/>
        <v/>
      </c>
      <c r="H57" s="244">
        <v>3</v>
      </c>
      <c r="I57" s="244">
        <v>3</v>
      </c>
    </row>
    <row r="58" spans="1:10">
      <c r="A58" s="9"/>
      <c r="B58" s="244" t="str">
        <f t="shared" si="5"/>
        <v/>
      </c>
      <c r="C58" s="11" t="str">
        <f t="shared" si="4"/>
        <v>tap/cap</v>
      </c>
      <c r="D58" s="252" t="s">
        <v>1823</v>
      </c>
      <c r="E58" s="11" t="str">
        <f t="shared" si="6"/>
        <v xml:space="preserve"> pack</v>
      </c>
      <c r="F58" s="11">
        <v>235</v>
      </c>
      <c r="G58" s="244" t="str">
        <f t="shared" si="7"/>
        <v/>
      </c>
      <c r="H58" s="244">
        <v>1</v>
      </c>
      <c r="I58" s="244">
        <v>1</v>
      </c>
    </row>
    <row r="59" spans="1:10">
      <c r="A59" s="56" t="s">
        <v>1963</v>
      </c>
      <c r="B59" s="311" t="str">
        <f t="shared" si="5"/>
        <v/>
      </c>
      <c r="C59" s="56" t="str">
        <f t="shared" si="4"/>
        <v>tap/cap</v>
      </c>
      <c r="D59" s="348" t="s">
        <v>1939</v>
      </c>
      <c r="E59" s="56" t="str">
        <f>B58 &amp;" pack"</f>
        <v xml:space="preserve"> pack</v>
      </c>
      <c r="F59" s="56"/>
      <c r="G59" s="311" t="str">
        <f t="shared" si="7"/>
        <v/>
      </c>
      <c r="H59" s="311"/>
      <c r="I59" s="311"/>
    </row>
    <row r="60" spans="1:10">
      <c r="A60" s="56" t="s">
        <v>1963</v>
      </c>
      <c r="B60" s="311" t="str">
        <f t="shared" si="5"/>
        <v/>
      </c>
      <c r="C60" s="56" t="str">
        <f t="shared" si="4"/>
        <v>tap/cap</v>
      </c>
      <c r="D60" s="348" t="s">
        <v>1940</v>
      </c>
      <c r="E60" s="56" t="str">
        <f>B59 &amp;" pack"</f>
        <v xml:space="preserve"> pack</v>
      </c>
      <c r="F60" s="56"/>
      <c r="G60" s="311" t="str">
        <f t="shared" si="7"/>
        <v/>
      </c>
      <c r="H60" s="311"/>
      <c r="I60" s="311"/>
    </row>
    <row r="61" spans="1:10">
      <c r="A61" s="9"/>
      <c r="B61" s="244" t="str">
        <f t="shared" si="5"/>
        <v/>
      </c>
      <c r="C61" s="11" t="str">
        <f t="shared" si="4"/>
        <v>tap/cap</v>
      </c>
      <c r="D61" s="252" t="s">
        <v>1941</v>
      </c>
      <c r="E61" s="11" t="str">
        <f t="shared" ref="E61:E67" si="8">B61 &amp;" pack"</f>
        <v xml:space="preserve"> pack</v>
      </c>
      <c r="F61" s="11">
        <v>190</v>
      </c>
      <c r="G61" s="244" t="str">
        <f t="shared" si="7"/>
        <v/>
      </c>
      <c r="H61" s="244"/>
      <c r="I61" s="244"/>
    </row>
    <row r="62" spans="1:10">
      <c r="A62" s="9"/>
      <c r="B62" s="273" t="str">
        <f t="shared" si="5"/>
        <v/>
      </c>
      <c r="C62" s="27" t="s">
        <v>1857</v>
      </c>
      <c r="D62" s="274" t="s">
        <v>1870</v>
      </c>
      <c r="E62" s="273" t="str">
        <f t="shared" si="8"/>
        <v xml:space="preserve"> pack</v>
      </c>
      <c r="F62" s="273">
        <v>140</v>
      </c>
      <c r="G62" s="273" t="str">
        <f t="shared" si="7"/>
        <v/>
      </c>
      <c r="H62" s="273">
        <v>1</v>
      </c>
      <c r="I62" s="273">
        <v>1</v>
      </c>
    </row>
    <row r="63" spans="1:10">
      <c r="A63" s="9"/>
      <c r="B63" s="273" t="str">
        <f t="shared" si="5"/>
        <v/>
      </c>
      <c r="C63" s="27" t="s">
        <v>1857</v>
      </c>
      <c r="D63" s="274" t="s">
        <v>712</v>
      </c>
      <c r="E63" s="273" t="str">
        <f t="shared" si="8"/>
        <v xml:space="preserve"> pack</v>
      </c>
      <c r="F63" s="273">
        <v>620</v>
      </c>
      <c r="G63" s="273" t="str">
        <f t="shared" si="7"/>
        <v/>
      </c>
      <c r="H63" s="273">
        <v>2</v>
      </c>
      <c r="I63" s="273">
        <v>2</v>
      </c>
    </row>
    <row r="64" spans="1:10">
      <c r="A64" s="9"/>
      <c r="B64" s="273">
        <f t="shared" si="5"/>
        <v>1</v>
      </c>
      <c r="C64" s="27" t="s">
        <v>1857</v>
      </c>
      <c r="D64" s="274" t="s">
        <v>1770</v>
      </c>
      <c r="E64" s="27" t="str">
        <f t="shared" si="8"/>
        <v>1 pack</v>
      </c>
      <c r="F64" s="27">
        <v>620</v>
      </c>
      <c r="G64" s="273">
        <f t="shared" si="7"/>
        <v>620</v>
      </c>
      <c r="H64" s="273">
        <v>1</v>
      </c>
      <c r="I64" s="273">
        <v>0</v>
      </c>
    </row>
    <row r="65" spans="1:9">
      <c r="A65" s="9"/>
      <c r="B65" s="273" t="str">
        <f t="shared" si="5"/>
        <v/>
      </c>
      <c r="C65" s="27" t="s">
        <v>1857</v>
      </c>
      <c r="D65" s="274" t="s">
        <v>2154</v>
      </c>
      <c r="E65" s="27" t="str">
        <f t="shared" si="8"/>
        <v xml:space="preserve"> pack</v>
      </c>
      <c r="F65" s="27">
        <v>180</v>
      </c>
      <c r="G65" s="273" t="str">
        <f t="shared" si="7"/>
        <v/>
      </c>
      <c r="H65" s="273">
        <v>1</v>
      </c>
      <c r="I65" s="273">
        <v>1</v>
      </c>
    </row>
    <row r="66" spans="1:9">
      <c r="A66" s="9"/>
      <c r="B66" s="273" t="str">
        <f t="shared" si="5"/>
        <v/>
      </c>
      <c r="C66" s="27" t="s">
        <v>1857</v>
      </c>
      <c r="D66" s="274" t="s">
        <v>1309</v>
      </c>
      <c r="E66" s="27" t="str">
        <f t="shared" si="8"/>
        <v xml:space="preserve"> pack</v>
      </c>
      <c r="F66" s="27">
        <v>255</v>
      </c>
      <c r="G66" s="273" t="str">
        <f t="shared" si="7"/>
        <v/>
      </c>
      <c r="H66" s="273">
        <v>3</v>
      </c>
      <c r="I66" s="273">
        <v>3</v>
      </c>
    </row>
    <row r="67" spans="1:9">
      <c r="A67" s="9"/>
      <c r="B67" s="273" t="str">
        <f t="shared" si="5"/>
        <v/>
      </c>
      <c r="C67" s="27" t="s">
        <v>1857</v>
      </c>
      <c r="D67" s="274" t="s">
        <v>2155</v>
      </c>
      <c r="E67" s="27" t="str">
        <f t="shared" si="8"/>
        <v xml:space="preserve"> pack</v>
      </c>
      <c r="F67" s="27">
        <v>130</v>
      </c>
      <c r="G67" s="273" t="str">
        <f t="shared" si="7"/>
        <v/>
      </c>
      <c r="H67" s="273"/>
      <c r="I67" s="273"/>
    </row>
    <row r="68" spans="1:9">
      <c r="D68" s="1"/>
    </row>
    <row r="69" spans="1:9">
      <c r="D69" s="1"/>
    </row>
    <row r="70" spans="1:9">
      <c r="D70" s="1"/>
    </row>
    <row r="71" spans="1:9">
      <c r="D71" s="1"/>
    </row>
    <row r="72" spans="1:9" ht="18.75" customHeight="1">
      <c r="D72" s="1"/>
    </row>
    <row r="73" spans="1:9">
      <c r="D73" s="1"/>
    </row>
    <row r="74" spans="1:9">
      <c r="D74" s="1"/>
    </row>
    <row r="75" spans="1:9">
      <c r="D75" s="1"/>
    </row>
    <row r="76" spans="1:9">
      <c r="D76" s="1"/>
    </row>
    <row r="77" spans="1:9">
      <c r="D77" s="1"/>
    </row>
    <row r="78" spans="1:9">
      <c r="D78" s="1"/>
    </row>
    <row r="79" spans="1:9">
      <c r="D79" s="1"/>
    </row>
    <row r="80" spans="1:9">
      <c r="D80" s="1"/>
    </row>
    <row r="81" spans="3:7">
      <c r="D81" s="1"/>
    </row>
    <row r="82" spans="3:7">
      <c r="D82" s="1"/>
    </row>
    <row r="85" spans="3:7">
      <c r="C85" s="269" t="s">
        <v>812</v>
      </c>
      <c r="D85" s="287" t="s">
        <v>1923</v>
      </c>
      <c r="E85" s="103" t="s">
        <v>1008</v>
      </c>
      <c r="F85" s="103" t="s">
        <v>1008</v>
      </c>
    </row>
    <row r="86" spans="3:7">
      <c r="C86" s="284" t="s">
        <v>700</v>
      </c>
      <c r="D86" s="285" t="s">
        <v>1865</v>
      </c>
      <c r="E86" s="283" t="s">
        <v>1008</v>
      </c>
      <c r="F86" s="283" t="s">
        <v>1008</v>
      </c>
    </row>
    <row r="87" spans="3:7">
      <c r="C87" s="11" t="s">
        <v>1928</v>
      </c>
      <c r="D87" s="252" t="s">
        <v>4</v>
      </c>
      <c r="E87" s="244" t="s">
        <v>1803</v>
      </c>
      <c r="F87" s="244" t="s">
        <v>1803</v>
      </c>
    </row>
    <row r="88" spans="3:7">
      <c r="C88" s="11" t="s">
        <v>1928</v>
      </c>
      <c r="D88" s="252" t="s">
        <v>714</v>
      </c>
      <c r="E88" s="244" t="s">
        <v>1803</v>
      </c>
      <c r="F88" s="244" t="s">
        <v>1803</v>
      </c>
    </row>
    <row r="89" spans="3:7">
      <c r="C89" s="11" t="s">
        <v>1868</v>
      </c>
      <c r="D89" s="252" t="s">
        <v>262</v>
      </c>
      <c r="E89" s="11" t="s">
        <v>1008</v>
      </c>
      <c r="F89" s="11" t="s">
        <v>1008</v>
      </c>
    </row>
    <row r="93" spans="3:7" ht="15" customHeight="1">
      <c r="C93" s="1" t="s">
        <v>449</v>
      </c>
      <c r="D93" s="304" t="s">
        <v>512</v>
      </c>
      <c r="E93" s="249" t="s">
        <v>1948</v>
      </c>
      <c r="F93" s="249">
        <v>85</v>
      </c>
      <c r="G93" s="249">
        <v>85</v>
      </c>
    </row>
    <row r="94" spans="3:7">
      <c r="D94" s="252" t="s">
        <v>269</v>
      </c>
      <c r="E94" s="244" t="s">
        <v>1803</v>
      </c>
      <c r="F94" s="244">
        <v>101</v>
      </c>
      <c r="G94" s="244">
        <v>101</v>
      </c>
    </row>
    <row r="95" spans="3:7">
      <c r="D95" s="17" t="s">
        <v>1366</v>
      </c>
      <c r="E95" s="11" t="s">
        <v>1949</v>
      </c>
      <c r="F95" s="11">
        <v>55</v>
      </c>
      <c r="G95" s="244">
        <v>330</v>
      </c>
    </row>
    <row r="96" spans="3:7">
      <c r="D96" s="252" t="s">
        <v>1307</v>
      </c>
      <c r="E96" s="11" t="s">
        <v>1008</v>
      </c>
      <c r="F96" s="11">
        <v>300</v>
      </c>
      <c r="G96" s="244">
        <v>300</v>
      </c>
    </row>
    <row r="97" spans="4:7">
      <c r="D97" s="252" t="s">
        <v>263</v>
      </c>
      <c r="E97" s="11" t="s">
        <v>1008</v>
      </c>
      <c r="F97" s="11">
        <v>470</v>
      </c>
      <c r="G97" s="244">
        <v>470</v>
      </c>
    </row>
    <row r="98" spans="4:7">
      <c r="D98" s="274" t="s">
        <v>712</v>
      </c>
      <c r="E98" s="273" t="s">
        <v>1803</v>
      </c>
      <c r="F98" s="273">
        <v>620</v>
      </c>
      <c r="G98" s="273">
        <v>1240</v>
      </c>
    </row>
    <row r="99" spans="4:7">
      <c r="G99" s="1">
        <f>SUBTOTAL(9,G93:G98)</f>
        <v>2526</v>
      </c>
    </row>
    <row r="101" spans="4:7">
      <c r="G101" s="244">
        <v>60</v>
      </c>
    </row>
    <row r="102" spans="4:7">
      <c r="G102" s="254">
        <v>520</v>
      </c>
    </row>
    <row r="103" spans="4:7">
      <c r="G103" s="283">
        <v>45</v>
      </c>
    </row>
    <row r="104" spans="4:7">
      <c r="G104" s="283">
        <v>120</v>
      </c>
    </row>
    <row r="105" spans="4:7">
      <c r="G105" s="249">
        <v>465</v>
      </c>
    </row>
    <row r="106" spans="4:7">
      <c r="G106" s="273">
        <v>620</v>
      </c>
    </row>
    <row r="107" spans="4:7">
      <c r="G107" s="1">
        <f>SUBTOTAL(9,G101:G106)</f>
        <v>1830</v>
      </c>
    </row>
    <row r="110" spans="4:7">
      <c r="G110" s="244">
        <v>400</v>
      </c>
    </row>
    <row r="111" spans="4:7">
      <c r="G111" s="244">
        <v>620</v>
      </c>
    </row>
    <row r="112" spans="4:7">
      <c r="G112" s="311">
        <v>550</v>
      </c>
    </row>
    <row r="113" spans="7:7">
      <c r="G113" s="244">
        <v>235</v>
      </c>
    </row>
    <row r="114" spans="7:7">
      <c r="G114" s="273">
        <v>1240</v>
      </c>
    </row>
    <row r="115" spans="7:7">
      <c r="G115" s="273">
        <v>620</v>
      </c>
    </row>
    <row r="116" spans="7:7">
      <c r="G116" s="273">
        <f>SUBTOTAL(9,G110:G115)</f>
        <v>3665</v>
      </c>
    </row>
    <row r="117" spans="7:7">
      <c r="G117" s="273"/>
    </row>
  </sheetData>
  <sortState ref="A2:I64">
    <sortCondition ref="C2:C64"/>
    <sortCondition ref="D2:D6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zoomScale="86" zoomScaleNormal="86" workbookViewId="0">
      <pane ySplit="1" topLeftCell="A458" activePane="bottomLeft" state="frozen"/>
      <selection activeCell="D1" sqref="D1"/>
      <selection pane="bottomLeft" activeCell="C469" sqref="C469:D483"/>
    </sheetView>
  </sheetViews>
  <sheetFormatPr defaultColWidth="9.140625" defaultRowHeight="15"/>
  <cols>
    <col min="1" max="1" width="16.28515625" style="64" customWidth="1"/>
    <col min="2" max="2" width="10.42578125" style="63" customWidth="1"/>
    <col min="3" max="3" width="30.5703125" style="62" customWidth="1"/>
    <col min="4" max="4" width="12.5703125" style="64" customWidth="1"/>
    <col min="5" max="5" width="12.85546875" style="64" customWidth="1"/>
    <col min="6" max="6" width="13" style="64" customWidth="1"/>
    <col min="7" max="7" width="11.7109375" style="64" customWidth="1"/>
    <col min="8" max="8" width="9.140625" style="62"/>
    <col min="9" max="9" width="7.140625" style="62" customWidth="1"/>
    <col min="10" max="10" width="28.28515625" style="62" customWidth="1"/>
    <col min="11" max="16384" width="9.140625" style="62"/>
  </cols>
  <sheetData>
    <row r="1" spans="2:7">
      <c r="B1" s="120" t="s">
        <v>584</v>
      </c>
      <c r="C1" s="119" t="s">
        <v>1635</v>
      </c>
      <c r="D1" s="119" t="s">
        <v>82</v>
      </c>
      <c r="E1" s="19" t="s">
        <v>656</v>
      </c>
      <c r="F1" s="19" t="s">
        <v>85</v>
      </c>
      <c r="G1" s="121"/>
    </row>
    <row r="2" spans="2:7">
      <c r="B2" s="77"/>
      <c r="C2" s="61" t="s">
        <v>1610</v>
      </c>
      <c r="D2" s="59"/>
      <c r="E2" s="59"/>
      <c r="F2" s="59"/>
      <c r="G2" s="59"/>
    </row>
    <row r="3" spans="2:7">
      <c r="B3" s="80"/>
      <c r="C3" s="61" t="s">
        <v>1611</v>
      </c>
      <c r="D3" s="59"/>
      <c r="E3" s="59"/>
      <c r="F3" s="59"/>
      <c r="G3" s="59"/>
    </row>
    <row r="4" spans="2:7">
      <c r="B4" s="80"/>
      <c r="C4" s="61" t="s">
        <v>298</v>
      </c>
      <c r="D4" s="59"/>
      <c r="E4" s="59"/>
      <c r="F4" s="59"/>
      <c r="G4" s="59"/>
    </row>
    <row r="5" spans="2:7">
      <c r="B5" s="77"/>
      <c r="C5" s="61" t="s">
        <v>1665</v>
      </c>
      <c r="D5" s="59"/>
      <c r="E5" s="59"/>
      <c r="F5" s="59"/>
      <c r="G5" s="59"/>
    </row>
    <row r="6" spans="2:7">
      <c r="B6" s="77"/>
      <c r="C6" s="37" t="s">
        <v>863</v>
      </c>
      <c r="D6" s="59"/>
      <c r="E6" s="59"/>
      <c r="F6" s="59"/>
      <c r="G6" s="59"/>
    </row>
    <row r="7" spans="2:7">
      <c r="B7" s="77"/>
      <c r="C7" s="61" t="s">
        <v>1468</v>
      </c>
      <c r="D7" s="59"/>
      <c r="E7" s="59"/>
      <c r="F7" s="59"/>
      <c r="G7" s="59"/>
    </row>
    <row r="8" spans="2:7">
      <c r="B8" s="80"/>
      <c r="C8" s="61" t="s">
        <v>1487</v>
      </c>
      <c r="D8" s="59"/>
      <c r="E8" s="59"/>
      <c r="F8" s="59"/>
      <c r="G8" s="59"/>
    </row>
    <row r="9" spans="2:7">
      <c r="B9" s="77"/>
      <c r="C9" s="61" t="s">
        <v>1566</v>
      </c>
      <c r="D9" s="59"/>
      <c r="E9" s="59"/>
      <c r="F9" s="59"/>
      <c r="G9" s="59"/>
    </row>
    <row r="10" spans="2:7">
      <c r="B10" s="77"/>
      <c r="C10" s="61" t="s">
        <v>508</v>
      </c>
      <c r="D10" s="59"/>
      <c r="E10" s="59"/>
      <c r="F10" s="59"/>
      <c r="G10" s="59"/>
    </row>
    <row r="11" spans="2:7">
      <c r="B11" s="80"/>
      <c r="C11" s="61" t="s">
        <v>244</v>
      </c>
      <c r="D11" s="59"/>
      <c r="E11" s="59"/>
      <c r="F11" s="59"/>
      <c r="G11" s="59"/>
    </row>
    <row r="12" spans="2:7">
      <c r="B12" s="80"/>
      <c r="C12" s="61" t="s">
        <v>1576</v>
      </c>
      <c r="D12" s="59" t="str">
        <f t="shared" ref="D12:D43" si="0">B12 &amp;" pack"</f>
        <v xml:space="preserve"> pack</v>
      </c>
      <c r="E12" s="59"/>
      <c r="F12" s="59"/>
      <c r="G12" s="59"/>
    </row>
    <row r="13" spans="2:7">
      <c r="B13" s="80"/>
      <c r="C13" s="66" t="s">
        <v>1599</v>
      </c>
      <c r="D13" s="59" t="str">
        <f t="shared" si="0"/>
        <v xml:space="preserve"> pack</v>
      </c>
      <c r="E13" s="59"/>
      <c r="F13" s="59"/>
      <c r="G13" s="59"/>
    </row>
    <row r="14" spans="2:7">
      <c r="B14" s="77"/>
      <c r="C14" s="61" t="s">
        <v>1303</v>
      </c>
      <c r="D14" s="59" t="str">
        <f t="shared" si="0"/>
        <v xml:space="preserve"> pack</v>
      </c>
      <c r="E14" s="59"/>
      <c r="F14" s="59"/>
      <c r="G14" s="59"/>
    </row>
    <row r="15" spans="2:7">
      <c r="B15" s="77"/>
      <c r="C15" s="61" t="s">
        <v>1556</v>
      </c>
      <c r="D15" s="59" t="str">
        <f t="shared" si="0"/>
        <v xml:space="preserve"> pack</v>
      </c>
      <c r="E15" s="59"/>
      <c r="F15" s="59"/>
      <c r="G15" s="59"/>
    </row>
    <row r="16" spans="2:7">
      <c r="B16" s="80"/>
      <c r="C16" s="198" t="s">
        <v>1007</v>
      </c>
      <c r="D16" s="59" t="str">
        <f t="shared" si="0"/>
        <v xml:space="preserve"> pack</v>
      </c>
      <c r="E16" s="59"/>
      <c r="F16" s="59"/>
      <c r="G16" s="59"/>
    </row>
    <row r="17" spans="2:7">
      <c r="B17" s="80"/>
      <c r="C17" s="61" t="s">
        <v>1668</v>
      </c>
      <c r="D17" s="59" t="str">
        <f t="shared" si="0"/>
        <v xml:space="preserve"> pack</v>
      </c>
      <c r="E17" s="59"/>
      <c r="F17" s="59"/>
      <c r="G17" s="59"/>
    </row>
    <row r="18" spans="2:7">
      <c r="B18" s="77"/>
      <c r="C18" s="61" t="s">
        <v>1751</v>
      </c>
      <c r="D18" s="59" t="str">
        <f t="shared" si="0"/>
        <v xml:space="preserve"> pack</v>
      </c>
      <c r="E18" s="59"/>
      <c r="F18" s="59"/>
      <c r="G18" s="59"/>
    </row>
    <row r="19" spans="2:7">
      <c r="B19" s="77"/>
      <c r="C19" s="61" t="s">
        <v>1421</v>
      </c>
      <c r="D19" s="59" t="str">
        <f t="shared" si="0"/>
        <v xml:space="preserve"> pack</v>
      </c>
      <c r="E19" s="59"/>
      <c r="F19" s="59"/>
      <c r="G19" s="59"/>
    </row>
    <row r="20" spans="2:7">
      <c r="B20" s="77"/>
      <c r="C20" s="61" t="s">
        <v>13</v>
      </c>
      <c r="D20" s="59" t="str">
        <f t="shared" si="0"/>
        <v xml:space="preserve"> pack</v>
      </c>
      <c r="E20" s="59"/>
      <c r="F20" s="59"/>
      <c r="G20" s="59"/>
    </row>
    <row r="21" spans="2:7">
      <c r="B21" s="77"/>
      <c r="C21" s="61" t="s">
        <v>73</v>
      </c>
      <c r="D21" s="59" t="str">
        <f t="shared" si="0"/>
        <v xml:space="preserve"> pack</v>
      </c>
      <c r="E21" s="59"/>
      <c r="F21" s="59"/>
      <c r="G21" s="59"/>
    </row>
    <row r="22" spans="2:7">
      <c r="B22" s="80"/>
      <c r="C22" s="61" t="s">
        <v>1657</v>
      </c>
      <c r="D22" s="59" t="str">
        <f t="shared" si="0"/>
        <v xml:space="preserve"> pack</v>
      </c>
      <c r="E22" s="59"/>
      <c r="F22" s="59"/>
      <c r="G22" s="59"/>
    </row>
    <row r="23" spans="2:7">
      <c r="B23" s="77"/>
      <c r="C23" s="61" t="s">
        <v>531</v>
      </c>
      <c r="D23" s="59" t="str">
        <f t="shared" si="0"/>
        <v xml:space="preserve"> pack</v>
      </c>
      <c r="E23" s="59"/>
      <c r="F23" s="59"/>
      <c r="G23" s="59"/>
    </row>
    <row r="24" spans="2:7">
      <c r="B24" s="80"/>
      <c r="C24" s="61" t="s">
        <v>44</v>
      </c>
      <c r="D24" s="59" t="str">
        <f t="shared" si="0"/>
        <v xml:space="preserve"> pack</v>
      </c>
      <c r="E24" s="59"/>
      <c r="F24" s="59"/>
      <c r="G24" s="59"/>
    </row>
    <row r="25" spans="2:7">
      <c r="B25" s="77"/>
      <c r="C25" s="61" t="s">
        <v>1729</v>
      </c>
      <c r="D25" s="59" t="str">
        <f t="shared" si="0"/>
        <v xml:space="preserve"> pack</v>
      </c>
      <c r="E25" s="59"/>
      <c r="F25" s="59"/>
      <c r="G25" s="59"/>
    </row>
    <row r="26" spans="2:7">
      <c r="B26" s="80"/>
      <c r="C26" s="61" t="s">
        <v>9</v>
      </c>
      <c r="D26" s="59" t="str">
        <f t="shared" si="0"/>
        <v xml:space="preserve"> pack</v>
      </c>
      <c r="E26" s="59"/>
      <c r="F26" s="59"/>
      <c r="G26" s="59"/>
    </row>
    <row r="27" spans="2:7">
      <c r="B27" s="312">
        <v>1</v>
      </c>
      <c r="C27" s="243" t="s">
        <v>1924</v>
      </c>
      <c r="D27" s="244" t="str">
        <f t="shared" si="0"/>
        <v>1 pack</v>
      </c>
      <c r="E27" s="244">
        <v>790</v>
      </c>
      <c r="F27" s="244">
        <f>B27*E27</f>
        <v>790</v>
      </c>
      <c r="G27" s="59"/>
    </row>
    <row r="28" spans="2:7">
      <c r="B28" s="77"/>
      <c r="C28" s="61" t="s">
        <v>854</v>
      </c>
      <c r="D28" s="59" t="str">
        <f t="shared" si="0"/>
        <v xml:space="preserve"> pack</v>
      </c>
      <c r="E28" s="59"/>
      <c r="F28" s="59"/>
      <c r="G28" s="59"/>
    </row>
    <row r="29" spans="2:7">
      <c r="B29" s="77"/>
      <c r="C29" s="61" t="s">
        <v>1573</v>
      </c>
      <c r="D29" s="59" t="str">
        <f t="shared" si="0"/>
        <v xml:space="preserve"> pack</v>
      </c>
      <c r="E29" s="59"/>
      <c r="F29" s="59"/>
      <c r="G29" s="59"/>
    </row>
    <row r="30" spans="2:7">
      <c r="B30" s="77"/>
      <c r="C30" s="61" t="s">
        <v>636</v>
      </c>
      <c r="D30" s="59" t="str">
        <f t="shared" si="0"/>
        <v xml:space="preserve"> pack</v>
      </c>
      <c r="E30" s="59"/>
      <c r="F30" s="59"/>
      <c r="G30" s="59"/>
    </row>
    <row r="31" spans="2:7">
      <c r="B31" s="80"/>
      <c r="C31" s="66" t="s">
        <v>1600</v>
      </c>
      <c r="D31" s="59" t="str">
        <f t="shared" si="0"/>
        <v xml:space="preserve"> pack</v>
      </c>
      <c r="E31" s="59"/>
      <c r="F31" s="59"/>
      <c r="G31" s="59"/>
    </row>
    <row r="32" spans="2:7">
      <c r="B32" s="77"/>
      <c r="C32" s="61" t="s">
        <v>1612</v>
      </c>
      <c r="D32" s="59" t="str">
        <f t="shared" si="0"/>
        <v xml:space="preserve"> pack</v>
      </c>
      <c r="E32" s="59"/>
      <c r="F32" s="59"/>
      <c r="G32" s="59"/>
    </row>
    <row r="33" spans="2:7">
      <c r="B33" s="77"/>
      <c r="C33" s="61" t="s">
        <v>633</v>
      </c>
      <c r="D33" s="59" t="str">
        <f t="shared" si="0"/>
        <v xml:space="preserve"> pack</v>
      </c>
      <c r="E33" s="59"/>
      <c r="F33" s="59"/>
      <c r="G33" s="59"/>
    </row>
    <row r="34" spans="2:7">
      <c r="B34" s="77"/>
      <c r="C34" s="61" t="s">
        <v>1613</v>
      </c>
      <c r="D34" s="59" t="str">
        <f t="shared" si="0"/>
        <v xml:space="preserve"> pack</v>
      </c>
      <c r="E34" s="59"/>
      <c r="F34" s="59"/>
      <c r="G34" s="59"/>
    </row>
    <row r="35" spans="2:7">
      <c r="B35" s="80"/>
      <c r="C35" s="61" t="s">
        <v>1614</v>
      </c>
      <c r="D35" s="59" t="str">
        <f t="shared" si="0"/>
        <v xml:space="preserve"> pack</v>
      </c>
      <c r="E35" s="59"/>
      <c r="F35" s="59"/>
      <c r="G35" s="59"/>
    </row>
    <row r="36" spans="2:7">
      <c r="B36" s="312">
        <v>0</v>
      </c>
      <c r="C36" s="243" t="s">
        <v>1912</v>
      </c>
      <c r="D36" s="244" t="str">
        <f t="shared" si="0"/>
        <v>0 pack</v>
      </c>
      <c r="E36" s="244">
        <v>170</v>
      </c>
      <c r="F36" s="244">
        <f>B36*E36</f>
        <v>0</v>
      </c>
      <c r="G36" s="59"/>
    </row>
    <row r="37" spans="2:7">
      <c r="B37" s="77"/>
      <c r="C37" s="61" t="s">
        <v>1615</v>
      </c>
      <c r="D37" s="59" t="str">
        <f t="shared" si="0"/>
        <v xml:space="preserve"> pack</v>
      </c>
      <c r="E37" s="59"/>
      <c r="F37" s="59"/>
      <c r="G37" s="59"/>
    </row>
    <row r="38" spans="2:7">
      <c r="B38" s="77"/>
      <c r="C38" s="61" t="s">
        <v>970</v>
      </c>
      <c r="D38" s="59" t="str">
        <f t="shared" si="0"/>
        <v xml:space="preserve"> pack</v>
      </c>
      <c r="E38" s="59" t="s">
        <v>278</v>
      </c>
      <c r="F38" s="59"/>
      <c r="G38" s="59"/>
    </row>
    <row r="39" spans="2:7">
      <c r="B39" s="80"/>
      <c r="C39" s="61" t="s">
        <v>329</v>
      </c>
      <c r="D39" s="59" t="str">
        <f t="shared" si="0"/>
        <v xml:space="preserve"> pack</v>
      </c>
      <c r="E39" s="59"/>
      <c r="F39" s="59"/>
      <c r="G39" s="59"/>
    </row>
    <row r="40" spans="2:7">
      <c r="B40" s="77"/>
      <c r="C40" s="61" t="s">
        <v>471</v>
      </c>
      <c r="D40" s="59" t="str">
        <f t="shared" si="0"/>
        <v xml:space="preserve"> pack</v>
      </c>
      <c r="E40" s="65"/>
      <c r="F40" s="59"/>
      <c r="G40" s="59"/>
    </row>
    <row r="41" spans="2:7">
      <c r="B41" s="77"/>
      <c r="C41" s="61" t="s">
        <v>41</v>
      </c>
      <c r="D41" s="59" t="str">
        <f t="shared" si="0"/>
        <v xml:space="preserve"> pack</v>
      </c>
      <c r="E41" s="59"/>
      <c r="F41" s="59"/>
      <c r="G41" s="59"/>
    </row>
    <row r="42" spans="2:7">
      <c r="B42" s="77"/>
      <c r="C42" s="61" t="s">
        <v>78</v>
      </c>
      <c r="D42" s="59" t="str">
        <f t="shared" si="0"/>
        <v xml:space="preserve"> pack</v>
      </c>
      <c r="E42" s="65"/>
      <c r="F42" s="59"/>
      <c r="G42" s="59"/>
    </row>
    <row r="43" spans="2:7">
      <c r="B43" s="80"/>
      <c r="C43" s="37" t="s">
        <v>660</v>
      </c>
      <c r="D43" s="59" t="str">
        <f t="shared" si="0"/>
        <v xml:space="preserve"> pack</v>
      </c>
      <c r="E43" s="65"/>
      <c r="F43" s="59"/>
      <c r="G43" s="59"/>
    </row>
    <row r="44" spans="2:7">
      <c r="B44" s="77"/>
      <c r="C44" s="61" t="s">
        <v>296</v>
      </c>
      <c r="D44" s="59" t="str">
        <f t="shared" ref="D44:D75" si="1">B44 &amp;" pack"</f>
        <v xml:space="preserve"> pack</v>
      </c>
      <c r="E44" s="59"/>
      <c r="F44" s="59"/>
      <c r="G44" s="59"/>
    </row>
    <row r="45" spans="2:7">
      <c r="B45" s="312">
        <v>0</v>
      </c>
      <c r="C45" s="243" t="s">
        <v>1777</v>
      </c>
      <c r="D45" s="244" t="str">
        <f t="shared" si="1"/>
        <v>0 pack</v>
      </c>
      <c r="E45" s="244">
        <v>470</v>
      </c>
      <c r="F45" s="244">
        <f>B45*E45</f>
        <v>0</v>
      </c>
      <c r="G45" s="59"/>
    </row>
    <row r="46" spans="2:7">
      <c r="B46" s="80"/>
      <c r="C46" s="61" t="s">
        <v>297</v>
      </c>
      <c r="D46" s="59" t="str">
        <f t="shared" si="1"/>
        <v xml:space="preserve"> pack</v>
      </c>
      <c r="E46" s="65" t="s">
        <v>279</v>
      </c>
      <c r="F46" s="59"/>
      <c r="G46" s="59"/>
    </row>
    <row r="47" spans="2:7">
      <c r="B47" s="312">
        <v>0</v>
      </c>
      <c r="C47" s="243" t="s">
        <v>1772</v>
      </c>
      <c r="D47" s="244" t="str">
        <f t="shared" si="1"/>
        <v>0 pack</v>
      </c>
      <c r="E47" s="244">
        <v>325</v>
      </c>
      <c r="F47" s="244">
        <f>B47*E47</f>
        <v>0</v>
      </c>
      <c r="G47" s="59"/>
    </row>
    <row r="48" spans="2:7">
      <c r="B48" s="77"/>
      <c r="C48" s="61" t="s">
        <v>1715</v>
      </c>
      <c r="D48" s="59" t="str">
        <f t="shared" si="1"/>
        <v xml:space="preserve"> pack</v>
      </c>
      <c r="E48" s="65" t="s">
        <v>25</v>
      </c>
      <c r="F48" s="59"/>
      <c r="G48" s="59"/>
    </row>
    <row r="49" spans="2:7">
      <c r="B49" s="77"/>
      <c r="C49" s="61" t="s">
        <v>81</v>
      </c>
      <c r="D49" s="59" t="str">
        <f t="shared" si="1"/>
        <v xml:space="preserve"> pack</v>
      </c>
      <c r="E49" s="59" t="s">
        <v>283</v>
      </c>
      <c r="F49" s="59"/>
      <c r="G49" s="59"/>
    </row>
    <row r="50" spans="2:7">
      <c r="B50" s="77"/>
      <c r="C50" s="61" t="s">
        <v>1520</v>
      </c>
      <c r="D50" s="59" t="str">
        <f t="shared" si="1"/>
        <v xml:space="preserve"> pack</v>
      </c>
      <c r="E50" s="65"/>
      <c r="F50" s="59"/>
      <c r="G50" s="59"/>
    </row>
    <row r="51" spans="2:7">
      <c r="B51" s="77"/>
      <c r="C51" s="61" t="s">
        <v>529</v>
      </c>
      <c r="D51" s="59" t="str">
        <f t="shared" si="1"/>
        <v xml:space="preserve"> pack</v>
      </c>
      <c r="E51" s="59" t="s">
        <v>280</v>
      </c>
      <c r="F51" s="59"/>
      <c r="G51" s="59"/>
    </row>
    <row r="52" spans="2:7">
      <c r="B52" s="77"/>
      <c r="C52" s="61" t="s">
        <v>1616</v>
      </c>
      <c r="D52" s="59" t="str">
        <f t="shared" si="1"/>
        <v xml:space="preserve"> pack</v>
      </c>
      <c r="E52" s="59" t="s">
        <v>280</v>
      </c>
      <c r="F52" s="59"/>
      <c r="G52" s="59"/>
    </row>
    <row r="53" spans="2:7">
      <c r="B53" s="312">
        <v>2</v>
      </c>
      <c r="C53" s="243" t="s">
        <v>1916</v>
      </c>
      <c r="D53" s="244" t="str">
        <f t="shared" si="1"/>
        <v>2 pack</v>
      </c>
      <c r="E53" s="244">
        <v>35</v>
      </c>
      <c r="F53" s="244">
        <f>B53*E53</f>
        <v>70</v>
      </c>
      <c r="G53" s="59"/>
    </row>
    <row r="54" spans="2:7">
      <c r="B54" s="80"/>
      <c r="C54" s="61" t="s">
        <v>1066</v>
      </c>
      <c r="D54" s="59" t="str">
        <f t="shared" si="1"/>
        <v xml:space="preserve"> pack</v>
      </c>
      <c r="E54" s="59"/>
      <c r="F54" s="59"/>
      <c r="G54" s="59"/>
    </row>
    <row r="55" spans="2:7">
      <c r="B55" s="80"/>
      <c r="C55" s="61" t="s">
        <v>961</v>
      </c>
      <c r="D55" s="59" t="str">
        <f t="shared" si="1"/>
        <v xml:space="preserve"> pack</v>
      </c>
      <c r="E55" s="59"/>
      <c r="F55" s="59"/>
      <c r="G55" s="59"/>
    </row>
    <row r="56" spans="2:7">
      <c r="B56" s="80"/>
      <c r="C56" s="66" t="s">
        <v>1601</v>
      </c>
      <c r="D56" s="59" t="str">
        <f t="shared" si="1"/>
        <v xml:space="preserve"> pack</v>
      </c>
      <c r="E56" s="65"/>
      <c r="F56" s="59"/>
      <c r="G56" s="59"/>
    </row>
    <row r="57" spans="2:7">
      <c r="B57" s="80"/>
      <c r="C57" s="61" t="s">
        <v>1581</v>
      </c>
      <c r="D57" s="59" t="str">
        <f t="shared" si="1"/>
        <v xml:space="preserve"> pack</v>
      </c>
      <c r="E57" s="59" t="s">
        <v>22</v>
      </c>
      <c r="F57" s="59"/>
      <c r="G57" s="59"/>
    </row>
    <row r="58" spans="2:7">
      <c r="B58" s="77"/>
      <c r="C58" s="61" t="s">
        <v>1617</v>
      </c>
      <c r="D58" s="59" t="str">
        <f t="shared" si="1"/>
        <v xml:space="preserve"> pack</v>
      </c>
      <c r="E58" s="59" t="s">
        <v>22</v>
      </c>
      <c r="F58" s="59"/>
      <c r="G58" s="59"/>
    </row>
    <row r="59" spans="2:7">
      <c r="B59" s="77"/>
      <c r="C59" s="61" t="s">
        <v>14</v>
      </c>
      <c r="D59" s="59" t="str">
        <f t="shared" si="1"/>
        <v xml:space="preserve"> pack</v>
      </c>
      <c r="E59" s="59" t="s">
        <v>22</v>
      </c>
      <c r="F59" s="59"/>
      <c r="G59" s="59"/>
    </row>
    <row r="60" spans="2:7">
      <c r="B60" s="80"/>
      <c r="C60" s="61" t="s">
        <v>10</v>
      </c>
      <c r="D60" s="59" t="str">
        <f t="shared" si="1"/>
        <v xml:space="preserve"> pack</v>
      </c>
      <c r="E60" s="65"/>
      <c r="F60" s="59"/>
      <c r="G60" s="59"/>
    </row>
    <row r="61" spans="2:7">
      <c r="B61" s="77"/>
      <c r="C61" s="61" t="s">
        <v>285</v>
      </c>
      <c r="D61" s="59" t="str">
        <f t="shared" si="1"/>
        <v xml:space="preserve"> pack</v>
      </c>
      <c r="E61" s="65"/>
      <c r="F61" s="59"/>
      <c r="G61" s="59"/>
    </row>
    <row r="62" spans="2:7">
      <c r="B62" s="77"/>
      <c r="C62" s="61" t="s">
        <v>1333</v>
      </c>
      <c r="D62" s="59" t="str">
        <f t="shared" si="1"/>
        <v xml:space="preserve"> pack</v>
      </c>
      <c r="E62" s="65"/>
      <c r="F62" s="59"/>
      <c r="G62" s="59"/>
    </row>
    <row r="63" spans="2:7">
      <c r="B63" s="80"/>
      <c r="C63" s="61" t="s">
        <v>1782</v>
      </c>
      <c r="D63" s="59" t="str">
        <f t="shared" si="1"/>
        <v xml:space="preserve"> pack</v>
      </c>
      <c r="E63" s="59" t="s">
        <v>22</v>
      </c>
      <c r="F63" s="59"/>
      <c r="G63" s="59"/>
    </row>
    <row r="64" spans="2:7">
      <c r="B64" s="80"/>
      <c r="C64" s="66" t="s">
        <v>1602</v>
      </c>
      <c r="D64" s="59" t="str">
        <f t="shared" si="1"/>
        <v xml:space="preserve"> pack</v>
      </c>
      <c r="E64" s="65"/>
      <c r="F64" s="59"/>
      <c r="G64" s="59"/>
    </row>
    <row r="65" spans="2:7">
      <c r="B65" s="77"/>
      <c r="C65" s="61" t="s">
        <v>777</v>
      </c>
      <c r="D65" s="59" t="str">
        <f t="shared" si="1"/>
        <v xml:space="preserve"> pack</v>
      </c>
      <c r="E65" s="59"/>
      <c r="F65" s="59"/>
      <c r="G65" s="59"/>
    </row>
    <row r="66" spans="2:7">
      <c r="B66" s="77"/>
      <c r="C66" s="37" t="s">
        <v>864</v>
      </c>
      <c r="D66" s="59" t="str">
        <f t="shared" si="1"/>
        <v xml:space="preserve"> pack</v>
      </c>
      <c r="E66" s="65"/>
      <c r="F66" s="59"/>
      <c r="G66" s="59"/>
    </row>
    <row r="67" spans="2:7">
      <c r="B67" s="77"/>
      <c r="C67" s="61" t="s">
        <v>1618</v>
      </c>
      <c r="D67" s="59" t="str">
        <f t="shared" si="1"/>
        <v xml:space="preserve"> pack</v>
      </c>
      <c r="E67" s="65"/>
      <c r="F67" s="59"/>
      <c r="G67" s="59"/>
    </row>
    <row r="68" spans="2:7">
      <c r="B68" s="80"/>
      <c r="C68" s="61" t="s">
        <v>583</v>
      </c>
      <c r="D68" s="59" t="str">
        <f t="shared" si="1"/>
        <v xml:space="preserve"> pack</v>
      </c>
      <c r="E68" s="65"/>
      <c r="F68" s="59"/>
      <c r="G68" s="59"/>
    </row>
    <row r="69" spans="2:7">
      <c r="B69" s="80"/>
      <c r="C69" s="61" t="s">
        <v>635</v>
      </c>
      <c r="D69" s="59" t="str">
        <f t="shared" si="1"/>
        <v xml:space="preserve"> pack</v>
      </c>
      <c r="E69" s="59"/>
      <c r="F69" s="59"/>
      <c r="G69" s="59"/>
    </row>
    <row r="70" spans="2:7">
      <c r="B70" s="80"/>
      <c r="C70" s="61" t="s">
        <v>32</v>
      </c>
      <c r="D70" s="59" t="str">
        <f t="shared" si="1"/>
        <v xml:space="preserve"> pack</v>
      </c>
      <c r="E70" s="65"/>
      <c r="F70" s="59"/>
      <c r="G70" s="59"/>
    </row>
    <row r="71" spans="2:7">
      <c r="B71" s="80"/>
      <c r="C71" s="61" t="s">
        <v>1530</v>
      </c>
      <c r="D71" s="59" t="str">
        <f t="shared" si="1"/>
        <v xml:space="preserve"> pack</v>
      </c>
      <c r="E71" s="59"/>
      <c r="F71" s="59"/>
      <c r="G71" s="59"/>
    </row>
    <row r="72" spans="2:7">
      <c r="B72" s="80"/>
      <c r="C72" s="61" t="s">
        <v>1351</v>
      </c>
      <c r="D72" s="59" t="str">
        <f t="shared" si="1"/>
        <v xml:space="preserve"> pack</v>
      </c>
      <c r="E72" s="59"/>
      <c r="F72" s="59"/>
      <c r="G72" s="59"/>
    </row>
    <row r="73" spans="2:7">
      <c r="B73" s="77"/>
      <c r="C73" s="61" t="s">
        <v>275</v>
      </c>
      <c r="D73" s="59" t="str">
        <f t="shared" si="1"/>
        <v xml:space="preserve"> pack</v>
      </c>
      <c r="E73" s="65"/>
      <c r="F73" s="59"/>
      <c r="G73" s="59"/>
    </row>
    <row r="74" spans="2:7">
      <c r="B74" s="77"/>
      <c r="C74" s="61" t="s">
        <v>1521</v>
      </c>
      <c r="D74" s="59" t="str">
        <f t="shared" si="1"/>
        <v xml:space="preserve"> pack</v>
      </c>
      <c r="E74" s="65"/>
      <c r="F74" s="59"/>
      <c r="G74" s="59"/>
    </row>
    <row r="75" spans="2:7">
      <c r="B75" s="80"/>
      <c r="C75" s="61" t="s">
        <v>1645</v>
      </c>
      <c r="D75" s="59" t="str">
        <f t="shared" si="1"/>
        <v xml:space="preserve"> pack</v>
      </c>
      <c r="E75" s="65"/>
      <c r="F75" s="59"/>
      <c r="G75" s="59"/>
    </row>
    <row r="76" spans="2:7">
      <c r="B76" s="80"/>
      <c r="C76" s="61" t="s">
        <v>1619</v>
      </c>
      <c r="D76" s="59" t="str">
        <f t="shared" ref="D76:D107" si="2">B76 &amp;" pack"</f>
        <v xml:space="preserve"> pack</v>
      </c>
      <c r="E76" s="65"/>
      <c r="F76" s="59"/>
      <c r="G76" s="59"/>
    </row>
    <row r="77" spans="2:7">
      <c r="B77" s="80"/>
      <c r="C77" s="61" t="s">
        <v>1620</v>
      </c>
      <c r="D77" s="59" t="str">
        <f t="shared" si="2"/>
        <v xml:space="preserve"> pack</v>
      </c>
      <c r="E77" s="65"/>
      <c r="F77" s="59"/>
      <c r="G77" s="59"/>
    </row>
    <row r="78" spans="2:7">
      <c r="B78" s="80"/>
      <c r="C78" s="61" t="s">
        <v>1621</v>
      </c>
      <c r="D78" s="59" t="str">
        <f t="shared" si="2"/>
        <v xml:space="preserve"> pack</v>
      </c>
      <c r="E78" s="65"/>
      <c r="F78" s="59"/>
      <c r="G78" s="59"/>
    </row>
    <row r="79" spans="2:7">
      <c r="B79" s="80"/>
      <c r="C79" s="61" t="s">
        <v>1781</v>
      </c>
      <c r="D79" s="59" t="str">
        <f t="shared" si="2"/>
        <v xml:space="preserve"> pack</v>
      </c>
      <c r="E79" s="59"/>
      <c r="F79" s="59"/>
      <c r="G79" s="59"/>
    </row>
    <row r="80" spans="2:7">
      <c r="B80" s="77"/>
      <c r="C80" s="61" t="s">
        <v>658</v>
      </c>
      <c r="D80" s="59" t="str">
        <f t="shared" si="2"/>
        <v xml:space="preserve"> pack</v>
      </c>
      <c r="E80" s="65"/>
      <c r="F80" s="59"/>
      <c r="G80" s="59"/>
    </row>
    <row r="81" spans="2:7">
      <c r="B81" s="77"/>
      <c r="C81" s="61" t="s">
        <v>1594</v>
      </c>
      <c r="D81" s="59" t="str">
        <f t="shared" si="2"/>
        <v xml:space="preserve"> pack</v>
      </c>
      <c r="E81" s="59"/>
      <c r="F81" s="59"/>
      <c r="G81" s="59"/>
    </row>
    <row r="82" spans="2:7">
      <c r="B82" s="77"/>
      <c r="C82" s="37" t="s">
        <v>1622</v>
      </c>
      <c r="D82" s="59" t="str">
        <f t="shared" si="2"/>
        <v xml:space="preserve"> pack</v>
      </c>
      <c r="E82" s="59" t="s">
        <v>280</v>
      </c>
      <c r="F82" s="59"/>
      <c r="G82" s="59"/>
    </row>
    <row r="83" spans="2:7">
      <c r="B83" s="80"/>
      <c r="C83" s="61" t="s">
        <v>1553</v>
      </c>
      <c r="D83" s="59" t="str">
        <f t="shared" si="2"/>
        <v xml:space="preserve"> pack</v>
      </c>
      <c r="E83" s="59" t="s">
        <v>280</v>
      </c>
      <c r="F83" s="59"/>
      <c r="G83" s="59"/>
    </row>
    <row r="84" spans="2:7">
      <c r="B84" s="80"/>
      <c r="C84" s="61" t="s">
        <v>255</v>
      </c>
      <c r="D84" s="59" t="str">
        <f t="shared" si="2"/>
        <v xml:space="preserve"> pack</v>
      </c>
      <c r="E84" s="59" t="s">
        <v>280</v>
      </c>
      <c r="F84" s="59"/>
      <c r="G84" s="59"/>
    </row>
    <row r="85" spans="2:7">
      <c r="B85" s="77"/>
      <c r="C85" s="61" t="s">
        <v>1528</v>
      </c>
      <c r="D85" s="59" t="str">
        <f t="shared" si="2"/>
        <v xml:space="preserve"> pack</v>
      </c>
      <c r="E85" s="59" t="s">
        <v>280</v>
      </c>
      <c r="F85" s="59"/>
      <c r="G85" s="59"/>
    </row>
    <row r="86" spans="2:7">
      <c r="B86" s="77"/>
      <c r="C86" s="61" t="s">
        <v>1623</v>
      </c>
      <c r="D86" s="59" t="str">
        <f t="shared" si="2"/>
        <v xml:space="preserve"> pack</v>
      </c>
      <c r="E86" s="59" t="s">
        <v>280</v>
      </c>
      <c r="F86" s="59"/>
      <c r="G86" s="59"/>
    </row>
    <row r="87" spans="2:7">
      <c r="B87" s="80"/>
      <c r="C87" s="61" t="s">
        <v>36</v>
      </c>
      <c r="D87" s="59" t="str">
        <f t="shared" si="2"/>
        <v xml:space="preserve"> pack</v>
      </c>
      <c r="E87" s="78"/>
      <c r="F87" s="59"/>
      <c r="G87" s="59"/>
    </row>
    <row r="88" spans="2:7">
      <c r="B88" s="80"/>
      <c r="C88" s="61" t="s">
        <v>1320</v>
      </c>
      <c r="D88" s="59" t="str">
        <f t="shared" si="2"/>
        <v xml:space="preserve"> pack</v>
      </c>
      <c r="E88" s="78" t="s">
        <v>281</v>
      </c>
      <c r="F88" s="59"/>
      <c r="G88" s="59"/>
    </row>
    <row r="89" spans="2:7">
      <c r="B89" s="80"/>
      <c r="C89" s="61" t="s">
        <v>1624</v>
      </c>
      <c r="D89" s="59" t="str">
        <f t="shared" si="2"/>
        <v xml:space="preserve"> pack</v>
      </c>
      <c r="E89" s="78" t="s">
        <v>281</v>
      </c>
      <c r="F89" s="59"/>
      <c r="G89" s="59"/>
    </row>
    <row r="90" spans="2:7">
      <c r="B90" s="80"/>
      <c r="C90" s="61" t="s">
        <v>973</v>
      </c>
      <c r="D90" s="59" t="str">
        <f t="shared" si="2"/>
        <v xml:space="preserve"> pack</v>
      </c>
      <c r="E90" s="60" t="s">
        <v>22</v>
      </c>
      <c r="F90" s="59"/>
      <c r="G90" s="59"/>
    </row>
    <row r="91" spans="2:7">
      <c r="B91" s="80"/>
      <c r="C91" s="66" t="s">
        <v>1603</v>
      </c>
      <c r="D91" s="59" t="str">
        <f t="shared" si="2"/>
        <v xml:space="preserve"> pack</v>
      </c>
      <c r="E91" s="60" t="s">
        <v>282</v>
      </c>
      <c r="F91" s="59"/>
      <c r="G91" s="59"/>
    </row>
    <row r="92" spans="2:7">
      <c r="B92" s="77"/>
      <c r="C92" s="61" t="s">
        <v>1575</v>
      </c>
      <c r="D92" s="59" t="str">
        <f t="shared" si="2"/>
        <v xml:space="preserve"> pack</v>
      </c>
      <c r="E92" s="78" t="s">
        <v>282</v>
      </c>
      <c r="F92" s="59"/>
      <c r="G92" s="59"/>
    </row>
    <row r="93" spans="2:7">
      <c r="B93" s="77"/>
      <c r="C93" s="61" t="s">
        <v>1749</v>
      </c>
      <c r="D93" s="59" t="str">
        <f t="shared" si="2"/>
        <v xml:space="preserve"> pack</v>
      </c>
      <c r="E93" s="65" t="s">
        <v>282</v>
      </c>
      <c r="F93" s="59"/>
      <c r="G93" s="59"/>
    </row>
    <row r="94" spans="2:7">
      <c r="B94" s="77"/>
      <c r="C94" s="61" t="s">
        <v>1760</v>
      </c>
      <c r="D94" s="59" t="str">
        <f t="shared" si="2"/>
        <v xml:space="preserve"> pack</v>
      </c>
      <c r="E94" s="59"/>
      <c r="F94" s="59"/>
      <c r="G94" s="59"/>
    </row>
    <row r="95" spans="2:7">
      <c r="B95" s="312">
        <v>0</v>
      </c>
      <c r="C95" s="243" t="s">
        <v>1909</v>
      </c>
      <c r="D95" s="244" t="str">
        <f t="shared" si="2"/>
        <v>0 pack</v>
      </c>
      <c r="E95" s="244">
        <v>140</v>
      </c>
      <c r="F95" s="244">
        <f>B95*E95</f>
        <v>0</v>
      </c>
      <c r="G95" s="59"/>
    </row>
    <row r="96" spans="2:7">
      <c r="B96" s="77"/>
      <c r="C96" s="61" t="s">
        <v>1759</v>
      </c>
      <c r="D96" s="59" t="str">
        <f t="shared" si="2"/>
        <v xml:space="preserve"> pack</v>
      </c>
      <c r="E96" s="59"/>
      <c r="F96" s="59"/>
      <c r="G96" s="59"/>
    </row>
    <row r="97" spans="2:7">
      <c r="B97" s="77"/>
      <c r="C97" s="61" t="s">
        <v>1648</v>
      </c>
      <c r="D97" s="59" t="str">
        <f t="shared" si="2"/>
        <v xml:space="preserve"> pack</v>
      </c>
      <c r="E97" s="65"/>
      <c r="F97" s="59"/>
      <c r="G97" s="59"/>
    </row>
    <row r="98" spans="2:7">
      <c r="B98" s="80"/>
      <c r="C98" s="79" t="s">
        <v>1647</v>
      </c>
      <c r="D98" s="59" t="str">
        <f t="shared" si="2"/>
        <v xml:space="preserve"> pack</v>
      </c>
      <c r="E98" s="59"/>
      <c r="F98" s="59"/>
      <c r="G98" s="59"/>
    </row>
    <row r="99" spans="2:7">
      <c r="B99" s="65"/>
      <c r="C99" s="61" t="s">
        <v>1646</v>
      </c>
      <c r="D99" s="59" t="str">
        <f t="shared" si="2"/>
        <v xml:space="preserve"> pack</v>
      </c>
      <c r="E99" s="59"/>
      <c r="F99" s="59"/>
      <c r="G99" s="59"/>
    </row>
    <row r="100" spans="2:7">
      <c r="B100" s="59"/>
      <c r="C100" s="61" t="s">
        <v>1386</v>
      </c>
      <c r="D100" s="59" t="str">
        <f t="shared" si="2"/>
        <v xml:space="preserve"> pack</v>
      </c>
      <c r="E100" s="59" t="s">
        <v>281</v>
      </c>
      <c r="F100" s="59"/>
      <c r="G100" s="59"/>
    </row>
    <row r="101" spans="2:7">
      <c r="B101" s="77"/>
      <c r="C101" s="79" t="s">
        <v>1768</v>
      </c>
      <c r="D101" s="59" t="str">
        <f t="shared" si="2"/>
        <v xml:space="preserve"> pack</v>
      </c>
      <c r="E101" s="80"/>
      <c r="F101" s="59"/>
      <c r="G101" s="59"/>
    </row>
    <row r="102" spans="2:7">
      <c r="B102" s="65"/>
      <c r="C102" s="61" t="s">
        <v>998</v>
      </c>
      <c r="D102" s="59" t="str">
        <f t="shared" si="2"/>
        <v xml:space="preserve"> pack</v>
      </c>
      <c r="E102" s="65"/>
      <c r="F102" s="59"/>
      <c r="G102" s="59"/>
    </row>
    <row r="103" spans="2:7">
      <c r="B103" s="65"/>
      <c r="C103" s="61" t="s">
        <v>15</v>
      </c>
      <c r="D103" s="59" t="str">
        <f t="shared" si="2"/>
        <v xml:space="preserve"> pack</v>
      </c>
      <c r="E103" s="65"/>
      <c r="F103" s="59"/>
      <c r="G103" s="59"/>
    </row>
    <row r="104" spans="2:7">
      <c r="B104" s="65"/>
      <c r="C104" s="66" t="s">
        <v>1586</v>
      </c>
      <c r="D104" s="59" t="str">
        <f t="shared" si="2"/>
        <v xml:space="preserve"> pack</v>
      </c>
      <c r="E104" s="65"/>
      <c r="F104" s="59"/>
      <c r="G104" s="59"/>
    </row>
    <row r="105" spans="2:7">
      <c r="B105" s="59"/>
      <c r="C105" s="61" t="s">
        <v>260</v>
      </c>
      <c r="D105" s="59" t="str">
        <f t="shared" si="2"/>
        <v xml:space="preserve"> pack</v>
      </c>
      <c r="E105" s="65"/>
      <c r="F105" s="59"/>
      <c r="G105" s="59"/>
    </row>
    <row r="106" spans="2:7">
      <c r="B106" s="189">
        <v>1</v>
      </c>
      <c r="C106" s="243" t="s">
        <v>1925</v>
      </c>
      <c r="D106" s="244" t="str">
        <f t="shared" si="2"/>
        <v>1 pack</v>
      </c>
      <c r="E106" s="244">
        <v>740</v>
      </c>
      <c r="F106" s="244">
        <f>B106*E106</f>
        <v>740</v>
      </c>
      <c r="G106" s="59"/>
    </row>
    <row r="107" spans="2:7">
      <c r="B107" s="59"/>
      <c r="C107" s="226" t="s">
        <v>1525</v>
      </c>
      <c r="D107" s="59" t="str">
        <f t="shared" si="2"/>
        <v xml:space="preserve"> pack</v>
      </c>
      <c r="E107" s="59"/>
      <c r="F107" s="59"/>
      <c r="G107" s="59"/>
    </row>
    <row r="108" spans="2:7">
      <c r="B108" s="59"/>
      <c r="C108" s="61" t="s">
        <v>1076</v>
      </c>
      <c r="D108" s="59" t="str">
        <f t="shared" ref="D108:D139" si="3">B108 &amp;" pack"</f>
        <v xml:space="preserve"> pack</v>
      </c>
      <c r="E108" s="59"/>
      <c r="F108" s="59"/>
      <c r="G108" s="59"/>
    </row>
    <row r="109" spans="2:7">
      <c r="B109" s="59"/>
      <c r="C109" s="61" t="s">
        <v>292</v>
      </c>
      <c r="D109" s="59" t="str">
        <f t="shared" si="3"/>
        <v xml:space="preserve"> pack</v>
      </c>
      <c r="E109" s="59"/>
      <c r="F109" s="59"/>
      <c r="G109" s="59"/>
    </row>
    <row r="110" spans="2:7">
      <c r="B110" s="65"/>
      <c r="C110" s="61" t="s">
        <v>1578</v>
      </c>
      <c r="D110" s="59" t="str">
        <f t="shared" si="3"/>
        <v xml:space="preserve"> pack</v>
      </c>
      <c r="E110" s="59"/>
      <c r="F110" s="59"/>
      <c r="G110" s="59"/>
    </row>
    <row r="111" spans="2:7">
      <c r="B111" s="65"/>
      <c r="C111" s="61" t="s">
        <v>1443</v>
      </c>
      <c r="D111" s="59" t="str">
        <f t="shared" si="3"/>
        <v xml:space="preserve"> pack</v>
      </c>
      <c r="E111" s="59"/>
      <c r="F111" s="59"/>
      <c r="G111" s="59"/>
    </row>
    <row r="112" spans="2:7">
      <c r="B112" s="59"/>
      <c r="C112" s="61" t="s">
        <v>1666</v>
      </c>
      <c r="D112" s="59" t="str">
        <f t="shared" si="3"/>
        <v xml:space="preserve"> pack</v>
      </c>
      <c r="E112" s="59" t="s">
        <v>632</v>
      </c>
      <c r="F112" s="59"/>
      <c r="G112" s="59"/>
    </row>
    <row r="113" spans="2:8">
      <c r="B113" s="59"/>
      <c r="C113" s="61" t="s">
        <v>1730</v>
      </c>
      <c r="D113" s="59" t="str">
        <f t="shared" si="3"/>
        <v xml:space="preserve"> pack</v>
      </c>
      <c r="E113" s="59" t="s">
        <v>632</v>
      </c>
      <c r="F113" s="59"/>
      <c r="G113" s="59"/>
    </row>
    <row r="114" spans="2:8">
      <c r="B114" s="59"/>
      <c r="C114" s="61" t="s">
        <v>1625</v>
      </c>
      <c r="D114" s="59" t="str">
        <f t="shared" si="3"/>
        <v xml:space="preserve"> pack</v>
      </c>
      <c r="E114" s="59" t="s">
        <v>632</v>
      </c>
      <c r="F114" s="59"/>
      <c r="G114" s="59"/>
    </row>
    <row r="115" spans="2:8">
      <c r="B115" s="59"/>
      <c r="C115" s="66" t="s">
        <v>1626</v>
      </c>
      <c r="D115" s="59" t="str">
        <f t="shared" si="3"/>
        <v xml:space="preserve"> pack</v>
      </c>
      <c r="E115" s="59" t="s">
        <v>632</v>
      </c>
      <c r="F115" s="59"/>
      <c r="G115" s="59"/>
    </row>
    <row r="116" spans="2:8">
      <c r="B116" s="59"/>
      <c r="C116" s="61" t="s">
        <v>1627</v>
      </c>
      <c r="D116" s="59" t="str">
        <f t="shared" si="3"/>
        <v xml:space="preserve"> pack</v>
      </c>
      <c r="E116" s="59" t="s">
        <v>632</v>
      </c>
      <c r="F116" s="59"/>
      <c r="G116" s="59"/>
    </row>
    <row r="117" spans="2:8">
      <c r="B117" s="59"/>
      <c r="C117" s="61" t="s">
        <v>319</v>
      </c>
      <c r="D117" s="59" t="str">
        <f t="shared" si="3"/>
        <v xml:space="preserve"> pack</v>
      </c>
      <c r="E117" s="59" t="s">
        <v>632</v>
      </c>
      <c r="F117" s="59"/>
      <c r="G117" s="59"/>
    </row>
    <row r="118" spans="2:8">
      <c r="B118" s="59"/>
      <c r="C118" s="61" t="s">
        <v>1628</v>
      </c>
      <c r="D118" s="59" t="str">
        <f t="shared" si="3"/>
        <v xml:space="preserve"> pack</v>
      </c>
      <c r="E118" s="59" t="s">
        <v>632</v>
      </c>
      <c r="F118" s="59"/>
      <c r="G118" s="59"/>
    </row>
    <row r="119" spans="2:8">
      <c r="B119" s="59"/>
      <c r="C119" s="66" t="s">
        <v>1604</v>
      </c>
      <c r="D119" s="59" t="str">
        <f t="shared" si="3"/>
        <v xml:space="preserve"> pack</v>
      </c>
      <c r="E119" s="59" t="s">
        <v>632</v>
      </c>
      <c r="F119" s="59"/>
      <c r="G119" s="59"/>
    </row>
    <row r="120" spans="2:8">
      <c r="B120" s="59"/>
      <c r="C120" s="61" t="s">
        <v>969</v>
      </c>
      <c r="D120" s="59" t="str">
        <f t="shared" si="3"/>
        <v xml:space="preserve"> pack</v>
      </c>
      <c r="E120" s="59" t="s">
        <v>632</v>
      </c>
      <c r="F120" s="59"/>
      <c r="G120" s="59"/>
    </row>
    <row r="121" spans="2:8">
      <c r="B121" s="59"/>
      <c r="C121" s="61" t="s">
        <v>74</v>
      </c>
      <c r="D121" s="59" t="str">
        <f t="shared" si="3"/>
        <v xml:space="preserve"> pack</v>
      </c>
      <c r="E121" s="59"/>
      <c r="F121" s="59"/>
      <c r="G121" s="59"/>
    </row>
    <row r="122" spans="2:8">
      <c r="B122" s="59"/>
      <c r="C122" s="61" t="s">
        <v>1783</v>
      </c>
      <c r="D122" s="59" t="str">
        <f t="shared" si="3"/>
        <v xml:space="preserve"> pack</v>
      </c>
      <c r="E122" s="59"/>
      <c r="F122" s="59"/>
      <c r="G122" s="59"/>
    </row>
    <row r="123" spans="2:8">
      <c r="B123" s="59"/>
      <c r="C123" s="61" t="s">
        <v>1750</v>
      </c>
      <c r="D123" s="59" t="str">
        <f t="shared" si="3"/>
        <v xml:space="preserve"> pack</v>
      </c>
      <c r="E123" s="59"/>
      <c r="F123" s="59"/>
      <c r="G123" s="59"/>
      <c r="H123" s="62" t="s">
        <v>655</v>
      </c>
    </row>
    <row r="124" spans="2:8">
      <c r="B124" s="59"/>
      <c r="C124" s="61" t="s">
        <v>1734</v>
      </c>
      <c r="D124" s="59" t="str">
        <f t="shared" si="3"/>
        <v xml:space="preserve"> pack</v>
      </c>
      <c r="E124" s="59"/>
      <c r="F124" s="59"/>
      <c r="G124" s="59"/>
    </row>
    <row r="125" spans="2:8">
      <c r="B125" s="59"/>
      <c r="C125" s="61" t="s">
        <v>1591</v>
      </c>
      <c r="D125" s="59" t="str">
        <f t="shared" si="3"/>
        <v xml:space="preserve"> pack</v>
      </c>
      <c r="E125" s="59"/>
      <c r="F125" s="59"/>
      <c r="G125" s="59"/>
    </row>
    <row r="126" spans="2:8">
      <c r="B126" s="59"/>
      <c r="C126" s="37" t="s">
        <v>599</v>
      </c>
      <c r="D126" s="59" t="str">
        <f t="shared" si="3"/>
        <v xml:space="preserve"> pack</v>
      </c>
      <c r="E126" s="59"/>
      <c r="F126" s="59"/>
      <c r="G126" s="59"/>
    </row>
    <row r="127" spans="2:8">
      <c r="B127" s="59"/>
      <c r="C127" s="61" t="s">
        <v>860</v>
      </c>
      <c r="D127" s="59" t="str">
        <f t="shared" si="3"/>
        <v xml:space="preserve"> pack</v>
      </c>
      <c r="E127" s="59"/>
      <c r="F127" s="59"/>
      <c r="G127" s="59"/>
      <c r="H127" s="62" t="s">
        <v>655</v>
      </c>
    </row>
    <row r="128" spans="2:8">
      <c r="B128" s="59"/>
      <c r="C128" s="37" t="s">
        <v>861</v>
      </c>
      <c r="D128" s="59" t="str">
        <f t="shared" si="3"/>
        <v xml:space="preserve"> pack</v>
      </c>
      <c r="E128" s="59"/>
      <c r="F128" s="59"/>
      <c r="G128" s="59"/>
    </row>
    <row r="129" spans="2:7">
      <c r="B129" s="189">
        <v>1</v>
      </c>
      <c r="C129" s="243" t="s">
        <v>1920</v>
      </c>
      <c r="D129" s="244" t="str">
        <f t="shared" si="3"/>
        <v>1 pack</v>
      </c>
      <c r="E129" s="244">
        <v>370</v>
      </c>
      <c r="F129" s="244">
        <f>B129*E129</f>
        <v>370</v>
      </c>
      <c r="G129" s="59"/>
    </row>
    <row r="130" spans="2:7">
      <c r="B130" s="65"/>
      <c r="C130" s="61" t="s">
        <v>521</v>
      </c>
      <c r="D130" s="59" t="str">
        <f t="shared" si="3"/>
        <v xml:space="preserve"> pack</v>
      </c>
      <c r="E130" s="59"/>
      <c r="F130" s="59" t="s">
        <v>655</v>
      </c>
      <c r="G130" s="59"/>
    </row>
    <row r="131" spans="2:7">
      <c r="B131" s="84"/>
      <c r="C131" s="61" t="s">
        <v>1629</v>
      </c>
      <c r="D131" s="59" t="str">
        <f t="shared" si="3"/>
        <v xml:space="preserve"> pack</v>
      </c>
      <c r="E131" s="59"/>
      <c r="F131" s="59" t="s">
        <v>655</v>
      </c>
      <c r="G131" s="59">
        <v>11</v>
      </c>
    </row>
    <row r="132" spans="2:7">
      <c r="B132" s="84"/>
      <c r="C132" s="61" t="s">
        <v>1557</v>
      </c>
      <c r="D132" s="59" t="str">
        <f t="shared" si="3"/>
        <v xml:space="preserve"> pack</v>
      </c>
      <c r="E132" s="59"/>
      <c r="F132" s="59"/>
      <c r="G132" s="59">
        <v>11</v>
      </c>
    </row>
    <row r="133" spans="2:7">
      <c r="B133" s="84"/>
      <c r="C133" s="37" t="s">
        <v>868</v>
      </c>
      <c r="D133" s="59" t="str">
        <f t="shared" si="3"/>
        <v xml:space="preserve"> pack</v>
      </c>
      <c r="E133" s="59"/>
      <c r="F133" s="59" t="s">
        <v>496</v>
      </c>
      <c r="G133" s="59">
        <v>11</v>
      </c>
    </row>
    <row r="134" spans="2:7">
      <c r="B134" s="84"/>
      <c r="C134" s="61" t="s">
        <v>290</v>
      </c>
      <c r="D134" s="59" t="str">
        <f t="shared" si="3"/>
        <v xml:space="preserve"> pack</v>
      </c>
      <c r="E134" s="59"/>
      <c r="F134" s="59" t="s">
        <v>655</v>
      </c>
      <c r="G134" s="59">
        <v>11</v>
      </c>
    </row>
    <row r="135" spans="2:7">
      <c r="B135" s="84"/>
      <c r="C135" s="61" t="s">
        <v>289</v>
      </c>
      <c r="D135" s="59" t="str">
        <f t="shared" si="3"/>
        <v xml:space="preserve"> pack</v>
      </c>
      <c r="E135" s="59"/>
      <c r="F135" s="59" t="s">
        <v>655</v>
      </c>
      <c r="G135" s="59">
        <v>17</v>
      </c>
    </row>
    <row r="136" spans="2:7">
      <c r="B136" s="84"/>
      <c r="C136" s="61" t="s">
        <v>11</v>
      </c>
      <c r="D136" s="59" t="str">
        <f t="shared" si="3"/>
        <v xml:space="preserve"> pack</v>
      </c>
      <c r="E136" s="59"/>
      <c r="F136" s="59"/>
      <c r="G136" s="59">
        <v>17</v>
      </c>
    </row>
    <row r="137" spans="2:7">
      <c r="B137" s="84"/>
      <c r="C137" s="61" t="s">
        <v>291</v>
      </c>
      <c r="D137" s="59" t="str">
        <f t="shared" si="3"/>
        <v xml:space="preserve"> pack</v>
      </c>
      <c r="E137" s="59"/>
      <c r="F137" s="59"/>
      <c r="G137" s="59">
        <v>17</v>
      </c>
    </row>
    <row r="138" spans="2:7">
      <c r="B138" s="84"/>
      <c r="C138" s="61" t="s">
        <v>728</v>
      </c>
      <c r="D138" s="59" t="str">
        <f t="shared" si="3"/>
        <v xml:space="preserve"> pack</v>
      </c>
      <c r="E138" s="59"/>
      <c r="F138" s="59">
        <v>6</v>
      </c>
      <c r="G138" s="59">
        <v>17</v>
      </c>
    </row>
    <row r="139" spans="2:7">
      <c r="B139" s="84"/>
      <c r="C139" s="61" t="s">
        <v>981</v>
      </c>
      <c r="D139" s="59" t="str">
        <f t="shared" si="3"/>
        <v xml:space="preserve"> pack</v>
      </c>
      <c r="E139" s="59"/>
      <c r="F139" s="59">
        <v>1</v>
      </c>
      <c r="G139" s="59">
        <v>17</v>
      </c>
    </row>
    <row r="140" spans="2:7">
      <c r="B140" s="84"/>
      <c r="C140" s="61" t="s">
        <v>1484</v>
      </c>
      <c r="D140" s="59" t="str">
        <f t="shared" ref="D140:D171" si="4">B140 &amp;" pack"</f>
        <v xml:space="preserve"> pack</v>
      </c>
      <c r="E140" s="59"/>
      <c r="F140" s="59">
        <v>1</v>
      </c>
      <c r="G140" s="59">
        <v>17</v>
      </c>
    </row>
    <row r="141" spans="2:7">
      <c r="B141" s="84"/>
      <c r="C141" s="61" t="s">
        <v>1630</v>
      </c>
      <c r="D141" s="59" t="str">
        <f t="shared" si="4"/>
        <v xml:space="preserve"> pack</v>
      </c>
      <c r="E141" s="59"/>
      <c r="F141" s="59"/>
      <c r="G141" s="59">
        <v>17</v>
      </c>
    </row>
    <row r="142" spans="2:7">
      <c r="B142" s="59"/>
      <c r="C142" s="61" t="s">
        <v>1347</v>
      </c>
      <c r="D142" s="59" t="str">
        <f t="shared" si="4"/>
        <v xml:space="preserve"> pack</v>
      </c>
      <c r="E142" s="59"/>
      <c r="F142" s="59"/>
      <c r="G142" s="59">
        <v>17</v>
      </c>
    </row>
    <row r="143" spans="2:7">
      <c r="B143" s="59"/>
      <c r="C143" s="61" t="s">
        <v>80</v>
      </c>
      <c r="D143" s="59" t="str">
        <f t="shared" si="4"/>
        <v xml:space="preserve"> pack</v>
      </c>
      <c r="E143" s="59"/>
      <c r="F143" s="59"/>
      <c r="G143" s="59">
        <v>17</v>
      </c>
    </row>
    <row r="144" spans="2:7">
      <c r="B144" s="59"/>
      <c r="C144" s="61" t="s">
        <v>288</v>
      </c>
      <c r="D144" s="59" t="str">
        <f t="shared" si="4"/>
        <v xml:space="preserve"> pack</v>
      </c>
      <c r="E144" s="59"/>
      <c r="F144" s="59"/>
      <c r="G144" s="59">
        <v>17</v>
      </c>
    </row>
    <row r="145" spans="2:8">
      <c r="B145" s="59"/>
      <c r="C145" s="61" t="s">
        <v>1511</v>
      </c>
      <c r="D145" s="59" t="str">
        <f t="shared" si="4"/>
        <v xml:space="preserve"> pack</v>
      </c>
      <c r="E145" s="59"/>
      <c r="F145" s="59"/>
      <c r="G145" s="59">
        <v>17</v>
      </c>
      <c r="H145" s="62" t="s">
        <v>449</v>
      </c>
    </row>
    <row r="146" spans="2:8">
      <c r="B146" s="59"/>
      <c r="C146" s="54" t="s">
        <v>1510</v>
      </c>
      <c r="D146" s="59" t="str">
        <f t="shared" si="4"/>
        <v xml:space="preserve"> pack</v>
      </c>
      <c r="E146" s="59"/>
      <c r="F146" s="59"/>
      <c r="G146" s="59">
        <v>17</v>
      </c>
    </row>
    <row r="147" spans="2:8">
      <c r="B147" s="59"/>
      <c r="C147" s="61" t="s">
        <v>1631</v>
      </c>
      <c r="D147" s="59" t="str">
        <f t="shared" si="4"/>
        <v xml:space="preserve"> pack</v>
      </c>
      <c r="E147" s="59"/>
      <c r="F147" s="59"/>
      <c r="G147" s="59"/>
    </row>
    <row r="148" spans="2:8">
      <c r="B148" s="59"/>
      <c r="C148" s="61" t="s">
        <v>561</v>
      </c>
      <c r="D148" s="59" t="str">
        <f t="shared" si="4"/>
        <v xml:space="preserve"> pack</v>
      </c>
      <c r="E148" s="59"/>
      <c r="F148" s="59"/>
      <c r="G148" s="59"/>
    </row>
    <row r="149" spans="2:8">
      <c r="B149" s="59"/>
      <c r="C149" s="106" t="s">
        <v>35</v>
      </c>
      <c r="D149" s="59" t="str">
        <f t="shared" si="4"/>
        <v xml:space="preserve"> pack</v>
      </c>
      <c r="E149" s="59"/>
      <c r="F149" s="59"/>
      <c r="G149" s="59"/>
    </row>
    <row r="150" spans="2:8">
      <c r="B150" s="59"/>
      <c r="C150" s="106" t="s">
        <v>1639</v>
      </c>
      <c r="D150" s="59" t="str">
        <f t="shared" si="4"/>
        <v xml:space="preserve"> pack</v>
      </c>
      <c r="E150" s="59" t="s">
        <v>721</v>
      </c>
      <c r="F150" s="59" t="s">
        <v>655</v>
      </c>
      <c r="G150" s="59"/>
    </row>
    <row r="151" spans="2:8">
      <c r="B151" s="59"/>
      <c r="C151" s="61" t="s">
        <v>1632</v>
      </c>
      <c r="D151" s="59" t="str">
        <f t="shared" si="4"/>
        <v xml:space="preserve"> pack</v>
      </c>
      <c r="E151" s="59" t="s">
        <v>721</v>
      </c>
      <c r="F151" s="59"/>
      <c r="G151" s="59"/>
    </row>
    <row r="152" spans="2:8">
      <c r="B152" s="59"/>
      <c r="C152" s="61" t="s">
        <v>1633</v>
      </c>
      <c r="D152" s="59" t="str">
        <f t="shared" si="4"/>
        <v xml:space="preserve"> pack</v>
      </c>
      <c r="E152" s="59"/>
      <c r="F152" s="59"/>
      <c r="G152" s="59"/>
    </row>
    <row r="153" spans="2:8">
      <c r="B153" s="59"/>
      <c r="C153" s="61" t="s">
        <v>75</v>
      </c>
      <c r="D153" s="59" t="str">
        <f t="shared" si="4"/>
        <v xml:space="preserve"> pack</v>
      </c>
      <c r="E153" s="59"/>
      <c r="F153" s="59"/>
      <c r="G153" s="59"/>
    </row>
    <row r="154" spans="2:8">
      <c r="B154" s="59"/>
      <c r="C154" s="61" t="s">
        <v>1731</v>
      </c>
      <c r="D154" s="59" t="str">
        <f t="shared" si="4"/>
        <v xml:space="preserve"> pack</v>
      </c>
      <c r="E154" s="59"/>
      <c r="F154" s="59"/>
      <c r="G154" s="59">
        <v>24</v>
      </c>
    </row>
    <row r="155" spans="2:8">
      <c r="B155" s="59"/>
      <c r="C155" s="61" t="s">
        <v>1673</v>
      </c>
      <c r="D155" s="59" t="str">
        <f t="shared" si="4"/>
        <v xml:space="preserve"> pack</v>
      </c>
      <c r="E155" s="59"/>
      <c r="F155" s="59"/>
      <c r="G155" s="59">
        <v>24</v>
      </c>
    </row>
    <row r="156" spans="2:8">
      <c r="B156" s="59"/>
      <c r="C156" s="61" t="s">
        <v>1784</v>
      </c>
      <c r="D156" s="59" t="str">
        <f t="shared" si="4"/>
        <v xml:space="preserve"> pack</v>
      </c>
      <c r="E156" s="59"/>
      <c r="F156" s="59"/>
      <c r="G156" s="59">
        <v>24</v>
      </c>
      <c r="H156" s="62" t="s">
        <v>449</v>
      </c>
    </row>
    <row r="157" spans="2:8">
      <c r="B157" s="59"/>
      <c r="C157" s="61" t="s">
        <v>1329</v>
      </c>
      <c r="D157" s="59" t="str">
        <f t="shared" si="4"/>
        <v xml:space="preserve"> pack</v>
      </c>
      <c r="E157" s="59"/>
      <c r="F157" s="59"/>
      <c r="G157" s="59">
        <v>24</v>
      </c>
    </row>
    <row r="158" spans="2:8">
      <c r="B158" s="59"/>
      <c r="C158" s="183" t="s">
        <v>866</v>
      </c>
      <c r="D158" s="59" t="str">
        <f t="shared" si="4"/>
        <v xml:space="preserve"> pack</v>
      </c>
      <c r="E158" s="59"/>
      <c r="F158" s="59"/>
      <c r="G158" s="59">
        <v>24</v>
      </c>
    </row>
    <row r="159" spans="2:8">
      <c r="B159" s="59"/>
      <c r="C159" s="61" t="s">
        <v>1634</v>
      </c>
      <c r="D159" s="59" t="str">
        <f t="shared" si="4"/>
        <v xml:space="preserve"> pack</v>
      </c>
      <c r="E159" s="59"/>
      <c r="F159" s="59"/>
      <c r="G159" s="59">
        <v>24</v>
      </c>
    </row>
    <row r="160" spans="2:8">
      <c r="B160" s="59"/>
      <c r="C160" s="61" t="s">
        <v>564</v>
      </c>
      <c r="D160" s="59" t="str">
        <f t="shared" si="4"/>
        <v xml:space="preserve"> pack</v>
      </c>
      <c r="E160" s="59"/>
      <c r="F160" s="59"/>
      <c r="G160" s="59">
        <v>24</v>
      </c>
    </row>
    <row r="161" spans="2:8">
      <c r="B161" s="59"/>
      <c r="C161" s="61" t="s">
        <v>1327</v>
      </c>
      <c r="D161" s="59" t="str">
        <f t="shared" si="4"/>
        <v xml:space="preserve"> pack</v>
      </c>
      <c r="E161" s="59"/>
      <c r="F161" s="59"/>
      <c r="G161" s="59">
        <v>24</v>
      </c>
    </row>
    <row r="162" spans="2:8">
      <c r="B162" s="59"/>
      <c r="C162" s="61" t="s">
        <v>20</v>
      </c>
      <c r="D162" s="59" t="str">
        <f t="shared" si="4"/>
        <v xml:space="preserve"> pack</v>
      </c>
      <c r="E162" s="59"/>
      <c r="F162" s="59"/>
      <c r="G162" s="59">
        <v>24</v>
      </c>
    </row>
    <row r="163" spans="2:8">
      <c r="B163" s="59"/>
      <c r="C163" s="37" t="s">
        <v>867</v>
      </c>
      <c r="D163" s="59" t="str">
        <f t="shared" si="4"/>
        <v xml:space="preserve"> pack</v>
      </c>
      <c r="E163" s="59"/>
      <c r="F163" s="59"/>
      <c r="G163" s="59">
        <v>24</v>
      </c>
    </row>
    <row r="164" spans="2:8">
      <c r="B164" s="59"/>
      <c r="C164" s="61" t="s">
        <v>1328</v>
      </c>
      <c r="D164" s="59" t="str">
        <f t="shared" si="4"/>
        <v xml:space="preserve"> pack</v>
      </c>
      <c r="E164" s="59"/>
      <c r="F164" s="59"/>
      <c r="G164" s="59">
        <v>24</v>
      </c>
    </row>
    <row r="165" spans="2:8">
      <c r="B165" s="59"/>
      <c r="C165" s="61" t="s">
        <v>19</v>
      </c>
      <c r="D165" s="59" t="str">
        <f t="shared" si="4"/>
        <v xml:space="preserve"> pack</v>
      </c>
      <c r="E165" s="59"/>
      <c r="F165" s="59"/>
      <c r="G165" s="59">
        <v>26</v>
      </c>
      <c r="H165" s="62" t="s">
        <v>449</v>
      </c>
    </row>
    <row r="166" spans="2:8">
      <c r="B166" s="59"/>
      <c r="C166" s="61" t="s">
        <v>478</v>
      </c>
      <c r="D166" s="59" t="str">
        <f t="shared" si="4"/>
        <v xml:space="preserve"> pack</v>
      </c>
      <c r="E166" s="59"/>
      <c r="F166" s="59"/>
      <c r="G166" s="59">
        <v>26</v>
      </c>
    </row>
    <row r="167" spans="2:8">
      <c r="B167" s="59"/>
      <c r="C167" s="61" t="s">
        <v>30</v>
      </c>
      <c r="D167" s="59" t="str">
        <f t="shared" si="4"/>
        <v xml:space="preserve"> pack</v>
      </c>
      <c r="E167" s="59"/>
      <c r="F167" s="59"/>
      <c r="G167" s="59">
        <v>26</v>
      </c>
    </row>
    <row r="168" spans="2:8">
      <c r="B168" s="59"/>
      <c r="C168" s="61" t="s">
        <v>1425</v>
      </c>
      <c r="D168" s="59" t="str">
        <f t="shared" si="4"/>
        <v xml:space="preserve"> pack</v>
      </c>
      <c r="E168" s="59"/>
      <c r="F168" s="59"/>
      <c r="G168" s="59">
        <v>26</v>
      </c>
    </row>
    <row r="169" spans="2:8">
      <c r="B169" s="59"/>
      <c r="C169" s="106" t="s">
        <v>597</v>
      </c>
      <c r="D169" s="59" t="str">
        <f t="shared" si="4"/>
        <v xml:space="preserve"> pack</v>
      </c>
      <c r="E169" s="59"/>
      <c r="F169" s="59"/>
      <c r="G169" s="59">
        <v>26</v>
      </c>
    </row>
    <row r="170" spans="2:8">
      <c r="B170" s="59"/>
      <c r="C170" s="61" t="s">
        <v>47</v>
      </c>
      <c r="D170" s="59" t="str">
        <f t="shared" si="4"/>
        <v xml:space="preserve"> pack</v>
      </c>
      <c r="E170" s="59"/>
      <c r="F170" s="59"/>
      <c r="G170" s="59">
        <v>26</v>
      </c>
    </row>
    <row r="171" spans="2:8">
      <c r="B171" s="59"/>
      <c r="C171" s="61" t="s">
        <v>258</v>
      </c>
      <c r="D171" s="59" t="str">
        <f t="shared" si="4"/>
        <v xml:space="preserve"> pack</v>
      </c>
      <c r="E171" s="59"/>
      <c r="F171" s="59"/>
      <c r="G171" s="59">
        <v>26</v>
      </c>
    </row>
    <row r="172" spans="2:8">
      <c r="B172" s="59"/>
      <c r="C172" s="61" t="s">
        <v>45</v>
      </c>
      <c r="D172" s="59" t="str">
        <f t="shared" ref="D172:D202" si="5">B172 &amp;" pack"</f>
        <v xml:space="preserve"> pack</v>
      </c>
      <c r="E172" s="59"/>
      <c r="F172" s="59"/>
      <c r="G172" s="59">
        <v>26</v>
      </c>
    </row>
    <row r="173" spans="2:8">
      <c r="B173" s="59"/>
      <c r="C173" s="61" t="s">
        <v>807</v>
      </c>
      <c r="D173" s="59" t="str">
        <f t="shared" si="5"/>
        <v xml:space="preserve"> pack</v>
      </c>
      <c r="E173" s="59"/>
      <c r="F173" s="59"/>
      <c r="G173" s="59">
        <v>26</v>
      </c>
    </row>
    <row r="174" spans="2:8">
      <c r="B174" s="59"/>
      <c r="C174" s="61" t="s">
        <v>695</v>
      </c>
      <c r="D174" s="59" t="str">
        <f t="shared" si="5"/>
        <v xml:space="preserve"> pack</v>
      </c>
      <c r="E174" s="59"/>
      <c r="F174" s="59"/>
      <c r="G174" s="59">
        <v>28</v>
      </c>
    </row>
    <row r="175" spans="2:8">
      <c r="B175" s="59"/>
      <c r="C175" s="61" t="s">
        <v>694</v>
      </c>
      <c r="D175" s="59" t="str">
        <f t="shared" si="5"/>
        <v xml:space="preserve"> pack</v>
      </c>
      <c r="E175" s="59"/>
      <c r="F175" s="59"/>
      <c r="G175" s="59">
        <v>28</v>
      </c>
    </row>
    <row r="176" spans="2:8">
      <c r="B176" s="59"/>
      <c r="C176" s="37" t="s">
        <v>1323</v>
      </c>
      <c r="D176" s="59" t="str">
        <f t="shared" si="5"/>
        <v xml:space="preserve"> pack</v>
      </c>
      <c r="E176" s="59"/>
      <c r="F176" s="59"/>
      <c r="G176" s="59">
        <v>26</v>
      </c>
    </row>
    <row r="177" spans="2:8">
      <c r="B177" s="59"/>
      <c r="C177" s="61" t="s">
        <v>1470</v>
      </c>
      <c r="D177" s="59" t="str">
        <f t="shared" si="5"/>
        <v xml:space="preserve"> pack</v>
      </c>
      <c r="E177" s="59"/>
      <c r="F177" s="59"/>
      <c r="G177" s="59">
        <v>26</v>
      </c>
    </row>
    <row r="178" spans="2:8">
      <c r="B178" s="59"/>
      <c r="C178" s="61" t="s">
        <v>910</v>
      </c>
      <c r="D178" s="59" t="str">
        <f t="shared" si="5"/>
        <v xml:space="preserve"> pack</v>
      </c>
      <c r="E178" s="59"/>
      <c r="F178" s="59"/>
      <c r="G178" s="59">
        <v>26</v>
      </c>
    </row>
    <row r="179" spans="2:8">
      <c r="B179" s="59"/>
      <c r="C179" s="61" t="s">
        <v>974</v>
      </c>
      <c r="D179" s="59" t="str">
        <f t="shared" si="5"/>
        <v xml:space="preserve"> pack</v>
      </c>
      <c r="E179" s="59"/>
      <c r="F179" s="59"/>
      <c r="G179" s="59"/>
    </row>
    <row r="180" spans="2:8">
      <c r="B180" s="59"/>
      <c r="C180" s="61" t="s">
        <v>318</v>
      </c>
      <c r="D180" s="59" t="str">
        <f t="shared" si="5"/>
        <v xml:space="preserve"> pack</v>
      </c>
      <c r="E180" s="59"/>
      <c r="F180" s="59"/>
      <c r="G180" s="59"/>
    </row>
    <row r="181" spans="2:8">
      <c r="B181" s="59"/>
      <c r="C181" s="54" t="s">
        <v>975</v>
      </c>
      <c r="D181" s="59" t="str">
        <f t="shared" si="5"/>
        <v xml:space="preserve"> pack</v>
      </c>
      <c r="E181" s="59"/>
      <c r="F181" s="59"/>
      <c r="G181" s="59"/>
      <c r="H181" s="62" t="s">
        <v>449</v>
      </c>
    </row>
    <row r="182" spans="2:8">
      <c r="B182" s="59"/>
      <c r="C182" s="54" t="s">
        <v>976</v>
      </c>
      <c r="D182" s="59" t="str">
        <f t="shared" si="5"/>
        <v xml:space="preserve"> pack</v>
      </c>
      <c r="E182" s="59"/>
      <c r="F182" s="59"/>
      <c r="G182" s="59"/>
    </row>
    <row r="183" spans="2:8">
      <c r="B183" s="59"/>
      <c r="C183" s="61" t="s">
        <v>479</v>
      </c>
      <c r="D183" s="59" t="str">
        <f t="shared" si="5"/>
        <v xml:space="preserve"> pack</v>
      </c>
      <c r="E183" s="59"/>
      <c r="F183" s="59"/>
      <c r="G183" s="59"/>
    </row>
    <row r="184" spans="2:8">
      <c r="B184" s="59"/>
      <c r="C184" s="61" t="s">
        <v>1398</v>
      </c>
      <c r="D184" s="59" t="str">
        <f t="shared" si="5"/>
        <v xml:space="preserve"> pack</v>
      </c>
      <c r="E184" s="59"/>
      <c r="F184" s="59"/>
      <c r="G184" s="59"/>
    </row>
    <row r="185" spans="2:8">
      <c r="B185" s="59"/>
      <c r="C185" s="61" t="s">
        <v>1005</v>
      </c>
      <c r="D185" s="59" t="str">
        <f t="shared" si="5"/>
        <v xml:space="preserve"> pack</v>
      </c>
      <c r="E185" s="59"/>
      <c r="F185" s="59"/>
      <c r="G185" s="59"/>
    </row>
    <row r="186" spans="2:8">
      <c r="B186" s="189">
        <v>1</v>
      </c>
      <c r="C186" s="243" t="s">
        <v>1915</v>
      </c>
      <c r="D186" s="244" t="str">
        <f t="shared" si="5"/>
        <v>1 pack</v>
      </c>
      <c r="E186" s="244">
        <v>110</v>
      </c>
      <c r="F186" s="244">
        <f>B186*E186</f>
        <v>110</v>
      </c>
      <c r="G186" s="59"/>
      <c r="H186" s="62" t="s">
        <v>449</v>
      </c>
    </row>
    <row r="187" spans="2:8">
      <c r="B187" s="59"/>
      <c r="C187" s="61" t="s">
        <v>1359</v>
      </c>
      <c r="D187" s="59" t="str">
        <f t="shared" si="5"/>
        <v xml:space="preserve"> pack</v>
      </c>
      <c r="E187" s="59"/>
      <c r="F187" s="59"/>
      <c r="G187" s="59"/>
    </row>
    <row r="188" spans="2:8">
      <c r="B188" s="59"/>
      <c r="C188" s="37" t="s">
        <v>1310</v>
      </c>
      <c r="D188" s="59" t="str">
        <f t="shared" si="5"/>
        <v xml:space="preserve"> pack</v>
      </c>
      <c r="E188" s="59"/>
      <c r="F188" s="59"/>
      <c r="G188" s="59"/>
    </row>
    <row r="189" spans="2:8">
      <c r="B189" s="65"/>
      <c r="C189" s="61" t="s">
        <v>589</v>
      </c>
      <c r="D189" s="59" t="str">
        <f t="shared" si="5"/>
        <v xml:space="preserve"> pack</v>
      </c>
      <c r="E189" s="59"/>
      <c r="F189" s="59"/>
      <c r="G189" s="59"/>
    </row>
    <row r="190" spans="2:8">
      <c r="B190" s="65"/>
      <c r="C190" s="61" t="s">
        <v>630</v>
      </c>
      <c r="D190" s="59" t="str">
        <f t="shared" si="5"/>
        <v xml:space="preserve"> pack</v>
      </c>
      <c r="E190" s="59"/>
      <c r="F190" s="59"/>
      <c r="G190" s="59"/>
    </row>
    <row r="191" spans="2:8">
      <c r="B191" s="65"/>
      <c r="C191" s="61" t="s">
        <v>1568</v>
      </c>
      <c r="D191" s="59" t="str">
        <f t="shared" si="5"/>
        <v xml:space="preserve"> pack</v>
      </c>
      <c r="E191" s="59"/>
      <c r="F191" s="59"/>
      <c r="G191" s="59"/>
    </row>
    <row r="192" spans="2:8">
      <c r="B192" s="65"/>
      <c r="C192" s="61" t="s">
        <v>1558</v>
      </c>
      <c r="D192" s="59" t="str">
        <f t="shared" si="5"/>
        <v xml:space="preserve"> pack</v>
      </c>
      <c r="E192" s="59"/>
      <c r="F192" s="59"/>
      <c r="G192" s="59"/>
    </row>
    <row r="193" spans="2:8">
      <c r="B193" s="65"/>
      <c r="C193" s="61" t="s">
        <v>1570</v>
      </c>
      <c r="D193" s="59" t="str">
        <f t="shared" si="5"/>
        <v xml:space="preserve"> pack</v>
      </c>
      <c r="E193" s="59"/>
      <c r="F193" s="59"/>
      <c r="G193" s="59"/>
    </row>
    <row r="194" spans="2:8">
      <c r="B194" s="65"/>
      <c r="C194" s="61" t="s">
        <v>1569</v>
      </c>
      <c r="D194" s="59" t="str">
        <f t="shared" si="5"/>
        <v xml:space="preserve"> pack</v>
      </c>
      <c r="E194" s="59"/>
      <c r="F194" s="59"/>
      <c r="G194" s="59"/>
    </row>
    <row r="195" spans="2:8">
      <c r="B195" s="65"/>
      <c r="C195" s="61" t="s">
        <v>631</v>
      </c>
      <c r="D195" s="59" t="str">
        <f t="shared" si="5"/>
        <v xml:space="preserve"> pack</v>
      </c>
      <c r="E195" s="59"/>
      <c r="F195" s="59"/>
      <c r="G195" s="59"/>
    </row>
    <row r="196" spans="2:8">
      <c r="B196" s="65"/>
      <c r="C196" s="61" t="s">
        <v>1763</v>
      </c>
      <c r="D196" s="59" t="str">
        <f t="shared" si="5"/>
        <v xml:space="preserve"> pack</v>
      </c>
      <c r="E196" s="59"/>
      <c r="F196" s="59">
        <v>3</v>
      </c>
      <c r="G196" s="59"/>
    </row>
    <row r="197" spans="2:8">
      <c r="B197" s="65"/>
      <c r="C197" s="61" t="s">
        <v>1762</v>
      </c>
      <c r="D197" s="59" t="str">
        <f t="shared" si="5"/>
        <v xml:space="preserve"> pack</v>
      </c>
      <c r="E197" s="59"/>
      <c r="F197" s="59">
        <v>3</v>
      </c>
      <c r="G197" s="59"/>
    </row>
    <row r="198" spans="2:8">
      <c r="B198" s="65"/>
      <c r="C198" s="61" t="s">
        <v>646</v>
      </c>
      <c r="D198" s="59" t="str">
        <f t="shared" si="5"/>
        <v xml:space="preserve"> pack</v>
      </c>
      <c r="E198" s="59"/>
      <c r="F198" s="59">
        <v>3</v>
      </c>
      <c r="G198" s="59"/>
    </row>
    <row r="199" spans="2:8">
      <c r="B199" s="65"/>
      <c r="C199" s="61" t="s">
        <v>706</v>
      </c>
      <c r="D199" s="59" t="str">
        <f t="shared" si="5"/>
        <v xml:space="preserve"> pack</v>
      </c>
      <c r="E199" s="59"/>
      <c r="F199" s="59">
        <v>3</v>
      </c>
      <c r="G199" s="59"/>
    </row>
    <row r="200" spans="2:8">
      <c r="B200" s="65"/>
      <c r="C200" s="37" t="s">
        <v>1358</v>
      </c>
      <c r="D200" s="59" t="str">
        <f t="shared" si="5"/>
        <v xml:space="preserve"> pack</v>
      </c>
      <c r="E200" s="59"/>
      <c r="F200" s="59">
        <v>3</v>
      </c>
      <c r="G200" s="59"/>
      <c r="H200" s="62" t="s">
        <v>449</v>
      </c>
    </row>
    <row r="201" spans="2:8">
      <c r="B201" s="65"/>
      <c r="C201" s="37" t="s">
        <v>1357</v>
      </c>
      <c r="D201" s="59" t="str">
        <f t="shared" si="5"/>
        <v xml:space="preserve"> pack</v>
      </c>
      <c r="E201" s="59"/>
      <c r="F201" s="59">
        <v>3</v>
      </c>
      <c r="G201" s="59"/>
    </row>
    <row r="202" spans="2:8">
      <c r="B202" s="65"/>
      <c r="C202" s="61" t="s">
        <v>1446</v>
      </c>
      <c r="D202" s="59" t="str">
        <f t="shared" si="5"/>
        <v xml:space="preserve"> pack</v>
      </c>
      <c r="E202" s="59"/>
      <c r="F202" s="59">
        <v>3</v>
      </c>
      <c r="G202" s="59"/>
    </row>
    <row r="203" spans="2:8">
      <c r="B203" s="65"/>
      <c r="C203" s="61" t="s">
        <v>473</v>
      </c>
      <c r="D203" s="59"/>
      <c r="E203" s="59"/>
      <c r="F203" s="59"/>
      <c r="G203" s="59"/>
    </row>
    <row r="204" spans="2:8">
      <c r="B204" s="65"/>
      <c r="C204" s="61" t="s">
        <v>979</v>
      </c>
      <c r="D204" s="59" t="str">
        <f t="shared" ref="D204:D233" si="6">B204 &amp;" pack"</f>
        <v xml:space="preserve"> pack</v>
      </c>
      <c r="E204" s="59"/>
      <c r="F204" s="59">
        <v>3</v>
      </c>
      <c r="G204" s="59"/>
    </row>
    <row r="205" spans="2:8">
      <c r="B205" s="65"/>
      <c r="C205" s="61" t="s">
        <v>1319</v>
      </c>
      <c r="D205" s="59" t="str">
        <f t="shared" si="6"/>
        <v xml:space="preserve"> pack</v>
      </c>
      <c r="E205" s="59"/>
      <c r="F205" s="59"/>
      <c r="G205" s="59"/>
    </row>
    <row r="206" spans="2:8">
      <c r="B206" s="65"/>
      <c r="C206" s="61" t="s">
        <v>572</v>
      </c>
      <c r="D206" s="59" t="str">
        <f t="shared" si="6"/>
        <v xml:space="preserve"> pack</v>
      </c>
      <c r="E206" s="59"/>
      <c r="F206" s="59"/>
      <c r="G206" s="59"/>
    </row>
    <row r="207" spans="2:8">
      <c r="B207" s="65"/>
      <c r="C207" s="61" t="s">
        <v>573</v>
      </c>
      <c r="D207" s="59" t="str">
        <f t="shared" si="6"/>
        <v xml:space="preserve"> pack</v>
      </c>
      <c r="E207" s="59"/>
      <c r="F207" s="59"/>
      <c r="G207" s="59"/>
    </row>
    <row r="208" spans="2:8">
      <c r="B208" s="65"/>
      <c r="C208" s="61" t="s">
        <v>1015</v>
      </c>
      <c r="D208" s="59" t="str">
        <f t="shared" si="6"/>
        <v xml:space="preserve"> pack</v>
      </c>
      <c r="E208" s="59"/>
      <c r="F208" s="59"/>
      <c r="G208" s="59"/>
    </row>
    <row r="209" spans="2:7">
      <c r="B209" s="65"/>
      <c r="C209" s="61" t="s">
        <v>28</v>
      </c>
      <c r="D209" s="59" t="str">
        <f t="shared" si="6"/>
        <v xml:space="preserve"> pack</v>
      </c>
      <c r="E209" s="59"/>
      <c r="F209" s="59"/>
      <c r="G209" s="59"/>
    </row>
    <row r="210" spans="2:7">
      <c r="B210" s="65"/>
      <c r="C210" s="61" t="s">
        <v>243</v>
      </c>
      <c r="D210" s="59" t="str">
        <f t="shared" si="6"/>
        <v xml:space="preserve"> pack</v>
      </c>
      <c r="E210" s="59"/>
      <c r="F210" s="59"/>
      <c r="G210" s="59"/>
    </row>
    <row r="211" spans="2:7">
      <c r="B211" s="65"/>
      <c r="C211" s="61" t="s">
        <v>1584</v>
      </c>
      <c r="D211" s="59" t="str">
        <f t="shared" si="6"/>
        <v xml:space="preserve"> pack</v>
      </c>
      <c r="E211" s="59"/>
      <c r="F211" s="59"/>
      <c r="G211" s="59"/>
    </row>
    <row r="212" spans="2:7">
      <c r="B212" s="65"/>
      <c r="C212" s="61" t="s">
        <v>1787</v>
      </c>
      <c r="D212" s="59" t="str">
        <f t="shared" si="6"/>
        <v xml:space="preserve"> pack</v>
      </c>
      <c r="E212" s="59"/>
      <c r="F212" s="59"/>
      <c r="G212" s="59"/>
    </row>
    <row r="213" spans="2:7">
      <c r="B213" s="59">
        <v>2</v>
      </c>
      <c r="C213" s="243" t="s">
        <v>1913</v>
      </c>
      <c r="D213" s="59" t="str">
        <f t="shared" si="6"/>
        <v>2 pack</v>
      </c>
      <c r="E213" s="59"/>
      <c r="F213" s="59"/>
      <c r="G213" s="59"/>
    </row>
    <row r="214" spans="2:7">
      <c r="B214" s="189">
        <v>0</v>
      </c>
      <c r="C214" s="61" t="s">
        <v>672</v>
      </c>
      <c r="D214" s="244" t="str">
        <f t="shared" si="6"/>
        <v>0 pack</v>
      </c>
      <c r="E214" s="244">
        <v>290</v>
      </c>
      <c r="F214" s="244">
        <f>B214*E214</f>
        <v>0</v>
      </c>
      <c r="G214" s="59"/>
    </row>
    <row r="215" spans="2:7">
      <c r="B215" s="65"/>
      <c r="C215" s="61" t="s">
        <v>1332</v>
      </c>
      <c r="D215" s="59" t="str">
        <f t="shared" si="6"/>
        <v xml:space="preserve"> pack</v>
      </c>
      <c r="E215" s="59"/>
      <c r="F215" s="59"/>
      <c r="G215" s="59"/>
    </row>
    <row r="216" spans="2:7">
      <c r="B216" s="189">
        <v>0</v>
      </c>
      <c r="C216" s="61" t="s">
        <v>696</v>
      </c>
      <c r="D216" s="244" t="str">
        <f t="shared" si="6"/>
        <v>0 pack</v>
      </c>
      <c r="E216" s="244">
        <v>330</v>
      </c>
      <c r="F216" s="244">
        <f>B216*E216</f>
        <v>0</v>
      </c>
      <c r="G216" s="59"/>
    </row>
    <row r="217" spans="2:7">
      <c r="B217" s="65"/>
      <c r="C217" s="61" t="s">
        <v>190</v>
      </c>
      <c r="D217" s="59" t="str">
        <f t="shared" si="6"/>
        <v xml:space="preserve"> pack</v>
      </c>
      <c r="E217" s="59"/>
      <c r="F217" s="59"/>
      <c r="G217" s="59"/>
    </row>
    <row r="218" spans="2:7">
      <c r="B218" s="65"/>
      <c r="C218" s="61" t="s">
        <v>214</v>
      </c>
      <c r="D218" s="59" t="str">
        <f t="shared" si="6"/>
        <v xml:space="preserve"> pack</v>
      </c>
      <c r="E218" s="59"/>
      <c r="F218" s="59"/>
      <c r="G218" s="59"/>
    </row>
    <row r="219" spans="2:7">
      <c r="B219" s="65"/>
      <c r="C219" s="61" t="s">
        <v>448</v>
      </c>
      <c r="D219" s="59" t="str">
        <f t="shared" si="6"/>
        <v xml:space="preserve"> pack</v>
      </c>
      <c r="E219" s="59"/>
      <c r="F219" s="59"/>
      <c r="G219" s="59"/>
    </row>
    <row r="220" spans="2:7">
      <c r="B220" s="65"/>
      <c r="C220" s="61" t="s">
        <v>1551</v>
      </c>
      <c r="D220" s="59" t="str">
        <f t="shared" si="6"/>
        <v xml:space="preserve"> pack</v>
      </c>
      <c r="E220" s="59"/>
      <c r="F220" s="59"/>
      <c r="G220" s="59"/>
    </row>
    <row r="221" spans="2:7">
      <c r="B221" s="65"/>
      <c r="C221" s="61" t="s">
        <v>588</v>
      </c>
      <c r="D221" s="59" t="str">
        <f t="shared" si="6"/>
        <v xml:space="preserve"> pack</v>
      </c>
      <c r="E221" s="59"/>
      <c r="F221" s="59"/>
      <c r="G221" s="59"/>
    </row>
    <row r="222" spans="2:7">
      <c r="B222" s="65"/>
      <c r="C222" s="61" t="s">
        <v>528</v>
      </c>
      <c r="D222" s="59" t="str">
        <f t="shared" si="6"/>
        <v xml:space="preserve"> pack</v>
      </c>
      <c r="E222" s="59"/>
      <c r="F222" s="59"/>
      <c r="G222" s="59"/>
    </row>
    <row r="223" spans="2:7">
      <c r="B223" s="65"/>
      <c r="C223" s="61" t="s">
        <v>527</v>
      </c>
      <c r="D223" s="59" t="str">
        <f t="shared" si="6"/>
        <v xml:space="preserve"> pack</v>
      </c>
      <c r="E223" s="59"/>
      <c r="F223" s="59"/>
      <c r="G223" s="59"/>
    </row>
    <row r="224" spans="2:7">
      <c r="B224" s="65"/>
      <c r="C224" s="61" t="s">
        <v>1305</v>
      </c>
      <c r="D224" s="59" t="str">
        <f t="shared" si="6"/>
        <v xml:space="preserve"> pack</v>
      </c>
      <c r="E224" s="59"/>
      <c r="F224" s="59"/>
      <c r="G224" s="59"/>
    </row>
    <row r="225" spans="2:8">
      <c r="B225" s="84"/>
      <c r="C225" s="61" t="s">
        <v>334</v>
      </c>
      <c r="D225" s="59" t="str">
        <f t="shared" si="6"/>
        <v xml:space="preserve"> pack</v>
      </c>
      <c r="E225" s="59"/>
      <c r="F225" s="59">
        <v>19</v>
      </c>
      <c r="G225" s="59" t="s">
        <v>506</v>
      </c>
    </row>
    <row r="226" spans="2:8">
      <c r="B226" s="84"/>
      <c r="C226" s="61" t="s">
        <v>43</v>
      </c>
      <c r="D226" s="59" t="str">
        <f t="shared" si="6"/>
        <v xml:space="preserve"> pack</v>
      </c>
      <c r="E226" s="59"/>
      <c r="F226" s="59">
        <v>19</v>
      </c>
      <c r="G226" s="59" t="s">
        <v>506</v>
      </c>
    </row>
    <row r="227" spans="2:8">
      <c r="B227" s="84"/>
      <c r="C227" s="61" t="s">
        <v>79</v>
      </c>
      <c r="D227" s="59" t="str">
        <f t="shared" si="6"/>
        <v xml:space="preserve"> pack</v>
      </c>
      <c r="E227" s="59"/>
      <c r="F227" s="59">
        <v>19</v>
      </c>
      <c r="G227" s="59" t="s">
        <v>506</v>
      </c>
    </row>
    <row r="228" spans="2:8">
      <c r="B228" s="84"/>
      <c r="C228" s="61" t="s">
        <v>259</v>
      </c>
      <c r="D228" s="59" t="str">
        <f t="shared" si="6"/>
        <v xml:space="preserve"> pack</v>
      </c>
      <c r="E228" s="59"/>
      <c r="F228" s="59">
        <v>19</v>
      </c>
      <c r="G228" s="59" t="s">
        <v>506</v>
      </c>
      <c r="H228" s="62" t="s">
        <v>449</v>
      </c>
    </row>
    <row r="229" spans="2:8">
      <c r="B229" s="10"/>
      <c r="C229" s="61" t="s">
        <v>207</v>
      </c>
      <c r="D229" s="59" t="str">
        <f t="shared" si="6"/>
        <v xml:space="preserve"> pack</v>
      </c>
      <c r="E229" s="59"/>
      <c r="F229" s="59">
        <v>19</v>
      </c>
      <c r="G229" s="59" t="s">
        <v>506</v>
      </c>
    </row>
    <row r="230" spans="2:8">
      <c r="B230" s="10"/>
      <c r="C230" s="61" t="s">
        <v>1535</v>
      </c>
      <c r="D230" s="59" t="str">
        <f t="shared" si="6"/>
        <v xml:space="preserve"> pack</v>
      </c>
      <c r="E230" s="59"/>
      <c r="F230" s="59">
        <v>19</v>
      </c>
      <c r="G230" s="59" t="s">
        <v>506</v>
      </c>
    </row>
    <row r="231" spans="2:8">
      <c r="B231" s="10"/>
      <c r="C231" s="61" t="s">
        <v>759</v>
      </c>
      <c r="D231" s="59" t="str">
        <f t="shared" si="6"/>
        <v xml:space="preserve"> pack</v>
      </c>
      <c r="E231" s="59"/>
      <c r="F231" s="59">
        <v>19</v>
      </c>
      <c r="G231" s="59" t="s">
        <v>506</v>
      </c>
    </row>
    <row r="232" spans="2:8">
      <c r="B232" s="10"/>
      <c r="C232" s="243" t="s">
        <v>1851</v>
      </c>
      <c r="D232" s="59" t="str">
        <f t="shared" si="6"/>
        <v xml:space="preserve"> pack</v>
      </c>
      <c r="E232" s="59"/>
      <c r="F232" s="59">
        <v>19</v>
      </c>
      <c r="G232" s="59" t="s">
        <v>506</v>
      </c>
    </row>
    <row r="233" spans="2:8">
      <c r="B233" s="65"/>
      <c r="C233" s="61" t="s">
        <v>719</v>
      </c>
      <c r="D233" s="59" t="str">
        <f t="shared" si="6"/>
        <v xml:space="preserve"> pack</v>
      </c>
      <c r="E233" s="59"/>
      <c r="F233" s="59">
        <v>19</v>
      </c>
      <c r="G233" s="59" t="s">
        <v>506</v>
      </c>
    </row>
    <row r="234" spans="2:8">
      <c r="B234" s="189"/>
      <c r="C234" s="61" t="s">
        <v>1523</v>
      </c>
      <c r="D234" s="244"/>
      <c r="E234" s="244"/>
      <c r="F234" s="244"/>
      <c r="G234" s="244"/>
    </row>
    <row r="235" spans="2:8">
      <c r="B235" s="65"/>
      <c r="C235" s="61" t="s">
        <v>31</v>
      </c>
      <c r="D235" s="59" t="str">
        <f t="shared" ref="D235:D246" si="7">B235 &amp;" pack"</f>
        <v xml:space="preserve"> pack</v>
      </c>
      <c r="E235" s="59"/>
      <c r="F235" s="59">
        <v>19</v>
      </c>
      <c r="G235" s="59" t="s">
        <v>506</v>
      </c>
    </row>
    <row r="236" spans="2:8">
      <c r="B236" s="65"/>
      <c r="C236" s="61" t="s">
        <v>1241</v>
      </c>
      <c r="D236" s="59" t="str">
        <f t="shared" si="7"/>
        <v xml:space="preserve"> pack</v>
      </c>
      <c r="E236" s="59"/>
      <c r="F236" s="59">
        <v>19</v>
      </c>
      <c r="G236" s="59" t="s">
        <v>506</v>
      </c>
    </row>
    <row r="237" spans="2:8">
      <c r="B237" s="65"/>
      <c r="C237" s="61" t="s">
        <v>37</v>
      </c>
      <c r="D237" s="59" t="str">
        <f t="shared" si="7"/>
        <v xml:space="preserve"> pack</v>
      </c>
      <c r="E237" s="59"/>
      <c r="F237" s="59">
        <v>19</v>
      </c>
      <c r="G237" s="59" t="s">
        <v>506</v>
      </c>
    </row>
    <row r="238" spans="2:8">
      <c r="B238" s="65"/>
      <c r="C238" s="61" t="s">
        <v>1543</v>
      </c>
      <c r="D238" s="59" t="str">
        <f t="shared" si="7"/>
        <v xml:space="preserve"> pack</v>
      </c>
      <c r="E238" s="59"/>
      <c r="F238" s="59">
        <v>19</v>
      </c>
      <c r="G238" s="59" t="s">
        <v>506</v>
      </c>
    </row>
    <row r="239" spans="2:8">
      <c r="B239" s="65"/>
      <c r="C239" s="61" t="s">
        <v>295</v>
      </c>
      <c r="D239" s="59" t="str">
        <f t="shared" si="7"/>
        <v xml:space="preserve"> pack</v>
      </c>
      <c r="E239" s="59"/>
      <c r="F239" s="59">
        <v>19</v>
      </c>
      <c r="G239" s="59" t="s">
        <v>506</v>
      </c>
    </row>
    <row r="240" spans="2:8">
      <c r="B240" s="65"/>
      <c r="C240" s="61" t="s">
        <v>580</v>
      </c>
      <c r="D240" s="59" t="str">
        <f t="shared" si="7"/>
        <v xml:space="preserve"> pack</v>
      </c>
      <c r="E240" s="59"/>
      <c r="F240" s="59">
        <v>19</v>
      </c>
      <c r="G240" s="59" t="s">
        <v>506</v>
      </c>
    </row>
    <row r="241" spans="2:8">
      <c r="B241" s="65"/>
      <c r="C241" s="61" t="s">
        <v>595</v>
      </c>
      <c r="D241" s="59" t="str">
        <f t="shared" si="7"/>
        <v xml:space="preserve"> pack</v>
      </c>
      <c r="E241" s="59"/>
      <c r="F241" s="59">
        <v>19</v>
      </c>
      <c r="G241" s="59" t="s">
        <v>506</v>
      </c>
    </row>
    <row r="242" spans="2:8">
      <c r="B242" s="65"/>
      <c r="C242" s="61" t="s">
        <v>858</v>
      </c>
      <c r="D242" s="59" t="str">
        <f t="shared" si="7"/>
        <v xml:space="preserve"> pack</v>
      </c>
      <c r="E242" s="59"/>
      <c r="F242" s="59">
        <v>19</v>
      </c>
      <c r="G242" s="59" t="s">
        <v>506</v>
      </c>
    </row>
    <row r="243" spans="2:8">
      <c r="B243" s="65"/>
      <c r="C243" s="61" t="s">
        <v>477</v>
      </c>
      <c r="D243" s="59" t="str">
        <f t="shared" si="7"/>
        <v xml:space="preserve"> pack</v>
      </c>
      <c r="E243" s="59"/>
      <c r="F243" s="59"/>
      <c r="G243" s="59"/>
    </row>
    <row r="244" spans="2:8">
      <c r="B244" s="65"/>
      <c r="C244" s="61" t="s">
        <v>1350</v>
      </c>
      <c r="D244" s="59" t="str">
        <f t="shared" si="7"/>
        <v xml:space="preserve"> pack</v>
      </c>
      <c r="E244" s="59"/>
      <c r="F244" s="59"/>
      <c r="G244" s="59"/>
    </row>
    <row r="245" spans="2:8">
      <c r="B245" s="65"/>
      <c r="C245" s="61" t="s">
        <v>966</v>
      </c>
      <c r="D245" s="59" t="str">
        <f t="shared" si="7"/>
        <v xml:space="preserve"> pack</v>
      </c>
      <c r="E245" s="59"/>
      <c r="F245" s="59"/>
      <c r="G245" s="59"/>
    </row>
    <row r="246" spans="2:8">
      <c r="B246" s="65"/>
      <c r="C246" s="61" t="s">
        <v>1786</v>
      </c>
      <c r="D246" s="59" t="str">
        <f t="shared" si="7"/>
        <v xml:space="preserve"> pack</v>
      </c>
      <c r="E246" s="59"/>
      <c r="F246" s="59"/>
      <c r="G246" s="59"/>
    </row>
    <row r="247" spans="2:8">
      <c r="B247" s="65"/>
      <c r="C247" s="61" t="s">
        <v>509</v>
      </c>
      <c r="D247" s="59"/>
      <c r="E247" s="59"/>
      <c r="F247" s="59"/>
      <c r="G247" s="59"/>
    </row>
    <row r="248" spans="2:8">
      <c r="B248" s="65"/>
      <c r="C248" s="61" t="s">
        <v>256</v>
      </c>
      <c r="D248" s="59" t="str">
        <f t="shared" ref="D248:D261" si="8">B248 &amp;" pack"</f>
        <v xml:space="preserve"> pack</v>
      </c>
      <c r="E248" s="59"/>
      <c r="F248" s="59"/>
      <c r="G248" s="59"/>
    </row>
    <row r="249" spans="2:8">
      <c r="B249" s="65"/>
      <c r="C249" s="61" t="s">
        <v>1294</v>
      </c>
      <c r="D249" s="59" t="str">
        <f t="shared" si="8"/>
        <v xml:space="preserve"> pack</v>
      </c>
      <c r="E249" s="59"/>
      <c r="F249" s="59"/>
      <c r="G249" s="59"/>
    </row>
    <row r="250" spans="2:8">
      <c r="B250" s="65"/>
      <c r="C250" s="61" t="s">
        <v>1522</v>
      </c>
      <c r="D250" s="59" t="str">
        <f t="shared" si="8"/>
        <v xml:space="preserve"> pack</v>
      </c>
      <c r="E250" s="59"/>
      <c r="F250" s="59"/>
      <c r="G250" s="59"/>
    </row>
    <row r="251" spans="2:8">
      <c r="B251" s="65"/>
      <c r="C251" s="61" t="s">
        <v>1534</v>
      </c>
      <c r="D251" s="59" t="str">
        <f t="shared" si="8"/>
        <v xml:space="preserve"> pack</v>
      </c>
      <c r="E251" s="59"/>
      <c r="F251" s="59"/>
      <c r="G251" s="59"/>
    </row>
    <row r="252" spans="2:8">
      <c r="B252" s="10"/>
      <c r="C252" s="61" t="s">
        <v>213</v>
      </c>
      <c r="D252" s="59" t="str">
        <f t="shared" si="8"/>
        <v xml:space="preserve"> pack</v>
      </c>
      <c r="E252" s="59"/>
      <c r="F252" s="59"/>
      <c r="G252" s="59"/>
    </row>
    <row r="253" spans="2:8">
      <c r="B253" s="10"/>
      <c r="C253" s="61" t="s">
        <v>1671</v>
      </c>
      <c r="D253" s="59" t="str">
        <f t="shared" si="8"/>
        <v xml:space="preserve"> pack</v>
      </c>
      <c r="E253" s="59"/>
      <c r="F253" s="59"/>
      <c r="G253" s="59"/>
    </row>
    <row r="254" spans="2:8">
      <c r="B254" s="10"/>
      <c r="C254" s="61" t="s">
        <v>544</v>
      </c>
      <c r="D254" s="59" t="str">
        <f t="shared" si="8"/>
        <v xml:space="preserve"> pack</v>
      </c>
      <c r="E254" s="59"/>
      <c r="F254" s="59"/>
      <c r="G254" s="59"/>
    </row>
    <row r="255" spans="2:8">
      <c r="B255" s="10"/>
      <c r="C255" s="61" t="s">
        <v>40</v>
      </c>
      <c r="D255" s="59" t="str">
        <f t="shared" si="8"/>
        <v xml:space="preserve"> pack</v>
      </c>
      <c r="E255" s="59"/>
      <c r="F255" s="59"/>
      <c r="G255" s="59"/>
      <c r="H255" s="62" t="s">
        <v>449</v>
      </c>
    </row>
    <row r="256" spans="2:8">
      <c r="B256" s="65"/>
      <c r="C256" s="61" t="s">
        <v>1564</v>
      </c>
      <c r="D256" s="59" t="str">
        <f t="shared" si="8"/>
        <v xml:space="preserve"> pack</v>
      </c>
      <c r="E256" s="59"/>
      <c r="F256" s="59"/>
      <c r="G256" s="59"/>
    </row>
    <row r="257" spans="2:8">
      <c r="B257" s="65"/>
      <c r="C257" s="61" t="s">
        <v>1636</v>
      </c>
      <c r="D257" s="59" t="str">
        <f t="shared" si="8"/>
        <v xml:space="preserve"> pack</v>
      </c>
      <c r="E257" s="59"/>
      <c r="F257" s="59"/>
      <c r="G257" s="59"/>
    </row>
    <row r="258" spans="2:8">
      <c r="B258" s="65"/>
      <c r="C258" s="61" t="s">
        <v>617</v>
      </c>
      <c r="D258" s="59" t="str">
        <f t="shared" si="8"/>
        <v xml:space="preserve"> pack</v>
      </c>
      <c r="E258" s="59"/>
      <c r="F258" s="59"/>
      <c r="G258" s="59"/>
    </row>
    <row r="259" spans="2:8">
      <c r="B259" s="65"/>
      <c r="C259" s="61" t="s">
        <v>697</v>
      </c>
      <c r="D259" s="59" t="str">
        <f t="shared" si="8"/>
        <v xml:space="preserve"> pack</v>
      </c>
      <c r="E259" s="59"/>
      <c r="F259" s="59"/>
      <c r="G259" s="59"/>
      <c r="H259" s="62" t="s">
        <v>449</v>
      </c>
    </row>
    <row r="260" spans="2:8">
      <c r="B260" s="65"/>
      <c r="C260" s="61" t="s">
        <v>1571</v>
      </c>
      <c r="D260" s="59" t="str">
        <f t="shared" si="8"/>
        <v xml:space="preserve"> pack</v>
      </c>
      <c r="E260" s="59"/>
      <c r="F260" s="59"/>
      <c r="G260" s="59"/>
    </row>
    <row r="261" spans="2:8">
      <c r="B261" s="65"/>
      <c r="C261" s="61" t="s">
        <v>39</v>
      </c>
      <c r="D261" s="59" t="str">
        <f t="shared" si="8"/>
        <v xml:space="preserve"> pack</v>
      </c>
      <c r="E261" s="59"/>
      <c r="F261" s="59"/>
      <c r="G261" s="59"/>
    </row>
    <row r="262" spans="2:8">
      <c r="B262" s="65"/>
      <c r="C262" s="66" t="s">
        <v>1605</v>
      </c>
      <c r="D262" s="59"/>
      <c r="E262" s="59"/>
      <c r="F262" s="59"/>
      <c r="G262" s="59"/>
    </row>
    <row r="263" spans="2:8">
      <c r="B263" s="65"/>
      <c r="C263" s="61" t="s">
        <v>38</v>
      </c>
      <c r="D263" s="59" t="str">
        <f t="shared" ref="D263:D294" si="9">B263 &amp;" pack"</f>
        <v xml:space="preserve"> pack</v>
      </c>
      <c r="E263" s="59"/>
      <c r="F263" s="59"/>
      <c r="G263" s="59"/>
    </row>
    <row r="264" spans="2:8">
      <c r="B264" s="65"/>
      <c r="C264" s="61" t="s">
        <v>336</v>
      </c>
      <c r="D264" s="59" t="str">
        <f t="shared" si="9"/>
        <v xml:space="preserve"> pack</v>
      </c>
      <c r="E264" s="59"/>
      <c r="F264" s="59"/>
      <c r="G264" s="59"/>
    </row>
    <row r="265" spans="2:8">
      <c r="B265" s="65"/>
      <c r="C265" s="61" t="s">
        <v>1546</v>
      </c>
      <c r="D265" s="59" t="str">
        <f t="shared" si="9"/>
        <v xml:space="preserve"> pack</v>
      </c>
      <c r="E265" s="59"/>
      <c r="F265" s="59"/>
      <c r="G265" s="59"/>
    </row>
    <row r="266" spans="2:8">
      <c r="B266" s="65"/>
      <c r="C266" s="61" t="s">
        <v>713</v>
      </c>
      <c r="D266" s="59" t="str">
        <f t="shared" si="9"/>
        <v xml:space="preserve"> pack</v>
      </c>
      <c r="E266" s="59"/>
      <c r="F266" s="59"/>
      <c r="G266" s="59"/>
    </row>
    <row r="267" spans="2:8">
      <c r="B267" s="65"/>
      <c r="C267" s="61" t="s">
        <v>46</v>
      </c>
      <c r="D267" s="59" t="str">
        <f t="shared" si="9"/>
        <v xml:space="preserve"> pack</v>
      </c>
      <c r="E267" s="59"/>
      <c r="F267" s="59"/>
      <c r="G267" s="59"/>
    </row>
    <row r="268" spans="2:8">
      <c r="B268" s="65"/>
      <c r="C268" s="61" t="s">
        <v>1548</v>
      </c>
      <c r="D268" s="59" t="str">
        <f t="shared" si="9"/>
        <v xml:space="preserve"> pack</v>
      </c>
      <c r="E268" s="59"/>
      <c r="F268" s="59"/>
      <c r="G268" s="59"/>
    </row>
    <row r="269" spans="2:8">
      <c r="B269" s="65"/>
      <c r="C269" s="61" t="s">
        <v>1662</v>
      </c>
      <c r="D269" s="59" t="str">
        <f t="shared" si="9"/>
        <v xml:space="preserve"> pack</v>
      </c>
      <c r="E269" s="59"/>
      <c r="F269" s="59"/>
      <c r="G269" s="59"/>
    </row>
    <row r="270" spans="2:8">
      <c r="B270" s="65"/>
      <c r="C270" s="61" t="s">
        <v>1663</v>
      </c>
      <c r="D270" s="59" t="str">
        <f t="shared" si="9"/>
        <v xml:space="preserve"> pack</v>
      </c>
      <c r="E270" s="59"/>
      <c r="F270" s="59"/>
      <c r="G270" s="59"/>
    </row>
    <row r="271" spans="2:8">
      <c r="B271" s="65"/>
      <c r="C271" s="61" t="s">
        <v>77</v>
      </c>
      <c r="D271" s="59" t="str">
        <f t="shared" si="9"/>
        <v xml:space="preserve"> pack</v>
      </c>
      <c r="E271" s="59"/>
      <c r="F271" s="59"/>
      <c r="G271" s="59"/>
    </row>
    <row r="272" spans="2:8">
      <c r="B272" s="65"/>
      <c r="C272" s="61" t="s">
        <v>1547</v>
      </c>
      <c r="D272" s="59" t="str">
        <f t="shared" si="9"/>
        <v xml:space="preserve"> pack</v>
      </c>
      <c r="E272" s="59"/>
      <c r="F272" s="59"/>
      <c r="G272" s="59"/>
    </row>
    <row r="273" spans="2:8">
      <c r="B273" s="65"/>
      <c r="C273" s="61" t="s">
        <v>1544</v>
      </c>
      <c r="D273" s="59" t="str">
        <f t="shared" si="9"/>
        <v xml:space="preserve"> pack</v>
      </c>
      <c r="E273" s="59"/>
      <c r="F273" s="59"/>
      <c r="G273" s="59"/>
    </row>
    <row r="274" spans="2:8">
      <c r="B274" s="65"/>
      <c r="C274" s="61" t="s">
        <v>8</v>
      </c>
      <c r="D274" s="59" t="str">
        <f t="shared" si="9"/>
        <v xml:space="preserve"> pack</v>
      </c>
      <c r="E274" s="59"/>
      <c r="F274" s="59"/>
      <c r="G274" s="59"/>
    </row>
    <row r="275" spans="2:8">
      <c r="B275" s="65"/>
      <c r="C275" s="37" t="s">
        <v>522</v>
      </c>
      <c r="D275" s="59" t="str">
        <f t="shared" si="9"/>
        <v xml:space="preserve"> pack</v>
      </c>
      <c r="E275" s="59"/>
      <c r="F275" s="59"/>
      <c r="G275" s="59"/>
    </row>
    <row r="276" spans="2:8">
      <c r="B276" s="65"/>
      <c r="C276" s="61" t="s">
        <v>1517</v>
      </c>
      <c r="D276" s="59" t="str">
        <f t="shared" si="9"/>
        <v xml:space="preserve"> pack</v>
      </c>
      <c r="E276" s="59"/>
      <c r="F276" s="59"/>
      <c r="G276" s="59"/>
    </row>
    <row r="277" spans="2:8">
      <c r="B277" s="65"/>
      <c r="C277" s="61" t="s">
        <v>576</v>
      </c>
      <c r="D277" s="59" t="str">
        <f t="shared" si="9"/>
        <v xml:space="preserve"> pack</v>
      </c>
      <c r="E277" s="59"/>
      <c r="F277" s="59"/>
      <c r="G277" s="59"/>
    </row>
    <row r="278" spans="2:8">
      <c r="B278" s="65"/>
      <c r="C278" s="243" t="s">
        <v>667</v>
      </c>
      <c r="D278" s="59" t="str">
        <f t="shared" si="9"/>
        <v xml:space="preserve"> pack</v>
      </c>
      <c r="E278" s="59"/>
      <c r="F278" s="59"/>
      <c r="G278" s="59"/>
    </row>
    <row r="279" spans="2:8">
      <c r="B279" s="65"/>
      <c r="C279" s="61" t="s">
        <v>1450</v>
      </c>
      <c r="D279" s="59" t="str">
        <f t="shared" si="9"/>
        <v xml:space="preserve"> pack</v>
      </c>
      <c r="E279" s="59"/>
      <c r="F279" s="59"/>
      <c r="G279" s="59"/>
    </row>
    <row r="280" spans="2:8">
      <c r="B280" s="65"/>
      <c r="C280" s="61" t="s">
        <v>1674</v>
      </c>
      <c r="D280" s="59" t="str">
        <f t="shared" si="9"/>
        <v xml:space="preserve"> pack</v>
      </c>
      <c r="E280" s="59"/>
      <c r="F280" s="59"/>
      <c r="G280" s="59"/>
      <c r="H280" s="62" t="s">
        <v>1302</v>
      </c>
    </row>
    <row r="281" spans="2:8">
      <c r="B281" s="189">
        <v>1</v>
      </c>
      <c r="C281" s="61" t="s">
        <v>1672</v>
      </c>
      <c r="D281" s="244" t="str">
        <f t="shared" si="9"/>
        <v>1 pack</v>
      </c>
      <c r="E281" s="244">
        <v>330</v>
      </c>
      <c r="F281" s="244">
        <f>B281*E281</f>
        <v>330</v>
      </c>
      <c r="G281" s="59"/>
    </row>
    <row r="282" spans="2:8">
      <c r="B282" s="65"/>
      <c r="C282" s="61" t="s">
        <v>1429</v>
      </c>
      <c r="D282" s="59" t="str">
        <f t="shared" si="9"/>
        <v xml:space="preserve"> pack</v>
      </c>
      <c r="E282" s="59"/>
      <c r="F282" s="59"/>
      <c r="G282" s="59"/>
    </row>
    <row r="283" spans="2:8">
      <c r="B283" s="65"/>
      <c r="C283" s="61" t="s">
        <v>493</v>
      </c>
      <c r="D283" s="59" t="str">
        <f t="shared" si="9"/>
        <v xml:space="preserve"> pack</v>
      </c>
      <c r="E283" s="59"/>
      <c r="F283" s="59"/>
      <c r="G283" s="59"/>
    </row>
    <row r="284" spans="2:8">
      <c r="B284" s="65"/>
      <c r="C284" s="61" t="s">
        <v>1670</v>
      </c>
      <c r="D284" s="59" t="str">
        <f t="shared" si="9"/>
        <v xml:space="preserve"> pack</v>
      </c>
      <c r="E284" s="59"/>
      <c r="F284" s="59"/>
      <c r="G284" s="59"/>
    </row>
    <row r="285" spans="2:8">
      <c r="B285" s="65"/>
      <c r="C285" s="61" t="s">
        <v>42</v>
      </c>
      <c r="D285" s="59" t="str">
        <f t="shared" si="9"/>
        <v xml:space="preserve"> pack</v>
      </c>
      <c r="E285" s="59"/>
      <c r="F285" s="59"/>
      <c r="G285" s="59"/>
    </row>
    <row r="286" spans="2:8">
      <c r="B286" s="65"/>
      <c r="C286" s="61" t="s">
        <v>257</v>
      </c>
      <c r="D286" s="59" t="str">
        <f t="shared" si="9"/>
        <v xml:space="preserve"> pack</v>
      </c>
      <c r="E286" s="59"/>
      <c r="F286" s="59"/>
      <c r="G286" s="59"/>
    </row>
    <row r="287" spans="2:8">
      <c r="B287" s="65"/>
      <c r="C287" s="61" t="s">
        <v>1545</v>
      </c>
      <c r="D287" s="59" t="str">
        <f t="shared" si="9"/>
        <v xml:space="preserve"> pack</v>
      </c>
      <c r="E287" s="59"/>
      <c r="F287" s="59"/>
      <c r="G287" s="59"/>
    </row>
    <row r="288" spans="2:8">
      <c r="B288" s="65"/>
      <c r="C288" s="61" t="s">
        <v>872</v>
      </c>
      <c r="D288" s="59" t="str">
        <f t="shared" si="9"/>
        <v xml:space="preserve"> pack</v>
      </c>
      <c r="E288" s="59"/>
      <c r="F288" s="59"/>
      <c r="G288" s="59"/>
    </row>
    <row r="289" spans="2:7">
      <c r="B289" s="65"/>
      <c r="C289" s="61" t="s">
        <v>820</v>
      </c>
      <c r="D289" s="59" t="str">
        <f t="shared" si="9"/>
        <v xml:space="preserve"> pack</v>
      </c>
      <c r="E289" s="59"/>
      <c r="F289" s="59"/>
      <c r="G289" s="59"/>
    </row>
    <row r="290" spans="2:7">
      <c r="B290" s="65"/>
      <c r="C290" s="61" t="s">
        <v>971</v>
      </c>
      <c r="D290" s="59" t="str">
        <f t="shared" si="9"/>
        <v xml:space="preserve"> pack</v>
      </c>
      <c r="E290" s="59"/>
      <c r="F290" s="59"/>
      <c r="G290" s="59"/>
    </row>
    <row r="291" spans="2:7">
      <c r="B291" s="65"/>
      <c r="C291" s="61" t="s">
        <v>1348</v>
      </c>
      <c r="D291" s="59" t="str">
        <f t="shared" si="9"/>
        <v xml:space="preserve"> pack</v>
      </c>
      <c r="E291" s="59"/>
      <c r="F291" s="59"/>
      <c r="G291" s="59"/>
    </row>
    <row r="292" spans="2:7">
      <c r="B292" s="65"/>
      <c r="C292" s="61" t="s">
        <v>1664</v>
      </c>
      <c r="D292" s="59" t="str">
        <f t="shared" si="9"/>
        <v xml:space="preserve"> pack</v>
      </c>
      <c r="E292" s="59"/>
      <c r="F292" s="59"/>
      <c r="G292" s="59"/>
    </row>
    <row r="293" spans="2:7">
      <c r="B293" s="65"/>
      <c r="C293" s="61" t="s">
        <v>1554</v>
      </c>
      <c r="D293" s="59" t="str">
        <f t="shared" si="9"/>
        <v xml:space="preserve"> pack</v>
      </c>
      <c r="E293" s="59"/>
      <c r="F293" s="59"/>
      <c r="G293" s="59"/>
    </row>
    <row r="294" spans="2:7">
      <c r="B294" s="65"/>
      <c r="C294" s="61" t="s">
        <v>498</v>
      </c>
      <c r="D294" s="59" t="str">
        <f t="shared" si="9"/>
        <v xml:space="preserve"> pack</v>
      </c>
      <c r="E294" s="59"/>
      <c r="F294" s="59"/>
      <c r="G294" s="59"/>
    </row>
    <row r="295" spans="2:7">
      <c r="B295" s="65"/>
      <c r="C295" s="61" t="s">
        <v>1538</v>
      </c>
      <c r="D295" s="59" t="str">
        <f t="shared" ref="D295:D326" si="10">B295 &amp;" pack"</f>
        <v xml:space="preserve"> pack</v>
      </c>
      <c r="E295" s="59"/>
      <c r="F295" s="59"/>
      <c r="G295" s="59"/>
    </row>
    <row r="296" spans="2:7">
      <c r="B296" s="65"/>
      <c r="C296" s="61" t="s">
        <v>76</v>
      </c>
      <c r="D296" s="59" t="str">
        <f t="shared" si="10"/>
        <v xml:space="preserve"> pack</v>
      </c>
      <c r="E296" s="59"/>
      <c r="F296" s="59"/>
      <c r="G296" s="59"/>
    </row>
    <row r="297" spans="2:7">
      <c r="B297" s="65"/>
      <c r="C297" s="61" t="s">
        <v>254</v>
      </c>
      <c r="D297" s="59" t="str">
        <f t="shared" si="10"/>
        <v xml:space="preserve"> pack</v>
      </c>
      <c r="E297" s="59"/>
      <c r="F297" s="59"/>
      <c r="G297" s="59"/>
    </row>
    <row r="298" spans="2:7">
      <c r="B298" s="65"/>
      <c r="C298" s="61" t="s">
        <v>1582</v>
      </c>
      <c r="D298" s="59" t="str">
        <f t="shared" si="10"/>
        <v xml:space="preserve"> pack</v>
      </c>
      <c r="E298" s="59"/>
      <c r="F298" s="59"/>
      <c r="G298" s="59"/>
    </row>
    <row r="299" spans="2:7">
      <c r="B299" s="65"/>
      <c r="C299" s="37" t="s">
        <v>686</v>
      </c>
      <c r="D299" s="59" t="str">
        <f t="shared" si="10"/>
        <v xml:space="preserve"> pack</v>
      </c>
      <c r="E299" s="59"/>
      <c r="F299" s="59"/>
      <c r="G299" s="59"/>
    </row>
    <row r="300" spans="2:7">
      <c r="B300" s="65"/>
      <c r="C300" s="37" t="s">
        <v>1638</v>
      </c>
      <c r="D300" s="59" t="str">
        <f t="shared" si="10"/>
        <v xml:space="preserve"> pack</v>
      </c>
      <c r="E300" s="59"/>
      <c r="F300" s="59"/>
      <c r="G300" s="59"/>
    </row>
    <row r="301" spans="2:7">
      <c r="B301" s="65"/>
      <c r="C301" s="61" t="s">
        <v>1524</v>
      </c>
      <c r="D301" s="59" t="str">
        <f t="shared" si="10"/>
        <v xml:space="preserve"> pack</v>
      </c>
      <c r="E301" s="59"/>
      <c r="F301" s="59"/>
      <c r="G301" s="59"/>
    </row>
    <row r="302" spans="2:7">
      <c r="B302" s="65"/>
      <c r="C302" s="61" t="s">
        <v>1331</v>
      </c>
      <c r="D302" s="59" t="str">
        <f t="shared" si="10"/>
        <v xml:space="preserve"> pack</v>
      </c>
      <c r="E302" s="59"/>
      <c r="F302" s="59"/>
      <c r="G302" s="59"/>
    </row>
    <row r="303" spans="2:7">
      <c r="B303" s="65"/>
      <c r="C303" s="61" t="s">
        <v>212</v>
      </c>
      <c r="D303" s="59" t="str">
        <f t="shared" si="10"/>
        <v xml:space="preserve"> pack</v>
      </c>
      <c r="E303" s="59"/>
      <c r="F303" s="59"/>
      <c r="G303" s="59"/>
    </row>
    <row r="304" spans="2:7">
      <c r="B304" s="65"/>
      <c r="C304" s="61" t="s">
        <v>638</v>
      </c>
      <c r="D304" s="59" t="str">
        <f t="shared" si="10"/>
        <v xml:space="preserve"> pack</v>
      </c>
      <c r="E304" s="59"/>
      <c r="F304" s="59"/>
      <c r="G304" s="59"/>
    </row>
    <row r="305" spans="2:7">
      <c r="B305" s="65"/>
      <c r="C305" s="61" t="s">
        <v>215</v>
      </c>
      <c r="D305" s="59" t="str">
        <f t="shared" si="10"/>
        <v xml:space="preserve"> pack</v>
      </c>
      <c r="E305" s="59"/>
      <c r="F305" s="59"/>
      <c r="G305" s="59"/>
    </row>
    <row r="306" spans="2:7">
      <c r="B306" s="65"/>
      <c r="C306" s="61" t="s">
        <v>252</v>
      </c>
      <c r="D306" s="59" t="str">
        <f t="shared" si="10"/>
        <v xml:space="preserve"> pack</v>
      </c>
      <c r="E306" s="59"/>
      <c r="F306" s="59"/>
      <c r="G306" s="59"/>
    </row>
    <row r="307" spans="2:7">
      <c r="B307" s="65"/>
      <c r="C307" s="61" t="s">
        <v>1531</v>
      </c>
      <c r="D307" s="59" t="str">
        <f t="shared" si="10"/>
        <v xml:space="preserve"> pack</v>
      </c>
      <c r="E307" s="59"/>
      <c r="F307" s="59"/>
      <c r="G307" s="59"/>
    </row>
    <row r="308" spans="2:7" ht="17.25" customHeight="1">
      <c r="B308" s="65"/>
      <c r="C308" s="61" t="s">
        <v>251</v>
      </c>
      <c r="D308" s="59" t="str">
        <f t="shared" si="10"/>
        <v xml:space="preserve"> pack</v>
      </c>
      <c r="E308" s="59"/>
      <c r="F308" s="59"/>
      <c r="G308" s="59"/>
    </row>
    <row r="309" spans="2:7">
      <c r="B309" s="65"/>
      <c r="C309" s="61" t="s">
        <v>1533</v>
      </c>
      <c r="D309" s="59" t="str">
        <f t="shared" si="10"/>
        <v xml:space="preserve"> pack</v>
      </c>
      <c r="E309" s="59"/>
      <c r="F309" s="59"/>
      <c r="G309" s="59"/>
    </row>
    <row r="310" spans="2:7">
      <c r="B310" s="65"/>
      <c r="C310" s="61" t="s">
        <v>1477</v>
      </c>
      <c r="D310" s="59" t="str">
        <f t="shared" si="10"/>
        <v xml:space="preserve"> pack</v>
      </c>
      <c r="E310" s="59"/>
      <c r="F310" s="59"/>
      <c r="G310" s="59"/>
    </row>
    <row r="311" spans="2:7">
      <c r="B311" s="65"/>
      <c r="C311" s="61" t="s">
        <v>1744</v>
      </c>
      <c r="D311" s="59" t="str">
        <f t="shared" si="10"/>
        <v xml:space="preserve"> pack</v>
      </c>
      <c r="E311" s="59"/>
      <c r="F311" s="59"/>
      <c r="G311" s="59"/>
    </row>
    <row r="312" spans="2:7">
      <c r="B312" s="65"/>
      <c r="C312" s="61" t="s">
        <v>1518</v>
      </c>
      <c r="D312" s="59" t="str">
        <f t="shared" si="10"/>
        <v xml:space="preserve"> pack</v>
      </c>
      <c r="E312" s="59"/>
      <c r="F312" s="59"/>
      <c r="G312" s="59"/>
    </row>
    <row r="313" spans="2:7">
      <c r="B313" s="65"/>
      <c r="C313" s="37" t="s">
        <v>851</v>
      </c>
      <c r="D313" s="59" t="str">
        <f t="shared" si="10"/>
        <v xml:space="preserve"> pack</v>
      </c>
      <c r="E313" s="59"/>
      <c r="F313" s="59"/>
      <c r="G313" s="59"/>
    </row>
    <row r="314" spans="2:7">
      <c r="B314" s="65"/>
      <c r="C314" s="37" t="s">
        <v>852</v>
      </c>
      <c r="D314" s="59" t="str">
        <f t="shared" si="10"/>
        <v xml:space="preserve"> pack</v>
      </c>
      <c r="E314" s="59"/>
      <c r="F314" s="59"/>
      <c r="G314" s="59"/>
    </row>
    <row r="315" spans="2:7">
      <c r="B315" s="65"/>
      <c r="C315" s="37" t="s">
        <v>688</v>
      </c>
      <c r="D315" s="59" t="str">
        <f t="shared" si="10"/>
        <v xml:space="preserve"> pack</v>
      </c>
      <c r="E315" s="59"/>
      <c r="F315" s="59"/>
      <c r="G315" s="59"/>
    </row>
    <row r="316" spans="2:7">
      <c r="B316" s="65"/>
      <c r="C316" s="37" t="s">
        <v>649</v>
      </c>
      <c r="D316" s="59" t="str">
        <f t="shared" si="10"/>
        <v xml:space="preserve"> pack</v>
      </c>
      <c r="E316" s="59"/>
      <c r="F316" s="59"/>
      <c r="G316" s="59"/>
    </row>
    <row r="317" spans="2:7">
      <c r="B317" s="65"/>
      <c r="C317" s="61" t="s">
        <v>204</v>
      </c>
      <c r="D317" s="59" t="str">
        <f t="shared" si="10"/>
        <v xml:space="preserve"> pack</v>
      </c>
      <c r="E317" s="59"/>
      <c r="F317" s="59"/>
      <c r="G317" s="59"/>
    </row>
    <row r="318" spans="2:7">
      <c r="B318" s="65"/>
      <c r="C318" s="61" t="s">
        <v>712</v>
      </c>
      <c r="D318" s="59" t="str">
        <f t="shared" si="10"/>
        <v xml:space="preserve"> pack</v>
      </c>
      <c r="E318" s="59"/>
      <c r="F318" s="59"/>
      <c r="G318" s="59"/>
    </row>
    <row r="319" spans="2:7">
      <c r="B319" s="65"/>
      <c r="C319" s="61" t="s">
        <v>1536</v>
      </c>
      <c r="D319" s="59" t="str">
        <f t="shared" si="10"/>
        <v xml:space="preserve"> pack</v>
      </c>
      <c r="E319" s="59"/>
      <c r="F319" s="59"/>
      <c r="G319" s="59"/>
    </row>
    <row r="320" spans="2:7">
      <c r="B320" s="65"/>
      <c r="C320" s="61" t="s">
        <v>507</v>
      </c>
      <c r="D320" s="59" t="str">
        <f t="shared" si="10"/>
        <v xml:space="preserve"> pack</v>
      </c>
      <c r="E320" s="59"/>
      <c r="F320" s="59"/>
      <c r="G320" s="59"/>
    </row>
    <row r="321" spans="2:7">
      <c r="B321" s="65"/>
      <c r="C321" s="61" t="s">
        <v>217</v>
      </c>
      <c r="D321" s="59" t="str">
        <f t="shared" si="10"/>
        <v xml:space="preserve"> pack</v>
      </c>
      <c r="E321" s="59"/>
      <c r="F321" s="59"/>
      <c r="G321" s="59"/>
    </row>
    <row r="322" spans="2:7">
      <c r="B322" s="65"/>
      <c r="C322" s="61" t="s">
        <v>218</v>
      </c>
      <c r="D322" s="59" t="str">
        <f t="shared" si="10"/>
        <v xml:space="preserve"> pack</v>
      </c>
      <c r="E322" s="59"/>
      <c r="F322" s="59"/>
      <c r="G322" s="59"/>
    </row>
    <row r="323" spans="2:7">
      <c r="B323" s="65"/>
      <c r="C323" s="61" t="s">
        <v>841</v>
      </c>
      <c r="D323" s="59" t="str">
        <f t="shared" si="10"/>
        <v xml:space="preserve"> pack</v>
      </c>
      <c r="E323" s="59"/>
      <c r="F323" s="59"/>
      <c r="G323" s="59"/>
    </row>
    <row r="324" spans="2:7">
      <c r="B324" s="65"/>
      <c r="C324" s="61" t="s">
        <v>219</v>
      </c>
      <c r="D324" s="59" t="str">
        <f t="shared" si="10"/>
        <v xml:space="preserve"> pack</v>
      </c>
      <c r="E324" s="59"/>
      <c r="F324" s="59"/>
      <c r="G324" s="59"/>
    </row>
    <row r="325" spans="2:7">
      <c r="B325" s="65"/>
      <c r="C325" s="61" t="s">
        <v>1541</v>
      </c>
      <c r="D325" s="59" t="str">
        <f t="shared" si="10"/>
        <v xml:space="preserve"> pack</v>
      </c>
      <c r="E325" s="59"/>
      <c r="F325" s="59"/>
      <c r="G325" s="59"/>
    </row>
    <row r="326" spans="2:7">
      <c r="B326" s="65"/>
      <c r="C326" s="61" t="s">
        <v>286</v>
      </c>
      <c r="D326" s="59" t="str">
        <f t="shared" si="10"/>
        <v xml:space="preserve"> pack</v>
      </c>
      <c r="E326" s="59"/>
      <c r="F326" s="59"/>
      <c r="G326" s="59"/>
    </row>
    <row r="327" spans="2:7">
      <c r="B327" s="65"/>
      <c r="C327" s="61" t="s">
        <v>815</v>
      </c>
      <c r="D327" s="59" t="str">
        <f t="shared" ref="D327:D358" si="11">B327 &amp;" pack"</f>
        <v xml:space="preserve"> pack</v>
      </c>
      <c r="E327" s="59"/>
      <c r="F327" s="59"/>
      <c r="G327" s="59"/>
    </row>
    <row r="328" spans="2:7">
      <c r="B328" s="65"/>
      <c r="C328" s="61" t="s">
        <v>1583</v>
      </c>
      <c r="D328" s="59" t="str">
        <f t="shared" si="11"/>
        <v xml:space="preserve"> pack</v>
      </c>
      <c r="E328" s="59"/>
      <c r="F328" s="59"/>
      <c r="G328" s="59"/>
    </row>
    <row r="329" spans="2:7">
      <c r="B329" s="65"/>
      <c r="C329" s="61" t="s">
        <v>287</v>
      </c>
      <c r="D329" s="59" t="str">
        <f t="shared" si="11"/>
        <v xml:space="preserve"> pack</v>
      </c>
      <c r="E329" s="59"/>
      <c r="F329" s="59"/>
      <c r="G329" s="59"/>
    </row>
    <row r="330" spans="2:7">
      <c r="B330" s="65"/>
      <c r="C330" s="37" t="s">
        <v>862</v>
      </c>
      <c r="D330" s="59" t="str">
        <f t="shared" si="11"/>
        <v xml:space="preserve"> pack</v>
      </c>
      <c r="E330" s="59"/>
      <c r="F330" s="59"/>
      <c r="G330" s="59"/>
    </row>
    <row r="331" spans="2:7">
      <c r="B331" s="65"/>
      <c r="C331" s="61" t="s">
        <v>563</v>
      </c>
      <c r="D331" s="59" t="str">
        <f t="shared" si="11"/>
        <v xml:space="preserve"> pack</v>
      </c>
      <c r="E331" s="59"/>
      <c r="F331" s="59"/>
      <c r="G331" s="59"/>
    </row>
    <row r="332" spans="2:7">
      <c r="B332" s="65"/>
      <c r="C332" s="61" t="s">
        <v>1563</v>
      </c>
      <c r="D332" s="59" t="str">
        <f t="shared" si="11"/>
        <v xml:space="preserve"> pack</v>
      </c>
      <c r="E332" s="59"/>
      <c r="F332" s="59"/>
      <c r="G332" s="59"/>
    </row>
    <row r="333" spans="2:7">
      <c r="B333" s="65"/>
      <c r="C333" s="61" t="s">
        <v>1321</v>
      </c>
      <c r="D333" s="59" t="str">
        <f t="shared" si="11"/>
        <v xml:space="preserve"> pack</v>
      </c>
      <c r="E333" s="59"/>
      <c r="F333" s="59"/>
      <c r="G333" s="59"/>
    </row>
    <row r="334" spans="2:7">
      <c r="B334" s="65"/>
      <c r="C334" s="61" t="s">
        <v>294</v>
      </c>
      <c r="D334" s="59" t="str">
        <f t="shared" si="11"/>
        <v xml:space="preserve"> pack</v>
      </c>
      <c r="E334" s="59"/>
      <c r="F334" s="59"/>
      <c r="G334" s="59"/>
    </row>
    <row r="335" spans="2:7">
      <c r="B335" s="65"/>
      <c r="C335" s="61" t="s">
        <v>972</v>
      </c>
      <c r="D335" s="59" t="str">
        <f t="shared" si="11"/>
        <v xml:space="preserve"> pack</v>
      </c>
      <c r="E335" s="59"/>
      <c r="F335" s="59"/>
      <c r="G335" s="59"/>
    </row>
    <row r="336" spans="2:7">
      <c r="B336" s="65"/>
      <c r="C336" s="61" t="s">
        <v>261</v>
      </c>
      <c r="D336" s="59" t="str">
        <f t="shared" si="11"/>
        <v xml:space="preserve"> pack</v>
      </c>
      <c r="E336" s="59"/>
      <c r="F336" s="59"/>
      <c r="G336" s="59"/>
    </row>
    <row r="337" spans="2:7">
      <c r="B337" s="65"/>
      <c r="C337" s="61" t="s">
        <v>1488</v>
      </c>
      <c r="D337" s="59" t="str">
        <f t="shared" si="11"/>
        <v xml:space="preserve"> pack</v>
      </c>
      <c r="E337" s="59"/>
      <c r="F337" s="59"/>
      <c r="G337" s="59"/>
    </row>
    <row r="338" spans="2:7">
      <c r="B338" s="65"/>
      <c r="C338" s="243" t="s">
        <v>1910</v>
      </c>
      <c r="D338" s="59" t="str">
        <f t="shared" si="11"/>
        <v xml:space="preserve"> pack</v>
      </c>
      <c r="E338" s="59"/>
      <c r="F338" s="59"/>
      <c r="G338" s="59"/>
    </row>
    <row r="339" spans="2:7">
      <c r="B339" s="65"/>
      <c r="C339" s="61" t="s">
        <v>1579</v>
      </c>
      <c r="D339" s="59" t="str">
        <f t="shared" si="11"/>
        <v xml:space="preserve"> pack</v>
      </c>
      <c r="E339" s="59"/>
      <c r="F339" s="59"/>
      <c r="G339" s="59"/>
    </row>
    <row r="340" spans="2:7">
      <c r="B340" s="65"/>
      <c r="C340" s="61" t="s">
        <v>337</v>
      </c>
      <c r="D340" s="59" t="str">
        <f t="shared" si="11"/>
        <v xml:space="preserve"> pack</v>
      </c>
      <c r="E340" s="59"/>
      <c r="F340" s="59"/>
      <c r="G340" s="59"/>
    </row>
    <row r="341" spans="2:7">
      <c r="B341" s="189">
        <v>0</v>
      </c>
      <c r="C341" s="61" t="s">
        <v>1684</v>
      </c>
      <c r="D341" s="244" t="str">
        <f t="shared" si="11"/>
        <v>0 pack</v>
      </c>
      <c r="E341" s="244">
        <v>80</v>
      </c>
      <c r="F341" s="244">
        <f>B341*E341</f>
        <v>0</v>
      </c>
      <c r="G341" s="59"/>
    </row>
    <row r="342" spans="2:7">
      <c r="B342" s="65"/>
      <c r="C342" s="61" t="s">
        <v>1503</v>
      </c>
      <c r="D342" s="59" t="str">
        <f t="shared" si="11"/>
        <v xml:space="preserve"> pack</v>
      </c>
      <c r="E342" s="59"/>
      <c r="F342" s="59"/>
      <c r="G342" s="59"/>
    </row>
    <row r="343" spans="2:7">
      <c r="B343" s="65"/>
      <c r="C343" s="66" t="s">
        <v>1606</v>
      </c>
      <c r="D343" s="59" t="str">
        <f t="shared" si="11"/>
        <v xml:space="preserve"> pack</v>
      </c>
      <c r="E343" s="59"/>
      <c r="F343" s="59"/>
      <c r="G343" s="59"/>
    </row>
    <row r="344" spans="2:7">
      <c r="B344" s="65"/>
      <c r="C344" s="243" t="s">
        <v>1919</v>
      </c>
      <c r="D344" s="59" t="str">
        <f t="shared" si="11"/>
        <v xml:space="preserve"> pack</v>
      </c>
      <c r="E344" s="59"/>
      <c r="F344" s="59"/>
      <c r="G344" s="59"/>
    </row>
    <row r="345" spans="2:7">
      <c r="B345" s="65"/>
      <c r="C345" s="106" t="s">
        <v>33</v>
      </c>
      <c r="D345" s="59" t="str">
        <f t="shared" si="11"/>
        <v xml:space="preserve"> pack</v>
      </c>
      <c r="E345" s="59"/>
      <c r="F345" s="59"/>
      <c r="G345" s="59"/>
    </row>
    <row r="346" spans="2:7">
      <c r="B346" s="65"/>
      <c r="C346" s="61" t="s">
        <v>1761</v>
      </c>
      <c r="D346" s="59" t="str">
        <f t="shared" si="11"/>
        <v xml:space="preserve"> pack</v>
      </c>
      <c r="E346" s="59"/>
      <c r="F346" s="59"/>
      <c r="G346" s="59"/>
    </row>
    <row r="347" spans="2:7">
      <c r="B347" s="189">
        <v>0</v>
      </c>
      <c r="C347" s="61" t="s">
        <v>1537</v>
      </c>
      <c r="D347" s="244" t="str">
        <f t="shared" si="11"/>
        <v>0 pack</v>
      </c>
      <c r="E347" s="244">
        <v>210</v>
      </c>
      <c r="F347" s="244">
        <f>B347*E347</f>
        <v>0</v>
      </c>
      <c r="G347" s="59"/>
    </row>
    <row r="348" spans="2:7">
      <c r="B348" s="65"/>
      <c r="C348" s="61" t="s">
        <v>530</v>
      </c>
      <c r="D348" s="59" t="str">
        <f t="shared" si="11"/>
        <v xml:space="preserve"> pack</v>
      </c>
      <c r="E348" s="59"/>
      <c r="F348" s="59"/>
      <c r="G348" s="59"/>
    </row>
    <row r="349" spans="2:7">
      <c r="B349" s="65"/>
      <c r="C349" s="61" t="s">
        <v>1540</v>
      </c>
      <c r="D349" s="59" t="str">
        <f t="shared" si="11"/>
        <v xml:space="preserve"> pack</v>
      </c>
      <c r="E349" s="59"/>
      <c r="F349" s="59"/>
      <c r="G349" s="59"/>
    </row>
    <row r="350" spans="2:7">
      <c r="B350" s="65"/>
      <c r="C350" s="61" t="s">
        <v>1539</v>
      </c>
      <c r="D350" s="59" t="str">
        <f t="shared" si="11"/>
        <v xml:space="preserve"> pack</v>
      </c>
      <c r="E350" s="59"/>
      <c r="F350" s="59"/>
      <c r="G350" s="59"/>
    </row>
    <row r="351" spans="2:7">
      <c r="B351" s="65"/>
      <c r="C351" s="61" t="s">
        <v>1758</v>
      </c>
      <c r="D351" s="59" t="str">
        <f t="shared" si="11"/>
        <v xml:space="preserve"> pack</v>
      </c>
      <c r="E351" s="59"/>
      <c r="F351" s="59"/>
      <c r="G351" s="59"/>
    </row>
    <row r="352" spans="2:7">
      <c r="B352" s="65"/>
      <c r="C352" s="61" t="s">
        <v>1464</v>
      </c>
      <c r="D352" s="59" t="str">
        <f t="shared" si="11"/>
        <v xml:space="preserve"> pack</v>
      </c>
      <c r="E352" s="59"/>
      <c r="F352" s="59"/>
      <c r="G352" s="59"/>
    </row>
    <row r="353" spans="2:7">
      <c r="B353" s="65"/>
      <c r="C353" s="61" t="s">
        <v>1562</v>
      </c>
      <c r="D353" s="59" t="str">
        <f t="shared" si="11"/>
        <v xml:space="preserve"> pack</v>
      </c>
      <c r="E353" s="59"/>
      <c r="F353" s="59"/>
      <c r="G353" s="59"/>
    </row>
    <row r="354" spans="2:7">
      <c r="B354" s="65"/>
      <c r="C354" s="61" t="s">
        <v>1550</v>
      </c>
      <c r="D354" s="59" t="str">
        <f t="shared" si="11"/>
        <v xml:space="preserve"> pack</v>
      </c>
      <c r="E354" s="59"/>
      <c r="F354" s="59"/>
      <c r="G354" s="59"/>
    </row>
    <row r="355" spans="2:7">
      <c r="B355" s="65"/>
      <c r="C355" s="61" t="s">
        <v>1592</v>
      </c>
      <c r="D355" s="59" t="str">
        <f t="shared" si="11"/>
        <v xml:space="preserve"> pack</v>
      </c>
      <c r="E355" s="59"/>
      <c r="F355" s="59"/>
      <c r="G355" s="59"/>
    </row>
    <row r="356" spans="2:7">
      <c r="B356" s="65"/>
      <c r="C356" s="61" t="s">
        <v>1549</v>
      </c>
      <c r="D356" s="59" t="str">
        <f t="shared" si="11"/>
        <v xml:space="preserve"> pack</v>
      </c>
      <c r="E356" s="59"/>
      <c r="F356" s="59"/>
      <c r="G356" s="59"/>
    </row>
    <row r="357" spans="2:7">
      <c r="B357" s="65"/>
      <c r="C357" s="61" t="s">
        <v>1561</v>
      </c>
      <c r="D357" s="59" t="str">
        <f t="shared" si="11"/>
        <v xml:space="preserve"> pack</v>
      </c>
      <c r="E357" s="59"/>
      <c r="F357" s="59"/>
      <c r="G357" s="59"/>
    </row>
    <row r="358" spans="2:7">
      <c r="B358" s="189">
        <v>0</v>
      </c>
      <c r="C358" s="61" t="s">
        <v>1574</v>
      </c>
      <c r="D358" s="244" t="str">
        <f t="shared" si="11"/>
        <v>0 pack</v>
      </c>
      <c r="E358" s="244">
        <v>150</v>
      </c>
      <c r="F358" s="244">
        <f>B358*E358</f>
        <v>0</v>
      </c>
      <c r="G358" s="59"/>
    </row>
    <row r="359" spans="2:7">
      <c r="B359" s="65"/>
      <c r="C359" s="61" t="s">
        <v>1732</v>
      </c>
      <c r="D359" s="59" t="str">
        <f t="shared" ref="D359:D367" si="12">B359 &amp;" pack"</f>
        <v xml:space="preserve"> pack</v>
      </c>
      <c r="E359" s="59"/>
      <c r="F359" s="59"/>
      <c r="G359" s="59"/>
    </row>
    <row r="360" spans="2:7">
      <c r="B360" s="65"/>
      <c r="C360" s="61" t="s">
        <v>1640</v>
      </c>
      <c r="D360" s="59" t="str">
        <f t="shared" si="12"/>
        <v xml:space="preserve"> pack</v>
      </c>
      <c r="E360" s="59"/>
      <c r="F360" s="59"/>
      <c r="G360" s="59"/>
    </row>
    <row r="361" spans="2:7">
      <c r="B361" s="65"/>
      <c r="C361" s="61" t="s">
        <v>1593</v>
      </c>
      <c r="D361" s="59" t="str">
        <f t="shared" si="12"/>
        <v xml:space="preserve"> pack</v>
      </c>
      <c r="E361" s="59"/>
      <c r="F361" s="59"/>
      <c r="G361" s="59"/>
    </row>
    <row r="362" spans="2:7">
      <c r="B362" s="65"/>
      <c r="C362" s="61" t="s">
        <v>49</v>
      </c>
      <c r="D362" s="59" t="str">
        <f t="shared" si="12"/>
        <v xml:space="preserve"> pack</v>
      </c>
      <c r="E362" s="59"/>
      <c r="F362" s="59"/>
      <c r="G362" s="59"/>
    </row>
    <row r="363" spans="2:7">
      <c r="B363" s="189">
        <v>0</v>
      </c>
      <c r="C363" s="61" t="s">
        <v>48</v>
      </c>
      <c r="D363" s="244" t="str">
        <f t="shared" si="12"/>
        <v>0 pack</v>
      </c>
      <c r="E363" s="244">
        <v>350</v>
      </c>
      <c r="F363" s="244">
        <f>B363*E363</f>
        <v>0</v>
      </c>
      <c r="G363" s="59"/>
    </row>
    <row r="364" spans="2:7">
      <c r="B364" s="65"/>
      <c r="C364" s="61" t="s">
        <v>1733</v>
      </c>
      <c r="D364" s="59" t="str">
        <f t="shared" si="12"/>
        <v xml:space="preserve"> pack</v>
      </c>
      <c r="E364" s="59"/>
      <c r="F364" s="59"/>
      <c r="G364" s="59"/>
    </row>
    <row r="365" spans="2:7">
      <c r="B365" s="65"/>
      <c r="C365" s="61" t="s">
        <v>882</v>
      </c>
      <c r="D365" s="59" t="str">
        <f t="shared" si="12"/>
        <v xml:space="preserve"> pack</v>
      </c>
      <c r="E365" s="59"/>
      <c r="F365" s="59"/>
      <c r="G365" s="59"/>
    </row>
    <row r="366" spans="2:7">
      <c r="B366" s="65"/>
      <c r="C366" s="61" t="s">
        <v>1740</v>
      </c>
      <c r="D366" s="59" t="str">
        <f t="shared" si="12"/>
        <v xml:space="preserve"> pack</v>
      </c>
      <c r="E366" s="59"/>
      <c r="F366" s="59"/>
      <c r="G366" s="59"/>
    </row>
    <row r="367" spans="2:7">
      <c r="B367" s="65"/>
      <c r="C367" s="61" t="s">
        <v>1542</v>
      </c>
      <c r="D367" s="59" t="str">
        <f t="shared" si="12"/>
        <v xml:space="preserve"> pack</v>
      </c>
      <c r="E367" s="59"/>
      <c r="F367" s="59"/>
      <c r="G367" s="59"/>
    </row>
    <row r="368" spans="2:7">
      <c r="B368" s="65"/>
      <c r="C368" s="61" t="s">
        <v>859</v>
      </c>
      <c r="D368" s="59"/>
      <c r="E368" s="59"/>
      <c r="F368" s="59"/>
      <c r="G368" s="59"/>
    </row>
    <row r="369" spans="2:7">
      <c r="B369" s="65"/>
      <c r="C369" s="66" t="s">
        <v>1587</v>
      </c>
      <c r="D369" s="59" t="str">
        <f t="shared" ref="D369:D388" si="13">B369 &amp;" pack"</f>
        <v xml:space="preserve"> pack</v>
      </c>
      <c r="E369" s="59"/>
      <c r="F369" s="59"/>
      <c r="G369" s="59"/>
    </row>
    <row r="370" spans="2:7">
      <c r="B370" s="65"/>
      <c r="C370" s="61" t="s">
        <v>1669</v>
      </c>
      <c r="D370" s="59" t="str">
        <f t="shared" si="13"/>
        <v xml:space="preserve"> pack</v>
      </c>
      <c r="E370" s="59"/>
      <c r="F370" s="59"/>
      <c r="G370" s="59"/>
    </row>
    <row r="371" spans="2:7">
      <c r="B371" s="65"/>
      <c r="C371" s="61" t="s">
        <v>1798</v>
      </c>
      <c r="D371" s="59" t="str">
        <f t="shared" si="13"/>
        <v xml:space="preserve"> pack</v>
      </c>
      <c r="E371" s="59"/>
      <c r="F371" s="59"/>
      <c r="G371" s="59"/>
    </row>
    <row r="372" spans="2:7">
      <c r="B372" s="65"/>
      <c r="C372" s="66" t="s">
        <v>982</v>
      </c>
      <c r="D372" s="59" t="str">
        <f t="shared" si="13"/>
        <v xml:space="preserve"> pack</v>
      </c>
      <c r="E372" s="59"/>
      <c r="F372" s="59"/>
      <c r="G372" s="59"/>
    </row>
    <row r="373" spans="2:7">
      <c r="B373" s="65"/>
      <c r="C373" s="61" t="s">
        <v>1529</v>
      </c>
      <c r="D373" s="59" t="str">
        <f t="shared" si="13"/>
        <v xml:space="preserve"> pack</v>
      </c>
      <c r="E373" s="59"/>
      <c r="F373" s="59"/>
      <c r="G373" s="59"/>
    </row>
    <row r="374" spans="2:7">
      <c r="B374" s="65"/>
      <c r="C374" s="61" t="s">
        <v>1444</v>
      </c>
      <c r="D374" s="59" t="str">
        <f t="shared" si="13"/>
        <v xml:space="preserve"> pack</v>
      </c>
      <c r="E374" s="59"/>
      <c r="F374" s="59"/>
      <c r="G374" s="59"/>
    </row>
    <row r="375" spans="2:7">
      <c r="B375" s="65">
        <v>1</v>
      </c>
      <c r="C375" s="61" t="s">
        <v>1567</v>
      </c>
      <c r="D375" s="59" t="str">
        <f t="shared" si="13"/>
        <v>1 pack</v>
      </c>
      <c r="E375" s="59"/>
      <c r="F375" s="59"/>
      <c r="G375" s="59"/>
    </row>
    <row r="376" spans="2:7">
      <c r="B376" s="59">
        <v>3</v>
      </c>
      <c r="C376" s="61" t="s">
        <v>1552</v>
      </c>
      <c r="D376" s="59" t="str">
        <f t="shared" si="13"/>
        <v>3 pack</v>
      </c>
      <c r="E376" s="59"/>
      <c r="F376" s="59"/>
      <c r="G376" s="59"/>
    </row>
    <row r="377" spans="2:7">
      <c r="B377" s="65"/>
      <c r="C377" s="61" t="s">
        <v>265</v>
      </c>
      <c r="D377" s="59" t="str">
        <f t="shared" si="13"/>
        <v xml:space="preserve"> pack</v>
      </c>
      <c r="E377" s="59"/>
      <c r="F377" s="59"/>
      <c r="G377" s="59"/>
    </row>
    <row r="378" spans="2:7">
      <c r="B378" s="65"/>
      <c r="C378" s="61" t="s">
        <v>711</v>
      </c>
      <c r="D378" s="59" t="str">
        <f t="shared" si="13"/>
        <v xml:space="preserve"> pack</v>
      </c>
      <c r="E378" s="59"/>
      <c r="F378" s="59"/>
      <c r="G378" s="59"/>
    </row>
    <row r="379" spans="2:7">
      <c r="B379" s="65"/>
      <c r="C379" s="61" t="s">
        <v>1466</v>
      </c>
      <c r="D379" s="59" t="str">
        <f t="shared" si="13"/>
        <v xml:space="preserve"> pack</v>
      </c>
      <c r="E379" s="59"/>
      <c r="F379" s="59"/>
      <c r="G379" s="59"/>
    </row>
    <row r="380" spans="2:7">
      <c r="B380" s="65"/>
      <c r="C380" s="61" t="s">
        <v>619</v>
      </c>
      <c r="D380" s="59" t="str">
        <f t="shared" si="13"/>
        <v xml:space="preserve"> pack</v>
      </c>
      <c r="E380" s="59"/>
      <c r="F380" s="59"/>
      <c r="G380" s="59"/>
    </row>
    <row r="381" spans="2:7">
      <c r="B381" s="65"/>
      <c r="C381" s="61" t="s">
        <v>253</v>
      </c>
      <c r="D381" s="59" t="str">
        <f t="shared" si="13"/>
        <v xml:space="preserve"> pack</v>
      </c>
      <c r="E381" s="59"/>
      <c r="F381" s="59"/>
      <c r="G381" s="59"/>
    </row>
    <row r="382" spans="2:7">
      <c r="B382" s="65"/>
      <c r="C382" s="66" t="s">
        <v>1597</v>
      </c>
      <c r="D382" s="59" t="str">
        <f t="shared" si="13"/>
        <v xml:space="preserve"> pack</v>
      </c>
      <c r="E382" s="59"/>
      <c r="F382" s="59"/>
      <c r="G382" s="59"/>
    </row>
    <row r="383" spans="2:7">
      <c r="B383" s="65"/>
      <c r="C383" s="106" t="s">
        <v>34</v>
      </c>
      <c r="D383" s="59" t="str">
        <f t="shared" si="13"/>
        <v xml:space="preserve"> pack</v>
      </c>
      <c r="E383" s="59"/>
      <c r="F383" s="59"/>
      <c r="G383" s="59"/>
    </row>
    <row r="384" spans="2:7">
      <c r="B384" s="65"/>
      <c r="C384" s="106" t="s">
        <v>1843</v>
      </c>
      <c r="D384" s="59" t="str">
        <f t="shared" si="13"/>
        <v xml:space="preserve"> pack</v>
      </c>
      <c r="E384" s="59"/>
      <c r="F384" s="59"/>
      <c r="G384" s="59"/>
    </row>
    <row r="385" spans="2:7">
      <c r="B385" s="65"/>
      <c r="C385" s="61" t="s">
        <v>293</v>
      </c>
      <c r="D385" s="59" t="str">
        <f t="shared" si="13"/>
        <v xml:space="preserve"> pack</v>
      </c>
      <c r="E385" s="59"/>
      <c r="F385" s="59"/>
      <c r="G385" s="59"/>
    </row>
    <row r="386" spans="2:7">
      <c r="B386" s="65"/>
      <c r="C386" s="61" t="s">
        <v>1752</v>
      </c>
      <c r="D386" s="59" t="str">
        <f t="shared" si="13"/>
        <v xml:space="preserve"> pack</v>
      </c>
      <c r="E386" s="59"/>
      <c r="F386" s="59"/>
      <c r="G386" s="59"/>
    </row>
    <row r="387" spans="2:7">
      <c r="B387" s="65"/>
      <c r="C387" s="61" t="s">
        <v>335</v>
      </c>
      <c r="D387" s="59" t="str">
        <f t="shared" si="13"/>
        <v xml:space="preserve"> pack</v>
      </c>
      <c r="E387" s="59"/>
      <c r="F387" s="59"/>
      <c r="G387" s="59"/>
    </row>
    <row r="388" spans="2:7">
      <c r="B388" s="65"/>
      <c r="C388" s="61" t="s">
        <v>622</v>
      </c>
      <c r="D388" s="59" t="str">
        <f t="shared" si="13"/>
        <v xml:space="preserve"> pack</v>
      </c>
      <c r="E388" s="59"/>
      <c r="F388" s="59"/>
      <c r="G388" s="59"/>
    </row>
    <row r="389" spans="2:7">
      <c r="B389" s="65"/>
      <c r="C389" s="66" t="s">
        <v>1598</v>
      </c>
      <c r="D389" s="59"/>
      <c r="E389" s="59"/>
      <c r="F389" s="59"/>
      <c r="G389" s="59"/>
    </row>
    <row r="390" spans="2:7">
      <c r="B390" s="65"/>
      <c r="C390" s="37" t="s">
        <v>86</v>
      </c>
      <c r="D390" s="59" t="str">
        <f>B390 &amp;" pack"</f>
        <v xml:space="preserve"> pack</v>
      </c>
      <c r="E390" s="59"/>
      <c r="F390" s="59"/>
      <c r="G390" s="59"/>
    </row>
    <row r="391" spans="2:7">
      <c r="B391" s="65"/>
      <c r="C391" s="61" t="s">
        <v>1797</v>
      </c>
      <c r="D391" s="59" t="str">
        <f>B391 &amp;" pack"</f>
        <v xml:space="preserve"> pack</v>
      </c>
      <c r="E391" s="59"/>
      <c r="F391" s="59"/>
      <c r="G391" s="59"/>
    </row>
    <row r="392" spans="2:7">
      <c r="B392" s="65"/>
      <c r="C392" s="37" t="s">
        <v>693</v>
      </c>
      <c r="D392" s="59"/>
      <c r="E392" s="59"/>
      <c r="F392" s="59"/>
      <c r="G392" s="59"/>
    </row>
    <row r="393" spans="2:7">
      <c r="B393" s="65"/>
      <c r="C393" s="62" t="s">
        <v>1532</v>
      </c>
      <c r="D393" s="59" t="str">
        <f t="shared" ref="D393:D464" si="14">B393 &amp;" pack"</f>
        <v xml:space="preserve"> pack</v>
      </c>
      <c r="E393" s="59"/>
      <c r="F393" s="59"/>
      <c r="G393" s="59"/>
    </row>
    <row r="394" spans="2:7">
      <c r="B394" s="65"/>
      <c r="C394" s="243" t="s">
        <v>1917</v>
      </c>
      <c r="D394" s="59" t="str">
        <f t="shared" si="14"/>
        <v xml:space="preserve"> pack</v>
      </c>
      <c r="E394" s="59"/>
      <c r="F394" s="59"/>
      <c r="G394" s="59"/>
    </row>
    <row r="395" spans="2:7">
      <c r="B395" s="65"/>
      <c r="C395" s="61" t="s">
        <v>1667</v>
      </c>
      <c r="D395" s="59" t="str">
        <f t="shared" si="14"/>
        <v xml:space="preserve"> pack</v>
      </c>
      <c r="E395" s="59"/>
      <c r="F395" s="59"/>
      <c r="G395" s="59"/>
    </row>
    <row r="396" spans="2:7">
      <c r="B396" s="59">
        <v>1</v>
      </c>
      <c r="C396" s="61" t="s">
        <v>1661</v>
      </c>
      <c r="D396" s="59" t="str">
        <f t="shared" si="14"/>
        <v>1 pack</v>
      </c>
      <c r="E396" s="59"/>
      <c r="F396" s="59"/>
      <c r="G396" s="59"/>
    </row>
    <row r="397" spans="2:7">
      <c r="B397" s="65"/>
      <c r="C397" s="61" t="s">
        <v>29</v>
      </c>
      <c r="D397" s="59" t="str">
        <f t="shared" si="14"/>
        <v xml:space="preserve"> pack</v>
      </c>
      <c r="E397" s="59"/>
      <c r="F397" s="59"/>
      <c r="G397" s="59"/>
    </row>
    <row r="398" spans="2:7">
      <c r="B398" s="65"/>
      <c r="C398" s="243" t="s">
        <v>1908</v>
      </c>
      <c r="D398" s="59" t="str">
        <f t="shared" si="14"/>
        <v xml:space="preserve"> pack</v>
      </c>
      <c r="E398" s="59"/>
      <c r="F398" s="59"/>
      <c r="G398" s="59"/>
    </row>
    <row r="399" spans="2:7">
      <c r="B399" s="189">
        <v>6</v>
      </c>
      <c r="C399" s="61" t="s">
        <v>816</v>
      </c>
      <c r="D399" s="244" t="str">
        <f t="shared" si="14"/>
        <v>6 pack</v>
      </c>
      <c r="E399" s="244">
        <v>75</v>
      </c>
      <c r="F399" s="244">
        <f>B399*E399</f>
        <v>450</v>
      </c>
      <c r="G399" s="59"/>
    </row>
    <row r="400" spans="2:7">
      <c r="B400" s="65"/>
      <c r="C400" s="243" t="s">
        <v>1311</v>
      </c>
      <c r="D400" s="59" t="str">
        <f t="shared" si="14"/>
        <v xml:space="preserve"> pack</v>
      </c>
      <c r="E400" s="59"/>
      <c r="F400" s="59"/>
      <c r="G400" s="59"/>
    </row>
    <row r="401" spans="2:7">
      <c r="B401" s="65"/>
      <c r="C401" s="61" t="s">
        <v>634</v>
      </c>
      <c r="D401" s="59" t="str">
        <f t="shared" si="14"/>
        <v xml:space="preserve"> pack</v>
      </c>
      <c r="E401" s="59"/>
      <c r="F401" s="59"/>
      <c r="G401" s="59"/>
    </row>
    <row r="402" spans="2:7">
      <c r="B402" s="65"/>
      <c r="C402" s="61" t="s">
        <v>1376</v>
      </c>
      <c r="D402" s="59" t="str">
        <f t="shared" si="14"/>
        <v xml:space="preserve"> pack</v>
      </c>
      <c r="E402" s="59"/>
      <c r="F402" s="59"/>
      <c r="G402" s="59"/>
    </row>
    <row r="403" spans="2:7">
      <c r="B403" s="189">
        <v>0</v>
      </c>
      <c r="C403" s="243" t="s">
        <v>1911</v>
      </c>
      <c r="D403" s="244" t="str">
        <f t="shared" si="14"/>
        <v>0 pack</v>
      </c>
      <c r="E403" s="244">
        <v>160</v>
      </c>
      <c r="F403" s="244">
        <f>B403*E403</f>
        <v>0</v>
      </c>
      <c r="G403" s="59"/>
    </row>
    <row r="404" spans="2:7">
      <c r="B404" s="65"/>
      <c r="C404" s="61" t="s">
        <v>1577</v>
      </c>
      <c r="D404" s="59" t="str">
        <f t="shared" si="14"/>
        <v xml:space="preserve"> pack</v>
      </c>
      <c r="E404" s="59"/>
      <c r="F404" s="59"/>
      <c r="G404" s="59"/>
    </row>
    <row r="405" spans="2:7">
      <c r="B405" s="189">
        <v>2</v>
      </c>
      <c r="C405" s="61" t="s">
        <v>1471</v>
      </c>
      <c r="D405" s="244" t="str">
        <f t="shared" si="14"/>
        <v>2 pack</v>
      </c>
      <c r="E405" s="244">
        <v>115</v>
      </c>
      <c r="F405" s="244">
        <f>B405*E405</f>
        <v>230</v>
      </c>
      <c r="G405" s="59"/>
    </row>
    <row r="406" spans="2:7">
      <c r="B406" s="65"/>
      <c r="C406" s="66" t="s">
        <v>1585</v>
      </c>
      <c r="D406" s="59" t="str">
        <f t="shared" si="14"/>
        <v xml:space="preserve"> pack</v>
      </c>
      <c r="E406" s="59"/>
      <c r="F406" s="59"/>
      <c r="G406" s="59"/>
    </row>
    <row r="407" spans="2:7">
      <c r="B407" s="65"/>
      <c r="C407" s="228" t="s">
        <v>1420</v>
      </c>
      <c r="D407" s="59" t="str">
        <f t="shared" si="14"/>
        <v xml:space="preserve"> pack</v>
      </c>
      <c r="E407" s="59"/>
      <c r="F407" s="59"/>
      <c r="G407" s="59"/>
    </row>
    <row r="408" spans="2:7">
      <c r="B408" s="189">
        <v>0</v>
      </c>
      <c r="C408" s="61" t="s">
        <v>1565</v>
      </c>
      <c r="D408" s="244" t="str">
        <f t="shared" si="14"/>
        <v>0 pack</v>
      </c>
      <c r="E408" s="244">
        <v>100</v>
      </c>
      <c r="F408" s="244">
        <f>B408*E408</f>
        <v>0</v>
      </c>
      <c r="G408" s="59"/>
    </row>
    <row r="409" spans="2:7">
      <c r="B409" s="65"/>
      <c r="C409" s="61" t="s">
        <v>1465</v>
      </c>
      <c r="D409" s="59" t="str">
        <f t="shared" si="14"/>
        <v xml:space="preserve"> pack</v>
      </c>
      <c r="E409" s="59"/>
      <c r="F409" s="59"/>
      <c r="G409" s="59"/>
    </row>
    <row r="410" spans="2:7">
      <c r="B410" s="65"/>
      <c r="C410" s="61" t="s">
        <v>734</v>
      </c>
      <c r="D410" s="59" t="str">
        <f t="shared" si="14"/>
        <v xml:space="preserve"> pack</v>
      </c>
      <c r="E410" s="59"/>
      <c r="F410" s="59"/>
      <c r="G410" s="59"/>
    </row>
    <row r="411" spans="2:7">
      <c r="B411" s="65"/>
      <c r="C411" s="66" t="s">
        <v>1608</v>
      </c>
      <c r="D411" s="59" t="str">
        <f t="shared" si="14"/>
        <v xml:space="preserve"> pack</v>
      </c>
      <c r="E411" s="59"/>
      <c r="F411" s="59"/>
      <c r="G411" s="59"/>
    </row>
    <row r="412" spans="2:7">
      <c r="B412" s="227">
        <v>1</v>
      </c>
      <c r="C412" s="61" t="s">
        <v>1496</v>
      </c>
      <c r="D412" s="225" t="str">
        <f t="shared" si="14"/>
        <v>1 pack</v>
      </c>
      <c r="E412" s="225"/>
      <c r="F412" s="225"/>
      <c r="G412" s="225"/>
    </row>
    <row r="413" spans="2:7">
      <c r="B413" s="65"/>
      <c r="C413" s="66" t="s">
        <v>1607</v>
      </c>
      <c r="D413" s="59" t="str">
        <f t="shared" si="14"/>
        <v xml:space="preserve"> pack</v>
      </c>
      <c r="E413" s="59"/>
      <c r="F413" s="59"/>
      <c r="G413" s="59"/>
    </row>
    <row r="414" spans="2:7">
      <c r="B414" s="65"/>
      <c r="C414" s="61" t="s">
        <v>1497</v>
      </c>
      <c r="D414" s="59" t="str">
        <f t="shared" si="14"/>
        <v xml:space="preserve"> pack</v>
      </c>
      <c r="E414" s="59"/>
      <c r="F414" s="59"/>
      <c r="G414" s="59"/>
    </row>
    <row r="415" spans="2:7">
      <c r="B415" s="65"/>
      <c r="C415" s="61" t="s">
        <v>1467</v>
      </c>
      <c r="D415" s="59" t="str">
        <f t="shared" si="14"/>
        <v xml:space="preserve"> pack</v>
      </c>
      <c r="E415" s="59"/>
      <c r="F415" s="59"/>
      <c r="G415" s="59"/>
    </row>
    <row r="416" spans="2:7">
      <c r="B416" s="65"/>
      <c r="C416" s="243" t="s">
        <v>1914</v>
      </c>
      <c r="D416" s="59" t="str">
        <f t="shared" si="14"/>
        <v xml:space="preserve"> pack</v>
      </c>
      <c r="E416" s="59"/>
      <c r="F416" s="59"/>
      <c r="G416" s="59"/>
    </row>
    <row r="417" spans="2:7">
      <c r="B417" s="65"/>
      <c r="C417" s="61" t="s">
        <v>821</v>
      </c>
      <c r="D417" s="59" t="str">
        <f t="shared" si="14"/>
        <v xml:space="preserve"> pack</v>
      </c>
      <c r="E417" s="59"/>
      <c r="F417" s="59"/>
      <c r="G417" s="59"/>
    </row>
    <row r="418" spans="2:7">
      <c r="B418" s="65"/>
      <c r="C418" s="37" t="s">
        <v>692</v>
      </c>
      <c r="D418" s="59" t="str">
        <f t="shared" si="14"/>
        <v xml:space="preserve"> pack</v>
      </c>
      <c r="E418" s="59"/>
      <c r="F418" s="59"/>
      <c r="G418" s="59"/>
    </row>
    <row r="419" spans="2:7">
      <c r="B419" s="65"/>
      <c r="C419" s="61" t="s">
        <v>1445</v>
      </c>
      <c r="D419" s="59" t="str">
        <f t="shared" si="14"/>
        <v xml:space="preserve"> pack</v>
      </c>
      <c r="E419" s="59"/>
      <c r="F419" s="59"/>
      <c r="G419" s="59"/>
    </row>
    <row r="420" spans="2:7">
      <c r="B420" s="65"/>
      <c r="C420" s="61" t="s">
        <v>1580</v>
      </c>
      <c r="D420" s="59" t="str">
        <f t="shared" si="14"/>
        <v xml:space="preserve"> pack</v>
      </c>
      <c r="E420" s="59"/>
      <c r="F420" s="59"/>
      <c r="G420" s="59"/>
    </row>
    <row r="421" spans="2:7">
      <c r="B421" s="189">
        <v>1</v>
      </c>
      <c r="C421" s="61" t="s">
        <v>1515</v>
      </c>
      <c r="D421" s="244" t="str">
        <f t="shared" si="14"/>
        <v>1 pack</v>
      </c>
      <c r="E421" s="244">
        <v>50</v>
      </c>
      <c r="F421" s="244">
        <f>B421*E421</f>
        <v>50</v>
      </c>
      <c r="G421" s="59"/>
    </row>
    <row r="422" spans="2:7">
      <c r="B422" s="65"/>
      <c r="C422" s="61" t="s">
        <v>698</v>
      </c>
      <c r="D422" s="59" t="str">
        <f t="shared" si="14"/>
        <v xml:space="preserve"> pack</v>
      </c>
      <c r="E422" s="59"/>
      <c r="F422" s="59"/>
      <c r="G422" s="59"/>
    </row>
    <row r="423" spans="2:7">
      <c r="B423" s="65"/>
      <c r="C423" s="61" t="s">
        <v>1804</v>
      </c>
      <c r="D423" s="59" t="str">
        <f t="shared" si="14"/>
        <v xml:space="preserve"> pack</v>
      </c>
      <c r="E423" s="59"/>
      <c r="F423" s="59"/>
      <c r="G423" s="59"/>
    </row>
    <row r="424" spans="2:7">
      <c r="B424" s="65"/>
      <c r="C424" s="61" t="s">
        <v>1641</v>
      </c>
      <c r="D424" s="59" t="str">
        <f t="shared" si="14"/>
        <v xml:space="preserve"> pack</v>
      </c>
      <c r="E424" s="59"/>
      <c r="F424" s="59"/>
      <c r="G424" s="59"/>
    </row>
    <row r="425" spans="2:7">
      <c r="B425" s="65"/>
      <c r="C425" s="61" t="s">
        <v>1637</v>
      </c>
      <c r="D425" s="59" t="str">
        <f t="shared" si="14"/>
        <v xml:space="preserve"> pack</v>
      </c>
      <c r="E425" s="59"/>
      <c r="F425" s="59"/>
      <c r="G425" s="59"/>
    </row>
    <row r="426" spans="2:7">
      <c r="B426" s="65"/>
      <c r="C426" s="61" t="s">
        <v>909</v>
      </c>
      <c r="D426" s="59" t="str">
        <f t="shared" si="14"/>
        <v xml:space="preserve"> pack</v>
      </c>
      <c r="E426" s="59"/>
      <c r="F426" s="59"/>
      <c r="G426" s="59"/>
    </row>
    <row r="427" spans="2:7">
      <c r="B427" s="65"/>
      <c r="C427" s="37" t="s">
        <v>188</v>
      </c>
      <c r="D427" s="59" t="str">
        <f t="shared" si="14"/>
        <v xml:space="preserve"> pack</v>
      </c>
      <c r="E427" s="59"/>
      <c r="F427" s="59"/>
      <c r="G427" s="59"/>
    </row>
    <row r="428" spans="2:7">
      <c r="B428" s="59">
        <v>6</v>
      </c>
      <c r="C428" s="67" t="s">
        <v>325</v>
      </c>
      <c r="D428" s="59" t="str">
        <f t="shared" si="14"/>
        <v>6 pack</v>
      </c>
      <c r="E428" s="59"/>
      <c r="F428" s="59"/>
      <c r="G428" s="59"/>
    </row>
    <row r="429" spans="2:7">
      <c r="B429" s="65"/>
      <c r="C429" s="37" t="s">
        <v>650</v>
      </c>
      <c r="D429" s="59" t="str">
        <f t="shared" si="14"/>
        <v xml:space="preserve"> pack</v>
      </c>
      <c r="E429" s="59"/>
      <c r="F429" s="59"/>
      <c r="G429" s="59"/>
    </row>
    <row r="430" spans="2:7">
      <c r="B430" s="65"/>
      <c r="C430" s="61" t="s">
        <v>18</v>
      </c>
      <c r="D430" s="59" t="str">
        <f t="shared" si="14"/>
        <v xml:space="preserve"> pack</v>
      </c>
      <c r="E430" s="59"/>
      <c r="F430" s="59"/>
      <c r="G430" s="59"/>
    </row>
    <row r="431" spans="2:7">
      <c r="B431" s="65"/>
      <c r="C431" s="66" t="s">
        <v>1609</v>
      </c>
      <c r="D431" s="59" t="str">
        <f t="shared" si="14"/>
        <v xml:space="preserve"> pack</v>
      </c>
      <c r="E431" s="59"/>
      <c r="F431" s="59"/>
      <c r="G431" s="59"/>
    </row>
    <row r="432" spans="2:7">
      <c r="B432" s="65"/>
      <c r="C432" s="61" t="s">
        <v>1796</v>
      </c>
      <c r="D432" s="59" t="str">
        <f t="shared" si="14"/>
        <v xml:space="preserve"> pack</v>
      </c>
      <c r="E432" s="59"/>
      <c r="F432" s="59"/>
      <c r="G432" s="59"/>
    </row>
    <row r="433" spans="1:10">
      <c r="B433" s="65"/>
      <c r="C433" s="61" t="s">
        <v>1527</v>
      </c>
      <c r="D433" s="59" t="str">
        <f t="shared" si="14"/>
        <v xml:space="preserve"> pack</v>
      </c>
      <c r="E433" s="59"/>
      <c r="F433" s="59"/>
      <c r="G433" s="59"/>
    </row>
    <row r="434" spans="1:10">
      <c r="B434" s="65"/>
      <c r="C434" s="61" t="s">
        <v>1526</v>
      </c>
      <c r="D434" s="59" t="str">
        <f t="shared" si="14"/>
        <v xml:space="preserve"> pack</v>
      </c>
      <c r="E434" s="59"/>
      <c r="F434" s="59"/>
      <c r="G434" s="59"/>
    </row>
    <row r="435" spans="1:10">
      <c r="B435" s="65"/>
      <c r="C435" s="61" t="s">
        <v>967</v>
      </c>
      <c r="D435" s="59" t="str">
        <f t="shared" si="14"/>
        <v xml:space="preserve"> pack</v>
      </c>
      <c r="E435" s="59"/>
      <c r="F435" s="59"/>
      <c r="G435" s="59"/>
    </row>
    <row r="436" spans="1:10">
      <c r="A436" s="355">
        <v>44565</v>
      </c>
      <c r="B436" s="189">
        <v>1</v>
      </c>
      <c r="C436" s="243" t="s">
        <v>1511</v>
      </c>
      <c r="D436" s="244" t="str">
        <f t="shared" si="14"/>
        <v>1 pack</v>
      </c>
      <c r="E436" s="361" t="s">
        <v>1322</v>
      </c>
      <c r="F436" s="59"/>
      <c r="G436" s="59"/>
    </row>
    <row r="437" spans="1:10">
      <c r="A437" s="355">
        <v>44565</v>
      </c>
      <c r="B437" s="244">
        <v>3</v>
      </c>
      <c r="C437" s="17" t="s">
        <v>1531</v>
      </c>
      <c r="D437" s="244" t="str">
        <f t="shared" si="14"/>
        <v>3 pack</v>
      </c>
      <c r="E437" s="361" t="s">
        <v>896</v>
      </c>
      <c r="F437" s="59"/>
      <c r="G437" s="59"/>
    </row>
    <row r="438" spans="1:10">
      <c r="A438" s="355">
        <v>44565</v>
      </c>
      <c r="B438" s="189">
        <v>6</v>
      </c>
      <c r="C438" s="17" t="s">
        <v>2030</v>
      </c>
      <c r="D438" s="244" t="str">
        <f t="shared" si="14"/>
        <v>6 pack</v>
      </c>
      <c r="E438" s="361" t="s">
        <v>2034</v>
      </c>
      <c r="F438" s="59"/>
      <c r="G438" s="59"/>
    </row>
    <row r="439" spans="1:10">
      <c r="A439" s="355">
        <v>44565</v>
      </c>
      <c r="B439" s="189">
        <v>2</v>
      </c>
      <c r="C439" s="17" t="s">
        <v>1468</v>
      </c>
      <c r="D439" s="244" t="str">
        <f t="shared" si="14"/>
        <v>2 pack</v>
      </c>
      <c r="E439" s="361" t="s">
        <v>2034</v>
      </c>
      <c r="F439" s="59"/>
      <c r="G439" s="59"/>
    </row>
    <row r="440" spans="1:10">
      <c r="A440" s="355">
        <v>44565</v>
      </c>
      <c r="B440" s="189">
        <v>1</v>
      </c>
      <c r="C440" s="17" t="s">
        <v>2031</v>
      </c>
      <c r="D440" s="244" t="str">
        <f t="shared" si="14"/>
        <v>1 pack</v>
      </c>
      <c r="E440" s="361" t="s">
        <v>847</v>
      </c>
      <c r="F440" s="59"/>
      <c r="G440" s="59"/>
    </row>
    <row r="441" spans="1:10">
      <c r="A441" s="355">
        <v>44565</v>
      </c>
      <c r="B441" s="11">
        <v>1</v>
      </c>
      <c r="C441" s="17" t="s">
        <v>1730</v>
      </c>
      <c r="D441" s="11" t="str">
        <f t="shared" si="14"/>
        <v>1 pack</v>
      </c>
      <c r="E441" s="56" t="s">
        <v>496</v>
      </c>
      <c r="F441"/>
      <c r="G441"/>
      <c r="H441"/>
    </row>
    <row r="442" spans="1:10">
      <c r="A442" s="356">
        <v>44566</v>
      </c>
      <c r="B442" s="352">
        <v>1</v>
      </c>
      <c r="C442" s="351" t="s">
        <v>2033</v>
      </c>
      <c r="D442" s="311" t="str">
        <f t="shared" si="14"/>
        <v>1 pack</v>
      </c>
      <c r="E442" s="311" t="s">
        <v>2034</v>
      </c>
    </row>
    <row r="443" spans="1:10">
      <c r="A443" s="356">
        <v>44566</v>
      </c>
      <c r="B443" s="352">
        <v>1</v>
      </c>
      <c r="C443" s="12" t="s">
        <v>2048</v>
      </c>
      <c r="D443" s="311" t="str">
        <f t="shared" si="14"/>
        <v>1 pack</v>
      </c>
      <c r="E443" s="311" t="s">
        <v>2049</v>
      </c>
    </row>
    <row r="444" spans="1:10" ht="15.75">
      <c r="A444" s="356">
        <v>44566</v>
      </c>
      <c r="B444" s="352">
        <v>1</v>
      </c>
      <c r="C444" s="357" t="s">
        <v>2050</v>
      </c>
      <c r="D444" s="311" t="str">
        <f t="shared" si="14"/>
        <v>1 pack</v>
      </c>
      <c r="E444" s="311" t="s">
        <v>2034</v>
      </c>
    </row>
    <row r="445" spans="1:10">
      <c r="A445" s="311"/>
      <c r="B445" s="352">
        <v>1</v>
      </c>
      <c r="C445" s="351" t="s">
        <v>1924</v>
      </c>
      <c r="D445" s="311" t="str">
        <f t="shared" si="14"/>
        <v>1 pack</v>
      </c>
      <c r="E445" s="311" t="s">
        <v>2052</v>
      </c>
    </row>
    <row r="446" spans="1:10">
      <c r="A446" s="355">
        <v>44578</v>
      </c>
      <c r="B446" s="189">
        <v>1</v>
      </c>
      <c r="C446" s="243" t="s">
        <v>672</v>
      </c>
      <c r="D446" s="244" t="str">
        <f t="shared" si="14"/>
        <v>1 pack</v>
      </c>
      <c r="E446" s="244"/>
      <c r="J446" s="368" t="s">
        <v>2056</v>
      </c>
    </row>
    <row r="447" spans="1:10">
      <c r="A447" s="355">
        <v>44578</v>
      </c>
      <c r="B447" s="189">
        <v>2</v>
      </c>
      <c r="C447" s="243" t="s">
        <v>2095</v>
      </c>
      <c r="D447" s="244" t="str">
        <f t="shared" si="14"/>
        <v>2 pack</v>
      </c>
      <c r="E447" s="244"/>
      <c r="J447" s="368" t="s">
        <v>2057</v>
      </c>
    </row>
    <row r="448" spans="1:10">
      <c r="A448" s="355">
        <v>44578</v>
      </c>
      <c r="B448" s="189">
        <v>3</v>
      </c>
      <c r="C448" s="243" t="s">
        <v>2096</v>
      </c>
      <c r="D448" s="244" t="str">
        <f t="shared" si="14"/>
        <v>3 pack</v>
      </c>
      <c r="E448" s="244"/>
      <c r="J448" s="368" t="s">
        <v>2055</v>
      </c>
    </row>
    <row r="449" spans="1:10">
      <c r="A449" s="355">
        <v>44578</v>
      </c>
      <c r="B449" s="189">
        <v>6</v>
      </c>
      <c r="C449" s="17" t="s">
        <v>2030</v>
      </c>
      <c r="D449" s="244" t="str">
        <f t="shared" si="14"/>
        <v>6 pack</v>
      </c>
      <c r="E449" s="244"/>
      <c r="J449" s="368" t="s">
        <v>2063</v>
      </c>
    </row>
    <row r="450" spans="1:10">
      <c r="A450" s="355">
        <v>44578</v>
      </c>
      <c r="B450" s="189">
        <v>6</v>
      </c>
      <c r="C450" s="17" t="s">
        <v>1468</v>
      </c>
      <c r="D450" s="244" t="str">
        <f t="shared" si="14"/>
        <v>6 pack</v>
      </c>
      <c r="E450" s="244"/>
      <c r="J450" s="368" t="s">
        <v>2062</v>
      </c>
    </row>
    <row r="451" spans="1:10">
      <c r="A451" s="355">
        <v>44578</v>
      </c>
      <c r="B451" s="189">
        <v>6</v>
      </c>
      <c r="C451" s="17" t="s">
        <v>2097</v>
      </c>
      <c r="D451" s="244" t="str">
        <f t="shared" si="14"/>
        <v>6 pack</v>
      </c>
      <c r="E451" s="244"/>
      <c r="J451" s="368" t="s">
        <v>2061</v>
      </c>
    </row>
    <row r="452" spans="1:10">
      <c r="A452" s="355">
        <v>44578</v>
      </c>
      <c r="B452" s="189">
        <v>2</v>
      </c>
      <c r="C452" s="243" t="s">
        <v>2110</v>
      </c>
      <c r="D452" s="244" t="str">
        <f t="shared" si="14"/>
        <v>2 pack</v>
      </c>
      <c r="E452" s="244"/>
      <c r="J452" s="368" t="s">
        <v>2060</v>
      </c>
    </row>
    <row r="453" spans="1:10">
      <c r="A453" s="355">
        <v>44578</v>
      </c>
      <c r="B453" s="189">
        <v>1</v>
      </c>
      <c r="C453" s="243" t="s">
        <v>2104</v>
      </c>
      <c r="D453" s="244" t="str">
        <f t="shared" si="14"/>
        <v>1 pack</v>
      </c>
      <c r="E453" s="244"/>
      <c r="J453" s="368" t="s">
        <v>2059</v>
      </c>
    </row>
    <row r="454" spans="1:10">
      <c r="A454" s="355">
        <v>44578</v>
      </c>
      <c r="B454" s="189">
        <v>3</v>
      </c>
      <c r="C454" s="243" t="s">
        <v>2111</v>
      </c>
      <c r="D454" s="244" t="str">
        <f t="shared" si="14"/>
        <v>3 pack</v>
      </c>
      <c r="E454" s="244"/>
      <c r="J454" s="368" t="s">
        <v>2058</v>
      </c>
    </row>
    <row r="455" spans="1:10">
      <c r="A455" s="355">
        <v>44578</v>
      </c>
      <c r="B455" s="189">
        <v>1</v>
      </c>
      <c r="C455" s="376" t="s">
        <v>1452</v>
      </c>
      <c r="D455" s="244" t="str">
        <f t="shared" si="14"/>
        <v>1 pack</v>
      </c>
      <c r="E455" s="244"/>
    </row>
    <row r="456" spans="1:10">
      <c r="A456" s="355">
        <v>44578</v>
      </c>
      <c r="B456" s="189">
        <v>2</v>
      </c>
      <c r="C456" s="376" t="s">
        <v>2105</v>
      </c>
      <c r="D456" s="244" t="str">
        <f t="shared" si="14"/>
        <v>2 pack</v>
      </c>
      <c r="E456" s="244"/>
    </row>
    <row r="457" spans="1:10">
      <c r="A457" s="355">
        <v>44578</v>
      </c>
      <c r="B457" s="189">
        <v>1</v>
      </c>
      <c r="C457" s="376" t="s">
        <v>2106</v>
      </c>
      <c r="D457" s="244" t="str">
        <f t="shared" si="14"/>
        <v>1 pack</v>
      </c>
      <c r="E457" s="244"/>
    </row>
    <row r="458" spans="1:10">
      <c r="A458" s="355">
        <v>44578</v>
      </c>
      <c r="B458" s="189">
        <v>3</v>
      </c>
      <c r="C458" s="376" t="s">
        <v>2107</v>
      </c>
      <c r="D458" s="244" t="str">
        <f t="shared" si="14"/>
        <v>3 pack</v>
      </c>
      <c r="E458" s="244"/>
    </row>
    <row r="459" spans="1:10">
      <c r="A459" s="355">
        <v>44578</v>
      </c>
      <c r="B459" s="189">
        <v>3</v>
      </c>
      <c r="C459" s="376" t="s">
        <v>2108</v>
      </c>
      <c r="D459" s="244" t="str">
        <f t="shared" si="14"/>
        <v>3 pack</v>
      </c>
      <c r="E459" s="244"/>
    </row>
    <row r="460" spans="1:10">
      <c r="A460" s="355">
        <v>44578</v>
      </c>
      <c r="B460" s="189">
        <v>3</v>
      </c>
      <c r="C460" s="376" t="s">
        <v>2112</v>
      </c>
      <c r="D460" s="244" t="str">
        <f t="shared" si="14"/>
        <v>3 pack</v>
      </c>
      <c r="E460" s="244"/>
    </row>
    <row r="461" spans="1:10">
      <c r="A461" s="355">
        <v>44578</v>
      </c>
      <c r="B461" s="189">
        <v>1</v>
      </c>
      <c r="C461" s="376" t="s">
        <v>2109</v>
      </c>
      <c r="D461" s="244" t="str">
        <f t="shared" si="14"/>
        <v>1 pack</v>
      </c>
      <c r="E461" s="244"/>
    </row>
    <row r="462" spans="1:10">
      <c r="A462" s="355">
        <v>44578</v>
      </c>
      <c r="B462" s="189">
        <v>1</v>
      </c>
      <c r="C462" s="376" t="s">
        <v>622</v>
      </c>
      <c r="D462" s="244" t="str">
        <f t="shared" si="14"/>
        <v>1 pack</v>
      </c>
      <c r="E462" s="244"/>
    </row>
    <row r="463" spans="1:10">
      <c r="A463" s="355">
        <v>44578</v>
      </c>
      <c r="B463" s="189">
        <v>1</v>
      </c>
      <c r="C463" s="376" t="s">
        <v>1623</v>
      </c>
      <c r="D463" s="244" t="str">
        <f t="shared" si="14"/>
        <v>1 pack</v>
      </c>
      <c r="E463" s="244"/>
    </row>
    <row r="464" spans="1:10">
      <c r="A464" s="355"/>
      <c r="B464" s="189"/>
      <c r="C464" s="376" t="s">
        <v>2113</v>
      </c>
      <c r="D464" s="244" t="str">
        <f t="shared" si="14"/>
        <v xml:space="preserve"> pack</v>
      </c>
      <c r="E464" s="244"/>
    </row>
    <row r="465" spans="1:5">
      <c r="A465" s="355"/>
      <c r="B465" s="189"/>
      <c r="C465" s="376" t="s">
        <v>670</v>
      </c>
      <c r="D465" s="244" t="str">
        <f t="shared" ref="D465:D483" si="15">B465 &amp;" pack"</f>
        <v xml:space="preserve"> pack</v>
      </c>
      <c r="E465" s="244"/>
    </row>
    <row r="466" spans="1:5">
      <c r="A466" s="355"/>
      <c r="B466" s="189"/>
      <c r="C466" s="376" t="s">
        <v>2114</v>
      </c>
      <c r="D466" s="244" t="str">
        <f t="shared" si="15"/>
        <v xml:space="preserve"> pack</v>
      </c>
      <c r="E466" s="244"/>
    </row>
    <row r="467" spans="1:5">
      <c r="A467" s="355"/>
      <c r="B467" s="189"/>
      <c r="C467" s="376" t="s">
        <v>2115</v>
      </c>
      <c r="D467" s="244" t="str">
        <f t="shared" si="15"/>
        <v xml:space="preserve"> pack</v>
      </c>
      <c r="E467" s="244"/>
    </row>
    <row r="468" spans="1:5">
      <c r="A468" s="355"/>
      <c r="B468" s="189"/>
      <c r="C468" s="376" t="s">
        <v>2116</v>
      </c>
      <c r="D468" s="244" t="str">
        <f t="shared" si="15"/>
        <v xml:space="preserve"> pack</v>
      </c>
      <c r="E468" s="244"/>
    </row>
    <row r="469" spans="1:5">
      <c r="B469" s="63">
        <v>2</v>
      </c>
      <c r="C469" s="243" t="s">
        <v>2161</v>
      </c>
      <c r="D469" s="244" t="str">
        <f t="shared" si="15"/>
        <v>2 pack</v>
      </c>
    </row>
    <row r="470" spans="1:5">
      <c r="B470" s="63">
        <v>3</v>
      </c>
      <c r="C470" s="243" t="s">
        <v>620</v>
      </c>
      <c r="D470" s="244" t="str">
        <f t="shared" si="15"/>
        <v>3 pack</v>
      </c>
    </row>
    <row r="471" spans="1:5">
      <c r="B471" s="63">
        <v>1</v>
      </c>
      <c r="C471" s="243" t="s">
        <v>2162</v>
      </c>
      <c r="D471" s="244" t="str">
        <f t="shared" si="15"/>
        <v>1 pack</v>
      </c>
    </row>
    <row r="472" spans="1:5">
      <c r="B472" s="63">
        <v>4</v>
      </c>
      <c r="C472" s="243" t="s">
        <v>295</v>
      </c>
      <c r="D472" s="244" t="str">
        <f t="shared" si="15"/>
        <v>4 pack</v>
      </c>
    </row>
    <row r="473" spans="1:5">
      <c r="B473" s="63">
        <v>2</v>
      </c>
      <c r="C473" s="243" t="s">
        <v>982</v>
      </c>
      <c r="D473" s="244" t="str">
        <f t="shared" si="15"/>
        <v>2 pack</v>
      </c>
    </row>
    <row r="474" spans="1:5">
      <c r="B474" s="63">
        <v>1</v>
      </c>
      <c r="C474" s="243" t="s">
        <v>1541</v>
      </c>
      <c r="D474" s="244" t="str">
        <f t="shared" si="15"/>
        <v>1 pack</v>
      </c>
    </row>
    <row r="475" spans="1:5">
      <c r="B475" s="63">
        <v>1</v>
      </c>
      <c r="C475" s="243" t="s">
        <v>2163</v>
      </c>
      <c r="D475" s="244" t="str">
        <f t="shared" si="15"/>
        <v>1 pack</v>
      </c>
    </row>
    <row r="476" spans="1:5">
      <c r="B476" s="63">
        <v>1</v>
      </c>
      <c r="C476" s="243" t="s">
        <v>1573</v>
      </c>
      <c r="D476" s="244" t="str">
        <f t="shared" si="15"/>
        <v>1 pack</v>
      </c>
    </row>
    <row r="477" spans="1:5">
      <c r="B477" s="63">
        <v>1</v>
      </c>
      <c r="C477" s="243" t="s">
        <v>2164</v>
      </c>
      <c r="D477" s="244" t="str">
        <f t="shared" si="15"/>
        <v>1 pack</v>
      </c>
    </row>
    <row r="478" spans="1:5">
      <c r="B478" s="63">
        <v>1</v>
      </c>
      <c r="C478" s="243" t="s">
        <v>2165</v>
      </c>
      <c r="D478" s="244" t="str">
        <f t="shared" si="15"/>
        <v>1 pack</v>
      </c>
    </row>
    <row r="479" spans="1:5">
      <c r="B479" s="63">
        <v>1</v>
      </c>
      <c r="C479" s="243" t="s">
        <v>2166</v>
      </c>
      <c r="D479" s="244" t="str">
        <f t="shared" si="15"/>
        <v>1 pack</v>
      </c>
    </row>
    <row r="480" spans="1:5">
      <c r="B480" s="63">
        <v>2</v>
      </c>
      <c r="C480" s="243" t="s">
        <v>1920</v>
      </c>
      <c r="D480" s="244" t="str">
        <f t="shared" si="15"/>
        <v>2 pack</v>
      </c>
    </row>
    <row r="481" spans="2:4">
      <c r="B481" s="63">
        <v>1</v>
      </c>
      <c r="C481" s="243" t="s">
        <v>2167</v>
      </c>
      <c r="D481" s="244" t="str">
        <f t="shared" si="15"/>
        <v>1 pack</v>
      </c>
    </row>
    <row r="482" spans="2:4">
      <c r="B482" s="63">
        <v>2</v>
      </c>
      <c r="C482" s="243" t="s">
        <v>1772</v>
      </c>
      <c r="D482" s="244" t="str">
        <f t="shared" si="15"/>
        <v>2 pack</v>
      </c>
    </row>
    <row r="483" spans="2:4">
      <c r="B483" s="63">
        <v>2</v>
      </c>
      <c r="C483" s="243" t="s">
        <v>1777</v>
      </c>
      <c r="D483" s="244" t="str">
        <f t="shared" si="15"/>
        <v>2 pack</v>
      </c>
    </row>
  </sheetData>
  <sortState ref="B2:G441">
    <sortCondition ref="C2:C44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06" zoomScaleNormal="106" workbookViewId="0">
      <pane ySplit="1" topLeftCell="A2" activePane="bottomLeft" state="frozen"/>
      <selection pane="bottomLeft" activeCell="D19" sqref="A1:M40"/>
    </sheetView>
  </sheetViews>
  <sheetFormatPr defaultRowHeight="15"/>
  <cols>
    <col min="1" max="1" width="8.28515625" customWidth="1"/>
    <col min="2" max="2" width="9.28515625" customWidth="1"/>
    <col min="3" max="3" width="32.85546875" bestFit="1" customWidth="1"/>
    <col min="4" max="4" width="10" style="24" customWidth="1"/>
    <col min="5" max="5" width="11.42578125" style="24" customWidth="1"/>
    <col min="6" max="6" width="8.42578125" bestFit="1" customWidth="1"/>
    <col min="7" max="7" width="9.85546875" customWidth="1"/>
    <col min="8" max="8" width="13.140625" customWidth="1"/>
    <col min="9" max="9" width="13.7109375" bestFit="1" customWidth="1"/>
    <col min="10" max="10" width="14.140625" style="8" customWidth="1"/>
    <col min="11" max="11" width="12.42578125" style="18" bestFit="1" customWidth="1"/>
    <col min="12" max="12" width="10.140625" customWidth="1"/>
    <col min="13" max="13" width="9.28515625" customWidth="1"/>
  </cols>
  <sheetData>
    <row r="1" spans="1:13">
      <c r="A1" s="76" t="s">
        <v>83</v>
      </c>
      <c r="B1" s="76" t="s">
        <v>1845</v>
      </c>
      <c r="C1" s="211" t="s">
        <v>2</v>
      </c>
      <c r="D1" s="212" t="s">
        <v>1</v>
      </c>
      <c r="E1" s="2" t="s">
        <v>2075</v>
      </c>
      <c r="F1" s="2" t="s">
        <v>1790</v>
      </c>
      <c r="G1" s="2" t="s">
        <v>1846</v>
      </c>
      <c r="H1" s="271" t="s">
        <v>1847</v>
      </c>
      <c r="I1" s="271" t="s">
        <v>2072</v>
      </c>
      <c r="J1" s="271" t="s">
        <v>2073</v>
      </c>
      <c r="K1" s="271" t="s">
        <v>2074</v>
      </c>
    </row>
    <row r="2" spans="1:13">
      <c r="A2" s="84" t="str">
        <f>IF( G2-H2 &gt; 0,G2-H2, "")</f>
        <v/>
      </c>
      <c r="B2" s="84"/>
      <c r="C2" s="54" t="s">
        <v>579</v>
      </c>
      <c r="D2" s="103" t="str">
        <f t="shared" ref="D2:D40" si="0">A2 &amp;" pack"</f>
        <v xml:space="preserve"> pack</v>
      </c>
      <c r="E2" s="10"/>
      <c r="F2" s="10" t="str">
        <f>IF( A2="", "",A2*E2)</f>
        <v/>
      </c>
      <c r="G2" s="10"/>
      <c r="H2" s="83"/>
      <c r="I2" s="83"/>
      <c r="J2" s="371"/>
      <c r="K2" s="372"/>
    </row>
    <row r="3" spans="1:13">
      <c r="A3" s="84"/>
      <c r="B3" s="84"/>
      <c r="C3" s="54" t="s">
        <v>2080</v>
      </c>
      <c r="D3" s="103"/>
      <c r="E3" s="10"/>
      <c r="F3" s="10"/>
      <c r="G3" s="10"/>
      <c r="H3" s="83"/>
      <c r="I3" s="83"/>
      <c r="J3" s="371"/>
      <c r="K3" s="372"/>
    </row>
    <row r="4" spans="1:13">
      <c r="A4" s="84" t="str">
        <f>IF( G4-H4 &gt; 0,G4-H4, "")</f>
        <v/>
      </c>
      <c r="B4" s="84"/>
      <c r="C4" s="37" t="s">
        <v>227</v>
      </c>
      <c r="D4" s="103" t="str">
        <f t="shared" si="0"/>
        <v xml:space="preserve"> pack</v>
      </c>
      <c r="E4" s="84"/>
      <c r="F4" s="10" t="str">
        <f t="shared" ref="F4:F13" si="1">IF( A4="", "",A4*E4)</f>
        <v/>
      </c>
      <c r="G4" s="9"/>
      <c r="H4" s="369"/>
      <c r="I4" s="369"/>
      <c r="J4" s="371"/>
      <c r="K4" s="372"/>
    </row>
    <row r="5" spans="1:13">
      <c r="A5" s="92" t="str">
        <f t="shared" ref="A5:A40" si="2">IF( G5-H5 &gt; 0,G5-H5, "")</f>
        <v/>
      </c>
      <c r="B5" s="92"/>
      <c r="C5" s="93" t="s">
        <v>221</v>
      </c>
      <c r="D5" s="94" t="str">
        <f t="shared" si="0"/>
        <v xml:space="preserve"> pack</v>
      </c>
      <c r="E5" s="92">
        <v>170</v>
      </c>
      <c r="F5" s="94" t="str">
        <f t="shared" si="1"/>
        <v/>
      </c>
      <c r="G5" s="94">
        <v>2</v>
      </c>
      <c r="H5" s="370">
        <v>2</v>
      </c>
      <c r="I5" s="370" t="s">
        <v>3</v>
      </c>
      <c r="J5" s="371" t="s">
        <v>2064</v>
      </c>
      <c r="K5" s="372" t="s">
        <v>2070</v>
      </c>
      <c r="L5" s="371" t="s">
        <v>2076</v>
      </c>
      <c r="M5" s="372" t="s">
        <v>2070</v>
      </c>
    </row>
    <row r="6" spans="1:13">
      <c r="A6" s="92" t="str">
        <f t="shared" si="2"/>
        <v/>
      </c>
      <c r="B6" s="92"/>
      <c r="C6" s="93" t="s">
        <v>222</v>
      </c>
      <c r="D6" s="94" t="str">
        <f t="shared" si="0"/>
        <v xml:space="preserve"> pack</v>
      </c>
      <c r="E6" s="92">
        <v>170</v>
      </c>
      <c r="F6" s="94" t="str">
        <f t="shared" si="1"/>
        <v/>
      </c>
      <c r="G6" s="94">
        <v>2</v>
      </c>
      <c r="H6" s="370">
        <v>2</v>
      </c>
      <c r="I6" s="370" t="s">
        <v>3</v>
      </c>
      <c r="J6" s="371" t="s">
        <v>2064</v>
      </c>
      <c r="K6" s="372" t="s">
        <v>2070</v>
      </c>
      <c r="L6" s="371" t="s">
        <v>2064</v>
      </c>
      <c r="M6" s="372" t="s">
        <v>2070</v>
      </c>
    </row>
    <row r="7" spans="1:13">
      <c r="A7" s="84" t="str">
        <f t="shared" si="2"/>
        <v/>
      </c>
      <c r="B7" s="84"/>
      <c r="C7" s="37" t="s">
        <v>538</v>
      </c>
      <c r="D7" s="103" t="str">
        <f t="shared" si="0"/>
        <v xml:space="preserve"> pack</v>
      </c>
      <c r="E7" s="84"/>
      <c r="F7" s="10" t="str">
        <f t="shared" si="1"/>
        <v/>
      </c>
      <c r="G7" s="9"/>
      <c r="H7" s="369"/>
      <c r="I7" s="369"/>
      <c r="J7" s="257"/>
      <c r="K7" s="104"/>
    </row>
    <row r="8" spans="1:13">
      <c r="A8" s="84" t="str">
        <f t="shared" si="2"/>
        <v/>
      </c>
      <c r="B8" s="84"/>
      <c r="C8" s="37" t="s">
        <v>536</v>
      </c>
      <c r="D8" s="103" t="str">
        <f t="shared" si="0"/>
        <v xml:space="preserve"> pack</v>
      </c>
      <c r="E8" s="84"/>
      <c r="F8" s="10" t="str">
        <f t="shared" si="1"/>
        <v/>
      </c>
      <c r="G8" s="9"/>
      <c r="H8" s="369"/>
      <c r="I8" s="369"/>
      <c r="J8" s="257"/>
      <c r="K8" s="104"/>
    </row>
    <row r="9" spans="1:13">
      <c r="A9" s="84" t="str">
        <f t="shared" si="2"/>
        <v/>
      </c>
      <c r="B9" s="84"/>
      <c r="C9" s="37" t="s">
        <v>1722</v>
      </c>
      <c r="D9" s="103" t="str">
        <f t="shared" si="0"/>
        <v xml:space="preserve"> pack</v>
      </c>
      <c r="E9" s="84"/>
      <c r="F9" s="10" t="str">
        <f t="shared" si="1"/>
        <v/>
      </c>
      <c r="G9" s="9"/>
      <c r="H9" s="369"/>
      <c r="I9" s="369"/>
      <c r="J9" s="257"/>
      <c r="K9" s="104"/>
    </row>
    <row r="10" spans="1:13">
      <c r="A10" s="84" t="str">
        <f t="shared" si="2"/>
        <v/>
      </c>
      <c r="B10" s="84"/>
      <c r="C10" s="37" t="s">
        <v>226</v>
      </c>
      <c r="D10" s="103" t="str">
        <f t="shared" si="0"/>
        <v xml:space="preserve"> pack</v>
      </c>
      <c r="E10" s="84"/>
      <c r="F10" s="10" t="str">
        <f t="shared" si="1"/>
        <v/>
      </c>
      <c r="G10" s="9"/>
      <c r="H10" s="369"/>
      <c r="I10" s="369"/>
      <c r="J10" s="257"/>
      <c r="K10" s="104"/>
    </row>
    <row r="11" spans="1:13">
      <c r="A11" s="84" t="str">
        <f t="shared" si="2"/>
        <v/>
      </c>
      <c r="B11" s="84"/>
      <c r="C11" s="37" t="s">
        <v>225</v>
      </c>
      <c r="D11" s="103" t="str">
        <f t="shared" si="0"/>
        <v xml:space="preserve"> pack</v>
      </c>
      <c r="E11" s="84"/>
      <c r="F11" s="10" t="str">
        <f t="shared" si="1"/>
        <v/>
      </c>
      <c r="G11" s="9"/>
      <c r="H11" s="369"/>
      <c r="I11" s="369"/>
      <c r="J11" s="257"/>
      <c r="K11" s="104"/>
    </row>
    <row r="12" spans="1:13">
      <c r="A12" s="84" t="str">
        <f t="shared" si="2"/>
        <v/>
      </c>
      <c r="B12" s="84"/>
      <c r="C12" s="37" t="s">
        <v>229</v>
      </c>
      <c r="D12" s="103" t="str">
        <f t="shared" si="0"/>
        <v xml:space="preserve"> pack</v>
      </c>
      <c r="E12" s="84"/>
      <c r="F12" s="10" t="str">
        <f t="shared" si="1"/>
        <v/>
      </c>
      <c r="G12" s="9"/>
      <c r="H12" s="369"/>
      <c r="I12" s="369"/>
      <c r="J12" s="257"/>
      <c r="K12" s="104"/>
    </row>
    <row r="13" spans="1:13">
      <c r="A13" s="84" t="str">
        <f t="shared" si="2"/>
        <v/>
      </c>
      <c r="B13" s="84"/>
      <c r="C13" s="37" t="s">
        <v>230</v>
      </c>
      <c r="D13" s="103" t="str">
        <f t="shared" si="0"/>
        <v xml:space="preserve"> pack</v>
      </c>
      <c r="E13" s="84"/>
      <c r="F13" s="10" t="str">
        <f t="shared" si="1"/>
        <v/>
      </c>
      <c r="G13" s="9"/>
      <c r="H13" s="369"/>
      <c r="I13" s="369"/>
      <c r="J13" s="257"/>
      <c r="K13" s="104"/>
    </row>
    <row r="14" spans="1:13">
      <c r="A14" s="92">
        <f t="shared" si="2"/>
        <v>1</v>
      </c>
      <c r="B14" s="92"/>
      <c r="C14" s="93" t="s">
        <v>2069</v>
      </c>
      <c r="D14" s="94" t="str">
        <f t="shared" si="0"/>
        <v>1 pack</v>
      </c>
      <c r="E14" s="92">
        <v>270</v>
      </c>
      <c r="F14" s="94"/>
      <c r="G14" s="94">
        <v>1</v>
      </c>
      <c r="H14" s="370">
        <v>0</v>
      </c>
      <c r="I14" s="370" t="s">
        <v>3</v>
      </c>
      <c r="J14" s="371" t="s">
        <v>2064</v>
      </c>
      <c r="K14" s="105" t="s">
        <v>2071</v>
      </c>
    </row>
    <row r="15" spans="1:13">
      <c r="A15" s="84" t="str">
        <f t="shared" si="2"/>
        <v/>
      </c>
      <c r="B15" s="84"/>
      <c r="C15" s="37" t="s">
        <v>1728</v>
      </c>
      <c r="D15" s="103" t="str">
        <f t="shared" si="0"/>
        <v xml:space="preserve"> pack</v>
      </c>
      <c r="E15" s="84"/>
      <c r="F15" s="10" t="str">
        <f>IF( A15="", "",A15*E15)</f>
        <v/>
      </c>
      <c r="G15" s="9"/>
      <c r="H15" s="369"/>
      <c r="I15" s="369"/>
      <c r="J15" s="257"/>
      <c r="K15" s="104"/>
    </row>
    <row r="16" spans="1:13">
      <c r="A16" s="84" t="str">
        <f t="shared" si="2"/>
        <v/>
      </c>
      <c r="B16" s="84"/>
      <c r="C16" s="203" t="s">
        <v>558</v>
      </c>
      <c r="D16" s="103" t="str">
        <f t="shared" si="0"/>
        <v xml:space="preserve"> pack</v>
      </c>
      <c r="E16" s="84"/>
      <c r="F16" s="10" t="str">
        <f>IF( A16="", "",A16*E16)</f>
        <v/>
      </c>
      <c r="G16" s="9"/>
      <c r="H16" s="369"/>
      <c r="I16" s="369"/>
      <c r="J16" s="257"/>
      <c r="K16" s="104"/>
    </row>
    <row r="17" spans="1:11">
      <c r="A17" s="84" t="str">
        <f t="shared" si="2"/>
        <v/>
      </c>
      <c r="B17" s="84"/>
      <c r="C17" s="37" t="s">
        <v>550</v>
      </c>
      <c r="D17" s="103" t="str">
        <f t="shared" si="0"/>
        <v xml:space="preserve"> pack</v>
      </c>
      <c r="E17" s="84"/>
      <c r="F17" s="10" t="str">
        <f>IF( A17="", "",A17*E17)</f>
        <v/>
      </c>
      <c r="G17" s="9"/>
      <c r="H17" s="369"/>
      <c r="I17" s="369"/>
      <c r="J17" s="257"/>
      <c r="K17" s="104"/>
    </row>
    <row r="18" spans="1:11">
      <c r="A18" s="84" t="str">
        <f t="shared" si="2"/>
        <v/>
      </c>
      <c r="B18" s="84"/>
      <c r="C18" s="37" t="s">
        <v>331</v>
      </c>
      <c r="D18" s="103" t="str">
        <f t="shared" si="0"/>
        <v xml:space="preserve"> pack</v>
      </c>
      <c r="E18" s="84"/>
      <c r="F18" s="10" t="str">
        <f>IF( A18="", "",A18*E18)</f>
        <v/>
      </c>
      <c r="G18" s="9"/>
      <c r="H18" s="369"/>
      <c r="I18" s="369"/>
      <c r="J18" s="257"/>
      <c r="K18" s="104"/>
    </row>
    <row r="19" spans="1:11">
      <c r="A19" s="84"/>
      <c r="B19" s="84"/>
      <c r="C19" s="37" t="s">
        <v>2077</v>
      </c>
      <c r="D19" s="103"/>
      <c r="E19" s="84"/>
      <c r="F19" s="10"/>
      <c r="G19" s="9"/>
      <c r="H19" s="369"/>
      <c r="I19" s="369"/>
      <c r="J19" s="257"/>
      <c r="K19" s="104"/>
    </row>
    <row r="20" spans="1:11">
      <c r="A20" s="84"/>
      <c r="B20" s="84"/>
      <c r="C20" s="37" t="s">
        <v>2078</v>
      </c>
      <c r="D20" s="103"/>
      <c r="E20" s="84"/>
      <c r="F20" s="10"/>
      <c r="G20" s="9"/>
      <c r="H20" s="369"/>
      <c r="I20" s="369"/>
      <c r="J20" s="257"/>
      <c r="K20" s="104"/>
    </row>
    <row r="21" spans="1:11">
      <c r="A21" s="84"/>
      <c r="B21" s="84"/>
      <c r="C21" s="37" t="s">
        <v>2079</v>
      </c>
      <c r="D21" s="103"/>
      <c r="E21" s="84"/>
      <c r="F21" s="10"/>
      <c r="G21" s="9"/>
      <c r="H21" s="369"/>
      <c r="I21" s="369"/>
      <c r="J21" s="257"/>
      <c r="K21" s="104"/>
    </row>
    <row r="22" spans="1:11">
      <c r="A22" s="84" t="str">
        <f t="shared" si="2"/>
        <v/>
      </c>
      <c r="B22" s="84"/>
      <c r="C22" s="37" t="s">
        <v>542</v>
      </c>
      <c r="D22" s="103" t="str">
        <f t="shared" si="0"/>
        <v xml:space="preserve"> pack</v>
      </c>
      <c r="E22" s="84"/>
      <c r="F22" s="10" t="str">
        <f>IF( A22="", "",A22*E22)</f>
        <v/>
      </c>
      <c r="G22" s="9"/>
      <c r="H22" s="369"/>
      <c r="I22" s="369"/>
      <c r="J22" s="257"/>
      <c r="K22" s="104"/>
    </row>
    <row r="23" spans="1:11">
      <c r="A23" s="84" t="str">
        <f t="shared" si="2"/>
        <v/>
      </c>
      <c r="B23" s="84"/>
      <c r="C23" s="37" t="s">
        <v>1682</v>
      </c>
      <c r="D23" s="103" t="str">
        <f t="shared" si="0"/>
        <v xml:space="preserve"> pack</v>
      </c>
      <c r="E23" s="10"/>
      <c r="F23" s="10" t="str">
        <f>IF( A23="", "",A23*E23)</f>
        <v/>
      </c>
      <c r="G23" s="9"/>
      <c r="H23" s="369"/>
      <c r="I23" s="369"/>
      <c r="J23" s="257"/>
      <c r="K23" s="104"/>
    </row>
    <row r="24" spans="1:11">
      <c r="A24" s="108" t="str">
        <f t="shared" si="2"/>
        <v/>
      </c>
      <c r="B24" s="108"/>
      <c r="C24" s="104" t="s">
        <v>2065</v>
      </c>
      <c r="D24" s="105" t="str">
        <f t="shared" si="0"/>
        <v xml:space="preserve"> pack</v>
      </c>
      <c r="E24" s="105">
        <v>93</v>
      </c>
      <c r="F24" s="105"/>
      <c r="G24" s="105">
        <v>1</v>
      </c>
      <c r="H24" s="372">
        <v>1</v>
      </c>
      <c r="I24" s="372" t="s">
        <v>3</v>
      </c>
      <c r="J24" s="371" t="s">
        <v>2064</v>
      </c>
      <c r="K24" s="105" t="s">
        <v>2067</v>
      </c>
    </row>
    <row r="25" spans="1:11">
      <c r="A25" s="108" t="str">
        <f t="shared" si="2"/>
        <v/>
      </c>
      <c r="B25" s="108"/>
      <c r="C25" s="104" t="s">
        <v>2066</v>
      </c>
      <c r="D25" s="105" t="str">
        <f t="shared" si="0"/>
        <v xml:space="preserve"> pack</v>
      </c>
      <c r="E25" s="105">
        <v>90</v>
      </c>
      <c r="F25" s="105"/>
      <c r="G25" s="105">
        <v>1</v>
      </c>
      <c r="H25" s="372">
        <v>1</v>
      </c>
      <c r="I25" s="372" t="s">
        <v>3</v>
      </c>
      <c r="J25" s="371" t="s">
        <v>2064</v>
      </c>
      <c r="K25" s="105" t="s">
        <v>2068</v>
      </c>
    </row>
    <row r="26" spans="1:11">
      <c r="A26" s="84" t="str">
        <f t="shared" si="2"/>
        <v/>
      </c>
      <c r="B26" s="84"/>
      <c r="C26" s="37" t="s">
        <v>224</v>
      </c>
      <c r="D26" s="103" t="str">
        <f t="shared" si="0"/>
        <v xml:space="preserve"> pack</v>
      </c>
      <c r="E26" s="10"/>
      <c r="F26" s="10" t="str">
        <f t="shared" ref="F26:F40" si="3">IF( A26="", "",A26*E26)</f>
        <v/>
      </c>
      <c r="G26" s="9"/>
      <c r="H26" s="369"/>
      <c r="I26" s="369"/>
      <c r="J26" s="257"/>
      <c r="K26" s="104"/>
    </row>
    <row r="27" spans="1:11">
      <c r="A27" s="84" t="str">
        <f t="shared" si="2"/>
        <v/>
      </c>
      <c r="B27" s="84"/>
      <c r="C27" s="37" t="s">
        <v>539</v>
      </c>
      <c r="D27" s="103" t="str">
        <f t="shared" si="0"/>
        <v xml:space="preserve"> pack</v>
      </c>
      <c r="E27" s="10"/>
      <c r="F27" s="10" t="str">
        <f t="shared" si="3"/>
        <v/>
      </c>
      <c r="G27" s="9"/>
      <c r="H27" s="369"/>
      <c r="I27" s="369"/>
      <c r="J27" s="257"/>
      <c r="K27" s="104"/>
    </row>
    <row r="28" spans="1:11">
      <c r="A28" s="84" t="str">
        <f t="shared" si="2"/>
        <v/>
      </c>
      <c r="B28" s="84"/>
      <c r="C28" s="37" t="s">
        <v>231</v>
      </c>
      <c r="D28" s="103" t="str">
        <f t="shared" si="0"/>
        <v xml:space="preserve"> pack</v>
      </c>
      <c r="E28" s="10"/>
      <c r="F28" s="10" t="str">
        <f t="shared" si="3"/>
        <v/>
      </c>
      <c r="G28" s="9"/>
      <c r="H28" s="369"/>
      <c r="I28" s="369"/>
      <c r="J28" s="257"/>
      <c r="K28" s="104"/>
    </row>
    <row r="29" spans="1:11">
      <c r="A29" s="84" t="str">
        <f t="shared" si="2"/>
        <v/>
      </c>
      <c r="B29" s="84"/>
      <c r="C29" s="37" t="s">
        <v>223</v>
      </c>
      <c r="D29" s="103" t="str">
        <f t="shared" si="0"/>
        <v xml:space="preserve"> pack</v>
      </c>
      <c r="E29" s="10"/>
      <c r="F29" s="10" t="str">
        <f t="shared" si="3"/>
        <v/>
      </c>
      <c r="G29" s="9"/>
      <c r="H29" s="369"/>
      <c r="I29" s="369"/>
      <c r="J29" s="257"/>
      <c r="K29" s="104"/>
    </row>
    <row r="30" spans="1:11">
      <c r="A30" s="84" t="str">
        <f t="shared" si="2"/>
        <v/>
      </c>
      <c r="B30" s="84"/>
      <c r="C30" s="37" t="s">
        <v>1766</v>
      </c>
      <c r="D30" s="103" t="str">
        <f t="shared" si="0"/>
        <v xml:space="preserve"> pack</v>
      </c>
      <c r="E30" s="10"/>
      <c r="F30" s="10" t="str">
        <f t="shared" si="3"/>
        <v/>
      </c>
      <c r="G30" s="9"/>
      <c r="H30" s="369"/>
      <c r="I30" s="369"/>
      <c r="J30" s="257"/>
      <c r="K30" s="104"/>
    </row>
    <row r="31" spans="1:11">
      <c r="A31" s="84" t="str">
        <f t="shared" si="2"/>
        <v/>
      </c>
      <c r="B31" s="84"/>
      <c r="C31" s="37" t="s">
        <v>1767</v>
      </c>
      <c r="D31" s="103" t="str">
        <f t="shared" si="0"/>
        <v xml:space="preserve"> pack</v>
      </c>
      <c r="E31" s="10"/>
      <c r="F31" s="10" t="str">
        <f t="shared" si="3"/>
        <v/>
      </c>
      <c r="G31" s="9"/>
      <c r="H31" s="369"/>
      <c r="I31" s="369"/>
      <c r="J31" s="257"/>
      <c r="K31" s="104"/>
    </row>
    <row r="32" spans="1:11">
      <c r="A32" s="84" t="str">
        <f t="shared" si="2"/>
        <v/>
      </c>
      <c r="B32" s="84"/>
      <c r="C32" s="37" t="s">
        <v>540</v>
      </c>
      <c r="D32" s="103" t="str">
        <f t="shared" si="0"/>
        <v xml:space="preserve"> pack</v>
      </c>
      <c r="E32" s="10"/>
      <c r="F32" s="10" t="str">
        <f t="shared" si="3"/>
        <v/>
      </c>
      <c r="G32" s="9"/>
      <c r="H32" s="369"/>
      <c r="I32" s="369"/>
      <c r="J32" s="257"/>
      <c r="K32" s="104"/>
    </row>
    <row r="33" spans="1:11">
      <c r="A33" s="84" t="str">
        <f t="shared" si="2"/>
        <v/>
      </c>
      <c r="B33" s="84"/>
      <c r="C33" s="37" t="s">
        <v>332</v>
      </c>
      <c r="D33" s="103" t="str">
        <f t="shared" si="0"/>
        <v xml:space="preserve"> pack</v>
      </c>
      <c r="E33" s="10"/>
      <c r="F33" s="10" t="str">
        <f t="shared" si="3"/>
        <v/>
      </c>
      <c r="G33" s="9"/>
      <c r="H33" s="369"/>
      <c r="I33" s="369"/>
      <c r="J33" s="257"/>
      <c r="K33" s="104"/>
    </row>
    <row r="34" spans="1:11">
      <c r="A34" s="84" t="str">
        <f t="shared" si="2"/>
        <v/>
      </c>
      <c r="B34" s="84"/>
      <c r="C34" s="37" t="s">
        <v>535</v>
      </c>
      <c r="D34" s="103" t="str">
        <f t="shared" si="0"/>
        <v xml:space="preserve"> pack</v>
      </c>
      <c r="E34" s="10"/>
      <c r="F34" s="10" t="str">
        <f t="shared" si="3"/>
        <v/>
      </c>
      <c r="G34" s="9"/>
      <c r="H34" s="369"/>
      <c r="I34" s="369"/>
      <c r="J34" s="257"/>
      <c r="K34" s="104"/>
    </row>
    <row r="35" spans="1:11">
      <c r="A35" s="84" t="str">
        <f t="shared" si="2"/>
        <v/>
      </c>
      <c r="B35" s="84"/>
      <c r="C35" s="37" t="s">
        <v>537</v>
      </c>
      <c r="D35" s="103" t="str">
        <f t="shared" si="0"/>
        <v xml:space="preserve"> pack</v>
      </c>
      <c r="E35" s="10"/>
      <c r="F35" s="10" t="str">
        <f t="shared" si="3"/>
        <v/>
      </c>
      <c r="G35" s="9"/>
      <c r="H35" s="369"/>
      <c r="I35" s="369"/>
      <c r="J35" s="257"/>
      <c r="K35" s="104"/>
    </row>
    <row r="36" spans="1:11">
      <c r="A36" s="84" t="str">
        <f t="shared" si="2"/>
        <v/>
      </c>
      <c r="B36" s="84"/>
      <c r="C36" s="37" t="s">
        <v>228</v>
      </c>
      <c r="D36" s="103" t="str">
        <f t="shared" si="0"/>
        <v xml:space="preserve"> pack</v>
      </c>
      <c r="E36" s="10"/>
      <c r="F36" s="10" t="str">
        <f t="shared" si="3"/>
        <v/>
      </c>
      <c r="G36" s="9"/>
      <c r="H36" s="369"/>
      <c r="I36" s="369"/>
      <c r="J36" s="257"/>
      <c r="K36" s="104"/>
    </row>
    <row r="37" spans="1:11">
      <c r="A37" s="84" t="str">
        <f t="shared" si="2"/>
        <v/>
      </c>
      <c r="B37" s="84"/>
      <c r="C37" s="37" t="s">
        <v>541</v>
      </c>
      <c r="D37" s="103" t="str">
        <f t="shared" si="0"/>
        <v xml:space="preserve"> pack</v>
      </c>
      <c r="E37" s="84"/>
      <c r="F37" s="10" t="str">
        <f t="shared" si="3"/>
        <v/>
      </c>
      <c r="G37" s="9"/>
      <c r="H37" s="369"/>
      <c r="I37" s="369"/>
      <c r="J37" s="257"/>
      <c r="K37" s="104"/>
    </row>
    <row r="38" spans="1:11">
      <c r="A38" s="84" t="str">
        <f t="shared" si="2"/>
        <v/>
      </c>
      <c r="B38" s="84"/>
      <c r="C38" s="37" t="s">
        <v>1685</v>
      </c>
      <c r="D38" s="103" t="str">
        <f t="shared" si="0"/>
        <v xml:space="preserve"> pack</v>
      </c>
      <c r="E38" s="84"/>
      <c r="F38" s="10" t="str">
        <f t="shared" si="3"/>
        <v/>
      </c>
      <c r="G38" s="9"/>
      <c r="H38" s="369"/>
      <c r="I38" s="369"/>
      <c r="J38" s="257"/>
      <c r="K38" s="104"/>
    </row>
    <row r="39" spans="1:11">
      <c r="A39" s="84" t="str">
        <f t="shared" si="2"/>
        <v/>
      </c>
      <c r="B39" s="84"/>
      <c r="C39" s="37" t="s">
        <v>1727</v>
      </c>
      <c r="D39" s="103" t="str">
        <f t="shared" si="0"/>
        <v xml:space="preserve"> pack</v>
      </c>
      <c r="E39" s="84"/>
      <c r="F39" s="10" t="str">
        <f t="shared" si="3"/>
        <v/>
      </c>
      <c r="G39" s="9"/>
      <c r="H39" s="369"/>
      <c r="I39" s="369"/>
      <c r="J39" s="257"/>
      <c r="K39" s="104"/>
    </row>
    <row r="40" spans="1:11">
      <c r="A40" s="84" t="str">
        <f t="shared" si="2"/>
        <v/>
      </c>
      <c r="B40" s="84"/>
      <c r="C40" s="37" t="s">
        <v>1723</v>
      </c>
      <c r="D40" s="103" t="str">
        <f t="shared" si="0"/>
        <v xml:space="preserve"> pack</v>
      </c>
      <c r="E40" s="10"/>
      <c r="F40" s="10" t="str">
        <f t="shared" si="3"/>
        <v/>
      </c>
      <c r="G40" s="9"/>
      <c r="H40" s="369"/>
      <c r="I40" s="369"/>
      <c r="J40" s="257"/>
      <c r="K40" s="104"/>
    </row>
  </sheetData>
  <autoFilter ref="A1:A40"/>
  <sortState ref="C3:C48">
    <sortCondition ref="C48"/>
  </sortState>
  <pageMargins left="0.7" right="0.7" top="0.75" bottom="0.75" header="0.3" footer="0.3"/>
  <pageSetup paperSize="9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pane ySplit="1" topLeftCell="A11" activePane="bottomLeft" state="frozen"/>
      <selection pane="bottomLeft" activeCell="D21" sqref="D21"/>
    </sheetView>
  </sheetViews>
  <sheetFormatPr defaultRowHeight="15"/>
  <cols>
    <col min="2" max="3" width="8.28515625" style="1" customWidth="1"/>
    <col min="4" max="4" width="31.140625" customWidth="1"/>
    <col min="5" max="5" width="9.140625" style="98"/>
    <col min="6" max="6" width="16.42578125" style="1" customWidth="1"/>
    <col min="7" max="7" width="15.140625" style="1" customWidth="1"/>
    <col min="8" max="8" width="11.28515625" style="1" customWidth="1"/>
  </cols>
  <sheetData>
    <row r="1" spans="2:9">
      <c r="B1" s="2" t="s">
        <v>83</v>
      </c>
      <c r="C1" s="2" t="s">
        <v>1845</v>
      </c>
      <c r="D1" s="3" t="s">
        <v>1442</v>
      </c>
      <c r="E1" s="96" t="s">
        <v>1508</v>
      </c>
      <c r="F1" s="76" t="s">
        <v>1718</v>
      </c>
      <c r="G1" s="2" t="s">
        <v>1790</v>
      </c>
      <c r="H1" s="2" t="s">
        <v>1846</v>
      </c>
      <c r="I1" s="19" t="s">
        <v>1847</v>
      </c>
    </row>
    <row r="2" spans="2:9">
      <c r="B2" s="11" t="str">
        <f>IF( I2-J2 &gt; 0,I2-J2, "")</f>
        <v/>
      </c>
      <c r="C2" s="11" t="str">
        <f t="shared" ref="C2:C21" si="0">IF(OR(ISNUMBER(SEARCH("gel",D2)),ISNUMBER(SEARCH("cream",D2)),ISNUMBER(SEARCH("oint",D2)),ISNUMBER(SEARCH("ointment",D2)),ISNUMBER(SEARCH("balm",D2))),"cream",IF(ISNUMBER(SEARCH("inj",D2)),"inj",IF(ISNUMBER(SEARCH("sachet",D2)),"sachet",IF(ISNUMBER(SEARCH("eye",D2)),"eye",IF(ISNUMBER(SEARCH("ear",D2)),"eye",IF(ISNUMBER(SEARCH("syp",D2)),"syp",IF(ISNUMBER(SEARCH("spray",D2)),"lotion",IF(ISNUMBER(SEARCH("lotion",D2)),"lotion",IF(ISNUMBER(SEARCH("susp",D2)),"syp",IF(ISNUMBER(SEARCH("drops",D2)),"syp",IF(ISNUMBER(SEARCH("soap",D2)),"soap",IF(ISNUMBER(SEARCH("solution",D2)),"syp",IF(ISNUMBER(SEARCH("liq",D2)),"syp",IF(ISNUMBER(SEARCH("inhaler",D2)),"inhaler",IF(ISNUMBER(SEARCH("evohaler",D2)),"inhaler","tap/cap")))))))))))))))</f>
        <v>sachet</v>
      </c>
      <c r="D2" s="17" t="s">
        <v>1361</v>
      </c>
      <c r="E2" s="14" t="str">
        <f t="shared" ref="E2:E10" si="1">B2&amp;" pack"</f>
        <v xml:space="preserve"> pack</v>
      </c>
      <c r="F2" s="11"/>
      <c r="G2" s="11" t="str">
        <f>IF( B2="", "",B2*F2)</f>
        <v/>
      </c>
      <c r="H2" s="11">
        <v>10</v>
      </c>
      <c r="I2" s="11">
        <v>0</v>
      </c>
    </row>
    <row r="3" spans="2:9">
      <c r="B3" s="7" t="str">
        <f t="shared" ref="B3:B19" si="2">IF( I3-J3 &gt; 0,I3-J3, "")</f>
        <v/>
      </c>
      <c r="C3" s="7" t="str">
        <f t="shared" si="0"/>
        <v>syp</v>
      </c>
      <c r="D3" s="206" t="s">
        <v>445</v>
      </c>
      <c r="E3" s="261" t="str">
        <f t="shared" si="1"/>
        <v xml:space="preserve"> pack</v>
      </c>
      <c r="F3" s="7"/>
      <c r="G3" s="11" t="str">
        <f t="shared" ref="G3:G20" si="3">IF( B3="", "",B3*F3)</f>
        <v/>
      </c>
      <c r="H3" s="7"/>
      <c r="I3" s="114"/>
    </row>
    <row r="4" spans="2:9">
      <c r="B4" s="7">
        <v>12</v>
      </c>
      <c r="C4" s="7" t="str">
        <f t="shared" si="0"/>
        <v>syp</v>
      </c>
      <c r="D4" s="206" t="s">
        <v>447</v>
      </c>
      <c r="E4" s="261" t="str">
        <f t="shared" si="1"/>
        <v>12 pack</v>
      </c>
      <c r="F4" s="7"/>
      <c r="G4" s="11">
        <f t="shared" si="3"/>
        <v>0</v>
      </c>
      <c r="H4" s="7"/>
      <c r="I4" s="114"/>
    </row>
    <row r="5" spans="2:9">
      <c r="B5" s="7">
        <v>12</v>
      </c>
      <c r="C5" s="7" t="str">
        <f t="shared" si="0"/>
        <v>syp</v>
      </c>
      <c r="D5" s="206" t="s">
        <v>446</v>
      </c>
      <c r="E5" s="261" t="str">
        <f t="shared" si="1"/>
        <v>12 pack</v>
      </c>
      <c r="F5" s="7"/>
      <c r="G5" s="11">
        <f t="shared" si="3"/>
        <v>0</v>
      </c>
      <c r="H5" s="7"/>
      <c r="I5" s="114"/>
    </row>
    <row r="6" spans="2:9">
      <c r="B6" s="7" t="str">
        <f t="shared" si="2"/>
        <v/>
      </c>
      <c r="C6" s="7" t="str">
        <f t="shared" si="0"/>
        <v>syp</v>
      </c>
      <c r="D6" s="206" t="s">
        <v>1588</v>
      </c>
      <c r="E6" s="261" t="str">
        <f t="shared" si="1"/>
        <v xml:space="preserve"> pack</v>
      </c>
      <c r="F6" s="7"/>
      <c r="G6" s="11" t="str">
        <f t="shared" si="3"/>
        <v/>
      </c>
      <c r="H6" s="7"/>
      <c r="I6" s="114"/>
    </row>
    <row r="7" spans="2:9">
      <c r="B7" s="11">
        <v>4</v>
      </c>
      <c r="C7" s="11" t="str">
        <f t="shared" si="0"/>
        <v>tap/cap</v>
      </c>
      <c r="D7" s="12" t="s">
        <v>1872</v>
      </c>
      <c r="E7" s="14" t="str">
        <f t="shared" si="1"/>
        <v>4 pack</v>
      </c>
      <c r="F7" s="11">
        <v>140</v>
      </c>
      <c r="G7" s="11">
        <f t="shared" si="3"/>
        <v>560</v>
      </c>
      <c r="H7" s="11">
        <v>6</v>
      </c>
      <c r="I7" s="17">
        <v>0</v>
      </c>
    </row>
    <row r="8" spans="2:9">
      <c r="B8" s="11" t="str">
        <f t="shared" si="2"/>
        <v/>
      </c>
      <c r="C8" s="11" t="str">
        <f t="shared" si="0"/>
        <v>tap/cap</v>
      </c>
      <c r="D8" s="259" t="s">
        <v>1360</v>
      </c>
      <c r="E8" s="14" t="str">
        <f t="shared" si="1"/>
        <v xml:space="preserve"> pack</v>
      </c>
      <c r="F8" s="258"/>
      <c r="G8" s="11" t="str">
        <f t="shared" si="3"/>
        <v/>
      </c>
      <c r="H8" s="11"/>
      <c r="I8" s="17"/>
    </row>
    <row r="9" spans="2:9">
      <c r="B9" s="11" t="str">
        <f t="shared" si="2"/>
        <v/>
      </c>
      <c r="C9" s="11" t="str">
        <f t="shared" si="0"/>
        <v>tap/cap</v>
      </c>
      <c r="D9" s="260" t="s">
        <v>1399</v>
      </c>
      <c r="E9" s="14" t="str">
        <f t="shared" si="1"/>
        <v xml:space="preserve"> pack</v>
      </c>
      <c r="F9" s="258"/>
      <c r="G9" s="11" t="str">
        <f t="shared" si="3"/>
        <v/>
      </c>
      <c r="H9" s="11"/>
      <c r="I9" s="17"/>
    </row>
    <row r="10" spans="2:9">
      <c r="B10" s="11">
        <v>12</v>
      </c>
      <c r="C10" s="11" t="str">
        <f t="shared" si="0"/>
        <v>tap/cap</v>
      </c>
      <c r="D10" s="260" t="s">
        <v>1469</v>
      </c>
      <c r="E10" s="14" t="str">
        <f t="shared" si="1"/>
        <v>12 pack</v>
      </c>
      <c r="F10" s="258"/>
      <c r="G10" s="11">
        <f t="shared" si="3"/>
        <v>0</v>
      </c>
      <c r="H10" s="11"/>
      <c r="I10" s="17"/>
    </row>
    <row r="11" spans="2:9">
      <c r="B11" s="11" t="str">
        <f t="shared" si="2"/>
        <v/>
      </c>
      <c r="C11" s="11" t="str">
        <f t="shared" si="0"/>
        <v>tap/cap</v>
      </c>
      <c r="D11" s="12" t="s">
        <v>658</v>
      </c>
      <c r="E11" s="14" t="str">
        <f t="shared" ref="E11:E19" si="4">B11&amp;" pack"</f>
        <v xml:space="preserve"> pack</v>
      </c>
      <c r="F11" s="51"/>
      <c r="G11" s="11" t="str">
        <f t="shared" si="3"/>
        <v/>
      </c>
      <c r="H11" s="11"/>
      <c r="I11" s="17"/>
    </row>
    <row r="12" spans="2:9">
      <c r="B12" s="11" t="str">
        <f t="shared" si="2"/>
        <v/>
      </c>
      <c r="C12" s="11" t="str">
        <f t="shared" si="0"/>
        <v>tap/cap</v>
      </c>
      <c r="D12" s="17" t="s">
        <v>1656</v>
      </c>
      <c r="E12" s="14" t="str">
        <f t="shared" si="4"/>
        <v xml:space="preserve"> pack</v>
      </c>
      <c r="F12" s="11"/>
      <c r="G12" s="11" t="str">
        <f t="shared" si="3"/>
        <v/>
      </c>
      <c r="H12" s="11"/>
      <c r="I12" s="17"/>
    </row>
    <row r="13" spans="2:9">
      <c r="B13" s="11" t="str">
        <f t="shared" si="2"/>
        <v/>
      </c>
      <c r="C13" s="11" t="str">
        <f t="shared" si="0"/>
        <v>tap/cap</v>
      </c>
      <c r="D13" s="17" t="s">
        <v>1643</v>
      </c>
      <c r="E13" s="14" t="str">
        <f t="shared" si="4"/>
        <v xml:space="preserve"> pack</v>
      </c>
      <c r="F13" s="11"/>
      <c r="G13" s="11" t="str">
        <f t="shared" si="3"/>
        <v/>
      </c>
      <c r="H13" s="11"/>
      <c r="I13" s="17"/>
    </row>
    <row r="14" spans="2:9">
      <c r="B14" s="11" t="str">
        <f t="shared" si="2"/>
        <v/>
      </c>
      <c r="C14" s="11" t="str">
        <f t="shared" si="0"/>
        <v>tap/cap</v>
      </c>
      <c r="D14" s="17" t="s">
        <v>1655</v>
      </c>
      <c r="E14" s="14" t="str">
        <f t="shared" si="4"/>
        <v xml:space="preserve"> pack</v>
      </c>
      <c r="F14" s="11"/>
      <c r="G14" s="11" t="str">
        <f t="shared" si="3"/>
        <v/>
      </c>
      <c r="H14" s="11"/>
      <c r="I14" s="17"/>
    </row>
    <row r="15" spans="2:9">
      <c r="B15" s="11">
        <v>2</v>
      </c>
      <c r="C15" s="11" t="str">
        <f t="shared" si="0"/>
        <v>cream</v>
      </c>
      <c r="D15" s="17" t="s">
        <v>1296</v>
      </c>
      <c r="E15" s="14" t="str">
        <f t="shared" si="4"/>
        <v>2 pack</v>
      </c>
      <c r="F15" s="11"/>
      <c r="G15" s="11"/>
      <c r="H15" s="11"/>
      <c r="I15" s="17"/>
    </row>
    <row r="16" spans="2:9">
      <c r="B16" s="11" t="str">
        <f t="shared" si="2"/>
        <v/>
      </c>
      <c r="C16" s="11" t="str">
        <f t="shared" si="0"/>
        <v>tap/cap</v>
      </c>
      <c r="D16" s="12" t="s">
        <v>1331</v>
      </c>
      <c r="E16" s="14" t="str">
        <f t="shared" si="4"/>
        <v xml:space="preserve"> pack</v>
      </c>
      <c r="F16" s="51"/>
      <c r="G16" s="11" t="str">
        <f t="shared" si="3"/>
        <v/>
      </c>
      <c r="H16" s="11"/>
      <c r="I16" s="17"/>
    </row>
    <row r="17" spans="2:9">
      <c r="B17" s="11" t="str">
        <f>IF( I17-J17 &gt; 0,I17-J17, "")</f>
        <v/>
      </c>
      <c r="C17" s="11" t="str">
        <f t="shared" si="0"/>
        <v>tap/cap</v>
      </c>
      <c r="D17" s="12" t="s">
        <v>444</v>
      </c>
      <c r="E17" s="14" t="str">
        <f t="shared" si="4"/>
        <v xml:space="preserve"> pack</v>
      </c>
      <c r="F17" s="51"/>
      <c r="G17" s="11" t="str">
        <f t="shared" si="3"/>
        <v/>
      </c>
      <c r="H17" s="11"/>
      <c r="I17" s="17"/>
    </row>
    <row r="18" spans="2:9">
      <c r="B18" s="11" t="str">
        <f t="shared" si="2"/>
        <v/>
      </c>
      <c r="C18" s="11" t="str">
        <f t="shared" si="0"/>
        <v>tap/cap</v>
      </c>
      <c r="D18" s="12" t="s">
        <v>443</v>
      </c>
      <c r="E18" s="14" t="str">
        <f t="shared" si="4"/>
        <v xml:space="preserve"> pack</v>
      </c>
      <c r="F18" s="11"/>
      <c r="G18" s="11" t="str">
        <f t="shared" si="3"/>
        <v/>
      </c>
      <c r="H18" s="11"/>
      <c r="I18" s="17"/>
    </row>
    <row r="19" spans="2:9">
      <c r="B19" s="11" t="str">
        <f t="shared" si="2"/>
        <v/>
      </c>
      <c r="C19" s="11" t="str">
        <f t="shared" si="0"/>
        <v>tap/cap</v>
      </c>
      <c r="D19" s="17" t="s">
        <v>1389</v>
      </c>
      <c r="E19" s="14" t="str">
        <f t="shared" si="4"/>
        <v xml:space="preserve"> pack</v>
      </c>
      <c r="F19" s="51"/>
      <c r="G19" s="11" t="str">
        <f t="shared" si="3"/>
        <v/>
      </c>
      <c r="H19" s="11"/>
      <c r="I19" s="17"/>
    </row>
    <row r="20" spans="2:9">
      <c r="B20" s="11">
        <v>10</v>
      </c>
      <c r="C20" s="11" t="str">
        <f t="shared" si="0"/>
        <v>tap/cap</v>
      </c>
      <c r="D20" s="12" t="s">
        <v>511</v>
      </c>
      <c r="E20" s="14" t="str">
        <f>B20&amp;" pack"</f>
        <v>10 pack</v>
      </c>
      <c r="F20" s="51"/>
      <c r="G20" s="11">
        <f t="shared" si="3"/>
        <v>0</v>
      </c>
      <c r="H20" s="11"/>
      <c r="I20" s="17"/>
    </row>
    <row r="21" spans="2:9">
      <c r="C21" s="1" t="str">
        <f t="shared" si="0"/>
        <v>tap/cap</v>
      </c>
      <c r="D21" s="313" t="s">
        <v>1972</v>
      </c>
    </row>
    <row r="22" spans="2:9">
      <c r="B22" s="10">
        <v>10</v>
      </c>
      <c r="C22" s="10"/>
      <c r="D22" s="12" t="s">
        <v>658</v>
      </c>
      <c r="E22" s="14" t="str">
        <f t="shared" ref="E22:E31" si="5">B22&amp;" pack"</f>
        <v>10 pack</v>
      </c>
    </row>
    <row r="23" spans="2:9">
      <c r="B23" s="10">
        <v>6</v>
      </c>
      <c r="C23" s="10"/>
      <c r="D23" s="17" t="s">
        <v>1361</v>
      </c>
      <c r="E23" s="14" t="str">
        <f t="shared" si="5"/>
        <v>6 pack</v>
      </c>
    </row>
    <row r="24" spans="2:9">
      <c r="B24" s="199">
        <v>1</v>
      </c>
      <c r="C24" s="199"/>
      <c r="D24" s="17" t="s">
        <v>1656</v>
      </c>
      <c r="E24" s="14" t="str">
        <f t="shared" si="5"/>
        <v>1 pack</v>
      </c>
    </row>
    <row r="25" spans="2:9">
      <c r="B25" s="199">
        <v>1</v>
      </c>
      <c r="C25" s="199"/>
      <c r="D25" s="17" t="s">
        <v>1655</v>
      </c>
      <c r="E25" s="14" t="str">
        <f t="shared" si="5"/>
        <v>1 pack</v>
      </c>
    </row>
    <row r="26" spans="2:9">
      <c r="B26" s="199">
        <v>6</v>
      </c>
      <c r="C26" s="199"/>
      <c r="D26" s="17" t="s">
        <v>1643</v>
      </c>
      <c r="E26" s="14" t="str">
        <f t="shared" si="5"/>
        <v>6 pack</v>
      </c>
    </row>
    <row r="27" spans="2:9">
      <c r="B27" s="10">
        <v>10</v>
      </c>
      <c r="C27" s="10"/>
      <c r="D27" s="12" t="s">
        <v>1331</v>
      </c>
      <c r="E27" s="14" t="str">
        <f t="shared" si="5"/>
        <v>10 pack</v>
      </c>
    </row>
    <row r="28" spans="2:9">
      <c r="B28" s="10">
        <v>3</v>
      </c>
      <c r="C28" s="10"/>
      <c r="D28" s="12" t="s">
        <v>444</v>
      </c>
      <c r="E28" s="14" t="str">
        <f t="shared" si="5"/>
        <v>3 pack</v>
      </c>
    </row>
    <row r="29" spans="2:9">
      <c r="B29" s="10">
        <v>0</v>
      </c>
      <c r="C29" s="10"/>
      <c r="D29" s="12" t="s">
        <v>445</v>
      </c>
      <c r="E29" s="14" t="str">
        <f t="shared" si="5"/>
        <v>0 pack</v>
      </c>
    </row>
    <row r="30" spans="2:9">
      <c r="B30" s="10">
        <v>3</v>
      </c>
      <c r="C30" s="10"/>
      <c r="D30" s="12" t="s">
        <v>446</v>
      </c>
      <c r="E30" s="14" t="str">
        <f t="shared" si="5"/>
        <v>3 pack</v>
      </c>
    </row>
    <row r="31" spans="2:9">
      <c r="B31" s="10">
        <v>3</v>
      </c>
      <c r="C31" s="10"/>
      <c r="D31" s="12" t="s">
        <v>447</v>
      </c>
      <c r="E31" s="14" t="str">
        <f t="shared" si="5"/>
        <v>3 pack</v>
      </c>
    </row>
  </sheetData>
  <autoFilter ref="B1:B31"/>
  <sortState ref="C2:D19">
    <sortCondition ref="C2:C19"/>
    <sortCondition ref="D2:D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pane ySplit="1" topLeftCell="A2" activePane="bottomLeft" state="frozen"/>
      <selection pane="bottomLeft" activeCell="C9" sqref="A1:XFD1048576"/>
    </sheetView>
  </sheetViews>
  <sheetFormatPr defaultRowHeight="15"/>
  <cols>
    <col min="1" max="1" width="7.42578125" style="24" customWidth="1"/>
    <col min="2" max="2" width="16.85546875" style="24" customWidth="1"/>
    <col min="3" max="3" width="37.28515625" style="5" bestFit="1" customWidth="1"/>
    <col min="4" max="4" width="12.28515625" style="24" customWidth="1"/>
    <col min="5" max="5" width="14.85546875" style="24" customWidth="1"/>
    <col min="6" max="6" width="13.5703125" style="24" customWidth="1"/>
    <col min="7" max="7" width="16" style="24" customWidth="1"/>
    <col min="8" max="8" width="13.140625" style="1" customWidth="1"/>
    <col min="9" max="9" width="12.7109375" customWidth="1"/>
    <col min="10" max="10" width="11.42578125" style="1" customWidth="1"/>
    <col min="11" max="11" width="10.85546875" customWidth="1"/>
    <col min="12" max="12" width="9.7109375" customWidth="1"/>
  </cols>
  <sheetData>
    <row r="1" spans="1:12" s="205" customFormat="1" ht="26.25" customHeight="1">
      <c r="A1" s="157" t="s">
        <v>83</v>
      </c>
      <c r="B1" s="157" t="s">
        <v>1845</v>
      </c>
      <c r="C1" s="204" t="s">
        <v>2</v>
      </c>
      <c r="D1" s="157" t="s">
        <v>82</v>
      </c>
      <c r="E1" s="2" t="s">
        <v>2075</v>
      </c>
      <c r="F1" s="2" t="s">
        <v>1790</v>
      </c>
      <c r="G1" s="2" t="s">
        <v>1846</v>
      </c>
      <c r="H1" s="271" t="s">
        <v>1847</v>
      </c>
      <c r="I1" s="2" t="s">
        <v>2073</v>
      </c>
      <c r="J1" s="2" t="s">
        <v>2074</v>
      </c>
      <c r="K1" s="2" t="s">
        <v>2073</v>
      </c>
      <c r="L1" s="2" t="s">
        <v>2074</v>
      </c>
    </row>
    <row r="2" spans="1:12">
      <c r="A2" s="10">
        <f>IF( G2-H2 &gt; 0,G2-H2, "")</f>
        <v>1</v>
      </c>
      <c r="B2" s="10" t="s">
        <v>1879</v>
      </c>
      <c r="C2" s="54" t="s">
        <v>1716</v>
      </c>
      <c r="D2" s="10" t="str">
        <f t="shared" ref="D2:D65" si="0">A2 &amp;" pack"</f>
        <v>1 pack</v>
      </c>
      <c r="E2" s="10">
        <v>1</v>
      </c>
      <c r="F2" s="10">
        <f>IF( A2="", "",A2*E2)</f>
        <v>1</v>
      </c>
      <c r="G2" s="10">
        <v>2</v>
      </c>
      <c r="H2" s="83">
        <v>1</v>
      </c>
      <c r="I2" s="104" t="s">
        <v>2081</v>
      </c>
      <c r="J2" s="105"/>
      <c r="K2" s="114"/>
      <c r="L2" s="114"/>
    </row>
    <row r="3" spans="1:12">
      <c r="A3" s="10" t="str">
        <f t="shared" ref="A3:A67" si="1">IF( G3-H3 &gt; 0,G3-H3, "")</f>
        <v/>
      </c>
      <c r="B3" s="10"/>
      <c r="C3" s="54" t="s">
        <v>1721</v>
      </c>
      <c r="D3" s="10" t="str">
        <f t="shared" si="0"/>
        <v xml:space="preserve"> pack</v>
      </c>
      <c r="E3" s="10"/>
      <c r="F3" s="10" t="str">
        <f t="shared" ref="F3:F67" si="2">IF( A3="", "",A3*E3)</f>
        <v/>
      </c>
      <c r="G3" s="10"/>
      <c r="H3" s="83"/>
      <c r="I3" s="104" t="s">
        <v>2081</v>
      </c>
      <c r="J3" s="105"/>
      <c r="K3" s="114"/>
      <c r="L3" s="114"/>
    </row>
    <row r="4" spans="1:12">
      <c r="A4" s="10" t="str">
        <f t="shared" si="1"/>
        <v/>
      </c>
      <c r="B4" s="10"/>
      <c r="C4" s="54" t="s">
        <v>1717</v>
      </c>
      <c r="D4" s="10" t="str">
        <f t="shared" si="0"/>
        <v xml:space="preserve"> pack</v>
      </c>
      <c r="E4" s="10"/>
      <c r="F4" s="10" t="str">
        <f t="shared" si="2"/>
        <v/>
      </c>
      <c r="G4" s="10"/>
      <c r="H4" s="83"/>
      <c r="I4" s="104" t="s">
        <v>2081</v>
      </c>
      <c r="J4" s="105"/>
      <c r="K4" s="114"/>
      <c r="L4" s="114"/>
    </row>
    <row r="5" spans="1:12">
      <c r="A5" s="10" t="str">
        <f t="shared" si="1"/>
        <v/>
      </c>
      <c r="B5" s="10"/>
      <c r="C5" s="54" t="s">
        <v>1439</v>
      </c>
      <c r="D5" s="10" t="str">
        <f t="shared" si="0"/>
        <v xml:space="preserve"> pack</v>
      </c>
      <c r="E5" s="10"/>
      <c r="F5" s="10" t="str">
        <f t="shared" si="2"/>
        <v/>
      </c>
      <c r="G5" s="10"/>
      <c r="H5" s="83"/>
      <c r="I5" s="104" t="s">
        <v>2081</v>
      </c>
      <c r="J5" s="105"/>
      <c r="K5" s="114"/>
      <c r="L5" s="114"/>
    </row>
    <row r="6" spans="1:12">
      <c r="A6" s="10" t="str">
        <f t="shared" si="1"/>
        <v/>
      </c>
      <c r="B6" s="10" t="s">
        <v>2082</v>
      </c>
      <c r="C6" s="54" t="s">
        <v>1678</v>
      </c>
      <c r="D6" s="10" t="str">
        <f t="shared" si="0"/>
        <v xml:space="preserve"> pack</v>
      </c>
      <c r="E6" s="10"/>
      <c r="F6" s="10" t="str">
        <f t="shared" si="2"/>
        <v/>
      </c>
      <c r="G6" s="10"/>
      <c r="H6" s="83"/>
      <c r="I6" s="104" t="s">
        <v>2081</v>
      </c>
      <c r="J6" s="105"/>
      <c r="K6" s="114"/>
      <c r="L6" s="114"/>
    </row>
    <row r="7" spans="1:12">
      <c r="A7" s="10" t="str">
        <f t="shared" si="1"/>
        <v/>
      </c>
      <c r="B7" s="10"/>
      <c r="C7" s="54" t="s">
        <v>1451</v>
      </c>
      <c r="D7" s="10" t="str">
        <f t="shared" si="0"/>
        <v xml:space="preserve"> pack</v>
      </c>
      <c r="E7" s="10"/>
      <c r="F7" s="10" t="str">
        <f t="shared" si="2"/>
        <v/>
      </c>
      <c r="G7" s="10"/>
      <c r="H7" s="83"/>
      <c r="I7" s="104" t="s">
        <v>2081</v>
      </c>
      <c r="J7" s="105"/>
      <c r="K7" s="114"/>
      <c r="L7" s="114"/>
    </row>
    <row r="8" spans="1:12">
      <c r="A8" s="10" t="str">
        <f t="shared" si="1"/>
        <v/>
      </c>
      <c r="B8" s="10"/>
      <c r="C8" s="190" t="s">
        <v>1791</v>
      </c>
      <c r="D8" s="10" t="str">
        <f t="shared" si="0"/>
        <v xml:space="preserve"> pack</v>
      </c>
      <c r="E8" s="10"/>
      <c r="F8" s="10" t="str">
        <f t="shared" si="2"/>
        <v/>
      </c>
      <c r="G8" s="10"/>
      <c r="H8" s="83"/>
      <c r="I8" s="104" t="s">
        <v>2081</v>
      </c>
      <c r="J8" s="105"/>
      <c r="K8" s="114"/>
      <c r="L8" s="114"/>
    </row>
    <row r="9" spans="1:12">
      <c r="A9" s="10" t="str">
        <f t="shared" si="1"/>
        <v/>
      </c>
      <c r="B9" s="10" t="s">
        <v>1888</v>
      </c>
      <c r="C9" s="190" t="s">
        <v>1702</v>
      </c>
      <c r="D9" s="10" t="str">
        <f t="shared" si="0"/>
        <v xml:space="preserve"> pack</v>
      </c>
      <c r="E9" s="10"/>
      <c r="F9" s="10" t="str">
        <f t="shared" si="2"/>
        <v/>
      </c>
      <c r="G9" s="10"/>
      <c r="H9" s="83"/>
      <c r="I9" s="104" t="s">
        <v>2081</v>
      </c>
      <c r="J9" s="105"/>
      <c r="K9" s="114"/>
      <c r="L9" s="114"/>
    </row>
    <row r="10" spans="1:12">
      <c r="A10" s="10" t="str">
        <f t="shared" si="1"/>
        <v/>
      </c>
      <c r="B10" s="10" t="s">
        <v>1888</v>
      </c>
      <c r="C10" s="190" t="s">
        <v>1703</v>
      </c>
      <c r="D10" s="10" t="str">
        <f t="shared" si="0"/>
        <v xml:space="preserve"> pack</v>
      </c>
      <c r="E10" s="84"/>
      <c r="F10" s="10" t="str">
        <f t="shared" si="2"/>
        <v/>
      </c>
      <c r="G10" s="84"/>
      <c r="H10" s="83"/>
      <c r="I10" s="104" t="s">
        <v>2081</v>
      </c>
      <c r="J10" s="105"/>
      <c r="K10" s="114"/>
      <c r="L10" s="114"/>
    </row>
    <row r="11" spans="1:12">
      <c r="A11" s="10" t="str">
        <f t="shared" si="1"/>
        <v/>
      </c>
      <c r="B11" s="10" t="s">
        <v>1888</v>
      </c>
      <c r="C11" s="190" t="s">
        <v>1704</v>
      </c>
      <c r="D11" s="10" t="str">
        <f t="shared" si="0"/>
        <v xml:space="preserve"> pack</v>
      </c>
      <c r="E11" s="84"/>
      <c r="F11" s="10" t="str">
        <f t="shared" si="2"/>
        <v/>
      </c>
      <c r="G11" s="84"/>
      <c r="H11" s="83"/>
      <c r="I11" s="104" t="s">
        <v>2081</v>
      </c>
      <c r="J11" s="105"/>
      <c r="K11" s="114"/>
      <c r="L11" s="114"/>
    </row>
    <row r="12" spans="1:12">
      <c r="A12" s="10" t="str">
        <f t="shared" si="1"/>
        <v/>
      </c>
      <c r="B12" s="10" t="s">
        <v>1888</v>
      </c>
      <c r="C12" s="190" t="s">
        <v>1705</v>
      </c>
      <c r="D12" s="10" t="str">
        <f t="shared" si="0"/>
        <v xml:space="preserve"> pack</v>
      </c>
      <c r="E12" s="84"/>
      <c r="F12" s="10" t="str">
        <f t="shared" si="2"/>
        <v/>
      </c>
      <c r="G12" s="84"/>
      <c r="H12" s="83"/>
      <c r="I12" s="104" t="s">
        <v>2081</v>
      </c>
      <c r="J12" s="105"/>
      <c r="K12" s="114"/>
      <c r="L12" s="114"/>
    </row>
    <row r="13" spans="1:12">
      <c r="A13" s="10" t="str">
        <f t="shared" si="1"/>
        <v/>
      </c>
      <c r="B13" s="84" t="s">
        <v>1886</v>
      </c>
      <c r="C13" s="12" t="s">
        <v>1396</v>
      </c>
      <c r="D13" s="10" t="str">
        <f t="shared" si="0"/>
        <v xml:space="preserve"> pack</v>
      </c>
      <c r="E13" s="84"/>
      <c r="F13" s="10" t="str">
        <f t="shared" si="2"/>
        <v/>
      </c>
      <c r="G13" s="84"/>
      <c r="H13" s="83"/>
      <c r="I13" s="104" t="s">
        <v>2081</v>
      </c>
      <c r="J13" s="105"/>
      <c r="K13" s="114"/>
      <c r="L13" s="114"/>
    </row>
    <row r="14" spans="1:12">
      <c r="A14" s="10" t="str">
        <f t="shared" si="1"/>
        <v/>
      </c>
      <c r="B14" s="84" t="s">
        <v>1886</v>
      </c>
      <c r="C14" s="12" t="s">
        <v>1397</v>
      </c>
      <c r="D14" s="10" t="str">
        <f t="shared" si="0"/>
        <v xml:space="preserve"> pack</v>
      </c>
      <c r="E14" s="37"/>
      <c r="F14" s="10" t="str">
        <f t="shared" si="2"/>
        <v/>
      </c>
      <c r="G14" s="37"/>
      <c r="H14" s="83"/>
      <c r="I14" s="104" t="s">
        <v>2081</v>
      </c>
      <c r="J14" s="105"/>
      <c r="K14" s="114"/>
      <c r="L14" s="114"/>
    </row>
    <row r="15" spans="1:12">
      <c r="A15" s="10" t="str">
        <f t="shared" si="1"/>
        <v/>
      </c>
      <c r="B15" s="84" t="s">
        <v>1886</v>
      </c>
      <c r="C15" s="201" t="s">
        <v>1679</v>
      </c>
      <c r="D15" s="10" t="str">
        <f t="shared" si="0"/>
        <v xml:space="preserve"> pack</v>
      </c>
      <c r="E15" s="10"/>
      <c r="F15" s="10" t="str">
        <f t="shared" si="2"/>
        <v/>
      </c>
      <c r="G15" s="10"/>
      <c r="H15" s="83"/>
      <c r="I15" s="104" t="s">
        <v>2081</v>
      </c>
      <c r="J15" s="105"/>
      <c r="K15" s="114"/>
      <c r="L15" s="114"/>
    </row>
    <row r="16" spans="1:12">
      <c r="A16" s="10" t="str">
        <f t="shared" si="1"/>
        <v/>
      </c>
      <c r="B16" s="84" t="s">
        <v>1886</v>
      </c>
      <c r="C16" s="12" t="s">
        <v>1753</v>
      </c>
      <c r="D16" s="10" t="str">
        <f t="shared" si="0"/>
        <v xml:space="preserve"> pack</v>
      </c>
      <c r="E16" s="84"/>
      <c r="F16" s="10" t="str">
        <f t="shared" si="2"/>
        <v/>
      </c>
      <c r="G16" s="84"/>
      <c r="H16" s="83"/>
      <c r="I16" s="104" t="s">
        <v>2081</v>
      </c>
      <c r="J16" s="105"/>
      <c r="K16" s="114"/>
      <c r="L16" s="114"/>
    </row>
    <row r="17" spans="1:12">
      <c r="A17" s="10" t="str">
        <f t="shared" si="1"/>
        <v/>
      </c>
      <c r="B17" s="84" t="s">
        <v>1886</v>
      </c>
      <c r="C17" s="12" t="s">
        <v>1754</v>
      </c>
      <c r="D17" s="10" t="str">
        <f t="shared" si="0"/>
        <v xml:space="preserve"> pack</v>
      </c>
      <c r="E17" s="84"/>
      <c r="F17" s="10" t="str">
        <f t="shared" si="2"/>
        <v/>
      </c>
      <c r="G17" s="84"/>
      <c r="H17" s="83"/>
      <c r="I17" s="104" t="s">
        <v>2081</v>
      </c>
      <c r="J17" s="105"/>
      <c r="K17" s="114"/>
      <c r="L17" s="114"/>
    </row>
    <row r="18" spans="1:12">
      <c r="A18" s="10" t="str">
        <f t="shared" si="1"/>
        <v/>
      </c>
      <c r="B18" s="84" t="s">
        <v>1886</v>
      </c>
      <c r="C18" s="12" t="s">
        <v>1755</v>
      </c>
      <c r="D18" s="10" t="str">
        <f t="shared" si="0"/>
        <v xml:space="preserve"> pack</v>
      </c>
      <c r="E18" s="84"/>
      <c r="F18" s="10" t="str">
        <f t="shared" si="2"/>
        <v/>
      </c>
      <c r="G18" s="84"/>
      <c r="H18" s="83"/>
      <c r="I18" s="104" t="s">
        <v>2081</v>
      </c>
      <c r="J18" s="105"/>
      <c r="K18" s="114"/>
      <c r="L18" s="114"/>
    </row>
    <row r="19" spans="1:12">
      <c r="A19" s="10" t="str">
        <f t="shared" si="1"/>
        <v/>
      </c>
      <c r="B19" s="84" t="s">
        <v>1886</v>
      </c>
      <c r="C19" s="201" t="s">
        <v>1756</v>
      </c>
      <c r="D19" s="10" t="str">
        <f t="shared" si="0"/>
        <v xml:space="preserve"> pack</v>
      </c>
      <c r="E19" s="84"/>
      <c r="F19" s="10" t="str">
        <f t="shared" si="2"/>
        <v/>
      </c>
      <c r="G19" s="84"/>
      <c r="H19" s="83"/>
      <c r="I19" s="104" t="s">
        <v>2081</v>
      </c>
      <c r="J19" s="105"/>
      <c r="K19" s="114"/>
      <c r="L19" s="114"/>
    </row>
    <row r="20" spans="1:12">
      <c r="A20" s="10" t="str">
        <f t="shared" si="1"/>
        <v/>
      </c>
      <c r="B20" s="84" t="s">
        <v>1886</v>
      </c>
      <c r="C20" s="12" t="s">
        <v>1753</v>
      </c>
      <c r="D20" s="10" t="str">
        <f t="shared" si="0"/>
        <v xml:space="preserve"> pack</v>
      </c>
      <c r="E20" s="84"/>
      <c r="F20" s="10" t="str">
        <f t="shared" si="2"/>
        <v/>
      </c>
      <c r="G20" s="84"/>
      <c r="H20" s="83"/>
      <c r="I20" s="104" t="s">
        <v>2081</v>
      </c>
      <c r="J20" s="105"/>
      <c r="K20" s="114"/>
      <c r="L20" s="114"/>
    </row>
    <row r="21" spans="1:12">
      <c r="A21" s="10" t="str">
        <f t="shared" si="1"/>
        <v/>
      </c>
      <c r="B21" s="84" t="s">
        <v>1887</v>
      </c>
      <c r="C21" s="206" t="s">
        <v>1709</v>
      </c>
      <c r="D21" s="10" t="str">
        <f t="shared" si="0"/>
        <v xml:space="preserve"> pack</v>
      </c>
      <c r="E21" s="84"/>
      <c r="F21" s="10" t="str">
        <f t="shared" si="2"/>
        <v/>
      </c>
      <c r="G21" s="84"/>
      <c r="H21" s="83"/>
      <c r="I21" s="104" t="s">
        <v>2081</v>
      </c>
      <c r="J21" s="105"/>
      <c r="K21" s="114"/>
      <c r="L21" s="114"/>
    </row>
    <row r="22" spans="1:12">
      <c r="A22" s="10" t="str">
        <f t="shared" si="1"/>
        <v/>
      </c>
      <c r="B22" s="84" t="s">
        <v>1887</v>
      </c>
      <c r="C22" s="206" t="s">
        <v>1706</v>
      </c>
      <c r="D22" s="10" t="str">
        <f t="shared" si="0"/>
        <v xml:space="preserve"> pack</v>
      </c>
      <c r="E22" s="84"/>
      <c r="F22" s="10" t="str">
        <f t="shared" si="2"/>
        <v/>
      </c>
      <c r="G22" s="84"/>
      <c r="H22" s="83"/>
      <c r="I22" s="104" t="s">
        <v>2081</v>
      </c>
      <c r="J22" s="105"/>
      <c r="K22" s="114"/>
      <c r="L22" s="114"/>
    </row>
    <row r="23" spans="1:12">
      <c r="A23" s="10" t="str">
        <f t="shared" si="1"/>
        <v/>
      </c>
      <c r="B23" s="84" t="s">
        <v>1887</v>
      </c>
      <c r="C23" s="206" t="s">
        <v>1707</v>
      </c>
      <c r="D23" s="10" t="str">
        <f t="shared" si="0"/>
        <v xml:space="preserve"> pack</v>
      </c>
      <c r="E23" s="84"/>
      <c r="F23" s="10" t="str">
        <f t="shared" si="2"/>
        <v/>
      </c>
      <c r="G23" s="84"/>
      <c r="H23" s="83"/>
      <c r="I23" s="104" t="s">
        <v>2081</v>
      </c>
      <c r="J23" s="105"/>
      <c r="K23" s="114"/>
      <c r="L23" s="114"/>
    </row>
    <row r="24" spans="1:12">
      <c r="A24" s="10" t="str">
        <f t="shared" si="1"/>
        <v/>
      </c>
      <c r="B24" s="84" t="s">
        <v>1887</v>
      </c>
      <c r="C24" s="206" t="s">
        <v>1708</v>
      </c>
      <c r="D24" s="10" t="str">
        <f t="shared" si="0"/>
        <v xml:space="preserve"> pack</v>
      </c>
      <c r="E24" s="84"/>
      <c r="F24" s="10" t="str">
        <f t="shared" si="2"/>
        <v/>
      </c>
      <c r="G24" s="84"/>
      <c r="H24" s="83"/>
      <c r="I24" s="104" t="s">
        <v>2081</v>
      </c>
      <c r="J24" s="105"/>
      <c r="K24" s="114"/>
      <c r="L24" s="114"/>
    </row>
    <row r="25" spans="1:12">
      <c r="A25" s="10" t="str">
        <f t="shared" si="1"/>
        <v/>
      </c>
      <c r="B25" s="84" t="s">
        <v>2083</v>
      </c>
      <c r="C25" s="176" t="s">
        <v>1401</v>
      </c>
      <c r="D25" s="10" t="str">
        <f t="shared" si="0"/>
        <v xml:space="preserve"> pack</v>
      </c>
      <c r="E25" s="84"/>
      <c r="F25" s="10" t="str">
        <f t="shared" si="2"/>
        <v/>
      </c>
      <c r="G25" s="84"/>
      <c r="H25" s="83"/>
      <c r="I25" s="104" t="s">
        <v>2081</v>
      </c>
      <c r="J25" s="105"/>
      <c r="K25" s="114"/>
      <c r="L25" s="114"/>
    </row>
    <row r="26" spans="1:12">
      <c r="A26" s="10" t="str">
        <f t="shared" si="1"/>
        <v/>
      </c>
      <c r="B26" s="84" t="s">
        <v>1885</v>
      </c>
      <c r="C26" s="114" t="s">
        <v>875</v>
      </c>
      <c r="D26" s="10" t="str">
        <f t="shared" si="0"/>
        <v xml:space="preserve"> pack</v>
      </c>
      <c r="E26" s="84"/>
      <c r="F26" s="10" t="str">
        <f t="shared" si="2"/>
        <v/>
      </c>
      <c r="G26" s="84"/>
      <c r="H26" s="83"/>
      <c r="I26" s="104" t="s">
        <v>2081</v>
      </c>
      <c r="J26" s="105"/>
      <c r="K26" s="114"/>
      <c r="L26" s="114"/>
    </row>
    <row r="27" spans="1:12">
      <c r="A27" s="10" t="str">
        <f t="shared" si="1"/>
        <v/>
      </c>
      <c r="B27" s="84" t="s">
        <v>1885</v>
      </c>
      <c r="C27" s="114" t="s">
        <v>1713</v>
      </c>
      <c r="D27" s="10" t="str">
        <f t="shared" si="0"/>
        <v xml:space="preserve"> pack</v>
      </c>
      <c r="E27" s="202"/>
      <c r="F27" s="10" t="str">
        <f t="shared" si="2"/>
        <v/>
      </c>
      <c r="G27" s="202"/>
      <c r="H27" s="83"/>
      <c r="I27" s="104" t="s">
        <v>2081</v>
      </c>
      <c r="J27" s="105"/>
      <c r="K27" s="114"/>
      <c r="L27" s="114"/>
    </row>
    <row r="28" spans="1:12">
      <c r="A28" s="10" t="str">
        <f t="shared" si="1"/>
        <v/>
      </c>
      <c r="B28" s="84" t="s">
        <v>1885</v>
      </c>
      <c r="C28" s="114" t="s">
        <v>553</v>
      </c>
      <c r="D28" s="10" t="str">
        <f t="shared" si="0"/>
        <v xml:space="preserve"> pack</v>
      </c>
      <c r="E28" s="84"/>
      <c r="F28" s="10" t="str">
        <f t="shared" si="2"/>
        <v/>
      </c>
      <c r="G28" s="84"/>
      <c r="H28" s="83"/>
      <c r="I28" s="104" t="s">
        <v>2081</v>
      </c>
      <c r="J28" s="105"/>
      <c r="K28" s="114"/>
      <c r="L28" s="114"/>
    </row>
    <row r="29" spans="1:12">
      <c r="A29" s="10" t="str">
        <f t="shared" si="1"/>
        <v/>
      </c>
      <c r="B29" s="84" t="s">
        <v>1885</v>
      </c>
      <c r="C29" s="206" t="s">
        <v>1711</v>
      </c>
      <c r="D29" s="10" t="str">
        <f t="shared" si="0"/>
        <v xml:space="preserve"> pack</v>
      </c>
      <c r="E29" s="84"/>
      <c r="F29" s="10" t="str">
        <f t="shared" si="2"/>
        <v/>
      </c>
      <c r="G29" s="84"/>
      <c r="H29" s="83"/>
      <c r="I29" s="104" t="s">
        <v>2081</v>
      </c>
      <c r="J29" s="105"/>
      <c r="K29" s="114"/>
      <c r="L29" s="114"/>
    </row>
    <row r="30" spans="1:12">
      <c r="A30" s="10" t="str">
        <f t="shared" si="1"/>
        <v/>
      </c>
      <c r="B30" s="84" t="s">
        <v>1885</v>
      </c>
      <c r="C30" s="206" t="s">
        <v>1301</v>
      </c>
      <c r="D30" s="10" t="str">
        <f t="shared" si="0"/>
        <v xml:space="preserve"> pack</v>
      </c>
      <c r="E30" s="84"/>
      <c r="F30" s="10" t="str">
        <f t="shared" si="2"/>
        <v/>
      </c>
      <c r="G30" s="84"/>
      <c r="H30" s="83"/>
      <c r="I30" s="104" t="s">
        <v>2081</v>
      </c>
      <c r="J30" s="105"/>
      <c r="K30" s="114"/>
      <c r="L30" s="114"/>
    </row>
    <row r="31" spans="1:12">
      <c r="A31" s="10" t="str">
        <f t="shared" si="1"/>
        <v/>
      </c>
      <c r="B31" s="84" t="s">
        <v>1885</v>
      </c>
      <c r="C31" s="206" t="s">
        <v>1690</v>
      </c>
      <c r="D31" s="10" t="str">
        <f t="shared" si="0"/>
        <v xml:space="preserve"> pack</v>
      </c>
      <c r="E31" s="84"/>
      <c r="F31" s="10" t="str">
        <f t="shared" si="2"/>
        <v/>
      </c>
      <c r="G31" s="84"/>
      <c r="H31" s="83"/>
      <c r="I31" s="104" t="s">
        <v>2081</v>
      </c>
      <c r="J31" s="105"/>
      <c r="K31" s="114"/>
      <c r="L31" s="114"/>
    </row>
    <row r="32" spans="1:12">
      <c r="A32" s="10" t="str">
        <f t="shared" si="1"/>
        <v/>
      </c>
      <c r="B32" s="84" t="s">
        <v>1885</v>
      </c>
      <c r="C32" s="206" t="s">
        <v>1691</v>
      </c>
      <c r="D32" s="10" t="str">
        <f t="shared" si="0"/>
        <v xml:space="preserve"> pack</v>
      </c>
      <c r="E32" s="84"/>
      <c r="F32" s="10" t="str">
        <f t="shared" si="2"/>
        <v/>
      </c>
      <c r="G32" s="84"/>
      <c r="H32" s="83"/>
      <c r="I32" s="104" t="s">
        <v>2081</v>
      </c>
      <c r="J32" s="105"/>
      <c r="K32" s="114"/>
      <c r="L32" s="114"/>
    </row>
    <row r="33" spans="1:12">
      <c r="A33" s="10" t="str">
        <f t="shared" si="1"/>
        <v/>
      </c>
      <c r="B33" s="84" t="s">
        <v>1885</v>
      </c>
      <c r="C33" s="206" t="s">
        <v>1714</v>
      </c>
      <c r="D33" s="10" t="str">
        <f t="shared" si="0"/>
        <v xml:space="preserve"> pack</v>
      </c>
      <c r="E33" s="84"/>
      <c r="F33" s="10" t="str">
        <f t="shared" si="2"/>
        <v/>
      </c>
      <c r="G33" s="84"/>
      <c r="H33" s="83"/>
      <c r="I33" s="104" t="s">
        <v>2081</v>
      </c>
      <c r="J33" s="105"/>
      <c r="K33" s="114"/>
      <c r="L33" s="114"/>
    </row>
    <row r="34" spans="1:12">
      <c r="A34" s="10" t="str">
        <f t="shared" si="1"/>
        <v/>
      </c>
      <c r="B34" s="84" t="s">
        <v>1885</v>
      </c>
      <c r="C34" s="190" t="s">
        <v>1712</v>
      </c>
      <c r="D34" s="10" t="str">
        <f t="shared" si="0"/>
        <v xml:space="preserve"> pack</v>
      </c>
      <c r="E34" s="84"/>
      <c r="F34" s="10" t="str">
        <f t="shared" si="2"/>
        <v/>
      </c>
      <c r="G34" s="84"/>
      <c r="H34" s="83"/>
      <c r="I34" s="104" t="s">
        <v>2081</v>
      </c>
      <c r="J34" s="105"/>
      <c r="K34" s="114"/>
      <c r="L34" s="114"/>
    </row>
    <row r="35" spans="1:12">
      <c r="A35" s="10" t="str">
        <f t="shared" si="1"/>
        <v/>
      </c>
      <c r="B35" s="84" t="s">
        <v>1885</v>
      </c>
      <c r="C35" s="206" t="s">
        <v>1227</v>
      </c>
      <c r="D35" s="10" t="str">
        <f t="shared" si="0"/>
        <v xml:space="preserve"> pack</v>
      </c>
      <c r="E35" s="84"/>
      <c r="F35" s="10" t="str">
        <f t="shared" si="2"/>
        <v/>
      </c>
      <c r="G35" s="84"/>
      <c r="H35" s="83"/>
      <c r="I35" s="104" t="s">
        <v>2081</v>
      </c>
      <c r="J35" s="105"/>
      <c r="K35" s="114"/>
      <c r="L35" s="114"/>
    </row>
    <row r="36" spans="1:12">
      <c r="A36" s="10" t="str">
        <f t="shared" si="1"/>
        <v/>
      </c>
      <c r="B36" s="84"/>
      <c r="C36" s="54" t="s">
        <v>232</v>
      </c>
      <c r="D36" s="10" t="str">
        <f t="shared" si="0"/>
        <v xml:space="preserve"> pack</v>
      </c>
      <c r="E36" s="84"/>
      <c r="F36" s="10" t="str">
        <f t="shared" si="2"/>
        <v/>
      </c>
      <c r="G36" s="84"/>
      <c r="H36" s="83"/>
      <c r="I36" s="104" t="s">
        <v>2081</v>
      </c>
      <c r="J36" s="105"/>
      <c r="K36" s="114"/>
      <c r="L36" s="114"/>
    </row>
    <row r="37" spans="1:12">
      <c r="A37" s="10" t="str">
        <f t="shared" si="1"/>
        <v/>
      </c>
      <c r="B37" s="84" t="s">
        <v>1889</v>
      </c>
      <c r="C37" s="176" t="s">
        <v>1686</v>
      </c>
      <c r="D37" s="10" t="str">
        <f t="shared" si="0"/>
        <v xml:space="preserve"> pack</v>
      </c>
      <c r="E37" s="84"/>
      <c r="F37" s="10" t="str">
        <f t="shared" si="2"/>
        <v/>
      </c>
      <c r="G37" s="84"/>
      <c r="H37" s="83"/>
      <c r="I37" s="104" t="s">
        <v>2081</v>
      </c>
      <c r="J37" s="105"/>
      <c r="K37" s="114"/>
      <c r="L37" s="114"/>
    </row>
    <row r="38" spans="1:12">
      <c r="A38" s="10">
        <f t="shared" si="1"/>
        <v>3</v>
      </c>
      <c r="B38" s="84" t="s">
        <v>1889</v>
      </c>
      <c r="C38" s="176" t="s">
        <v>1693</v>
      </c>
      <c r="D38" s="10" t="str">
        <f t="shared" si="0"/>
        <v>3 pack</v>
      </c>
      <c r="E38" s="84"/>
      <c r="F38" s="10">
        <f t="shared" si="2"/>
        <v>0</v>
      </c>
      <c r="G38" s="84">
        <v>3</v>
      </c>
      <c r="H38" s="83">
        <v>0</v>
      </c>
      <c r="I38" s="104" t="s">
        <v>2081</v>
      </c>
      <c r="J38" s="105"/>
      <c r="K38" s="114"/>
      <c r="L38" s="114"/>
    </row>
    <row r="39" spans="1:12">
      <c r="A39" s="10" t="str">
        <f t="shared" si="1"/>
        <v/>
      </c>
      <c r="B39" s="84" t="s">
        <v>1889</v>
      </c>
      <c r="C39" s="54" t="s">
        <v>1694</v>
      </c>
      <c r="D39" s="10" t="str">
        <f t="shared" si="0"/>
        <v xml:space="preserve"> pack</v>
      </c>
      <c r="E39" s="84"/>
      <c r="F39" s="10" t="str">
        <f t="shared" si="2"/>
        <v/>
      </c>
      <c r="G39" s="84"/>
      <c r="H39" s="83"/>
      <c r="I39" s="104" t="s">
        <v>2081</v>
      </c>
      <c r="J39" s="105"/>
      <c r="K39" s="114"/>
      <c r="L39" s="114"/>
    </row>
    <row r="40" spans="1:12">
      <c r="A40" s="10" t="str">
        <f t="shared" si="1"/>
        <v/>
      </c>
      <c r="B40" s="84" t="s">
        <v>1889</v>
      </c>
      <c r="C40" s="37" t="s">
        <v>1697</v>
      </c>
      <c r="D40" s="10" t="str">
        <f t="shared" si="0"/>
        <v xml:space="preserve"> pack</v>
      </c>
      <c r="E40" s="84"/>
      <c r="F40" s="10" t="str">
        <f t="shared" si="2"/>
        <v/>
      </c>
      <c r="G40" s="84"/>
      <c r="H40" s="83"/>
      <c r="I40" s="104" t="s">
        <v>2081</v>
      </c>
      <c r="J40" s="105"/>
      <c r="K40" s="114"/>
      <c r="L40" s="114"/>
    </row>
    <row r="41" spans="1:12">
      <c r="A41" s="10" t="str">
        <f t="shared" si="1"/>
        <v/>
      </c>
      <c r="B41" s="84" t="s">
        <v>1883</v>
      </c>
      <c r="C41" s="54" t="s">
        <v>1710</v>
      </c>
      <c r="D41" s="10" t="str">
        <f t="shared" si="0"/>
        <v xml:space="preserve"> pack</v>
      </c>
      <c r="E41" s="84"/>
      <c r="F41" s="10" t="str">
        <f t="shared" si="2"/>
        <v/>
      </c>
      <c r="G41" s="84"/>
      <c r="H41" s="83"/>
      <c r="I41" s="104" t="s">
        <v>2081</v>
      </c>
      <c r="J41" s="105"/>
      <c r="K41" s="114"/>
      <c r="L41" s="114"/>
    </row>
    <row r="42" spans="1:12">
      <c r="A42" s="10" t="str">
        <f t="shared" si="1"/>
        <v/>
      </c>
      <c r="B42" s="84"/>
      <c r="C42" s="176" t="s">
        <v>1402</v>
      </c>
      <c r="D42" s="10" t="str">
        <f t="shared" si="0"/>
        <v xml:space="preserve"> pack</v>
      </c>
      <c r="E42" s="84"/>
      <c r="F42" s="10" t="str">
        <f t="shared" si="2"/>
        <v/>
      </c>
      <c r="G42" s="84"/>
      <c r="H42" s="83"/>
      <c r="I42" s="104" t="s">
        <v>2081</v>
      </c>
      <c r="J42" s="105"/>
      <c r="K42" s="114"/>
      <c r="L42" s="114"/>
    </row>
    <row r="43" spans="1:12">
      <c r="A43" s="10" t="str">
        <f t="shared" si="1"/>
        <v/>
      </c>
      <c r="B43" s="84" t="s">
        <v>1890</v>
      </c>
      <c r="C43" s="54" t="s">
        <v>233</v>
      </c>
      <c r="D43" s="10" t="str">
        <f t="shared" si="0"/>
        <v xml:space="preserve"> pack</v>
      </c>
      <c r="E43" s="84"/>
      <c r="F43" s="10" t="str">
        <f t="shared" si="2"/>
        <v/>
      </c>
      <c r="G43" s="84"/>
      <c r="H43" s="83"/>
      <c r="I43" s="104" t="s">
        <v>2081</v>
      </c>
      <c r="J43" s="105"/>
      <c r="K43" s="114"/>
      <c r="L43" s="114"/>
    </row>
    <row r="44" spans="1:12">
      <c r="A44" s="10"/>
      <c r="B44" s="84" t="s">
        <v>1890</v>
      </c>
      <c r="C44" s="54" t="s">
        <v>2084</v>
      </c>
      <c r="D44" s="10" t="str">
        <f t="shared" si="0"/>
        <v xml:space="preserve"> pack</v>
      </c>
      <c r="E44" s="84"/>
      <c r="F44" s="10"/>
      <c r="G44" s="84"/>
      <c r="H44" s="83"/>
      <c r="I44" s="104"/>
      <c r="J44" s="105"/>
      <c r="K44" s="114"/>
      <c r="L44" s="114"/>
    </row>
    <row r="45" spans="1:12">
      <c r="A45" s="10" t="str">
        <f t="shared" si="1"/>
        <v/>
      </c>
      <c r="B45" s="84" t="s">
        <v>1884</v>
      </c>
      <c r="C45" s="208" t="s">
        <v>1676</v>
      </c>
      <c r="D45" s="10" t="str">
        <f t="shared" si="0"/>
        <v xml:space="preserve"> pack</v>
      </c>
      <c r="E45" s="84"/>
      <c r="F45" s="10" t="str">
        <f t="shared" si="2"/>
        <v/>
      </c>
      <c r="G45" s="84"/>
      <c r="H45" s="83"/>
      <c r="I45" s="104" t="s">
        <v>2081</v>
      </c>
      <c r="J45" s="105"/>
      <c r="K45" s="114"/>
      <c r="L45" s="114"/>
    </row>
    <row r="46" spans="1:12">
      <c r="A46" s="10" t="str">
        <f t="shared" si="1"/>
        <v/>
      </c>
      <c r="B46" s="84" t="s">
        <v>1884</v>
      </c>
      <c r="C46" s="208" t="s">
        <v>1675</v>
      </c>
      <c r="D46" s="10" t="str">
        <f t="shared" si="0"/>
        <v xml:space="preserve"> pack</v>
      </c>
      <c r="E46" s="84"/>
      <c r="F46" s="10" t="str">
        <f t="shared" si="2"/>
        <v/>
      </c>
      <c r="G46" s="84"/>
      <c r="H46" s="83"/>
      <c r="I46" s="104" t="s">
        <v>2081</v>
      </c>
      <c r="J46" s="105"/>
      <c r="K46" s="114"/>
      <c r="L46" s="114"/>
    </row>
    <row r="47" spans="1:12">
      <c r="A47" s="10" t="str">
        <f t="shared" si="1"/>
        <v/>
      </c>
      <c r="B47" s="84" t="s">
        <v>1884</v>
      </c>
      <c r="C47" s="208" t="s">
        <v>1677</v>
      </c>
      <c r="D47" s="10" t="str">
        <f t="shared" si="0"/>
        <v xml:space="preserve"> pack</v>
      </c>
      <c r="E47" s="84"/>
      <c r="F47" s="10" t="str">
        <f t="shared" si="2"/>
        <v/>
      </c>
      <c r="G47" s="84"/>
      <c r="H47" s="83"/>
      <c r="I47" s="104" t="s">
        <v>2081</v>
      </c>
      <c r="J47" s="105"/>
      <c r="K47" s="114"/>
      <c r="L47" s="114"/>
    </row>
    <row r="48" spans="1:12">
      <c r="A48" s="10" t="str">
        <f t="shared" si="1"/>
        <v/>
      </c>
      <c r="B48" s="84"/>
      <c r="C48" s="37" t="s">
        <v>716</v>
      </c>
      <c r="D48" s="10" t="str">
        <f t="shared" si="0"/>
        <v xml:space="preserve"> pack</v>
      </c>
      <c r="E48" s="84"/>
      <c r="F48" s="10" t="str">
        <f t="shared" si="2"/>
        <v/>
      </c>
      <c r="G48" s="84"/>
      <c r="H48" s="83"/>
      <c r="I48" s="104" t="s">
        <v>2081</v>
      </c>
      <c r="J48" s="105"/>
      <c r="K48" s="114"/>
      <c r="L48" s="114"/>
    </row>
    <row r="49" spans="1:12">
      <c r="A49" s="10" t="str">
        <f t="shared" si="1"/>
        <v/>
      </c>
      <c r="B49" s="84"/>
      <c r="C49" s="54" t="s">
        <v>1698</v>
      </c>
      <c r="D49" s="10" t="str">
        <f t="shared" si="0"/>
        <v xml:space="preserve"> pack</v>
      </c>
      <c r="E49" s="84"/>
      <c r="F49" s="10" t="str">
        <f t="shared" si="2"/>
        <v/>
      </c>
      <c r="G49" s="84"/>
      <c r="H49" s="83"/>
      <c r="I49" s="104" t="s">
        <v>2081</v>
      </c>
      <c r="J49" s="105"/>
      <c r="K49" s="114"/>
      <c r="L49" s="114"/>
    </row>
    <row r="50" spans="1:12">
      <c r="A50" s="10" t="str">
        <f t="shared" si="1"/>
        <v/>
      </c>
      <c r="B50" s="84" t="s">
        <v>1883</v>
      </c>
      <c r="C50" s="210" t="s">
        <v>1403</v>
      </c>
      <c r="D50" s="10" t="str">
        <f t="shared" si="0"/>
        <v xml:space="preserve"> pack</v>
      </c>
      <c r="E50" s="84"/>
      <c r="F50" s="10" t="str">
        <f t="shared" si="2"/>
        <v/>
      </c>
      <c r="G50" s="84"/>
      <c r="H50" s="83"/>
      <c r="I50" s="104" t="s">
        <v>2081</v>
      </c>
      <c r="J50" s="105"/>
      <c r="K50" s="114"/>
      <c r="L50" s="114"/>
    </row>
    <row r="51" spans="1:12">
      <c r="A51" s="10" t="str">
        <f t="shared" si="1"/>
        <v/>
      </c>
      <c r="B51" s="84" t="s">
        <v>1883</v>
      </c>
      <c r="C51" s="210" t="s">
        <v>1404</v>
      </c>
      <c r="D51" s="10" t="str">
        <f t="shared" si="0"/>
        <v xml:space="preserve"> pack</v>
      </c>
      <c r="E51" s="84"/>
      <c r="F51" s="10" t="str">
        <f t="shared" si="2"/>
        <v/>
      </c>
      <c r="G51" s="84"/>
      <c r="H51" s="83"/>
      <c r="I51" s="104" t="s">
        <v>2081</v>
      </c>
      <c r="J51" s="105"/>
      <c r="K51" s="114"/>
      <c r="L51" s="114"/>
    </row>
    <row r="52" spans="1:12">
      <c r="A52" s="10" t="str">
        <f t="shared" si="1"/>
        <v/>
      </c>
      <c r="B52" s="84" t="s">
        <v>1883</v>
      </c>
      <c r="C52" s="210" t="s">
        <v>1405</v>
      </c>
      <c r="D52" s="10" t="str">
        <f t="shared" si="0"/>
        <v xml:space="preserve"> pack</v>
      </c>
      <c r="E52" s="84"/>
      <c r="F52" s="10" t="str">
        <f t="shared" si="2"/>
        <v/>
      </c>
      <c r="G52" s="84"/>
      <c r="H52" s="83"/>
      <c r="I52" s="104" t="s">
        <v>2081</v>
      </c>
      <c r="J52" s="105"/>
      <c r="K52" s="114"/>
      <c r="L52" s="114"/>
    </row>
    <row r="53" spans="1:12">
      <c r="A53" s="10" t="str">
        <f t="shared" si="1"/>
        <v/>
      </c>
      <c r="B53" s="84" t="s">
        <v>1883</v>
      </c>
      <c r="C53" s="210" t="s">
        <v>1406</v>
      </c>
      <c r="D53" s="10" t="str">
        <f t="shared" si="0"/>
        <v xml:space="preserve"> pack</v>
      </c>
      <c r="E53" s="84"/>
      <c r="F53" s="10" t="str">
        <f t="shared" si="2"/>
        <v/>
      </c>
      <c r="G53" s="84"/>
      <c r="H53" s="83"/>
      <c r="I53" s="104" t="s">
        <v>2081</v>
      </c>
      <c r="J53" s="105"/>
      <c r="K53" s="114"/>
      <c r="L53" s="114"/>
    </row>
    <row r="54" spans="1:12">
      <c r="A54" s="10" t="str">
        <f t="shared" si="1"/>
        <v/>
      </c>
      <c r="B54" s="84" t="s">
        <v>2085</v>
      </c>
      <c r="C54" s="190" t="s">
        <v>1680</v>
      </c>
      <c r="D54" s="10" t="str">
        <f t="shared" si="0"/>
        <v xml:space="preserve"> pack</v>
      </c>
      <c r="E54" s="84"/>
      <c r="F54" s="10" t="str">
        <f t="shared" si="2"/>
        <v/>
      </c>
      <c r="G54" s="84"/>
      <c r="H54" s="83"/>
      <c r="I54" s="104" t="s">
        <v>2081</v>
      </c>
      <c r="J54" s="105"/>
      <c r="K54" s="114"/>
      <c r="L54" s="114"/>
    </row>
    <row r="55" spans="1:12">
      <c r="A55" s="10" t="str">
        <f t="shared" si="1"/>
        <v/>
      </c>
      <c r="B55" s="84" t="s">
        <v>2085</v>
      </c>
      <c r="C55" s="190" t="s">
        <v>1681</v>
      </c>
      <c r="D55" s="10" t="str">
        <f t="shared" si="0"/>
        <v xml:space="preserve"> pack</v>
      </c>
      <c r="E55" s="84"/>
      <c r="F55" s="10" t="str">
        <f t="shared" si="2"/>
        <v/>
      </c>
      <c r="G55" s="84"/>
      <c r="H55" s="83"/>
      <c r="I55" s="104" t="s">
        <v>2081</v>
      </c>
      <c r="J55" s="105"/>
      <c r="K55" s="114"/>
      <c r="L55" s="114"/>
    </row>
    <row r="56" spans="1:12">
      <c r="A56" s="10" t="str">
        <f t="shared" si="1"/>
        <v/>
      </c>
      <c r="B56" s="84" t="s">
        <v>1882</v>
      </c>
      <c r="C56" s="210" t="s">
        <v>1407</v>
      </c>
      <c r="D56" s="10" t="str">
        <f t="shared" si="0"/>
        <v xml:space="preserve"> pack</v>
      </c>
      <c r="E56" s="84"/>
      <c r="F56" s="10" t="str">
        <f t="shared" si="2"/>
        <v/>
      </c>
      <c r="G56" s="84"/>
      <c r="H56" s="83"/>
      <c r="I56" s="104" t="s">
        <v>2081</v>
      </c>
      <c r="J56" s="105"/>
      <c r="K56" s="114"/>
      <c r="L56" s="114"/>
    </row>
    <row r="57" spans="1:12">
      <c r="A57" s="10" t="str">
        <f t="shared" si="1"/>
        <v/>
      </c>
      <c r="B57" s="84" t="s">
        <v>1882</v>
      </c>
      <c r="C57" s="210" t="s">
        <v>1408</v>
      </c>
      <c r="D57" s="10" t="str">
        <f t="shared" si="0"/>
        <v xml:space="preserve"> pack</v>
      </c>
      <c r="E57" s="84"/>
      <c r="F57" s="10" t="str">
        <f t="shared" si="2"/>
        <v/>
      </c>
      <c r="G57" s="84"/>
      <c r="H57" s="83"/>
      <c r="I57" s="104" t="s">
        <v>2081</v>
      </c>
      <c r="J57" s="105"/>
      <c r="K57" s="114"/>
      <c r="L57" s="114"/>
    </row>
    <row r="58" spans="1:12">
      <c r="A58" s="10" t="str">
        <f t="shared" si="1"/>
        <v/>
      </c>
      <c r="B58" s="84" t="s">
        <v>1882</v>
      </c>
      <c r="C58" s="210" t="s">
        <v>1409</v>
      </c>
      <c r="D58" s="10" t="str">
        <f t="shared" si="0"/>
        <v xml:space="preserve"> pack</v>
      </c>
      <c r="E58" s="84"/>
      <c r="F58" s="10" t="str">
        <f t="shared" si="2"/>
        <v/>
      </c>
      <c r="G58" s="84"/>
      <c r="H58" s="83"/>
      <c r="I58" s="104" t="s">
        <v>2081</v>
      </c>
      <c r="J58" s="105"/>
      <c r="K58" s="114"/>
      <c r="L58" s="114"/>
    </row>
    <row r="59" spans="1:12">
      <c r="A59" s="10" t="str">
        <f t="shared" si="1"/>
        <v/>
      </c>
      <c r="B59" s="84" t="s">
        <v>1882</v>
      </c>
      <c r="C59" s="99" t="s">
        <v>1688</v>
      </c>
      <c r="D59" s="10" t="str">
        <f t="shared" si="0"/>
        <v xml:space="preserve"> pack</v>
      </c>
      <c r="E59" s="84"/>
      <c r="F59" s="10" t="str">
        <f t="shared" si="2"/>
        <v/>
      </c>
      <c r="G59" s="84"/>
      <c r="H59" s="83"/>
      <c r="I59" s="104" t="s">
        <v>2081</v>
      </c>
      <c r="J59" s="105"/>
      <c r="K59" s="114"/>
      <c r="L59" s="114"/>
    </row>
    <row r="60" spans="1:12">
      <c r="A60" s="10" t="str">
        <f t="shared" si="1"/>
        <v/>
      </c>
      <c r="B60" s="84" t="s">
        <v>1882</v>
      </c>
      <c r="C60" s="99" t="s">
        <v>1687</v>
      </c>
      <c r="D60" s="10" t="str">
        <f t="shared" si="0"/>
        <v xml:space="preserve"> pack</v>
      </c>
      <c r="E60" s="84"/>
      <c r="F60" s="10" t="str">
        <f t="shared" si="2"/>
        <v/>
      </c>
      <c r="G60" s="84"/>
      <c r="H60" s="83"/>
      <c r="I60" s="104" t="s">
        <v>2081</v>
      </c>
      <c r="J60" s="105"/>
      <c r="K60" s="114"/>
      <c r="L60" s="114"/>
    </row>
    <row r="61" spans="1:12">
      <c r="A61" s="10" t="str">
        <f t="shared" si="1"/>
        <v/>
      </c>
      <c r="B61" s="84" t="s">
        <v>1882</v>
      </c>
      <c r="C61" s="207" t="s">
        <v>1699</v>
      </c>
      <c r="D61" s="10" t="str">
        <f t="shared" si="0"/>
        <v xml:space="preserve"> pack</v>
      </c>
      <c r="E61" s="84"/>
      <c r="F61" s="10" t="str">
        <f t="shared" si="2"/>
        <v/>
      </c>
      <c r="G61" s="84"/>
      <c r="H61" s="83"/>
      <c r="I61" s="104" t="s">
        <v>2081</v>
      </c>
      <c r="J61" s="105"/>
      <c r="K61" s="114"/>
      <c r="L61" s="114"/>
    </row>
    <row r="62" spans="1:12">
      <c r="A62" s="10" t="str">
        <f t="shared" si="1"/>
        <v/>
      </c>
      <c r="B62" s="84" t="s">
        <v>1882</v>
      </c>
      <c r="C62" s="207" t="s">
        <v>1700</v>
      </c>
      <c r="D62" s="10" t="str">
        <f t="shared" si="0"/>
        <v xml:space="preserve"> pack</v>
      </c>
      <c r="E62" s="84"/>
      <c r="F62" s="10" t="str">
        <f t="shared" si="2"/>
        <v/>
      </c>
      <c r="G62" s="84"/>
      <c r="H62" s="83"/>
      <c r="I62" s="104" t="s">
        <v>2081</v>
      </c>
      <c r="J62" s="105"/>
      <c r="K62" s="114"/>
      <c r="L62" s="114"/>
    </row>
    <row r="63" spans="1:12">
      <c r="A63" s="10" t="str">
        <f t="shared" si="1"/>
        <v/>
      </c>
      <c r="B63" s="84"/>
      <c r="C63" s="176" t="s">
        <v>1410</v>
      </c>
      <c r="D63" s="10" t="str">
        <f t="shared" si="0"/>
        <v xml:space="preserve"> pack</v>
      </c>
      <c r="E63" s="84"/>
      <c r="F63" s="10" t="str">
        <f t="shared" si="2"/>
        <v/>
      </c>
      <c r="G63" s="84"/>
      <c r="H63" s="83"/>
      <c r="I63" s="104" t="s">
        <v>2081</v>
      </c>
      <c r="J63" s="105"/>
      <c r="K63" s="114"/>
      <c r="L63" s="114"/>
    </row>
    <row r="64" spans="1:12">
      <c r="A64" s="10" t="str">
        <f t="shared" si="1"/>
        <v/>
      </c>
      <c r="B64" s="84" t="s">
        <v>1881</v>
      </c>
      <c r="C64" s="37" t="s">
        <v>1683</v>
      </c>
      <c r="D64" s="10" t="str">
        <f t="shared" si="0"/>
        <v xml:space="preserve"> pack</v>
      </c>
      <c r="E64" s="84"/>
      <c r="F64" s="10" t="str">
        <f t="shared" si="2"/>
        <v/>
      </c>
      <c r="G64" s="84"/>
      <c r="H64" s="83"/>
      <c r="I64" s="104" t="s">
        <v>2081</v>
      </c>
      <c r="J64" s="105"/>
      <c r="K64" s="114"/>
      <c r="L64" s="114"/>
    </row>
    <row r="65" spans="1:12">
      <c r="A65" s="10" t="str">
        <f t="shared" si="1"/>
        <v/>
      </c>
      <c r="B65" s="84"/>
      <c r="C65" s="104" t="s">
        <v>21</v>
      </c>
      <c r="D65" s="10" t="str">
        <f t="shared" si="0"/>
        <v xml:space="preserve"> pack</v>
      </c>
      <c r="E65" s="84"/>
      <c r="F65" s="10" t="str">
        <f t="shared" si="2"/>
        <v/>
      </c>
      <c r="G65" s="84"/>
      <c r="H65" s="83"/>
      <c r="I65" s="104" t="s">
        <v>2081</v>
      </c>
      <c r="J65" s="105"/>
      <c r="K65" s="114"/>
      <c r="L65" s="114"/>
    </row>
    <row r="66" spans="1:12">
      <c r="A66" s="10" t="str">
        <f t="shared" si="1"/>
        <v/>
      </c>
      <c r="B66" s="84"/>
      <c r="C66" s="209" t="s">
        <v>1411</v>
      </c>
      <c r="D66" s="10" t="str">
        <f t="shared" ref="D66:D103" si="3">A66 &amp;" pack"</f>
        <v xml:space="preserve"> pack</v>
      </c>
      <c r="E66" s="84"/>
      <c r="F66" s="10" t="str">
        <f t="shared" si="2"/>
        <v/>
      </c>
      <c r="G66" s="84"/>
      <c r="H66" s="83"/>
      <c r="I66" s="104" t="s">
        <v>2081</v>
      </c>
      <c r="J66" s="105"/>
      <c r="K66" s="114"/>
      <c r="L66" s="114"/>
    </row>
    <row r="67" spans="1:12">
      <c r="A67" s="10" t="str">
        <f t="shared" si="1"/>
        <v/>
      </c>
      <c r="B67" s="84" t="s">
        <v>2082</v>
      </c>
      <c r="C67" s="54" t="s">
        <v>1741</v>
      </c>
      <c r="D67" s="10" t="str">
        <f t="shared" si="3"/>
        <v xml:space="preserve"> pack</v>
      </c>
      <c r="E67" s="84"/>
      <c r="F67" s="10" t="str">
        <f t="shared" si="2"/>
        <v/>
      </c>
      <c r="G67" s="84"/>
      <c r="H67" s="83"/>
      <c r="I67" s="104" t="s">
        <v>2081</v>
      </c>
      <c r="J67" s="105"/>
      <c r="K67" s="114"/>
      <c r="L67" s="114"/>
    </row>
    <row r="68" spans="1:12">
      <c r="A68" s="10" t="str">
        <f t="shared" ref="A68:A101" si="4">IF( G68-H68 &gt; 0,G68-H68, "")</f>
        <v/>
      </c>
      <c r="B68" s="84"/>
      <c r="C68" s="206" t="s">
        <v>1725</v>
      </c>
      <c r="D68" s="10" t="str">
        <f t="shared" si="3"/>
        <v xml:space="preserve"> pack</v>
      </c>
      <c r="E68" s="84"/>
      <c r="F68" s="10" t="str">
        <f t="shared" ref="F68:F101" si="5">IF( A68="", "",A68*E68)</f>
        <v/>
      </c>
      <c r="G68" s="84"/>
      <c r="H68" s="83"/>
      <c r="I68" s="104" t="s">
        <v>2081</v>
      </c>
      <c r="J68" s="105"/>
      <c r="K68" s="114"/>
      <c r="L68" s="114"/>
    </row>
    <row r="69" spans="1:12">
      <c r="A69" s="10" t="str">
        <f t="shared" si="4"/>
        <v/>
      </c>
      <c r="B69" s="84"/>
      <c r="C69" s="206" t="s">
        <v>1726</v>
      </c>
      <c r="D69" s="10" t="str">
        <f t="shared" si="3"/>
        <v xml:space="preserve"> pack</v>
      </c>
      <c r="E69" s="84"/>
      <c r="F69" s="10" t="str">
        <f t="shared" si="5"/>
        <v/>
      </c>
      <c r="G69" s="84"/>
      <c r="H69" s="83"/>
      <c r="I69" s="104" t="s">
        <v>2081</v>
      </c>
      <c r="J69" s="105"/>
      <c r="K69" s="114"/>
      <c r="L69" s="114"/>
    </row>
    <row r="70" spans="1:12">
      <c r="A70" s="10" t="str">
        <f t="shared" si="4"/>
        <v/>
      </c>
      <c r="B70" s="84"/>
      <c r="C70" s="12" t="s">
        <v>2086</v>
      </c>
      <c r="D70" s="10" t="str">
        <f t="shared" si="3"/>
        <v xml:space="preserve"> pack</v>
      </c>
      <c r="E70" s="84"/>
      <c r="F70" s="10" t="str">
        <f t="shared" si="5"/>
        <v/>
      </c>
      <c r="G70" s="84"/>
      <c r="H70" s="83"/>
      <c r="I70" s="104" t="s">
        <v>2081</v>
      </c>
      <c r="J70" s="105"/>
      <c r="K70" s="114"/>
      <c r="L70" s="114"/>
    </row>
    <row r="71" spans="1:12">
      <c r="A71" s="10" t="str">
        <f t="shared" si="4"/>
        <v/>
      </c>
      <c r="B71" s="84"/>
      <c r="C71" s="12" t="s">
        <v>722</v>
      </c>
      <c r="D71" s="10" t="str">
        <f t="shared" si="3"/>
        <v xml:space="preserve"> pack</v>
      </c>
      <c r="E71" s="84"/>
      <c r="F71" s="10" t="str">
        <f t="shared" si="5"/>
        <v/>
      </c>
      <c r="G71" s="84"/>
      <c r="H71" s="83"/>
      <c r="I71" s="104" t="s">
        <v>2081</v>
      </c>
      <c r="J71" s="105"/>
      <c r="K71" s="114"/>
      <c r="L71" s="114"/>
    </row>
    <row r="72" spans="1:12">
      <c r="A72" s="10" t="str">
        <f t="shared" si="4"/>
        <v/>
      </c>
      <c r="B72" s="84"/>
      <c r="C72" s="17" t="s">
        <v>1742</v>
      </c>
      <c r="D72" s="10" t="str">
        <f t="shared" si="3"/>
        <v xml:space="preserve"> pack</v>
      </c>
      <c r="E72" s="84"/>
      <c r="F72" s="10" t="str">
        <f t="shared" si="5"/>
        <v/>
      </c>
      <c r="G72" s="84"/>
      <c r="H72" s="83"/>
      <c r="I72" s="104" t="s">
        <v>2081</v>
      </c>
      <c r="J72" s="105"/>
      <c r="K72" s="114"/>
      <c r="L72" s="114"/>
    </row>
    <row r="73" spans="1:12">
      <c r="A73" s="10" t="str">
        <f t="shared" si="4"/>
        <v/>
      </c>
      <c r="B73" s="84"/>
      <c r="C73" s="17" t="s">
        <v>552</v>
      </c>
      <c r="D73" s="10" t="str">
        <f t="shared" si="3"/>
        <v xml:space="preserve"> pack</v>
      </c>
      <c r="E73" s="84"/>
      <c r="F73" s="10" t="str">
        <f t="shared" si="5"/>
        <v/>
      </c>
      <c r="G73" s="84"/>
      <c r="H73" s="83"/>
      <c r="I73" s="104" t="s">
        <v>2081</v>
      </c>
      <c r="J73" s="105"/>
      <c r="K73" s="114"/>
      <c r="L73" s="114"/>
    </row>
    <row r="74" spans="1:12">
      <c r="A74" s="10" t="str">
        <f t="shared" si="4"/>
        <v/>
      </c>
      <c r="B74" s="84"/>
      <c r="C74" s="17" t="s">
        <v>554</v>
      </c>
      <c r="D74" s="10" t="str">
        <f t="shared" si="3"/>
        <v xml:space="preserve"> pack</v>
      </c>
      <c r="E74" s="84"/>
      <c r="F74" s="10" t="str">
        <f t="shared" si="5"/>
        <v/>
      </c>
      <c r="G74" s="84"/>
      <c r="H74" s="83"/>
      <c r="I74" s="104" t="s">
        <v>2081</v>
      </c>
      <c r="J74" s="105"/>
      <c r="K74" s="114"/>
      <c r="L74" s="114"/>
    </row>
    <row r="75" spans="1:12">
      <c r="A75" s="10" t="str">
        <f t="shared" si="4"/>
        <v/>
      </c>
      <c r="B75" s="84"/>
      <c r="C75" s="176" t="s">
        <v>1696</v>
      </c>
      <c r="D75" s="10" t="str">
        <f t="shared" si="3"/>
        <v xml:space="preserve"> pack</v>
      </c>
      <c r="E75" s="84"/>
      <c r="F75" s="10" t="str">
        <f t="shared" si="5"/>
        <v/>
      </c>
      <c r="G75" s="84"/>
      <c r="H75" s="83"/>
      <c r="I75" s="104" t="s">
        <v>2081</v>
      </c>
      <c r="J75" s="105"/>
      <c r="K75" s="114"/>
      <c r="L75" s="114"/>
    </row>
    <row r="76" spans="1:12">
      <c r="A76" s="10" t="str">
        <f t="shared" si="4"/>
        <v/>
      </c>
      <c r="B76" s="84" t="s">
        <v>1880</v>
      </c>
      <c r="C76" s="176" t="s">
        <v>2087</v>
      </c>
      <c r="D76" s="10" t="str">
        <f t="shared" si="3"/>
        <v xml:space="preserve"> pack</v>
      </c>
      <c r="E76" s="84"/>
      <c r="F76" s="10" t="str">
        <f t="shared" si="5"/>
        <v/>
      </c>
      <c r="G76" s="84"/>
      <c r="H76" s="83"/>
      <c r="I76" s="104" t="s">
        <v>2081</v>
      </c>
      <c r="J76" s="105"/>
      <c r="K76" s="114"/>
      <c r="L76" s="114"/>
    </row>
    <row r="77" spans="1:12">
      <c r="A77" s="10" t="str">
        <f t="shared" si="4"/>
        <v/>
      </c>
      <c r="B77" s="84" t="s">
        <v>1880</v>
      </c>
      <c r="C77" s="130" t="s">
        <v>1226</v>
      </c>
      <c r="D77" s="10" t="str">
        <f t="shared" si="3"/>
        <v xml:space="preserve"> pack</v>
      </c>
      <c r="F77" s="10" t="str">
        <f t="shared" si="5"/>
        <v/>
      </c>
      <c r="I77" s="104" t="s">
        <v>2081</v>
      </c>
      <c r="J77" s="105"/>
      <c r="K77" s="114"/>
      <c r="L77" s="114"/>
    </row>
    <row r="78" spans="1:12">
      <c r="A78" s="10" t="str">
        <f t="shared" si="4"/>
        <v/>
      </c>
      <c r="B78" s="84" t="s">
        <v>1880</v>
      </c>
      <c r="C78" s="176" t="s">
        <v>1412</v>
      </c>
      <c r="D78" s="10" t="str">
        <f t="shared" si="3"/>
        <v xml:space="preserve"> pack</v>
      </c>
      <c r="E78" s="84"/>
      <c r="F78" s="10" t="str">
        <f t="shared" si="5"/>
        <v/>
      </c>
      <c r="G78" s="84"/>
      <c r="H78" s="83"/>
      <c r="I78" s="104" t="s">
        <v>2081</v>
      </c>
      <c r="J78" s="105"/>
      <c r="K78" s="114"/>
      <c r="L78" s="114"/>
    </row>
    <row r="79" spans="1:12">
      <c r="A79" s="10" t="str">
        <f t="shared" si="4"/>
        <v/>
      </c>
      <c r="B79" s="84" t="s">
        <v>1880</v>
      </c>
      <c r="C79" s="37" t="s">
        <v>1692</v>
      </c>
      <c r="D79" s="10" t="str">
        <f t="shared" si="3"/>
        <v xml:space="preserve"> pack</v>
      </c>
      <c r="E79" s="84"/>
      <c r="F79" s="10" t="str">
        <f t="shared" si="5"/>
        <v/>
      </c>
      <c r="G79" s="84"/>
      <c r="H79" s="83"/>
      <c r="I79" s="104" t="s">
        <v>2081</v>
      </c>
      <c r="J79" s="105"/>
      <c r="K79" s="114"/>
      <c r="L79" s="114"/>
    </row>
    <row r="80" spans="1:12">
      <c r="A80" s="10" t="str">
        <f t="shared" si="4"/>
        <v/>
      </c>
      <c r="B80" s="84"/>
      <c r="C80" s="37" t="s">
        <v>1695</v>
      </c>
      <c r="D80" s="10" t="str">
        <f t="shared" si="3"/>
        <v xml:space="preserve"> pack</v>
      </c>
      <c r="E80" s="84"/>
      <c r="F80" s="10" t="str">
        <f t="shared" si="5"/>
        <v/>
      </c>
      <c r="G80" s="84"/>
      <c r="H80" s="83"/>
      <c r="I80" s="104" t="s">
        <v>2081</v>
      </c>
      <c r="J80" s="105"/>
      <c r="K80" s="114"/>
      <c r="L80" s="114"/>
    </row>
    <row r="81" spans="1:12">
      <c r="A81" s="10"/>
      <c r="B81" s="84" t="s">
        <v>3</v>
      </c>
      <c r="C81" s="37" t="s">
        <v>2088</v>
      </c>
      <c r="D81" s="10" t="str">
        <f t="shared" si="3"/>
        <v xml:space="preserve"> pack</v>
      </c>
      <c r="E81" s="84"/>
      <c r="F81" s="10"/>
      <c r="G81" s="84"/>
      <c r="H81" s="83"/>
      <c r="I81" s="104"/>
      <c r="J81" s="105"/>
      <c r="K81" s="114"/>
      <c r="L81" s="114"/>
    </row>
    <row r="82" spans="1:12">
      <c r="A82" s="10" t="str">
        <f t="shared" si="4"/>
        <v/>
      </c>
      <c r="B82" s="84"/>
      <c r="C82" s="176" t="s">
        <v>1413</v>
      </c>
      <c r="D82" s="10" t="str">
        <f t="shared" si="3"/>
        <v xml:space="preserve"> pack</v>
      </c>
      <c r="E82" s="84"/>
      <c r="F82" s="10" t="str">
        <f t="shared" si="5"/>
        <v/>
      </c>
      <c r="G82" s="84"/>
      <c r="H82" s="83"/>
      <c r="I82" s="104" t="s">
        <v>2081</v>
      </c>
      <c r="J82" s="105"/>
      <c r="K82" s="114"/>
      <c r="L82" s="114"/>
    </row>
    <row r="83" spans="1:12">
      <c r="A83" s="10" t="str">
        <f t="shared" si="4"/>
        <v/>
      </c>
      <c r="B83" s="84"/>
      <c r="C83" s="176" t="s">
        <v>1414</v>
      </c>
      <c r="D83" s="10" t="str">
        <f t="shared" si="3"/>
        <v xml:space="preserve"> pack</v>
      </c>
      <c r="E83" s="84"/>
      <c r="F83" s="10" t="str">
        <f t="shared" si="5"/>
        <v/>
      </c>
      <c r="G83" s="84"/>
      <c r="H83" s="83"/>
      <c r="I83" s="104" t="s">
        <v>2081</v>
      </c>
      <c r="J83" s="105"/>
      <c r="K83" s="114"/>
      <c r="L83" s="114"/>
    </row>
    <row r="84" spans="1:12">
      <c r="A84" s="10" t="str">
        <f t="shared" si="4"/>
        <v/>
      </c>
      <c r="B84" s="84"/>
      <c r="C84" s="54" t="s">
        <v>50</v>
      </c>
      <c r="D84" s="10" t="str">
        <f t="shared" si="3"/>
        <v xml:space="preserve"> pack</v>
      </c>
      <c r="E84" s="84"/>
      <c r="F84" s="10" t="str">
        <f t="shared" si="5"/>
        <v/>
      </c>
      <c r="G84" s="84"/>
      <c r="H84" s="83"/>
      <c r="I84" s="104" t="s">
        <v>2081</v>
      </c>
      <c r="J84" s="105"/>
      <c r="K84" s="114"/>
      <c r="L84" s="114"/>
    </row>
    <row r="85" spans="1:12">
      <c r="A85" s="10" t="str">
        <f t="shared" si="4"/>
        <v/>
      </c>
      <c r="B85" s="84" t="s">
        <v>1876</v>
      </c>
      <c r="C85" s="190" t="s">
        <v>857</v>
      </c>
      <c r="D85" s="10" t="str">
        <f t="shared" si="3"/>
        <v xml:space="preserve"> pack</v>
      </c>
      <c r="E85" s="84"/>
      <c r="F85" s="10" t="str">
        <f t="shared" si="5"/>
        <v/>
      </c>
      <c r="G85" s="84"/>
      <c r="H85" s="83"/>
      <c r="I85" s="104" t="s">
        <v>2081</v>
      </c>
      <c r="J85" s="105"/>
      <c r="K85" s="114"/>
      <c r="L85" s="114"/>
    </row>
    <row r="86" spans="1:12">
      <c r="A86" s="10" t="str">
        <f t="shared" si="4"/>
        <v/>
      </c>
      <c r="B86" s="84" t="s">
        <v>1876</v>
      </c>
      <c r="C86" s="190" t="s">
        <v>1415</v>
      </c>
      <c r="D86" s="10" t="str">
        <f t="shared" si="3"/>
        <v xml:space="preserve"> pack</v>
      </c>
      <c r="E86" s="84"/>
      <c r="F86" s="10" t="str">
        <f t="shared" si="5"/>
        <v/>
      </c>
      <c r="G86" s="84"/>
      <c r="H86" s="83"/>
      <c r="I86" s="104" t="s">
        <v>2081</v>
      </c>
      <c r="J86" s="105"/>
      <c r="K86" s="114"/>
      <c r="L86" s="114"/>
    </row>
    <row r="87" spans="1:12">
      <c r="A87" s="10" t="str">
        <f t="shared" si="4"/>
        <v/>
      </c>
      <c r="B87" s="84" t="s">
        <v>1876</v>
      </c>
      <c r="C87" s="190" t="s">
        <v>1416</v>
      </c>
      <c r="D87" s="10" t="str">
        <f t="shared" si="3"/>
        <v xml:space="preserve"> pack</v>
      </c>
      <c r="E87" s="84"/>
      <c r="F87" s="10" t="str">
        <f t="shared" si="5"/>
        <v/>
      </c>
      <c r="G87" s="84"/>
      <c r="H87" s="83"/>
      <c r="I87" s="104" t="s">
        <v>2081</v>
      </c>
      <c r="J87" s="105"/>
      <c r="K87" s="114"/>
      <c r="L87" s="114"/>
    </row>
    <row r="88" spans="1:12">
      <c r="A88" s="10" t="str">
        <f t="shared" si="4"/>
        <v/>
      </c>
      <c r="B88" s="84" t="s">
        <v>1876</v>
      </c>
      <c r="C88" s="190" t="s">
        <v>1417</v>
      </c>
      <c r="D88" s="10" t="str">
        <f t="shared" si="3"/>
        <v xml:space="preserve"> pack</v>
      </c>
      <c r="E88" s="84"/>
      <c r="F88" s="10" t="str">
        <f t="shared" si="5"/>
        <v/>
      </c>
      <c r="G88" s="84"/>
      <c r="H88" s="83"/>
      <c r="I88" s="104" t="s">
        <v>2081</v>
      </c>
      <c r="J88" s="105"/>
      <c r="K88" s="114"/>
      <c r="L88" s="114"/>
    </row>
    <row r="89" spans="1:12">
      <c r="A89" s="10" t="str">
        <f t="shared" si="4"/>
        <v/>
      </c>
      <c r="B89" s="84" t="s">
        <v>1876</v>
      </c>
      <c r="C89" s="206" t="s">
        <v>1234</v>
      </c>
      <c r="D89" s="10" t="str">
        <f t="shared" si="3"/>
        <v xml:space="preserve"> pack</v>
      </c>
      <c r="E89" s="84"/>
      <c r="F89" s="10" t="str">
        <f t="shared" si="5"/>
        <v/>
      </c>
      <c r="G89" s="84"/>
      <c r="H89" s="83"/>
      <c r="I89" s="104" t="s">
        <v>2081</v>
      </c>
      <c r="J89" s="105"/>
      <c r="K89" s="114"/>
      <c r="L89" s="114"/>
    </row>
    <row r="90" spans="1:12">
      <c r="A90" s="10" t="str">
        <f t="shared" si="4"/>
        <v/>
      </c>
      <c r="B90" s="84" t="s">
        <v>1876</v>
      </c>
      <c r="C90" s="206" t="s">
        <v>1499</v>
      </c>
      <c r="D90" s="10" t="str">
        <f t="shared" si="3"/>
        <v xml:space="preserve"> pack</v>
      </c>
      <c r="E90" s="84"/>
      <c r="F90" s="10" t="str">
        <f t="shared" si="5"/>
        <v/>
      </c>
      <c r="G90" s="84"/>
      <c r="H90" s="83"/>
      <c r="I90" s="104" t="s">
        <v>2081</v>
      </c>
      <c r="J90" s="105"/>
      <c r="K90" s="114"/>
      <c r="L90" s="114"/>
    </row>
    <row r="91" spans="1:12">
      <c r="A91" s="10" t="str">
        <f t="shared" si="4"/>
        <v/>
      </c>
      <c r="B91" s="84" t="s">
        <v>1876</v>
      </c>
      <c r="C91" s="206" t="s">
        <v>1498</v>
      </c>
      <c r="D91" s="10" t="str">
        <f t="shared" si="3"/>
        <v xml:space="preserve"> pack</v>
      </c>
      <c r="E91" s="84"/>
      <c r="F91" s="10" t="str">
        <f t="shared" si="5"/>
        <v/>
      </c>
      <c r="G91" s="84"/>
      <c r="H91" s="83"/>
      <c r="I91" s="104" t="s">
        <v>2081</v>
      </c>
      <c r="J91" s="105"/>
      <c r="K91" s="114"/>
      <c r="L91" s="114"/>
    </row>
    <row r="92" spans="1:12">
      <c r="A92" s="10" t="str">
        <f t="shared" si="4"/>
        <v/>
      </c>
      <c r="B92" s="84" t="s">
        <v>1876</v>
      </c>
      <c r="C92" s="206" t="s">
        <v>483</v>
      </c>
      <c r="D92" s="10" t="str">
        <f t="shared" si="3"/>
        <v xml:space="preserve"> pack</v>
      </c>
      <c r="E92" s="84"/>
      <c r="F92" s="10" t="str">
        <f t="shared" si="5"/>
        <v/>
      </c>
      <c r="G92" s="84"/>
      <c r="H92" s="83"/>
      <c r="I92" s="104" t="s">
        <v>2081</v>
      </c>
      <c r="J92" s="105"/>
      <c r="K92" s="114"/>
      <c r="L92" s="114"/>
    </row>
    <row r="93" spans="1:12">
      <c r="A93" s="10" t="str">
        <f t="shared" si="4"/>
        <v/>
      </c>
      <c r="B93" s="84" t="s">
        <v>1877</v>
      </c>
      <c r="C93" s="176" t="s">
        <v>1720</v>
      </c>
      <c r="D93" s="10" t="str">
        <f t="shared" si="3"/>
        <v xml:space="preserve"> pack</v>
      </c>
      <c r="E93" s="84"/>
      <c r="F93" s="10" t="str">
        <f t="shared" si="5"/>
        <v/>
      </c>
      <c r="G93" s="84"/>
      <c r="H93" s="83"/>
      <c r="I93" s="104" t="s">
        <v>2081</v>
      </c>
      <c r="J93" s="105"/>
      <c r="K93" s="114"/>
      <c r="L93" s="114"/>
    </row>
    <row r="94" spans="1:12">
      <c r="A94" s="10" t="str">
        <f t="shared" si="4"/>
        <v/>
      </c>
      <c r="B94" s="84" t="s">
        <v>1877</v>
      </c>
      <c r="C94" s="176" t="s">
        <v>1719</v>
      </c>
      <c r="D94" s="10" t="str">
        <f t="shared" si="3"/>
        <v xml:space="preserve"> pack</v>
      </c>
      <c r="E94" s="84"/>
      <c r="F94" s="10" t="str">
        <f t="shared" si="5"/>
        <v/>
      </c>
      <c r="G94" s="84"/>
      <c r="H94" s="83"/>
      <c r="I94" s="104" t="s">
        <v>2081</v>
      </c>
      <c r="J94" s="105"/>
      <c r="K94" s="114"/>
      <c r="L94" s="114"/>
    </row>
    <row r="95" spans="1:12">
      <c r="A95" s="10" t="str">
        <f t="shared" si="4"/>
        <v/>
      </c>
      <c r="B95" s="84" t="s">
        <v>1877</v>
      </c>
      <c r="C95" s="54" t="s">
        <v>1689</v>
      </c>
      <c r="D95" s="10" t="str">
        <f t="shared" si="3"/>
        <v xml:space="preserve"> pack</v>
      </c>
      <c r="E95" s="84"/>
      <c r="F95" s="10" t="str">
        <f t="shared" si="5"/>
        <v/>
      </c>
      <c r="G95" s="84"/>
      <c r="H95" s="83"/>
      <c r="I95" s="104" t="s">
        <v>2081</v>
      </c>
      <c r="J95" s="105"/>
      <c r="K95" s="114"/>
      <c r="L95" s="114"/>
    </row>
    <row r="96" spans="1:12">
      <c r="A96" s="10" t="str">
        <f t="shared" si="4"/>
        <v/>
      </c>
      <c r="B96" s="84"/>
      <c r="C96" s="176" t="s">
        <v>1418</v>
      </c>
      <c r="D96" s="10" t="str">
        <f t="shared" si="3"/>
        <v xml:space="preserve"> pack</v>
      </c>
      <c r="E96" s="84"/>
      <c r="F96" s="10" t="str">
        <f t="shared" si="5"/>
        <v/>
      </c>
      <c r="G96" s="84"/>
      <c r="H96" s="83"/>
      <c r="I96" s="104" t="s">
        <v>2081</v>
      </c>
      <c r="J96" s="105"/>
      <c r="K96" s="114"/>
      <c r="L96" s="114"/>
    </row>
    <row r="97" spans="1:12">
      <c r="A97" s="10" t="str">
        <f t="shared" si="4"/>
        <v/>
      </c>
      <c r="B97" s="84"/>
      <c r="C97" s="54" t="s">
        <v>189</v>
      </c>
      <c r="D97" s="10" t="str">
        <f t="shared" si="3"/>
        <v xml:space="preserve"> pack</v>
      </c>
      <c r="E97" s="84"/>
      <c r="F97" s="10" t="str">
        <f t="shared" si="5"/>
        <v/>
      </c>
      <c r="G97" s="84"/>
      <c r="H97" s="83"/>
      <c r="I97" s="104" t="s">
        <v>2081</v>
      </c>
      <c r="J97" s="105"/>
      <c r="K97" s="114"/>
      <c r="L97" s="114"/>
    </row>
    <row r="98" spans="1:12">
      <c r="A98" s="10" t="str">
        <f t="shared" si="4"/>
        <v/>
      </c>
      <c r="B98" s="84"/>
      <c r="C98" s="54" t="s">
        <v>1739</v>
      </c>
      <c r="D98" s="10" t="str">
        <f t="shared" si="3"/>
        <v xml:space="preserve"> pack</v>
      </c>
      <c r="E98" s="84"/>
      <c r="F98" s="10" t="str">
        <f t="shared" si="5"/>
        <v/>
      </c>
      <c r="G98" s="84"/>
      <c r="H98" s="83"/>
      <c r="I98" s="104" t="s">
        <v>2081</v>
      </c>
      <c r="J98" s="105"/>
      <c r="K98" s="114"/>
      <c r="L98" s="114"/>
    </row>
    <row r="99" spans="1:12">
      <c r="A99" s="10" t="str">
        <f t="shared" si="4"/>
        <v/>
      </c>
      <c r="B99" s="84" t="s">
        <v>1879</v>
      </c>
      <c r="C99" s="37" t="s">
        <v>559</v>
      </c>
      <c r="D99" s="10" t="str">
        <f t="shared" si="3"/>
        <v xml:space="preserve"> pack</v>
      </c>
      <c r="E99" s="84"/>
      <c r="F99" s="10" t="str">
        <f t="shared" si="5"/>
        <v/>
      </c>
      <c r="G99" s="84"/>
      <c r="H99" s="83"/>
      <c r="I99" s="104" t="s">
        <v>2081</v>
      </c>
      <c r="J99" s="105"/>
      <c r="K99" s="114"/>
      <c r="L99" s="114"/>
    </row>
    <row r="100" spans="1:12">
      <c r="A100" s="10" t="str">
        <f t="shared" si="4"/>
        <v/>
      </c>
      <c r="B100" s="84" t="s">
        <v>1878</v>
      </c>
      <c r="C100" s="17" t="s">
        <v>1724</v>
      </c>
      <c r="D100" s="10" t="str">
        <f t="shared" si="3"/>
        <v xml:space="preserve"> pack</v>
      </c>
      <c r="E100" s="84">
        <v>500</v>
      </c>
      <c r="F100" s="10" t="str">
        <f t="shared" si="5"/>
        <v/>
      </c>
      <c r="G100" s="84"/>
      <c r="H100" s="83"/>
      <c r="I100" s="104" t="s">
        <v>2081</v>
      </c>
      <c r="J100" s="105"/>
      <c r="K100" s="114"/>
      <c r="L100" s="114"/>
    </row>
    <row r="101" spans="1:12">
      <c r="A101" s="10" t="str">
        <f t="shared" si="4"/>
        <v/>
      </c>
      <c r="B101" s="84" t="s">
        <v>1878</v>
      </c>
      <c r="C101" s="17" t="s">
        <v>1738</v>
      </c>
      <c r="D101" s="10" t="str">
        <f t="shared" si="3"/>
        <v xml:space="preserve"> pack</v>
      </c>
      <c r="E101" s="84"/>
      <c r="F101" s="10" t="str">
        <f t="shared" si="5"/>
        <v/>
      </c>
      <c r="G101" s="84"/>
      <c r="H101" s="10"/>
      <c r="I101" s="104" t="s">
        <v>2081</v>
      </c>
      <c r="J101" s="105"/>
      <c r="K101" s="114"/>
      <c r="L101" s="114"/>
    </row>
    <row r="102" spans="1:12">
      <c r="A102" s="10">
        <f>G102-H102</f>
        <v>1</v>
      </c>
      <c r="B102" s="84" t="s">
        <v>1873</v>
      </c>
      <c r="C102" s="17" t="s">
        <v>1874</v>
      </c>
      <c r="D102" s="10" t="str">
        <f t="shared" si="3"/>
        <v>1 pack</v>
      </c>
      <c r="E102" s="84">
        <v>2300</v>
      </c>
      <c r="F102" s="10">
        <f>A102*E102</f>
        <v>2300</v>
      </c>
      <c r="G102" s="84">
        <v>2</v>
      </c>
      <c r="H102" s="10">
        <v>1</v>
      </c>
      <c r="I102" s="104" t="s">
        <v>2081</v>
      </c>
      <c r="J102" s="105"/>
      <c r="K102" s="114"/>
      <c r="L102" s="114"/>
    </row>
    <row r="103" spans="1:12">
      <c r="A103" s="10">
        <f>G103-H103</f>
        <v>1</v>
      </c>
      <c r="B103" s="84" t="s">
        <v>1873</v>
      </c>
      <c r="C103" s="17" t="s">
        <v>1875</v>
      </c>
      <c r="D103" s="10" t="str">
        <f t="shared" si="3"/>
        <v>1 pack</v>
      </c>
      <c r="E103" s="84">
        <v>3270</v>
      </c>
      <c r="F103" s="10">
        <f>A103*E103</f>
        <v>3270</v>
      </c>
      <c r="G103" s="84">
        <v>1</v>
      </c>
      <c r="H103" s="10">
        <v>0</v>
      </c>
      <c r="I103" s="104" t="s">
        <v>2081</v>
      </c>
      <c r="J103" s="105" t="s">
        <v>2089</v>
      </c>
      <c r="K103" s="18"/>
      <c r="L103" s="18"/>
    </row>
  </sheetData>
  <autoFilter ref="A1:A103"/>
  <sortState ref="C3:C94">
    <sortCondition ref="C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main</vt:lpstr>
      <vt:lpstr>nim</vt:lpstr>
      <vt:lpstr>pevo</vt:lpstr>
      <vt:lpstr>platinium</vt:lpstr>
      <vt:lpstr>pkag</vt:lpstr>
      <vt:lpstr>sh naw</vt:lpstr>
      <vt:lpstr>cosmat</vt:lpstr>
      <vt:lpstr>paraz</vt:lpstr>
      <vt:lpstr>surg</vt:lpstr>
      <vt:lpstr>cosm</vt:lpstr>
      <vt:lpstr>ashu s</vt:lpstr>
      <vt:lpstr>bcode</vt:lpstr>
      <vt:lpstr>custo</vt:lpstr>
      <vt:lpstr>stuff</vt:lpstr>
      <vt:lpstr>crem</vt:lpstr>
      <vt:lpstr>pharam comp</vt:lpstr>
      <vt:lpstr>Sheet2</vt:lpstr>
      <vt:lpstr>Sheet4</vt:lpstr>
      <vt:lpstr>quran</vt:lpstr>
      <vt:lpstr>Sheet1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2022-01-21T14:10:36Z</cp:lastPrinted>
  <dcterms:created xsi:type="dcterms:W3CDTF">2021-03-05T10:19:52Z</dcterms:created>
  <dcterms:modified xsi:type="dcterms:W3CDTF">2022-02-08T12:44:28Z</dcterms:modified>
</cp:coreProperties>
</file>