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handran/Desktop/Data Science/"/>
    </mc:Choice>
  </mc:AlternateContent>
  <xr:revisionPtr revIDLastSave="0" documentId="13_ncr:1_{50060463-5C8D-9C44-95E0-54F0D383CF7B}" xr6:coauthVersionLast="47" xr6:coauthVersionMax="47" xr10:uidLastSave="{00000000-0000-0000-0000-000000000000}"/>
  <workbookProtection lockStructure="1"/>
  <bookViews>
    <workbookView xWindow="0" yWindow="500" windowWidth="28800" windowHeight="16100"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6" hidden="1">SPORT!$A$1:$B$33</definedName>
    <definedName name="_xlnm._FilterDatabase" localSheetId="5" hidden="1">SPORTSMEN!$A$1:$S$51</definedName>
    <definedName name="rangeB3">OFFSET(SPORTSMEN!$B$1,1,0,COUNTA(SPORTSMEN!B$1:S$51))</definedName>
  </definedNames>
  <calcPr calcId="191029"/>
  <pivotCaches>
    <pivotCache cacheId="6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7" l="1"/>
  <c r="H6" i="7"/>
  <c r="I6" i="7"/>
  <c r="H7" i="7"/>
  <c r="I7" i="7"/>
  <c r="H8" i="7"/>
  <c r="I8" i="7"/>
  <c r="H9" i="7"/>
  <c r="I9" i="7"/>
  <c r="H10" i="7"/>
  <c r="I10" i="7"/>
  <c r="H11" i="7"/>
  <c r="I11" i="7"/>
  <c r="H12" i="7"/>
  <c r="I12" i="7"/>
  <c r="H13" i="7"/>
  <c r="I13" i="7"/>
  <c r="H14" i="7"/>
  <c r="I14" i="7"/>
  <c r="H15" i="7"/>
  <c r="I15" i="7"/>
  <c r="I5" i="7"/>
  <c r="H5" i="7"/>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F20" i="5"/>
  <c r="Q2"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H16" i="7" l="1"/>
</calcChain>
</file>

<file path=xl/sharedStrings.xml><?xml version="1.0" encoding="utf-8"?>
<sst xmlns="http://schemas.openxmlformats.org/spreadsheetml/2006/main" count="1008" uniqueCount="388">
  <si>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</si>
  <si>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</si>
  <si>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</si>
  <si>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</si>
  <si>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</si>
  <si>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</si>
  <si>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</si>
  <si>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</si>
  <si>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</si>
  <si>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</si>
  <si>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</si>
  <si>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</si>
  <si>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</si>
  <si>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</si>
  <si>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</si>
  <si>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</si>
  <si>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</si>
  <si>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</si>
  <si>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</si>
  <si>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</si>
  <si>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</si>
  <si>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</si>
  <si>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</si>
  <si>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</si>
  <si>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</si>
  <si>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</si>
  <si>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</si>
  <si>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</si>
  <si>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</si>
  <si>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</si>
  <si>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</si>
  <si>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</si>
  <si>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</si>
  <si>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</si>
  <si>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</si>
  <si>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</si>
  <si>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</si>
  <si>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</si>
  <si>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</si>
  <si>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</si>
  <si>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</si>
  <si>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</si>
  <si>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</si>
  <si>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</si>
  <si>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</si>
  <si>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</si>
  <si>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</si>
  <si>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</si>
  <si>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</si>
  <si>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</si>
  <si>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</si>
  <si>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</si>
  <si>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</si>
  <si>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</si>
  <si>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</si>
  <si>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</si>
  <si>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</si>
  <si>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</si>
  <si>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</si>
  <si>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</si>
  <si>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</si>
  <si>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</si>
  <si>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</si>
  <si>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</si>
  <si>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</si>
  <si>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</si>
  <si>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</si>
  <si>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</si>
  <si>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</si>
  <si>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</si>
  <si>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</si>
  <si>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</si>
  <si>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</si>
  <si>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</si>
  <si>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</si>
  <si>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</si>
  <si>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</si>
  <si>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</si>
  <si>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</si>
  <si>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</si>
  <si>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</si>
  <si>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</si>
  <si>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</si>
  <si>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</si>
  <si>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</si>
  <si>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</si>
  <si>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</si>
  <si>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</si>
  <si>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</si>
  <si>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</si>
  <si>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</si>
  <si>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</si>
  <si>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</si>
  <si>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</si>
  <si>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</si>
  <si>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</si>
  <si>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</si>
  <si>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</si>
  <si>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</si>
  <si>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</si>
  <si>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</si>
  <si>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</si>
  <si>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</si>
  <si>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</si>
  <si>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</si>
  <si>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</si>
  <si>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</si>
  <si>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</si>
  <si>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</si>
  <si>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</si>
  <si>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</si>
  <si>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</si>
  <si>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</si>
  <si>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</si>
  <si>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</si>
  <si>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</si>
  <si>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</si>
  <si>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</si>
  <si>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</si>
  <si>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</si>
  <si>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</si>
  <si>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</si>
  <si>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</si>
  <si>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</si>
  <si>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</si>
  <si>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</si>
  <si>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</si>
  <si>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</si>
  <si>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</si>
  <si>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</si>
  <si>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</si>
  <si>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</si>
  <si>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</si>
  <si>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</si>
  <si>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</si>
  <si>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</si>
  <si>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</si>
  <si>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</si>
  <si>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</si>
  <si>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</si>
  <si>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</si>
  <si>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</si>
  <si>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</si>
  <si>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</si>
  <si>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</si>
  <si>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</si>
  <si>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</si>
  <si>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</si>
  <si>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</si>
  <si>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</si>
  <si>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</si>
  <si>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</si>
  <si>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</si>
  <si>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</si>
  <si>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</si>
  <si>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</si>
  <si>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</si>
  <si>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</si>
  <si>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</si>
  <si>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</si>
  <si>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</si>
  <si>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</si>
  <si>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</si>
  <si>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</si>
  <si>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</si>
  <si>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</si>
  <si>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</si>
  <si>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</si>
  <si>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</si>
  <si>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</si>
  <si>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</si>
  <si>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</si>
  <si>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</si>
  <si>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</si>
  <si>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</si>
  <si>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</si>
  <si>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</si>
  <si>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</si>
  <si>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</si>
  <si>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</si>
  <si>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</si>
  <si>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</si>
  <si>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</si>
  <si>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</si>
  <si>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</si>
  <si>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</si>
  <si>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</si>
  <si>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</si>
  <si>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</si>
  <si>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</si>
  <si>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</si>
  <si>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</si>
  <si>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</si>
  <si>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</si>
  <si>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</si>
  <si>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</si>
  <si>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</si>
  <si>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</si>
  <si>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</si>
  <si>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</si>
  <si>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</si>
  <si>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</si>
  <si>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</si>
  <si>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</si>
  <si>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</si>
  <si>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</si>
  <si>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</si>
  <si>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</si>
  <si>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</si>
  <si>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</si>
  <si>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</si>
  <si>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</si>
  <si>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</si>
  <si>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</si>
  <si>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</si>
  <si>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</si>
  <si>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</si>
  <si>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</si>
  <si>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</si>
  <si>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</si>
  <si>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</si>
  <si>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</si>
  <si>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</si>
  <si>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</si>
  <si>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</si>
  <si>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</si>
  <si>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</si>
  <si>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</si>
  <si>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</si>
  <si>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</si>
  <si>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</si>
  <si>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</si>
  <si>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</si>
  <si>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</si>
  <si>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</si>
  <si>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</si>
  <si>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</si>
  <si>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</si>
  <si>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</si>
  <si>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</si>
  <si>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</si>
  <si>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</si>
  <si>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</si>
  <si>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</si>
  <si>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</si>
  <si>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</si>
  <si>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</si>
  <si>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</si>
  <si>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</si>
  <si>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</si>
  <si>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</si>
  <si>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</si>
  <si>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</si>
  <si>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</si>
  <si>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</si>
  <si>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</si>
  <si>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</si>
  <si>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</si>
  <si>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</si>
  <si>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</si>
  <si>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</si>
  <si>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</si>
  <si>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</si>
  <si>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</si>
  <si>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</si>
  <si>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</si>
  <si>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</si>
  <si>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</si>
  <si>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</si>
  <si>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</si>
  <si>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</si>
  <si>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</si>
  <si>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</si>
  <si>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</si>
  <si>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</si>
  <si>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</si>
  <si>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</si>
  <si>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</si>
  <si>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</si>
  <si>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</si>
  <si>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</si>
  <si>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</si>
  <si>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</si>
  <si>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</si>
  <si>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</si>
  <si>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</si>
  <si>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</si>
  <si>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</si>
  <si>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</si>
  <si>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</si>
  <si>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</si>
  <si>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</si>
  <si>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</si>
  <si>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</si>
  <si>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</si>
  <si>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</si>
  <si>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</si>
  <si>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</si>
  <si>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</si>
  <si>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</si>
  <si>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</si>
  <si>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</si>
  <si>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</si>
  <si>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</si>
  <si>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</si>
  <si>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</si>
  <si>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</si>
  <si>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</si>
  <si>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</si>
  <si>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</si>
  <si>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</si>
  <si>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</si>
  <si>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</si>
  <si>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</si>
  <si>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</si>
  <si>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</si>
  <si>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</si>
  <si>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</si>
  <si>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</si>
  <si>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</si>
  <si>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</si>
  <si>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</si>
  <si>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</si>
  <si>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</si>
  <si>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</si>
  <si>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</si>
  <si>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</si>
  <si>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</si>
  <si>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</si>
  <si>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</si>
  <si>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</si>
  <si>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</si>
  <si>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</si>
  <si>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</si>
  <si>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</si>
  <si>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(All)</t>
  </si>
  <si>
    <t>pham.ryan@xyz.com</t>
  </si>
  <si>
    <t>olson.annabell@xyz.org</t>
  </si>
  <si>
    <t>raynor.earnestine@xyz.org</t>
  </si>
  <si>
    <t>borer.jaydon@xyz.org</t>
  </si>
  <si>
    <t>upton.jena@xyz.org</t>
  </si>
  <si>
    <t>bins.shanny@xyz.org</t>
  </si>
  <si>
    <t>abshire.tia@xyz.org</t>
  </si>
  <si>
    <t>soderberg.mirjam@xyz.com</t>
  </si>
  <si>
    <t>palsson.berndt@xyz.com</t>
  </si>
  <si>
    <t>wesack.barney@xyz.org</t>
  </si>
  <si>
    <t>kade.baruch@xyz.org</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</si>
  <si>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</si>
  <si>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</si>
  <si>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</si>
  <si>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</si>
  <si>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</si>
  <si>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</si>
  <si>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</si>
  <si>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</si>
  <si>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</si>
  <si>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</si>
  <si>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</si>
  <si>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</si>
  <si>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</si>
  <si>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</si>
  <si>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</si>
  <si>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</si>
  <si>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</si>
  <si>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</si>
  <si>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</si>
  <si>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</si>
  <si>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</si>
  <si>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</si>
  <si>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</si>
  <si>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</si>
  <si>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</si>
  <si>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</si>
  <si>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</si>
  <si>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</si>
  <si>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rosemann.liesbeth@xyz.org</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</si>
  <si>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</si>
  <si>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</si>
  <si>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</si>
  <si>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</si>
  <si>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</si>
  <si>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</si>
  <si>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</si>
  <si>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</si>
  <si>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</si>
  <si>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</si>
  <si>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portugese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</si>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</sst>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0\ &quot;KG&quot;"/>
    <numFmt numFmtId="167" formatCode="[&lt;=100000]0.0,&quot;K&quot;;0.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6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applyAlignment="1">
      <alignment horizontal="center"/>
    </xf>
    <xf numFmtId="0" fontId="0" fillId="0" borderId="1" xfId="0" pivotButton="1" applyBorder="1"/>
    <xf numFmtId="165" fontId="0" fillId="0" borderId="1" xfId="0" applyNumberFormat="1" applyBorder="1"/>
    <xf numFmtId="0" fontId="1" fillId="7" borderId="1" xfId="0" applyFont="1" applyFill="1" applyBorder="1" applyAlignment="1">
      <alignment horizontal="left"/>
    </xf>
    <xf numFmtId="0" fontId="0" fillId="7" borderId="1" xfId="0" applyFill="1" applyBorder="1" applyAlignment="1">
      <alignment horizontal="left"/>
    </xf>
    <xf numFmtId="0" fontId="0" fillId="0" borderId="1" xfId="0" applyBorder="1" applyAlignment="1">
      <alignment horizontal="center"/>
    </xf>
    <xf numFmtId="0" fontId="0" fillId="0" borderId="0" xfId="0" applyAlignment="1">
      <alignment wrapText="1"/>
    </xf>
    <xf numFmtId="0" fontId="0" fillId="0" borderId="0" xfId="0" applyAlignment="1">
      <alignment horizontal="left" wrapText="1"/>
    </xf>
    <xf numFmtId="0" fontId="0" fillId="7" borderId="1" xfId="0" applyFill="1" applyBorder="1" applyAlignment="1">
      <alignment horizontal="center"/>
    </xf>
    <xf numFmtId="0" fontId="0" fillId="7" borderId="1" xfId="0"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317">
    <dxf>
      <fill>
        <patternFill>
          <bgColor theme="9" tint="0.599963377788628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81.958585069442" createdVersion="8" refreshedVersion="8" minRefreshableVersion="3" recordCount="50" xr:uid="{DAE4B5BC-4C4D-3044-85D6-87117DD440B5}">
  <cacheSource type="worksheet">
    <worksheetSource ref="A1:S51" sheet="SPORTSMEN"/>
  </cacheSource>
  <cacheFields count="19">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org"/>
        <s v="kade.baruch@xyz.org"/>
        <s v="rosemann.liesbeth@xyz.org"/>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s>
  <extLst>
    <ext xmlns:x14="http://schemas.microsoft.com/office/spreadsheetml/2009/9/main" uri="{725AE2AE-9491-48be-B2B4-4EB974FC3084}">
      <x14:pivotCacheDefinition pivotCacheId="810218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0"/>
    <x v="26"/>
    <n v="93.4"/>
    <s v="Amber"/>
    <s v="B+"/>
    <x v="0"/>
    <x v="22"/>
    <n v="41039"/>
  </r>
  <r>
    <x v="27"/>
    <x v="27"/>
    <s v="Hr."/>
    <s v="Baruch"/>
    <m/>
    <s v="Kade"/>
    <x v="27"/>
    <s v="Pisces"/>
    <x v="1"/>
    <s v="AU"/>
    <x v="5"/>
    <x v="0"/>
    <x v="27"/>
    <n v="95.5"/>
    <s v="Gray"/>
    <s v="O−"/>
    <x v="1"/>
    <x v="11"/>
    <n v="28458"/>
  </r>
  <r>
    <x v="28"/>
    <x v="28"/>
    <s v="Prof."/>
    <s v="Liesbeth"/>
    <m/>
    <s v="Rosemann"/>
    <x v="28"/>
    <s v="Aquarius"/>
    <x v="0"/>
    <s v="AU"/>
    <x v="5"/>
    <x v="0"/>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3DC92-738E-AE47-AD9B-ECD9711C9CC2}" name="B3" cacheId="6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19">
    <pivotField numFmtId="164" showAll="0"/>
    <pivotField showAll="0"/>
    <pivotField showAll="0"/>
    <pivotField showAll="0"/>
    <pivotField showAll="0"/>
    <pivotField showAll="0"/>
    <pivotField numFmtId="165"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formats count="1">
    <format dxfId="31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7304A8-83BD-F346-B393-C35A6B11C567}" name="PivotTable1" cacheId="6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I17:P67" firstHeaderRow="1" firstDataRow="1" firstDataCol="8" rowPageCount="1" colPageCount="1"/>
  <pivotFields count="19">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5"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s>
  <rowFields count="8">
    <field x="0"/>
    <field x="1"/>
    <field x="8"/>
    <field x="12"/>
    <field x="6"/>
    <field x="10"/>
    <field x="11"/>
    <field x="17"/>
  </rowFields>
  <rowItems count="50">
    <i>
      <x/>
      <x v="32"/>
      <x/>
      <x/>
      <x v="47"/>
      <x v="10"/>
      <x v="1"/>
      <x v="13"/>
    </i>
    <i>
      <x v="1"/>
      <x v="33"/>
      <x/>
      <x v="18"/>
      <x v="41"/>
      <x v="10"/>
      <x v="1"/>
      <x v="6"/>
    </i>
    <i>
      <x v="2"/>
      <x v="45"/>
      <x v="1"/>
      <x v="10"/>
      <x v="13"/>
      <x v="3"/>
      <x v="4"/>
      <x v="17"/>
    </i>
    <i>
      <x v="3"/>
      <x v="34"/>
      <x/>
      <x v="7"/>
      <x v="23"/>
      <x v="10"/>
      <x v="1"/>
      <x/>
    </i>
    <i>
      <x v="4"/>
      <x v="3"/>
      <x v="1"/>
      <x v="5"/>
      <x v="15"/>
      <x v="10"/>
      <x v="1"/>
      <x v="31"/>
    </i>
    <i>
      <x v="5"/>
      <x v="26"/>
      <x v="1"/>
      <x v="19"/>
      <x v="42"/>
      <x v="10"/>
      <x v="1"/>
      <x v="16"/>
    </i>
    <i>
      <x v="6"/>
      <x v="31"/>
      <x/>
      <x v="9"/>
      <x v="48"/>
      <x v="10"/>
      <x v="1"/>
      <x v="12"/>
    </i>
    <i>
      <x v="7"/>
      <x v="27"/>
      <x v="1"/>
      <x v="30"/>
      <x v="6"/>
      <x v="10"/>
      <x v="1"/>
      <x v="9"/>
    </i>
    <i>
      <x v="8"/>
      <x v="30"/>
      <x/>
      <x v="41"/>
      <x v="18"/>
      <x v="9"/>
      <x v="1"/>
      <x v="26"/>
    </i>
    <i>
      <x v="9"/>
      <x v="28"/>
      <x v="1"/>
      <x v="38"/>
      <x v="8"/>
      <x v="9"/>
      <x v="1"/>
      <x v="12"/>
    </i>
    <i>
      <x v="10"/>
      <x v="41"/>
      <x v="1"/>
      <x v="23"/>
      <x v="36"/>
      <x v="9"/>
      <x v="1"/>
      <x v="18"/>
    </i>
    <i>
      <x v="11"/>
      <x v="29"/>
      <x/>
      <x v="49"/>
      <x v="27"/>
      <x v="9"/>
      <x v="1"/>
      <x v="1"/>
    </i>
    <i>
      <x v="12"/>
      <x v="36"/>
      <x/>
      <x v="37"/>
      <x v="25"/>
      <x v="9"/>
      <x v="1"/>
      <x v="24"/>
    </i>
    <i>
      <x v="13"/>
      <x v="11"/>
      <x v="1"/>
      <x v="47"/>
      <x v="2"/>
      <x v="5"/>
      <x v="3"/>
      <x v="8"/>
    </i>
    <i>
      <x v="14"/>
      <x v="40"/>
      <x/>
      <x v="36"/>
      <x v="9"/>
      <x v="5"/>
      <x v="3"/>
      <x v="10"/>
    </i>
    <i>
      <x v="15"/>
      <x v="12"/>
      <x v="1"/>
      <x v="4"/>
      <x v="14"/>
      <x v="5"/>
      <x v="3"/>
      <x/>
    </i>
    <i>
      <x v="16"/>
      <x v="13"/>
      <x v="1"/>
      <x v="42"/>
      <x v="19"/>
      <x v="5"/>
      <x v="3"/>
      <x v="21"/>
    </i>
    <i>
      <x v="17"/>
      <x v="14"/>
      <x v="1"/>
      <x v="44"/>
      <x v="3"/>
      <x v="5"/>
      <x v="3"/>
      <x v="11"/>
    </i>
    <i>
      <x v="18"/>
      <x v="2"/>
      <x/>
      <x v="31"/>
      <x v="26"/>
      <x v="1"/>
      <x v="1"/>
      <x v="27"/>
    </i>
    <i>
      <x v="19"/>
      <x v="24"/>
      <x v="1"/>
      <x v="12"/>
      <x v="24"/>
      <x v="1"/>
      <x v="1"/>
      <x v="3"/>
    </i>
    <i>
      <x v="20"/>
      <x v="25"/>
      <x v="1"/>
      <x v="35"/>
      <x v="45"/>
      <x v="1"/>
      <x v="1"/>
      <x v="29"/>
    </i>
    <i>
      <x v="21"/>
      <x v="1"/>
      <x/>
      <x v="25"/>
      <x v="7"/>
      <x v="1"/>
      <x v="1"/>
      <x v="15"/>
    </i>
    <i>
      <x v="22"/>
      <x v="4"/>
      <x/>
      <x v="46"/>
      <x v="1"/>
      <x v="1"/>
      <x v="1"/>
      <x v="4"/>
    </i>
    <i>
      <x v="23"/>
      <x v="5"/>
      <x/>
      <x v="3"/>
      <x v="49"/>
      <x v="1"/>
      <x v="1"/>
      <x v="7"/>
    </i>
    <i>
      <x v="24"/>
      <x v="6"/>
      <x/>
      <x v="1"/>
      <x v="11"/>
      <x v="1"/>
      <x v="1"/>
      <x v="12"/>
    </i>
    <i>
      <x v="25"/>
      <x v="35"/>
      <x/>
      <x v="34"/>
      <x v="28"/>
      <x v="1"/>
      <x v="1"/>
      <x v="13"/>
    </i>
    <i>
      <x v="26"/>
      <x v="9"/>
      <x v="1"/>
      <x v="48"/>
      <x v="16"/>
      <x v="2"/>
      <x v="1"/>
      <x v="30"/>
    </i>
    <i>
      <x v="27"/>
      <x v="10"/>
      <x v="1"/>
      <x v="14"/>
      <x v="32"/>
      <x v="2"/>
      <x v="1"/>
      <x v="24"/>
    </i>
    <i>
      <x v="28"/>
      <x v="39"/>
      <x/>
      <x v="32"/>
      <x v="44"/>
      <x v="2"/>
      <x v="1"/>
      <x v="12"/>
    </i>
    <i>
      <x v="29"/>
      <x v="23"/>
      <x/>
      <x v="22"/>
      <x v="29"/>
      <x v="4"/>
      <x v="2"/>
      <x v="19"/>
    </i>
    <i>
      <x v="30"/>
      <x v="22"/>
      <x/>
      <x v="8"/>
      <x v="39"/>
      <x v="4"/>
      <x v="2"/>
      <x v="30"/>
    </i>
    <i>
      <x v="31"/>
      <x v="21"/>
      <x/>
      <x v="6"/>
      <x v="17"/>
      <x v="4"/>
      <x v="2"/>
      <x v="4"/>
    </i>
    <i>
      <x v="32"/>
      <x v="19"/>
      <x v="1"/>
      <x v="45"/>
      <x v="30"/>
      <x v="4"/>
      <x v="2"/>
      <x v="14"/>
    </i>
    <i>
      <x v="33"/>
      <x v="20"/>
      <x v="1"/>
      <x v="17"/>
      <x v="31"/>
      <x v="4"/>
      <x v="2"/>
      <x v="29"/>
    </i>
    <i>
      <x v="34"/>
      <x v="16"/>
      <x v="1"/>
      <x v="16"/>
      <x/>
      <x v="4"/>
      <x v="2"/>
      <x v="22"/>
    </i>
    <i>
      <x v="35"/>
      <x v="17"/>
      <x v="1"/>
      <x v="15"/>
      <x v="22"/>
      <x v="4"/>
      <x v="2"/>
      <x v="29"/>
    </i>
    <i>
      <x v="36"/>
      <x v="15"/>
      <x v="1"/>
      <x v="20"/>
      <x v="35"/>
      <x v="4"/>
      <x v="2"/>
      <x v="25"/>
    </i>
    <i>
      <x v="37"/>
      <x v="18"/>
      <x v="1"/>
      <x v="13"/>
      <x v="33"/>
      <x v="4"/>
      <x v="2"/>
      <x v="13"/>
    </i>
    <i>
      <x v="38"/>
      <x v="44"/>
      <x v="1"/>
      <x v="43"/>
      <x v="34"/>
      <x/>
      <x v="5"/>
      <x v="7"/>
    </i>
    <i>
      <x v="39"/>
      <x v="43"/>
      <x v="1"/>
      <x v="28"/>
      <x v="38"/>
      <x/>
      <x v="5"/>
      <x v="4"/>
    </i>
    <i>
      <x v="40"/>
      <x v="49"/>
      <x/>
      <x v="24"/>
      <x v="21"/>
      <x/>
      <x v="5"/>
      <x v="2"/>
    </i>
    <i>
      <x v="41"/>
      <x v="46"/>
      <x/>
      <x v="11"/>
      <x v="40"/>
      <x v="7"/>
      <x v="5"/>
      <x v="20"/>
    </i>
    <i>
      <x v="42"/>
      <x v="48"/>
      <x/>
      <x v="2"/>
      <x v="4"/>
      <x v="7"/>
      <x v="5"/>
      <x v="7"/>
    </i>
    <i>
      <x v="43"/>
      <x v="47"/>
      <x/>
      <x v="21"/>
      <x v="10"/>
      <x v="7"/>
      <x v="5"/>
      <x v="2"/>
    </i>
    <i>
      <x v="44"/>
      <x v="38"/>
      <x/>
      <x v="29"/>
      <x v="5"/>
      <x v="6"/>
      <x/>
      <x v="23"/>
    </i>
    <i>
      <x v="45"/>
      <x/>
      <x v="1"/>
      <x v="27"/>
      <x v="20"/>
      <x v="6"/>
      <x/>
      <x v="4"/>
    </i>
    <i>
      <x v="46"/>
      <x v="37"/>
      <x/>
      <x v="33"/>
      <x v="12"/>
      <x v="6"/>
      <x/>
      <x v="4"/>
    </i>
    <i>
      <x v="47"/>
      <x v="7"/>
      <x/>
      <x v="40"/>
      <x v="46"/>
      <x v="8"/>
      <x v="6"/>
      <x v="17"/>
    </i>
    <i>
      <x v="48"/>
      <x v="8"/>
      <x v="1"/>
      <x v="26"/>
      <x v="37"/>
      <x v="8"/>
      <x v="6"/>
      <x v="5"/>
    </i>
    <i>
      <x v="49"/>
      <x v="42"/>
      <x v="1"/>
      <x v="39"/>
      <x v="43"/>
      <x v="3"/>
      <x v="4"/>
      <x v="28"/>
    </i>
  </rowItems>
  <colItems count="1">
    <i/>
  </colItems>
  <pageFields count="1">
    <pageField fld="16" hier="-1"/>
  </pageFields>
  <formats count="313">
    <format dxfId="313">
      <pivotArea type="all" dataOnly="0" outline="0" fieldPosition="0"/>
    </format>
    <format dxfId="312">
      <pivotArea field="0" type="button" dataOnly="0" labelOnly="1" outline="0" axis="axisRow" fieldPosition="0"/>
    </format>
    <format dxfId="311">
      <pivotArea field="1" type="button" dataOnly="0" labelOnly="1" outline="0" axis="axisRow" fieldPosition="1"/>
    </format>
    <format dxfId="310">
      <pivotArea field="8" type="button" dataOnly="0" labelOnly="1" outline="0" axis="axisRow" fieldPosition="2"/>
    </format>
    <format dxfId="309">
      <pivotArea field="12" type="button" dataOnly="0" labelOnly="1" outline="0" axis="axisRow" fieldPosition="3"/>
    </format>
    <format dxfId="308">
      <pivotArea field="10" type="button" dataOnly="0" labelOnly="1" outline="0" axis="axisRow" fieldPosition="5"/>
    </format>
    <format dxfId="307">
      <pivotArea field="11" type="button" dataOnly="0" labelOnly="1" outline="0" axis="axisRow" fieldPosition="6"/>
    </format>
    <format dxfId="306">
      <pivotArea field="17" type="button" dataOnly="0" labelOnly="1" outline="0" axis="axisRow" fieldPosition="7"/>
    </format>
    <format dxfId="305">
      <pivotArea dataOnly="0" labelOnly="1" outline="0" fieldPosition="0">
        <references count="1">
          <reference field="0" count="25">
            <x v="0"/>
            <x v="1"/>
            <x v="2"/>
            <x v="3"/>
            <x v="4"/>
            <x v="5"/>
            <x v="6"/>
            <x v="7"/>
            <x v="8"/>
            <x v="9"/>
            <x v="10"/>
            <x v="11"/>
            <x v="12"/>
            <x v="13"/>
            <x v="14"/>
            <x v="15"/>
            <x v="16"/>
            <x v="17"/>
            <x v="18"/>
            <x v="19"/>
            <x v="20"/>
            <x v="21"/>
            <x v="22"/>
            <x v="23"/>
            <x v="24"/>
          </reference>
        </references>
      </pivotArea>
    </format>
    <format dxfId="304">
      <pivotArea dataOnly="0" labelOnly="1" outline="0" fieldPosition="0">
        <references count="1">
          <reference field="0" count="25" defaultSubtotal="1">
            <x v="0"/>
            <x v="1"/>
            <x v="2"/>
            <x v="3"/>
            <x v="4"/>
            <x v="5"/>
            <x v="6"/>
            <x v="7"/>
            <x v="8"/>
            <x v="9"/>
            <x v="10"/>
            <x v="11"/>
            <x v="12"/>
            <x v="13"/>
            <x v="14"/>
            <x v="15"/>
            <x v="16"/>
            <x v="17"/>
            <x v="18"/>
            <x v="19"/>
            <x v="20"/>
            <x v="21"/>
            <x v="22"/>
            <x v="23"/>
            <x v="24"/>
          </reference>
        </references>
      </pivotArea>
    </format>
    <format dxfId="303">
      <pivotArea dataOnly="0" labelOnly="1" outline="0" fieldPosition="0">
        <references count="1">
          <reference field="0" count="25">
            <x v="25"/>
            <x v="26"/>
            <x v="27"/>
            <x v="28"/>
            <x v="29"/>
            <x v="30"/>
            <x v="31"/>
            <x v="32"/>
            <x v="33"/>
            <x v="34"/>
            <x v="35"/>
            <x v="36"/>
            <x v="37"/>
            <x v="38"/>
            <x v="39"/>
            <x v="40"/>
            <x v="41"/>
            <x v="42"/>
            <x v="43"/>
            <x v="44"/>
            <x v="45"/>
            <x v="46"/>
            <x v="47"/>
            <x v="48"/>
            <x v="49"/>
          </reference>
        </references>
      </pivotArea>
    </format>
    <format dxfId="302">
      <pivotArea dataOnly="0" labelOnly="1" outline="0" fieldPosition="0">
        <references count="1">
          <reference field="0" count="25" defaultSubtotal="1">
            <x v="25"/>
            <x v="26"/>
            <x v="27"/>
            <x v="28"/>
            <x v="29"/>
            <x v="30"/>
            <x v="31"/>
            <x v="32"/>
            <x v="33"/>
            <x v="34"/>
            <x v="35"/>
            <x v="36"/>
            <x v="37"/>
            <x v="38"/>
            <x v="39"/>
            <x v="40"/>
            <x v="41"/>
            <x v="42"/>
            <x v="43"/>
            <x v="44"/>
            <x v="45"/>
            <x v="46"/>
            <x v="47"/>
            <x v="48"/>
            <x v="49"/>
          </reference>
        </references>
      </pivotArea>
    </format>
    <format dxfId="301">
      <pivotArea dataOnly="0" labelOnly="1" grandRow="1" outline="0" fieldPosition="0"/>
    </format>
    <format dxfId="300">
      <pivotArea dataOnly="0" labelOnly="1" outline="0" fieldPosition="0">
        <references count="2">
          <reference field="0" count="1" selected="0">
            <x v="0"/>
          </reference>
          <reference field="1" count="1">
            <x v="32"/>
          </reference>
        </references>
      </pivotArea>
    </format>
    <format dxfId="299">
      <pivotArea dataOnly="0" labelOnly="1" outline="0" fieldPosition="0">
        <references count="2">
          <reference field="0" count="1" selected="0">
            <x v="0"/>
          </reference>
          <reference field="1" count="1" defaultSubtotal="1">
            <x v="32"/>
          </reference>
        </references>
      </pivotArea>
    </format>
    <format dxfId="298">
      <pivotArea dataOnly="0" labelOnly="1" outline="0" fieldPosition="0">
        <references count="2">
          <reference field="0" count="1" selected="0">
            <x v="1"/>
          </reference>
          <reference field="1" count="1">
            <x v="33"/>
          </reference>
        </references>
      </pivotArea>
    </format>
    <format dxfId="297">
      <pivotArea dataOnly="0" labelOnly="1" outline="0" fieldPosition="0">
        <references count="2">
          <reference field="0" count="1" selected="0">
            <x v="1"/>
          </reference>
          <reference field="1" count="1" defaultSubtotal="1">
            <x v="33"/>
          </reference>
        </references>
      </pivotArea>
    </format>
    <format dxfId="296">
      <pivotArea dataOnly="0" labelOnly="1" outline="0" fieldPosition="0">
        <references count="2">
          <reference field="0" count="1" selected="0">
            <x v="2"/>
          </reference>
          <reference field="1" count="1">
            <x v="45"/>
          </reference>
        </references>
      </pivotArea>
    </format>
    <format dxfId="295">
      <pivotArea dataOnly="0" labelOnly="1" outline="0" fieldPosition="0">
        <references count="2">
          <reference field="0" count="1" selected="0">
            <x v="2"/>
          </reference>
          <reference field="1" count="1" defaultSubtotal="1">
            <x v="45"/>
          </reference>
        </references>
      </pivotArea>
    </format>
    <format dxfId="294">
      <pivotArea dataOnly="0" labelOnly="1" outline="0" fieldPosition="0">
        <references count="2">
          <reference field="0" count="1" selected="0">
            <x v="3"/>
          </reference>
          <reference field="1" count="1">
            <x v="34"/>
          </reference>
        </references>
      </pivotArea>
    </format>
    <format dxfId="293">
      <pivotArea dataOnly="0" labelOnly="1" outline="0" fieldPosition="0">
        <references count="2">
          <reference field="0" count="1" selected="0">
            <x v="3"/>
          </reference>
          <reference field="1" count="1" defaultSubtotal="1">
            <x v="34"/>
          </reference>
        </references>
      </pivotArea>
    </format>
    <format dxfId="292">
      <pivotArea dataOnly="0" labelOnly="1" outline="0" fieldPosition="0">
        <references count="2">
          <reference field="0" count="1" selected="0">
            <x v="4"/>
          </reference>
          <reference field="1" count="1">
            <x v="3"/>
          </reference>
        </references>
      </pivotArea>
    </format>
    <format dxfId="291">
      <pivotArea dataOnly="0" labelOnly="1" outline="0" fieldPosition="0">
        <references count="2">
          <reference field="0" count="1" selected="0">
            <x v="4"/>
          </reference>
          <reference field="1" count="1" defaultSubtotal="1">
            <x v="3"/>
          </reference>
        </references>
      </pivotArea>
    </format>
    <format dxfId="290">
      <pivotArea dataOnly="0" labelOnly="1" outline="0" fieldPosition="0">
        <references count="2">
          <reference field="0" count="1" selected="0">
            <x v="5"/>
          </reference>
          <reference field="1" count="1">
            <x v="26"/>
          </reference>
        </references>
      </pivotArea>
    </format>
    <format dxfId="289">
      <pivotArea dataOnly="0" labelOnly="1" outline="0" fieldPosition="0">
        <references count="2">
          <reference field="0" count="1" selected="0">
            <x v="5"/>
          </reference>
          <reference field="1" count="1" defaultSubtotal="1">
            <x v="26"/>
          </reference>
        </references>
      </pivotArea>
    </format>
    <format dxfId="288">
      <pivotArea dataOnly="0" labelOnly="1" outline="0" fieldPosition="0">
        <references count="2">
          <reference field="0" count="1" selected="0">
            <x v="6"/>
          </reference>
          <reference field="1" count="1">
            <x v="31"/>
          </reference>
        </references>
      </pivotArea>
    </format>
    <format dxfId="287">
      <pivotArea dataOnly="0" labelOnly="1" outline="0" fieldPosition="0">
        <references count="2">
          <reference field="0" count="1" selected="0">
            <x v="6"/>
          </reference>
          <reference field="1" count="1" defaultSubtotal="1">
            <x v="31"/>
          </reference>
        </references>
      </pivotArea>
    </format>
    <format dxfId="286">
      <pivotArea dataOnly="0" labelOnly="1" outline="0" fieldPosition="0">
        <references count="2">
          <reference field="0" count="1" selected="0">
            <x v="7"/>
          </reference>
          <reference field="1" count="1">
            <x v="27"/>
          </reference>
        </references>
      </pivotArea>
    </format>
    <format dxfId="285">
      <pivotArea dataOnly="0" labelOnly="1" outline="0" fieldPosition="0">
        <references count="2">
          <reference field="0" count="1" selected="0">
            <x v="7"/>
          </reference>
          <reference field="1" count="1" defaultSubtotal="1">
            <x v="27"/>
          </reference>
        </references>
      </pivotArea>
    </format>
    <format dxfId="284">
      <pivotArea dataOnly="0" labelOnly="1" outline="0" fieldPosition="0">
        <references count="2">
          <reference field="0" count="1" selected="0">
            <x v="8"/>
          </reference>
          <reference field="1" count="1">
            <x v="30"/>
          </reference>
        </references>
      </pivotArea>
    </format>
    <format dxfId="283">
      <pivotArea dataOnly="0" labelOnly="1" outline="0" fieldPosition="0">
        <references count="2">
          <reference field="0" count="1" selected="0">
            <x v="8"/>
          </reference>
          <reference field="1" count="1" defaultSubtotal="1">
            <x v="30"/>
          </reference>
        </references>
      </pivotArea>
    </format>
    <format dxfId="282">
      <pivotArea dataOnly="0" labelOnly="1" outline="0" fieldPosition="0">
        <references count="2">
          <reference field="0" count="1" selected="0">
            <x v="9"/>
          </reference>
          <reference field="1" count="1">
            <x v="28"/>
          </reference>
        </references>
      </pivotArea>
    </format>
    <format dxfId="281">
      <pivotArea dataOnly="0" labelOnly="1" outline="0" fieldPosition="0">
        <references count="2">
          <reference field="0" count="1" selected="0">
            <x v="9"/>
          </reference>
          <reference field="1" count="1" defaultSubtotal="1">
            <x v="28"/>
          </reference>
        </references>
      </pivotArea>
    </format>
    <format dxfId="280">
      <pivotArea dataOnly="0" labelOnly="1" outline="0" fieldPosition="0">
        <references count="2">
          <reference field="0" count="1" selected="0">
            <x v="10"/>
          </reference>
          <reference field="1" count="1">
            <x v="41"/>
          </reference>
        </references>
      </pivotArea>
    </format>
    <format dxfId="279">
      <pivotArea dataOnly="0" labelOnly="1" outline="0" fieldPosition="0">
        <references count="2">
          <reference field="0" count="1" selected="0">
            <x v="10"/>
          </reference>
          <reference field="1" count="1" defaultSubtotal="1">
            <x v="41"/>
          </reference>
        </references>
      </pivotArea>
    </format>
    <format dxfId="278">
      <pivotArea dataOnly="0" labelOnly="1" outline="0" fieldPosition="0">
        <references count="2">
          <reference field="0" count="1" selected="0">
            <x v="11"/>
          </reference>
          <reference field="1" count="1">
            <x v="29"/>
          </reference>
        </references>
      </pivotArea>
    </format>
    <format dxfId="277">
      <pivotArea dataOnly="0" labelOnly="1" outline="0" fieldPosition="0">
        <references count="2">
          <reference field="0" count="1" selected="0">
            <x v="11"/>
          </reference>
          <reference field="1" count="1" defaultSubtotal="1">
            <x v="29"/>
          </reference>
        </references>
      </pivotArea>
    </format>
    <format dxfId="276">
      <pivotArea dataOnly="0" labelOnly="1" outline="0" fieldPosition="0">
        <references count="2">
          <reference field="0" count="1" selected="0">
            <x v="12"/>
          </reference>
          <reference field="1" count="1">
            <x v="36"/>
          </reference>
        </references>
      </pivotArea>
    </format>
    <format dxfId="275">
      <pivotArea dataOnly="0" labelOnly="1" outline="0" fieldPosition="0">
        <references count="2">
          <reference field="0" count="1" selected="0">
            <x v="12"/>
          </reference>
          <reference field="1" count="1" defaultSubtotal="1">
            <x v="36"/>
          </reference>
        </references>
      </pivotArea>
    </format>
    <format dxfId="274">
      <pivotArea dataOnly="0" labelOnly="1" outline="0" fieldPosition="0">
        <references count="2">
          <reference field="0" count="1" selected="0">
            <x v="13"/>
          </reference>
          <reference field="1" count="1">
            <x v="11"/>
          </reference>
        </references>
      </pivotArea>
    </format>
    <format dxfId="273">
      <pivotArea dataOnly="0" labelOnly="1" outline="0" fieldPosition="0">
        <references count="2">
          <reference field="0" count="1" selected="0">
            <x v="13"/>
          </reference>
          <reference field="1" count="1" defaultSubtotal="1">
            <x v="11"/>
          </reference>
        </references>
      </pivotArea>
    </format>
    <format dxfId="272">
      <pivotArea dataOnly="0" labelOnly="1" outline="0" fieldPosition="0">
        <references count="2">
          <reference field="0" count="1" selected="0">
            <x v="14"/>
          </reference>
          <reference field="1" count="1">
            <x v="40"/>
          </reference>
        </references>
      </pivotArea>
    </format>
    <format dxfId="271">
      <pivotArea dataOnly="0" labelOnly="1" outline="0" fieldPosition="0">
        <references count="2">
          <reference field="0" count="1" selected="0">
            <x v="14"/>
          </reference>
          <reference field="1" count="1" defaultSubtotal="1">
            <x v="40"/>
          </reference>
        </references>
      </pivotArea>
    </format>
    <format dxfId="270">
      <pivotArea dataOnly="0" labelOnly="1" outline="0" fieldPosition="0">
        <references count="2">
          <reference field="0" count="1" selected="0">
            <x v="15"/>
          </reference>
          <reference field="1" count="1">
            <x v="12"/>
          </reference>
        </references>
      </pivotArea>
    </format>
    <format dxfId="269">
      <pivotArea dataOnly="0" labelOnly="1" outline="0" fieldPosition="0">
        <references count="2">
          <reference field="0" count="1" selected="0">
            <x v="15"/>
          </reference>
          <reference field="1" count="1" defaultSubtotal="1">
            <x v="12"/>
          </reference>
        </references>
      </pivotArea>
    </format>
    <format dxfId="268">
      <pivotArea dataOnly="0" labelOnly="1" outline="0" fieldPosition="0">
        <references count="2">
          <reference field="0" count="1" selected="0">
            <x v="16"/>
          </reference>
          <reference field="1" count="1">
            <x v="13"/>
          </reference>
        </references>
      </pivotArea>
    </format>
    <format dxfId="267">
      <pivotArea dataOnly="0" labelOnly="1" outline="0" fieldPosition="0">
        <references count="2">
          <reference field="0" count="1" selected="0">
            <x v="16"/>
          </reference>
          <reference field="1" count="1" defaultSubtotal="1">
            <x v="13"/>
          </reference>
        </references>
      </pivotArea>
    </format>
    <format dxfId="266">
      <pivotArea dataOnly="0" labelOnly="1" outline="0" fieldPosition="0">
        <references count="2">
          <reference field="0" count="1" selected="0">
            <x v="17"/>
          </reference>
          <reference field="1" count="1">
            <x v="14"/>
          </reference>
        </references>
      </pivotArea>
    </format>
    <format dxfId="265">
      <pivotArea dataOnly="0" labelOnly="1" outline="0" fieldPosition="0">
        <references count="2">
          <reference field="0" count="1" selected="0">
            <x v="17"/>
          </reference>
          <reference field="1" count="1" defaultSubtotal="1">
            <x v="14"/>
          </reference>
        </references>
      </pivotArea>
    </format>
    <format dxfId="264">
      <pivotArea dataOnly="0" labelOnly="1" outline="0" fieldPosition="0">
        <references count="2">
          <reference field="0" count="1" selected="0">
            <x v="18"/>
          </reference>
          <reference field="1" count="1">
            <x v="2"/>
          </reference>
        </references>
      </pivotArea>
    </format>
    <format dxfId="263">
      <pivotArea dataOnly="0" labelOnly="1" outline="0" fieldPosition="0">
        <references count="2">
          <reference field="0" count="1" selected="0">
            <x v="18"/>
          </reference>
          <reference field="1" count="1" defaultSubtotal="1">
            <x v="2"/>
          </reference>
        </references>
      </pivotArea>
    </format>
    <format dxfId="262">
      <pivotArea dataOnly="0" labelOnly="1" outline="0" fieldPosition="0">
        <references count="2">
          <reference field="0" count="1" selected="0">
            <x v="19"/>
          </reference>
          <reference field="1" count="1">
            <x v="24"/>
          </reference>
        </references>
      </pivotArea>
    </format>
    <format dxfId="261">
      <pivotArea dataOnly="0" labelOnly="1" outline="0" fieldPosition="0">
        <references count="2">
          <reference field="0" count="1" selected="0">
            <x v="19"/>
          </reference>
          <reference field="1" count="1" defaultSubtotal="1">
            <x v="24"/>
          </reference>
        </references>
      </pivotArea>
    </format>
    <format dxfId="260">
      <pivotArea dataOnly="0" labelOnly="1" outline="0" fieldPosition="0">
        <references count="2">
          <reference field="0" count="1" selected="0">
            <x v="20"/>
          </reference>
          <reference field="1" count="1">
            <x v="25"/>
          </reference>
        </references>
      </pivotArea>
    </format>
    <format dxfId="259">
      <pivotArea dataOnly="0" labelOnly="1" outline="0" fieldPosition="0">
        <references count="2">
          <reference field="0" count="1" selected="0">
            <x v="20"/>
          </reference>
          <reference field="1" count="1" defaultSubtotal="1">
            <x v="25"/>
          </reference>
        </references>
      </pivotArea>
    </format>
    <format dxfId="258">
      <pivotArea dataOnly="0" labelOnly="1" outline="0" fieldPosition="0">
        <references count="2">
          <reference field="0" count="1" selected="0">
            <x v="21"/>
          </reference>
          <reference field="1" count="1">
            <x v="1"/>
          </reference>
        </references>
      </pivotArea>
    </format>
    <format dxfId="257">
      <pivotArea dataOnly="0" labelOnly="1" outline="0" fieldPosition="0">
        <references count="2">
          <reference field="0" count="1" selected="0">
            <x v="21"/>
          </reference>
          <reference field="1" count="1" defaultSubtotal="1">
            <x v="1"/>
          </reference>
        </references>
      </pivotArea>
    </format>
    <format dxfId="256">
      <pivotArea dataOnly="0" labelOnly="1" outline="0" fieldPosition="0">
        <references count="2">
          <reference field="0" count="1" selected="0">
            <x v="22"/>
          </reference>
          <reference field="1" count="1">
            <x v="4"/>
          </reference>
        </references>
      </pivotArea>
    </format>
    <format dxfId="255">
      <pivotArea dataOnly="0" labelOnly="1" outline="0" fieldPosition="0">
        <references count="2">
          <reference field="0" count="1" selected="0">
            <x v="22"/>
          </reference>
          <reference field="1" count="1" defaultSubtotal="1">
            <x v="4"/>
          </reference>
        </references>
      </pivotArea>
    </format>
    <format dxfId="254">
      <pivotArea dataOnly="0" labelOnly="1" outline="0" fieldPosition="0">
        <references count="2">
          <reference field="0" count="1" selected="0">
            <x v="23"/>
          </reference>
          <reference field="1" count="1">
            <x v="5"/>
          </reference>
        </references>
      </pivotArea>
    </format>
    <format dxfId="253">
      <pivotArea dataOnly="0" labelOnly="1" outline="0" fieldPosition="0">
        <references count="2">
          <reference field="0" count="1" selected="0">
            <x v="23"/>
          </reference>
          <reference field="1" count="1" defaultSubtotal="1">
            <x v="5"/>
          </reference>
        </references>
      </pivotArea>
    </format>
    <format dxfId="252">
      <pivotArea dataOnly="0" labelOnly="1" outline="0" fieldPosition="0">
        <references count="2">
          <reference field="0" count="1" selected="0">
            <x v="24"/>
          </reference>
          <reference field="1" count="1">
            <x v="6"/>
          </reference>
        </references>
      </pivotArea>
    </format>
    <format dxfId="251">
      <pivotArea dataOnly="0" labelOnly="1" outline="0" fieldPosition="0">
        <references count="2">
          <reference field="0" count="1" selected="0">
            <x v="24"/>
          </reference>
          <reference field="1" count="1" defaultSubtotal="1">
            <x v="6"/>
          </reference>
        </references>
      </pivotArea>
    </format>
    <format dxfId="250">
      <pivotArea dataOnly="0" labelOnly="1" outline="0" fieldPosition="0">
        <references count="2">
          <reference field="0" count="1" selected="0">
            <x v="25"/>
          </reference>
          <reference field="1" count="1">
            <x v="35"/>
          </reference>
        </references>
      </pivotArea>
    </format>
    <format dxfId="249">
      <pivotArea dataOnly="0" labelOnly="1" outline="0" fieldPosition="0">
        <references count="2">
          <reference field="0" count="1" selected="0">
            <x v="25"/>
          </reference>
          <reference field="1" count="1" defaultSubtotal="1">
            <x v="35"/>
          </reference>
        </references>
      </pivotArea>
    </format>
    <format dxfId="248">
      <pivotArea dataOnly="0" labelOnly="1" outline="0" fieldPosition="0">
        <references count="2">
          <reference field="0" count="1" selected="0">
            <x v="26"/>
          </reference>
          <reference field="1" count="1">
            <x v="9"/>
          </reference>
        </references>
      </pivotArea>
    </format>
    <format dxfId="247">
      <pivotArea dataOnly="0" labelOnly="1" outline="0" fieldPosition="0">
        <references count="2">
          <reference field="0" count="1" selected="0">
            <x v="26"/>
          </reference>
          <reference field="1" count="1" defaultSubtotal="1">
            <x v="9"/>
          </reference>
        </references>
      </pivotArea>
    </format>
    <format dxfId="246">
      <pivotArea dataOnly="0" labelOnly="1" outline="0" fieldPosition="0">
        <references count="2">
          <reference field="0" count="1" selected="0">
            <x v="27"/>
          </reference>
          <reference field="1" count="1">
            <x v="10"/>
          </reference>
        </references>
      </pivotArea>
    </format>
    <format dxfId="245">
      <pivotArea dataOnly="0" labelOnly="1" outline="0" fieldPosition="0">
        <references count="2">
          <reference field="0" count="1" selected="0">
            <x v="27"/>
          </reference>
          <reference field="1" count="1" defaultSubtotal="1">
            <x v="10"/>
          </reference>
        </references>
      </pivotArea>
    </format>
    <format dxfId="244">
      <pivotArea dataOnly="0" labelOnly="1" outline="0" fieldPosition="0">
        <references count="2">
          <reference field="0" count="1" selected="0">
            <x v="28"/>
          </reference>
          <reference field="1" count="1">
            <x v="39"/>
          </reference>
        </references>
      </pivotArea>
    </format>
    <format dxfId="243">
      <pivotArea dataOnly="0" labelOnly="1" outline="0" fieldPosition="0">
        <references count="2">
          <reference field="0" count="1" selected="0">
            <x v="28"/>
          </reference>
          <reference field="1" count="1" defaultSubtotal="1">
            <x v="39"/>
          </reference>
        </references>
      </pivotArea>
    </format>
    <format dxfId="242">
      <pivotArea dataOnly="0" labelOnly="1" outline="0" fieldPosition="0">
        <references count="2">
          <reference field="0" count="1" selected="0">
            <x v="29"/>
          </reference>
          <reference field="1" count="1">
            <x v="23"/>
          </reference>
        </references>
      </pivotArea>
    </format>
    <format dxfId="241">
      <pivotArea dataOnly="0" labelOnly="1" outline="0" fieldPosition="0">
        <references count="2">
          <reference field="0" count="1" selected="0">
            <x v="29"/>
          </reference>
          <reference field="1" count="1" defaultSubtotal="1">
            <x v="23"/>
          </reference>
        </references>
      </pivotArea>
    </format>
    <format dxfId="240">
      <pivotArea dataOnly="0" labelOnly="1" outline="0" fieldPosition="0">
        <references count="2">
          <reference field="0" count="1" selected="0">
            <x v="30"/>
          </reference>
          <reference field="1" count="1">
            <x v="22"/>
          </reference>
        </references>
      </pivotArea>
    </format>
    <format dxfId="239">
      <pivotArea dataOnly="0" labelOnly="1" outline="0" fieldPosition="0">
        <references count="2">
          <reference field="0" count="1" selected="0">
            <x v="30"/>
          </reference>
          <reference field="1" count="1" defaultSubtotal="1">
            <x v="22"/>
          </reference>
        </references>
      </pivotArea>
    </format>
    <format dxfId="238">
      <pivotArea dataOnly="0" labelOnly="1" outline="0" fieldPosition="0">
        <references count="2">
          <reference field="0" count="1" selected="0">
            <x v="31"/>
          </reference>
          <reference field="1" count="1">
            <x v="21"/>
          </reference>
        </references>
      </pivotArea>
    </format>
    <format dxfId="237">
      <pivotArea dataOnly="0" labelOnly="1" outline="0" fieldPosition="0">
        <references count="2">
          <reference field="0" count="1" selected="0">
            <x v="31"/>
          </reference>
          <reference field="1" count="1" defaultSubtotal="1">
            <x v="21"/>
          </reference>
        </references>
      </pivotArea>
    </format>
    <format dxfId="236">
      <pivotArea dataOnly="0" labelOnly="1" outline="0" fieldPosition="0">
        <references count="2">
          <reference field="0" count="1" selected="0">
            <x v="32"/>
          </reference>
          <reference field="1" count="1">
            <x v="19"/>
          </reference>
        </references>
      </pivotArea>
    </format>
    <format dxfId="235">
      <pivotArea dataOnly="0" labelOnly="1" outline="0" fieldPosition="0">
        <references count="2">
          <reference field="0" count="1" selected="0">
            <x v="32"/>
          </reference>
          <reference field="1" count="1" defaultSubtotal="1">
            <x v="19"/>
          </reference>
        </references>
      </pivotArea>
    </format>
    <format dxfId="234">
      <pivotArea dataOnly="0" labelOnly="1" outline="0" fieldPosition="0">
        <references count="2">
          <reference field="0" count="1" selected="0">
            <x v="33"/>
          </reference>
          <reference field="1" count="1">
            <x v="20"/>
          </reference>
        </references>
      </pivotArea>
    </format>
    <format dxfId="233">
      <pivotArea dataOnly="0" labelOnly="1" outline="0" fieldPosition="0">
        <references count="2">
          <reference field="0" count="1" selected="0">
            <x v="33"/>
          </reference>
          <reference field="1" count="1" defaultSubtotal="1">
            <x v="20"/>
          </reference>
        </references>
      </pivotArea>
    </format>
    <format dxfId="232">
      <pivotArea dataOnly="0" labelOnly="1" outline="0" fieldPosition="0">
        <references count="2">
          <reference field="0" count="1" selected="0">
            <x v="34"/>
          </reference>
          <reference field="1" count="1">
            <x v="16"/>
          </reference>
        </references>
      </pivotArea>
    </format>
    <format dxfId="231">
      <pivotArea dataOnly="0" labelOnly="1" outline="0" fieldPosition="0">
        <references count="2">
          <reference field="0" count="1" selected="0">
            <x v="34"/>
          </reference>
          <reference field="1" count="1" defaultSubtotal="1">
            <x v="16"/>
          </reference>
        </references>
      </pivotArea>
    </format>
    <format dxfId="230">
      <pivotArea dataOnly="0" labelOnly="1" outline="0" fieldPosition="0">
        <references count="2">
          <reference field="0" count="1" selected="0">
            <x v="35"/>
          </reference>
          <reference field="1" count="1">
            <x v="17"/>
          </reference>
        </references>
      </pivotArea>
    </format>
    <format dxfId="229">
      <pivotArea dataOnly="0" labelOnly="1" outline="0" fieldPosition="0">
        <references count="2">
          <reference field="0" count="1" selected="0">
            <x v="35"/>
          </reference>
          <reference field="1" count="1" defaultSubtotal="1">
            <x v="17"/>
          </reference>
        </references>
      </pivotArea>
    </format>
    <format dxfId="228">
      <pivotArea dataOnly="0" labelOnly="1" outline="0" fieldPosition="0">
        <references count="2">
          <reference field="0" count="1" selected="0">
            <x v="36"/>
          </reference>
          <reference field="1" count="1">
            <x v="15"/>
          </reference>
        </references>
      </pivotArea>
    </format>
    <format dxfId="227">
      <pivotArea dataOnly="0" labelOnly="1" outline="0" fieldPosition="0">
        <references count="2">
          <reference field="0" count="1" selected="0">
            <x v="36"/>
          </reference>
          <reference field="1" count="1" defaultSubtotal="1">
            <x v="15"/>
          </reference>
        </references>
      </pivotArea>
    </format>
    <format dxfId="226">
      <pivotArea dataOnly="0" labelOnly="1" outline="0" fieldPosition="0">
        <references count="2">
          <reference field="0" count="1" selected="0">
            <x v="37"/>
          </reference>
          <reference field="1" count="1">
            <x v="18"/>
          </reference>
        </references>
      </pivotArea>
    </format>
    <format dxfId="225">
      <pivotArea dataOnly="0" labelOnly="1" outline="0" fieldPosition="0">
        <references count="2">
          <reference field="0" count="1" selected="0">
            <x v="37"/>
          </reference>
          <reference field="1" count="1" defaultSubtotal="1">
            <x v="18"/>
          </reference>
        </references>
      </pivotArea>
    </format>
    <format dxfId="224">
      <pivotArea dataOnly="0" labelOnly="1" outline="0" fieldPosition="0">
        <references count="2">
          <reference field="0" count="1" selected="0">
            <x v="38"/>
          </reference>
          <reference field="1" count="1">
            <x v="44"/>
          </reference>
        </references>
      </pivotArea>
    </format>
    <format dxfId="223">
      <pivotArea dataOnly="0" labelOnly="1" outline="0" fieldPosition="0">
        <references count="2">
          <reference field="0" count="1" selected="0">
            <x v="38"/>
          </reference>
          <reference field="1" count="1" defaultSubtotal="1">
            <x v="44"/>
          </reference>
        </references>
      </pivotArea>
    </format>
    <format dxfId="222">
      <pivotArea dataOnly="0" labelOnly="1" outline="0" fieldPosition="0">
        <references count="2">
          <reference field="0" count="1" selected="0">
            <x v="39"/>
          </reference>
          <reference field="1" count="1">
            <x v="43"/>
          </reference>
        </references>
      </pivotArea>
    </format>
    <format dxfId="221">
      <pivotArea dataOnly="0" labelOnly="1" outline="0" fieldPosition="0">
        <references count="2">
          <reference field="0" count="1" selected="0">
            <x v="39"/>
          </reference>
          <reference field="1" count="1" defaultSubtotal="1">
            <x v="43"/>
          </reference>
        </references>
      </pivotArea>
    </format>
    <format dxfId="220">
      <pivotArea dataOnly="0" labelOnly="1" outline="0" fieldPosition="0">
        <references count="2">
          <reference field="0" count="1" selected="0">
            <x v="40"/>
          </reference>
          <reference field="1" count="1">
            <x v="49"/>
          </reference>
        </references>
      </pivotArea>
    </format>
    <format dxfId="219">
      <pivotArea dataOnly="0" labelOnly="1" outline="0" fieldPosition="0">
        <references count="2">
          <reference field="0" count="1" selected="0">
            <x v="40"/>
          </reference>
          <reference field="1" count="1" defaultSubtotal="1">
            <x v="49"/>
          </reference>
        </references>
      </pivotArea>
    </format>
    <format dxfId="218">
      <pivotArea dataOnly="0" labelOnly="1" outline="0" fieldPosition="0">
        <references count="2">
          <reference field="0" count="1" selected="0">
            <x v="41"/>
          </reference>
          <reference field="1" count="1">
            <x v="46"/>
          </reference>
        </references>
      </pivotArea>
    </format>
    <format dxfId="217">
      <pivotArea dataOnly="0" labelOnly="1" outline="0" fieldPosition="0">
        <references count="2">
          <reference field="0" count="1" selected="0">
            <x v="41"/>
          </reference>
          <reference field="1" count="1" defaultSubtotal="1">
            <x v="46"/>
          </reference>
        </references>
      </pivotArea>
    </format>
    <format dxfId="216">
      <pivotArea dataOnly="0" labelOnly="1" outline="0" fieldPosition="0">
        <references count="2">
          <reference field="0" count="1" selected="0">
            <x v="42"/>
          </reference>
          <reference field="1" count="1">
            <x v="48"/>
          </reference>
        </references>
      </pivotArea>
    </format>
    <format dxfId="215">
      <pivotArea dataOnly="0" labelOnly="1" outline="0" fieldPosition="0">
        <references count="2">
          <reference field="0" count="1" selected="0">
            <x v="42"/>
          </reference>
          <reference field="1" count="1" defaultSubtotal="1">
            <x v="48"/>
          </reference>
        </references>
      </pivotArea>
    </format>
    <format dxfId="214">
      <pivotArea dataOnly="0" labelOnly="1" outline="0" fieldPosition="0">
        <references count="2">
          <reference field="0" count="1" selected="0">
            <x v="43"/>
          </reference>
          <reference field="1" count="1">
            <x v="47"/>
          </reference>
        </references>
      </pivotArea>
    </format>
    <format dxfId="213">
      <pivotArea dataOnly="0" labelOnly="1" outline="0" fieldPosition="0">
        <references count="2">
          <reference field="0" count="1" selected="0">
            <x v="43"/>
          </reference>
          <reference field="1" count="1" defaultSubtotal="1">
            <x v="47"/>
          </reference>
        </references>
      </pivotArea>
    </format>
    <format dxfId="212">
      <pivotArea dataOnly="0" labelOnly="1" outline="0" fieldPosition="0">
        <references count="2">
          <reference field="0" count="1" selected="0">
            <x v="44"/>
          </reference>
          <reference field="1" count="1">
            <x v="38"/>
          </reference>
        </references>
      </pivotArea>
    </format>
    <format dxfId="211">
      <pivotArea dataOnly="0" labelOnly="1" outline="0" fieldPosition="0">
        <references count="2">
          <reference field="0" count="1" selected="0">
            <x v="44"/>
          </reference>
          <reference field="1" count="1" defaultSubtotal="1">
            <x v="38"/>
          </reference>
        </references>
      </pivotArea>
    </format>
    <format dxfId="210">
      <pivotArea dataOnly="0" labelOnly="1" outline="0" fieldPosition="0">
        <references count="2">
          <reference field="0" count="1" selected="0">
            <x v="45"/>
          </reference>
          <reference field="1" count="1">
            <x v="0"/>
          </reference>
        </references>
      </pivotArea>
    </format>
    <format dxfId="209">
      <pivotArea dataOnly="0" labelOnly="1" outline="0" fieldPosition="0">
        <references count="2">
          <reference field="0" count="1" selected="0">
            <x v="45"/>
          </reference>
          <reference field="1" count="1" defaultSubtotal="1">
            <x v="0"/>
          </reference>
        </references>
      </pivotArea>
    </format>
    <format dxfId="208">
      <pivotArea dataOnly="0" labelOnly="1" outline="0" fieldPosition="0">
        <references count="2">
          <reference field="0" count="1" selected="0">
            <x v="46"/>
          </reference>
          <reference field="1" count="1">
            <x v="37"/>
          </reference>
        </references>
      </pivotArea>
    </format>
    <format dxfId="207">
      <pivotArea dataOnly="0" labelOnly="1" outline="0" fieldPosition="0">
        <references count="2">
          <reference field="0" count="1" selected="0">
            <x v="46"/>
          </reference>
          <reference field="1" count="1" defaultSubtotal="1">
            <x v="37"/>
          </reference>
        </references>
      </pivotArea>
    </format>
    <format dxfId="206">
      <pivotArea dataOnly="0" labelOnly="1" outline="0" fieldPosition="0">
        <references count="2">
          <reference field="0" count="1" selected="0">
            <x v="47"/>
          </reference>
          <reference field="1" count="1">
            <x v="7"/>
          </reference>
        </references>
      </pivotArea>
    </format>
    <format dxfId="205">
      <pivotArea dataOnly="0" labelOnly="1" outline="0" fieldPosition="0">
        <references count="2">
          <reference field="0" count="1" selected="0">
            <x v="47"/>
          </reference>
          <reference field="1" count="1" defaultSubtotal="1">
            <x v="7"/>
          </reference>
        </references>
      </pivotArea>
    </format>
    <format dxfId="204">
      <pivotArea dataOnly="0" labelOnly="1" outline="0" fieldPosition="0">
        <references count="2">
          <reference field="0" count="1" selected="0">
            <x v="48"/>
          </reference>
          <reference field="1" count="1">
            <x v="8"/>
          </reference>
        </references>
      </pivotArea>
    </format>
    <format dxfId="203">
      <pivotArea dataOnly="0" labelOnly="1" outline="0" fieldPosition="0">
        <references count="2">
          <reference field="0" count="1" selected="0">
            <x v="48"/>
          </reference>
          <reference field="1" count="1" defaultSubtotal="1">
            <x v="8"/>
          </reference>
        </references>
      </pivotArea>
    </format>
    <format dxfId="202">
      <pivotArea dataOnly="0" labelOnly="1" outline="0" fieldPosition="0">
        <references count="2">
          <reference field="0" count="1" selected="0">
            <x v="49"/>
          </reference>
          <reference field="1" count="1">
            <x v="42"/>
          </reference>
        </references>
      </pivotArea>
    </format>
    <format dxfId="201">
      <pivotArea dataOnly="0" labelOnly="1" outline="0" fieldPosition="0">
        <references count="2">
          <reference field="0" count="1" selected="0">
            <x v="49"/>
          </reference>
          <reference field="1" count="1" defaultSubtotal="1">
            <x v="42"/>
          </reference>
        </references>
      </pivotArea>
    </format>
    <format dxfId="200">
      <pivotArea dataOnly="0" labelOnly="1" outline="0" fieldPosition="0">
        <references count="3">
          <reference field="0" count="1" selected="0">
            <x v="0"/>
          </reference>
          <reference field="1" count="1" selected="0">
            <x v="32"/>
          </reference>
          <reference field="8" count="1">
            <x v="0"/>
          </reference>
        </references>
      </pivotArea>
    </format>
    <format dxfId="199">
      <pivotArea dataOnly="0" labelOnly="1" outline="0" fieldPosition="0">
        <references count="3">
          <reference field="0" count="1" selected="0">
            <x v="0"/>
          </reference>
          <reference field="1" count="1" selected="0">
            <x v="32"/>
          </reference>
          <reference field="8" count="1" defaultSubtotal="1">
            <x v="0"/>
          </reference>
        </references>
      </pivotArea>
    </format>
    <format dxfId="198">
      <pivotArea dataOnly="0" labelOnly="1" outline="0" fieldPosition="0">
        <references count="3">
          <reference field="0" count="1" selected="0">
            <x v="1"/>
          </reference>
          <reference field="1" count="1" selected="0">
            <x v="33"/>
          </reference>
          <reference field="8" count="1">
            <x v="0"/>
          </reference>
        </references>
      </pivotArea>
    </format>
    <format dxfId="197">
      <pivotArea dataOnly="0" labelOnly="1" outline="0" fieldPosition="0">
        <references count="3">
          <reference field="0" count="1" selected="0">
            <x v="1"/>
          </reference>
          <reference field="1" count="1" selected="0">
            <x v="33"/>
          </reference>
          <reference field="8" count="1" defaultSubtotal="1">
            <x v="0"/>
          </reference>
        </references>
      </pivotArea>
    </format>
    <format dxfId="196">
      <pivotArea dataOnly="0" labelOnly="1" outline="0" fieldPosition="0">
        <references count="3">
          <reference field="0" count="1" selected="0">
            <x v="2"/>
          </reference>
          <reference field="1" count="1" selected="0">
            <x v="45"/>
          </reference>
          <reference field="8" count="1">
            <x v="1"/>
          </reference>
        </references>
      </pivotArea>
    </format>
    <format dxfId="195">
      <pivotArea dataOnly="0" labelOnly="1" outline="0" fieldPosition="0">
        <references count="3">
          <reference field="0" count="1" selected="0">
            <x v="2"/>
          </reference>
          <reference field="1" count="1" selected="0">
            <x v="45"/>
          </reference>
          <reference field="8" count="1" defaultSubtotal="1">
            <x v="1"/>
          </reference>
        </references>
      </pivotArea>
    </format>
    <format dxfId="194">
      <pivotArea dataOnly="0" labelOnly="1" outline="0" fieldPosition="0">
        <references count="3">
          <reference field="0" count="1" selected="0">
            <x v="3"/>
          </reference>
          <reference field="1" count="1" selected="0">
            <x v="34"/>
          </reference>
          <reference field="8" count="1">
            <x v="0"/>
          </reference>
        </references>
      </pivotArea>
    </format>
    <format dxfId="193">
      <pivotArea dataOnly="0" labelOnly="1" outline="0" fieldPosition="0">
        <references count="3">
          <reference field="0" count="1" selected="0">
            <x v="3"/>
          </reference>
          <reference field="1" count="1" selected="0">
            <x v="34"/>
          </reference>
          <reference field="8" count="1" defaultSubtotal="1">
            <x v="0"/>
          </reference>
        </references>
      </pivotArea>
    </format>
    <format dxfId="192">
      <pivotArea dataOnly="0" labelOnly="1" outline="0" fieldPosition="0">
        <references count="3">
          <reference field="0" count="1" selected="0">
            <x v="4"/>
          </reference>
          <reference field="1" count="1" selected="0">
            <x v="3"/>
          </reference>
          <reference field="8" count="1">
            <x v="1"/>
          </reference>
        </references>
      </pivotArea>
    </format>
    <format dxfId="191">
      <pivotArea dataOnly="0" labelOnly="1" outline="0" fieldPosition="0">
        <references count="3">
          <reference field="0" count="1" selected="0">
            <x v="4"/>
          </reference>
          <reference field="1" count="1" selected="0">
            <x v="3"/>
          </reference>
          <reference field="8" count="1" defaultSubtotal="1">
            <x v="1"/>
          </reference>
        </references>
      </pivotArea>
    </format>
    <format dxfId="190">
      <pivotArea dataOnly="0" labelOnly="1" outline="0" fieldPosition="0">
        <references count="3">
          <reference field="0" count="1" selected="0">
            <x v="5"/>
          </reference>
          <reference field="1" count="1" selected="0">
            <x v="26"/>
          </reference>
          <reference field="8" count="1">
            <x v="1"/>
          </reference>
        </references>
      </pivotArea>
    </format>
    <format dxfId="189">
      <pivotArea dataOnly="0" labelOnly="1" outline="0" fieldPosition="0">
        <references count="3">
          <reference field="0" count="1" selected="0">
            <x v="5"/>
          </reference>
          <reference field="1" count="1" selected="0">
            <x v="26"/>
          </reference>
          <reference field="8" count="1" defaultSubtotal="1">
            <x v="1"/>
          </reference>
        </references>
      </pivotArea>
    </format>
    <format dxfId="188">
      <pivotArea dataOnly="0" labelOnly="1" outline="0" fieldPosition="0">
        <references count="3">
          <reference field="0" count="1" selected="0">
            <x v="6"/>
          </reference>
          <reference field="1" count="1" selected="0">
            <x v="31"/>
          </reference>
          <reference field="8" count="1">
            <x v="0"/>
          </reference>
        </references>
      </pivotArea>
    </format>
    <format dxfId="187">
      <pivotArea dataOnly="0" labelOnly="1" outline="0" fieldPosition="0">
        <references count="3">
          <reference field="0" count="1" selected="0">
            <x v="6"/>
          </reference>
          <reference field="1" count="1" selected="0">
            <x v="31"/>
          </reference>
          <reference field="8" count="1" defaultSubtotal="1">
            <x v="0"/>
          </reference>
        </references>
      </pivotArea>
    </format>
    <format dxfId="186">
      <pivotArea dataOnly="0" labelOnly="1" outline="0" fieldPosition="0">
        <references count="3">
          <reference field="0" count="1" selected="0">
            <x v="7"/>
          </reference>
          <reference field="1" count="1" selected="0">
            <x v="27"/>
          </reference>
          <reference field="8" count="1">
            <x v="1"/>
          </reference>
        </references>
      </pivotArea>
    </format>
    <format dxfId="185">
      <pivotArea dataOnly="0" labelOnly="1" outline="0" fieldPosition="0">
        <references count="3">
          <reference field="0" count="1" selected="0">
            <x v="7"/>
          </reference>
          <reference field="1" count="1" selected="0">
            <x v="27"/>
          </reference>
          <reference field="8" count="1" defaultSubtotal="1">
            <x v="1"/>
          </reference>
        </references>
      </pivotArea>
    </format>
    <format dxfId="184">
      <pivotArea dataOnly="0" labelOnly="1" outline="0" fieldPosition="0">
        <references count="3">
          <reference field="0" count="1" selected="0">
            <x v="8"/>
          </reference>
          <reference field="1" count="1" selected="0">
            <x v="30"/>
          </reference>
          <reference field="8" count="1">
            <x v="0"/>
          </reference>
        </references>
      </pivotArea>
    </format>
    <format dxfId="183">
      <pivotArea dataOnly="0" labelOnly="1" outline="0" fieldPosition="0">
        <references count="3">
          <reference field="0" count="1" selected="0">
            <x v="8"/>
          </reference>
          <reference field="1" count="1" selected="0">
            <x v="30"/>
          </reference>
          <reference field="8" count="1" defaultSubtotal="1">
            <x v="0"/>
          </reference>
        </references>
      </pivotArea>
    </format>
    <format dxfId="182">
      <pivotArea dataOnly="0" labelOnly="1" outline="0" fieldPosition="0">
        <references count="3">
          <reference field="0" count="1" selected="0">
            <x v="9"/>
          </reference>
          <reference field="1" count="1" selected="0">
            <x v="28"/>
          </reference>
          <reference field="8" count="1">
            <x v="1"/>
          </reference>
        </references>
      </pivotArea>
    </format>
    <format dxfId="181">
      <pivotArea dataOnly="0" labelOnly="1" outline="0" fieldPosition="0">
        <references count="3">
          <reference field="0" count="1" selected="0">
            <x v="9"/>
          </reference>
          <reference field="1" count="1" selected="0">
            <x v="28"/>
          </reference>
          <reference field="8" count="1" defaultSubtotal="1">
            <x v="1"/>
          </reference>
        </references>
      </pivotArea>
    </format>
    <format dxfId="180">
      <pivotArea dataOnly="0" labelOnly="1" outline="0" fieldPosition="0">
        <references count="3">
          <reference field="0" count="1" selected="0">
            <x v="10"/>
          </reference>
          <reference field="1" count="1" selected="0">
            <x v="41"/>
          </reference>
          <reference field="8" count="1">
            <x v="1"/>
          </reference>
        </references>
      </pivotArea>
    </format>
    <format dxfId="179">
      <pivotArea dataOnly="0" labelOnly="1" outline="0" fieldPosition="0">
        <references count="3">
          <reference field="0" count="1" selected="0">
            <x v="10"/>
          </reference>
          <reference field="1" count="1" selected="0">
            <x v="41"/>
          </reference>
          <reference field="8" count="1" defaultSubtotal="1">
            <x v="1"/>
          </reference>
        </references>
      </pivotArea>
    </format>
    <format dxfId="178">
      <pivotArea dataOnly="0" labelOnly="1" outline="0" fieldPosition="0">
        <references count="3">
          <reference field="0" count="1" selected="0">
            <x v="11"/>
          </reference>
          <reference field="1" count="1" selected="0">
            <x v="29"/>
          </reference>
          <reference field="8" count="1">
            <x v="0"/>
          </reference>
        </references>
      </pivotArea>
    </format>
    <format dxfId="177">
      <pivotArea dataOnly="0" labelOnly="1" outline="0" fieldPosition="0">
        <references count="3">
          <reference field="0" count="1" selected="0">
            <x v="11"/>
          </reference>
          <reference field="1" count="1" selected="0">
            <x v="29"/>
          </reference>
          <reference field="8" count="1" defaultSubtotal="1">
            <x v="0"/>
          </reference>
        </references>
      </pivotArea>
    </format>
    <format dxfId="176">
      <pivotArea dataOnly="0" labelOnly="1" outline="0" fieldPosition="0">
        <references count="3">
          <reference field="0" count="1" selected="0">
            <x v="12"/>
          </reference>
          <reference field="1" count="1" selected="0">
            <x v="36"/>
          </reference>
          <reference field="8" count="1">
            <x v="0"/>
          </reference>
        </references>
      </pivotArea>
    </format>
    <format dxfId="175">
      <pivotArea dataOnly="0" labelOnly="1" outline="0" fieldPosition="0">
        <references count="3">
          <reference field="0" count="1" selected="0">
            <x v="12"/>
          </reference>
          <reference field="1" count="1" selected="0">
            <x v="36"/>
          </reference>
          <reference field="8" count="1" defaultSubtotal="1">
            <x v="0"/>
          </reference>
        </references>
      </pivotArea>
    </format>
    <format dxfId="174">
      <pivotArea dataOnly="0" labelOnly="1" outline="0" fieldPosition="0">
        <references count="3">
          <reference field="0" count="1" selected="0">
            <x v="13"/>
          </reference>
          <reference field="1" count="1" selected="0">
            <x v="11"/>
          </reference>
          <reference field="8" count="1">
            <x v="1"/>
          </reference>
        </references>
      </pivotArea>
    </format>
    <format dxfId="173">
      <pivotArea dataOnly="0" labelOnly="1" outline="0" fieldPosition="0">
        <references count="3">
          <reference field="0" count="1" selected="0">
            <x v="13"/>
          </reference>
          <reference field="1" count="1" selected="0">
            <x v="11"/>
          </reference>
          <reference field="8" count="1" defaultSubtotal="1">
            <x v="1"/>
          </reference>
        </references>
      </pivotArea>
    </format>
    <format dxfId="172">
      <pivotArea dataOnly="0" labelOnly="1" outline="0" fieldPosition="0">
        <references count="3">
          <reference field="0" count="1" selected="0">
            <x v="14"/>
          </reference>
          <reference field="1" count="1" selected="0">
            <x v="40"/>
          </reference>
          <reference field="8" count="1">
            <x v="0"/>
          </reference>
        </references>
      </pivotArea>
    </format>
    <format dxfId="171">
      <pivotArea dataOnly="0" labelOnly="1" outline="0" fieldPosition="0">
        <references count="3">
          <reference field="0" count="1" selected="0">
            <x v="14"/>
          </reference>
          <reference field="1" count="1" selected="0">
            <x v="40"/>
          </reference>
          <reference field="8" count="1" defaultSubtotal="1">
            <x v="0"/>
          </reference>
        </references>
      </pivotArea>
    </format>
    <format dxfId="170">
      <pivotArea dataOnly="0" labelOnly="1" outline="0" fieldPosition="0">
        <references count="3">
          <reference field="0" count="1" selected="0">
            <x v="15"/>
          </reference>
          <reference field="1" count="1" selected="0">
            <x v="12"/>
          </reference>
          <reference field="8" count="1">
            <x v="1"/>
          </reference>
        </references>
      </pivotArea>
    </format>
    <format dxfId="169">
      <pivotArea dataOnly="0" labelOnly="1" outline="0" fieldPosition="0">
        <references count="3">
          <reference field="0" count="1" selected="0">
            <x v="15"/>
          </reference>
          <reference field="1" count="1" selected="0">
            <x v="12"/>
          </reference>
          <reference field="8" count="1" defaultSubtotal="1">
            <x v="1"/>
          </reference>
        </references>
      </pivotArea>
    </format>
    <format dxfId="168">
      <pivotArea dataOnly="0" labelOnly="1" outline="0" fieldPosition="0">
        <references count="3">
          <reference field="0" count="1" selected="0">
            <x v="16"/>
          </reference>
          <reference field="1" count="1" selected="0">
            <x v="13"/>
          </reference>
          <reference field="8" count="1">
            <x v="1"/>
          </reference>
        </references>
      </pivotArea>
    </format>
    <format dxfId="167">
      <pivotArea dataOnly="0" labelOnly="1" outline="0" fieldPosition="0">
        <references count="3">
          <reference field="0" count="1" selected="0">
            <x v="16"/>
          </reference>
          <reference field="1" count="1" selected="0">
            <x v="13"/>
          </reference>
          <reference field="8" count="1" defaultSubtotal="1">
            <x v="1"/>
          </reference>
        </references>
      </pivotArea>
    </format>
    <format dxfId="166">
      <pivotArea dataOnly="0" labelOnly="1" outline="0" fieldPosition="0">
        <references count="3">
          <reference field="0" count="1" selected="0">
            <x v="17"/>
          </reference>
          <reference field="1" count="1" selected="0">
            <x v="14"/>
          </reference>
          <reference field="8" count="1">
            <x v="1"/>
          </reference>
        </references>
      </pivotArea>
    </format>
    <format dxfId="165">
      <pivotArea dataOnly="0" labelOnly="1" outline="0" fieldPosition="0">
        <references count="3">
          <reference field="0" count="1" selected="0">
            <x v="17"/>
          </reference>
          <reference field="1" count="1" selected="0">
            <x v="14"/>
          </reference>
          <reference field="8" count="1" defaultSubtotal="1">
            <x v="1"/>
          </reference>
        </references>
      </pivotArea>
    </format>
    <format dxfId="164">
      <pivotArea dataOnly="0" labelOnly="1" outline="0" fieldPosition="0">
        <references count="3">
          <reference field="0" count="1" selected="0">
            <x v="18"/>
          </reference>
          <reference field="1" count="1" selected="0">
            <x v="2"/>
          </reference>
          <reference field="8" count="1">
            <x v="0"/>
          </reference>
        </references>
      </pivotArea>
    </format>
    <format dxfId="163">
      <pivotArea dataOnly="0" labelOnly="1" outline="0" fieldPosition="0">
        <references count="3">
          <reference field="0" count="1" selected="0">
            <x v="18"/>
          </reference>
          <reference field="1" count="1" selected="0">
            <x v="2"/>
          </reference>
          <reference field="8" count="1" defaultSubtotal="1">
            <x v="0"/>
          </reference>
        </references>
      </pivotArea>
    </format>
    <format dxfId="162">
      <pivotArea dataOnly="0" labelOnly="1" outline="0" fieldPosition="0">
        <references count="3">
          <reference field="0" count="1" selected="0">
            <x v="19"/>
          </reference>
          <reference field="1" count="1" selected="0">
            <x v="24"/>
          </reference>
          <reference field="8" count="1">
            <x v="1"/>
          </reference>
        </references>
      </pivotArea>
    </format>
    <format dxfId="161">
      <pivotArea dataOnly="0" labelOnly="1" outline="0" fieldPosition="0">
        <references count="3">
          <reference field="0" count="1" selected="0">
            <x v="19"/>
          </reference>
          <reference field="1" count="1" selected="0">
            <x v="24"/>
          </reference>
          <reference field="8" count="1" defaultSubtotal="1">
            <x v="1"/>
          </reference>
        </references>
      </pivotArea>
    </format>
    <format dxfId="160">
      <pivotArea dataOnly="0" labelOnly="1" outline="0" fieldPosition="0">
        <references count="3">
          <reference field="0" count="1" selected="0">
            <x v="20"/>
          </reference>
          <reference field="1" count="1" selected="0">
            <x v="25"/>
          </reference>
          <reference field="8" count="1">
            <x v="1"/>
          </reference>
        </references>
      </pivotArea>
    </format>
    <format dxfId="159">
      <pivotArea dataOnly="0" labelOnly="1" outline="0" fieldPosition="0">
        <references count="3">
          <reference field="0" count="1" selected="0">
            <x v="20"/>
          </reference>
          <reference field="1" count="1" selected="0">
            <x v="25"/>
          </reference>
          <reference field="8" count="1" defaultSubtotal="1">
            <x v="1"/>
          </reference>
        </references>
      </pivotArea>
    </format>
    <format dxfId="158">
      <pivotArea dataOnly="0" labelOnly="1" outline="0" fieldPosition="0">
        <references count="3">
          <reference field="0" count="1" selected="0">
            <x v="21"/>
          </reference>
          <reference field="1" count="1" selected="0">
            <x v="1"/>
          </reference>
          <reference field="8" count="1">
            <x v="0"/>
          </reference>
        </references>
      </pivotArea>
    </format>
    <format dxfId="157">
      <pivotArea dataOnly="0" labelOnly="1" outline="0" fieldPosition="0">
        <references count="3">
          <reference field="0" count="1" selected="0">
            <x v="21"/>
          </reference>
          <reference field="1" count="1" selected="0">
            <x v="1"/>
          </reference>
          <reference field="8" count="1" defaultSubtotal="1">
            <x v="0"/>
          </reference>
        </references>
      </pivotArea>
    </format>
    <format dxfId="156">
      <pivotArea dataOnly="0" labelOnly="1" outline="0" fieldPosition="0">
        <references count="3">
          <reference field="0" count="1" selected="0">
            <x v="22"/>
          </reference>
          <reference field="1" count="1" selected="0">
            <x v="4"/>
          </reference>
          <reference field="8" count="1">
            <x v="0"/>
          </reference>
        </references>
      </pivotArea>
    </format>
    <format dxfId="155">
      <pivotArea dataOnly="0" labelOnly="1" outline="0" fieldPosition="0">
        <references count="3">
          <reference field="0" count="1" selected="0">
            <x v="22"/>
          </reference>
          <reference field="1" count="1" selected="0">
            <x v="4"/>
          </reference>
          <reference field="8" count="1" defaultSubtotal="1">
            <x v="0"/>
          </reference>
        </references>
      </pivotArea>
    </format>
    <format dxfId="154">
      <pivotArea dataOnly="0" labelOnly="1" outline="0" fieldPosition="0">
        <references count="3">
          <reference field="0" count="1" selected="0">
            <x v="23"/>
          </reference>
          <reference field="1" count="1" selected="0">
            <x v="5"/>
          </reference>
          <reference field="8" count="1">
            <x v="0"/>
          </reference>
        </references>
      </pivotArea>
    </format>
    <format dxfId="153">
      <pivotArea dataOnly="0" labelOnly="1" outline="0" fieldPosition="0">
        <references count="3">
          <reference field="0" count="1" selected="0">
            <x v="23"/>
          </reference>
          <reference field="1" count="1" selected="0">
            <x v="5"/>
          </reference>
          <reference field="8" count="1" defaultSubtotal="1">
            <x v="0"/>
          </reference>
        </references>
      </pivotArea>
    </format>
    <format dxfId="152">
      <pivotArea dataOnly="0" labelOnly="1" outline="0" fieldPosition="0">
        <references count="3">
          <reference field="0" count="1" selected="0">
            <x v="24"/>
          </reference>
          <reference field="1" count="1" selected="0">
            <x v="6"/>
          </reference>
          <reference field="8" count="1">
            <x v="0"/>
          </reference>
        </references>
      </pivotArea>
    </format>
    <format dxfId="151">
      <pivotArea dataOnly="0" labelOnly="1" outline="0" fieldPosition="0">
        <references count="3">
          <reference field="0" count="1" selected="0">
            <x v="24"/>
          </reference>
          <reference field="1" count="1" selected="0">
            <x v="6"/>
          </reference>
          <reference field="8" count="1" defaultSubtotal="1">
            <x v="0"/>
          </reference>
        </references>
      </pivotArea>
    </format>
    <format dxfId="150">
      <pivotArea dataOnly="0" labelOnly="1" outline="0" fieldPosition="0">
        <references count="3">
          <reference field="0" count="1" selected="0">
            <x v="25"/>
          </reference>
          <reference field="1" count="1" selected="0">
            <x v="35"/>
          </reference>
          <reference field="8" count="1">
            <x v="0"/>
          </reference>
        </references>
      </pivotArea>
    </format>
    <format dxfId="149">
      <pivotArea dataOnly="0" labelOnly="1" outline="0" fieldPosition="0">
        <references count="3">
          <reference field="0" count="1" selected="0">
            <x v="25"/>
          </reference>
          <reference field="1" count="1" selected="0">
            <x v="35"/>
          </reference>
          <reference field="8" count="1" defaultSubtotal="1">
            <x v="0"/>
          </reference>
        </references>
      </pivotArea>
    </format>
    <format dxfId="148">
      <pivotArea dataOnly="0" labelOnly="1" outline="0" fieldPosition="0">
        <references count="3">
          <reference field="0" count="1" selected="0">
            <x v="26"/>
          </reference>
          <reference field="1" count="1" selected="0">
            <x v="9"/>
          </reference>
          <reference field="8" count="1">
            <x v="1"/>
          </reference>
        </references>
      </pivotArea>
    </format>
    <format dxfId="147">
      <pivotArea dataOnly="0" labelOnly="1" outline="0" fieldPosition="0">
        <references count="3">
          <reference field="0" count="1" selected="0">
            <x v="26"/>
          </reference>
          <reference field="1" count="1" selected="0">
            <x v="9"/>
          </reference>
          <reference field="8" count="1" defaultSubtotal="1">
            <x v="1"/>
          </reference>
        </references>
      </pivotArea>
    </format>
    <format dxfId="146">
      <pivotArea dataOnly="0" labelOnly="1" outline="0" fieldPosition="0">
        <references count="3">
          <reference field="0" count="1" selected="0">
            <x v="27"/>
          </reference>
          <reference field="1" count="1" selected="0">
            <x v="10"/>
          </reference>
          <reference field="8" count="1">
            <x v="1"/>
          </reference>
        </references>
      </pivotArea>
    </format>
    <format dxfId="145">
      <pivotArea dataOnly="0" labelOnly="1" outline="0" fieldPosition="0">
        <references count="3">
          <reference field="0" count="1" selected="0">
            <x v="27"/>
          </reference>
          <reference field="1" count="1" selected="0">
            <x v="10"/>
          </reference>
          <reference field="8" count="1" defaultSubtotal="1">
            <x v="1"/>
          </reference>
        </references>
      </pivotArea>
    </format>
    <format dxfId="144">
      <pivotArea dataOnly="0" labelOnly="1" outline="0" fieldPosition="0">
        <references count="3">
          <reference field="0" count="1" selected="0">
            <x v="28"/>
          </reference>
          <reference field="1" count="1" selected="0">
            <x v="39"/>
          </reference>
          <reference field="8" count="1">
            <x v="0"/>
          </reference>
        </references>
      </pivotArea>
    </format>
    <format dxfId="143">
      <pivotArea dataOnly="0" labelOnly="1" outline="0" fieldPosition="0">
        <references count="3">
          <reference field="0" count="1" selected="0">
            <x v="28"/>
          </reference>
          <reference field="1" count="1" selected="0">
            <x v="39"/>
          </reference>
          <reference field="8" count="1" defaultSubtotal="1">
            <x v="0"/>
          </reference>
        </references>
      </pivotArea>
    </format>
    <format dxfId="142">
      <pivotArea dataOnly="0" labelOnly="1" outline="0" fieldPosition="0">
        <references count="3">
          <reference field="0" count="1" selected="0">
            <x v="29"/>
          </reference>
          <reference field="1" count="1" selected="0">
            <x v="23"/>
          </reference>
          <reference field="8" count="1">
            <x v="0"/>
          </reference>
        </references>
      </pivotArea>
    </format>
    <format dxfId="141">
      <pivotArea dataOnly="0" labelOnly="1" outline="0" fieldPosition="0">
        <references count="3">
          <reference field="0" count="1" selected="0">
            <x v="29"/>
          </reference>
          <reference field="1" count="1" selected="0">
            <x v="23"/>
          </reference>
          <reference field="8" count="1" defaultSubtotal="1">
            <x v="0"/>
          </reference>
        </references>
      </pivotArea>
    </format>
    <format dxfId="140">
      <pivotArea dataOnly="0" labelOnly="1" outline="0" fieldPosition="0">
        <references count="3">
          <reference field="0" count="1" selected="0">
            <x v="30"/>
          </reference>
          <reference field="1" count="1" selected="0">
            <x v="22"/>
          </reference>
          <reference field="8" count="1">
            <x v="0"/>
          </reference>
        </references>
      </pivotArea>
    </format>
    <format dxfId="139">
      <pivotArea dataOnly="0" labelOnly="1" outline="0" fieldPosition="0">
        <references count="3">
          <reference field="0" count="1" selected="0">
            <x v="30"/>
          </reference>
          <reference field="1" count="1" selected="0">
            <x v="22"/>
          </reference>
          <reference field="8" count="1" defaultSubtotal="1">
            <x v="0"/>
          </reference>
        </references>
      </pivotArea>
    </format>
    <format dxfId="138">
      <pivotArea dataOnly="0" labelOnly="1" outline="0" fieldPosition="0">
        <references count="3">
          <reference field="0" count="1" selected="0">
            <x v="31"/>
          </reference>
          <reference field="1" count="1" selected="0">
            <x v="21"/>
          </reference>
          <reference field="8" count="1">
            <x v="0"/>
          </reference>
        </references>
      </pivotArea>
    </format>
    <format dxfId="137">
      <pivotArea dataOnly="0" labelOnly="1" outline="0" fieldPosition="0">
        <references count="3">
          <reference field="0" count="1" selected="0">
            <x v="31"/>
          </reference>
          <reference field="1" count="1" selected="0">
            <x v="21"/>
          </reference>
          <reference field="8" count="1" defaultSubtotal="1">
            <x v="0"/>
          </reference>
        </references>
      </pivotArea>
    </format>
    <format dxfId="136">
      <pivotArea dataOnly="0" labelOnly="1" outline="0" fieldPosition="0">
        <references count="3">
          <reference field="0" count="1" selected="0">
            <x v="32"/>
          </reference>
          <reference field="1" count="1" selected="0">
            <x v="19"/>
          </reference>
          <reference field="8" count="1">
            <x v="1"/>
          </reference>
        </references>
      </pivotArea>
    </format>
    <format dxfId="135">
      <pivotArea dataOnly="0" labelOnly="1" outline="0" fieldPosition="0">
        <references count="3">
          <reference field="0" count="1" selected="0">
            <x v="32"/>
          </reference>
          <reference field="1" count="1" selected="0">
            <x v="19"/>
          </reference>
          <reference field="8" count="1" defaultSubtotal="1">
            <x v="1"/>
          </reference>
        </references>
      </pivotArea>
    </format>
    <format dxfId="134">
      <pivotArea dataOnly="0" labelOnly="1" outline="0" fieldPosition="0">
        <references count="3">
          <reference field="0" count="1" selected="0">
            <x v="33"/>
          </reference>
          <reference field="1" count="1" selected="0">
            <x v="20"/>
          </reference>
          <reference field="8" count="1">
            <x v="1"/>
          </reference>
        </references>
      </pivotArea>
    </format>
    <format dxfId="133">
      <pivotArea dataOnly="0" labelOnly="1" outline="0" fieldPosition="0">
        <references count="3">
          <reference field="0" count="1" selected="0">
            <x v="33"/>
          </reference>
          <reference field="1" count="1" selected="0">
            <x v="20"/>
          </reference>
          <reference field="8" count="1" defaultSubtotal="1">
            <x v="1"/>
          </reference>
        </references>
      </pivotArea>
    </format>
    <format dxfId="132">
      <pivotArea dataOnly="0" labelOnly="1" outline="0" fieldPosition="0">
        <references count="3">
          <reference field="0" count="1" selected="0">
            <x v="34"/>
          </reference>
          <reference field="1" count="1" selected="0">
            <x v="16"/>
          </reference>
          <reference field="8" count="1">
            <x v="1"/>
          </reference>
        </references>
      </pivotArea>
    </format>
    <format dxfId="131">
      <pivotArea dataOnly="0" labelOnly="1" outline="0" fieldPosition="0">
        <references count="3">
          <reference field="0" count="1" selected="0">
            <x v="34"/>
          </reference>
          <reference field="1" count="1" selected="0">
            <x v="16"/>
          </reference>
          <reference field="8" count="1" defaultSubtotal="1">
            <x v="1"/>
          </reference>
        </references>
      </pivotArea>
    </format>
    <format dxfId="130">
      <pivotArea dataOnly="0" labelOnly="1" outline="0" fieldPosition="0">
        <references count="3">
          <reference field="0" count="1" selected="0">
            <x v="35"/>
          </reference>
          <reference field="1" count="1" selected="0">
            <x v="17"/>
          </reference>
          <reference field="8" count="1">
            <x v="1"/>
          </reference>
        </references>
      </pivotArea>
    </format>
    <format dxfId="129">
      <pivotArea dataOnly="0" labelOnly="1" outline="0" fieldPosition="0">
        <references count="3">
          <reference field="0" count="1" selected="0">
            <x v="35"/>
          </reference>
          <reference field="1" count="1" selected="0">
            <x v="17"/>
          </reference>
          <reference field="8" count="1" defaultSubtotal="1">
            <x v="1"/>
          </reference>
        </references>
      </pivotArea>
    </format>
    <format dxfId="128">
      <pivotArea dataOnly="0" labelOnly="1" outline="0" fieldPosition="0">
        <references count="3">
          <reference field="0" count="1" selected="0">
            <x v="36"/>
          </reference>
          <reference field="1" count="1" selected="0">
            <x v="15"/>
          </reference>
          <reference field="8" count="1">
            <x v="1"/>
          </reference>
        </references>
      </pivotArea>
    </format>
    <format dxfId="127">
      <pivotArea dataOnly="0" labelOnly="1" outline="0" fieldPosition="0">
        <references count="3">
          <reference field="0" count="1" selected="0">
            <x v="36"/>
          </reference>
          <reference field="1" count="1" selected="0">
            <x v="15"/>
          </reference>
          <reference field="8" count="1" defaultSubtotal="1">
            <x v="1"/>
          </reference>
        </references>
      </pivotArea>
    </format>
    <format dxfId="126">
      <pivotArea dataOnly="0" labelOnly="1" outline="0" fieldPosition="0">
        <references count="3">
          <reference field="0" count="1" selected="0">
            <x v="37"/>
          </reference>
          <reference field="1" count="1" selected="0">
            <x v="18"/>
          </reference>
          <reference field="8" count="1">
            <x v="1"/>
          </reference>
        </references>
      </pivotArea>
    </format>
    <format dxfId="125">
      <pivotArea dataOnly="0" labelOnly="1" outline="0" fieldPosition="0">
        <references count="3">
          <reference field="0" count="1" selected="0">
            <x v="37"/>
          </reference>
          <reference field="1" count="1" selected="0">
            <x v="18"/>
          </reference>
          <reference field="8" count="1" defaultSubtotal="1">
            <x v="1"/>
          </reference>
        </references>
      </pivotArea>
    </format>
    <format dxfId="124">
      <pivotArea dataOnly="0" labelOnly="1" outline="0" fieldPosition="0">
        <references count="3">
          <reference field="0" count="1" selected="0">
            <x v="38"/>
          </reference>
          <reference field="1" count="1" selected="0">
            <x v="44"/>
          </reference>
          <reference field="8" count="1">
            <x v="1"/>
          </reference>
        </references>
      </pivotArea>
    </format>
    <format dxfId="123">
      <pivotArea dataOnly="0" labelOnly="1" outline="0" fieldPosition="0">
        <references count="3">
          <reference field="0" count="1" selected="0">
            <x v="38"/>
          </reference>
          <reference field="1" count="1" selected="0">
            <x v="44"/>
          </reference>
          <reference field="8" count="1" defaultSubtotal="1">
            <x v="1"/>
          </reference>
        </references>
      </pivotArea>
    </format>
    <format dxfId="122">
      <pivotArea dataOnly="0" labelOnly="1" outline="0" fieldPosition="0">
        <references count="3">
          <reference field="0" count="1" selected="0">
            <x v="39"/>
          </reference>
          <reference field="1" count="1" selected="0">
            <x v="43"/>
          </reference>
          <reference field="8" count="1">
            <x v="1"/>
          </reference>
        </references>
      </pivotArea>
    </format>
    <format dxfId="121">
      <pivotArea dataOnly="0" labelOnly="1" outline="0" fieldPosition="0">
        <references count="3">
          <reference field="0" count="1" selected="0">
            <x v="39"/>
          </reference>
          <reference field="1" count="1" selected="0">
            <x v="43"/>
          </reference>
          <reference field="8" count="1" defaultSubtotal="1">
            <x v="1"/>
          </reference>
        </references>
      </pivotArea>
    </format>
    <format dxfId="120">
      <pivotArea dataOnly="0" labelOnly="1" outline="0" fieldPosition="0">
        <references count="3">
          <reference field="0" count="1" selected="0">
            <x v="40"/>
          </reference>
          <reference field="1" count="1" selected="0">
            <x v="49"/>
          </reference>
          <reference field="8" count="1">
            <x v="0"/>
          </reference>
        </references>
      </pivotArea>
    </format>
    <format dxfId="119">
      <pivotArea dataOnly="0" labelOnly="1" outline="0" fieldPosition="0">
        <references count="3">
          <reference field="0" count="1" selected="0">
            <x v="40"/>
          </reference>
          <reference field="1" count="1" selected="0">
            <x v="49"/>
          </reference>
          <reference field="8" count="1" defaultSubtotal="1">
            <x v="0"/>
          </reference>
        </references>
      </pivotArea>
    </format>
    <format dxfId="118">
      <pivotArea dataOnly="0" labelOnly="1" outline="0" fieldPosition="0">
        <references count="3">
          <reference field="0" count="1" selected="0">
            <x v="41"/>
          </reference>
          <reference field="1" count="1" selected="0">
            <x v="46"/>
          </reference>
          <reference field="8" count="1">
            <x v="0"/>
          </reference>
        </references>
      </pivotArea>
    </format>
    <format dxfId="117">
      <pivotArea dataOnly="0" labelOnly="1" outline="0" fieldPosition="0">
        <references count="3">
          <reference field="0" count="1" selected="0">
            <x v="41"/>
          </reference>
          <reference field="1" count="1" selected="0">
            <x v="46"/>
          </reference>
          <reference field="8" count="1" defaultSubtotal="1">
            <x v="0"/>
          </reference>
        </references>
      </pivotArea>
    </format>
    <format dxfId="116">
      <pivotArea dataOnly="0" labelOnly="1" outline="0" fieldPosition="0">
        <references count="3">
          <reference field="0" count="1" selected="0">
            <x v="42"/>
          </reference>
          <reference field="1" count="1" selected="0">
            <x v="48"/>
          </reference>
          <reference field="8" count="1">
            <x v="0"/>
          </reference>
        </references>
      </pivotArea>
    </format>
    <format dxfId="115">
      <pivotArea dataOnly="0" labelOnly="1" outline="0" fieldPosition="0">
        <references count="3">
          <reference field="0" count="1" selected="0">
            <x v="42"/>
          </reference>
          <reference field="1" count="1" selected="0">
            <x v="48"/>
          </reference>
          <reference field="8" count="1" defaultSubtotal="1">
            <x v="0"/>
          </reference>
        </references>
      </pivotArea>
    </format>
    <format dxfId="114">
      <pivotArea dataOnly="0" labelOnly="1" outline="0" fieldPosition="0">
        <references count="3">
          <reference field="0" count="1" selected="0">
            <x v="43"/>
          </reference>
          <reference field="1" count="1" selected="0">
            <x v="47"/>
          </reference>
          <reference field="8" count="1">
            <x v="0"/>
          </reference>
        </references>
      </pivotArea>
    </format>
    <format dxfId="113">
      <pivotArea dataOnly="0" labelOnly="1" outline="0" fieldPosition="0">
        <references count="3">
          <reference field="0" count="1" selected="0">
            <x v="43"/>
          </reference>
          <reference field="1" count="1" selected="0">
            <x v="47"/>
          </reference>
          <reference field="8" count="1" defaultSubtotal="1">
            <x v="0"/>
          </reference>
        </references>
      </pivotArea>
    </format>
    <format dxfId="112">
      <pivotArea dataOnly="0" labelOnly="1" outline="0" fieldPosition="0">
        <references count="3">
          <reference field="0" count="1" selected="0">
            <x v="44"/>
          </reference>
          <reference field="1" count="1" selected="0">
            <x v="38"/>
          </reference>
          <reference field="8" count="1">
            <x v="0"/>
          </reference>
        </references>
      </pivotArea>
    </format>
    <format dxfId="111">
      <pivotArea dataOnly="0" labelOnly="1" outline="0" fieldPosition="0">
        <references count="3">
          <reference field="0" count="1" selected="0">
            <x v="44"/>
          </reference>
          <reference field="1" count="1" selected="0">
            <x v="38"/>
          </reference>
          <reference field="8" count="1" defaultSubtotal="1">
            <x v="0"/>
          </reference>
        </references>
      </pivotArea>
    </format>
    <format dxfId="110">
      <pivotArea dataOnly="0" labelOnly="1" outline="0" fieldPosition="0">
        <references count="3">
          <reference field="0" count="1" selected="0">
            <x v="45"/>
          </reference>
          <reference field="1" count="1" selected="0">
            <x v="0"/>
          </reference>
          <reference field="8" count="1">
            <x v="1"/>
          </reference>
        </references>
      </pivotArea>
    </format>
    <format dxfId="109">
      <pivotArea dataOnly="0" labelOnly="1" outline="0" fieldPosition="0">
        <references count="3">
          <reference field="0" count="1" selected="0">
            <x v="45"/>
          </reference>
          <reference field="1" count="1" selected="0">
            <x v="0"/>
          </reference>
          <reference field="8" count="1" defaultSubtotal="1">
            <x v="1"/>
          </reference>
        </references>
      </pivotArea>
    </format>
    <format dxfId="108">
      <pivotArea dataOnly="0" labelOnly="1" outline="0" fieldPosition="0">
        <references count="3">
          <reference field="0" count="1" selected="0">
            <x v="46"/>
          </reference>
          <reference field="1" count="1" selected="0">
            <x v="37"/>
          </reference>
          <reference field="8" count="1">
            <x v="0"/>
          </reference>
        </references>
      </pivotArea>
    </format>
    <format dxfId="107">
      <pivotArea dataOnly="0" labelOnly="1" outline="0" fieldPosition="0">
        <references count="3">
          <reference field="0" count="1" selected="0">
            <x v="46"/>
          </reference>
          <reference field="1" count="1" selected="0">
            <x v="37"/>
          </reference>
          <reference field="8" count="1" defaultSubtotal="1">
            <x v="0"/>
          </reference>
        </references>
      </pivotArea>
    </format>
    <format dxfId="106">
      <pivotArea dataOnly="0" labelOnly="1" outline="0" fieldPosition="0">
        <references count="3">
          <reference field="0" count="1" selected="0">
            <x v="47"/>
          </reference>
          <reference field="1" count="1" selected="0">
            <x v="7"/>
          </reference>
          <reference field="8" count="1">
            <x v="0"/>
          </reference>
        </references>
      </pivotArea>
    </format>
    <format dxfId="105">
      <pivotArea dataOnly="0" labelOnly="1" outline="0" fieldPosition="0">
        <references count="3">
          <reference field="0" count="1" selected="0">
            <x v="47"/>
          </reference>
          <reference field="1" count="1" selected="0">
            <x v="7"/>
          </reference>
          <reference field="8" count="1" defaultSubtotal="1">
            <x v="0"/>
          </reference>
        </references>
      </pivotArea>
    </format>
    <format dxfId="104">
      <pivotArea dataOnly="0" labelOnly="1" outline="0" fieldPosition="0">
        <references count="3">
          <reference field="0" count="1" selected="0">
            <x v="48"/>
          </reference>
          <reference field="1" count="1" selected="0">
            <x v="8"/>
          </reference>
          <reference field="8" count="1">
            <x v="1"/>
          </reference>
        </references>
      </pivotArea>
    </format>
    <format dxfId="103">
      <pivotArea dataOnly="0" labelOnly="1" outline="0" fieldPosition="0">
        <references count="3">
          <reference field="0" count="1" selected="0">
            <x v="48"/>
          </reference>
          <reference field="1" count="1" selected="0">
            <x v="8"/>
          </reference>
          <reference field="8" count="1" defaultSubtotal="1">
            <x v="1"/>
          </reference>
        </references>
      </pivotArea>
    </format>
    <format dxfId="102">
      <pivotArea dataOnly="0" labelOnly="1" outline="0" fieldPosition="0">
        <references count="3">
          <reference field="0" count="1" selected="0">
            <x v="49"/>
          </reference>
          <reference field="1" count="1" selected="0">
            <x v="42"/>
          </reference>
          <reference field="8" count="1">
            <x v="1"/>
          </reference>
        </references>
      </pivotArea>
    </format>
    <format dxfId="101">
      <pivotArea dataOnly="0" labelOnly="1" outline="0" fieldPosition="0">
        <references count="3">
          <reference field="0" count="1" selected="0">
            <x v="49"/>
          </reference>
          <reference field="1" count="1" selected="0">
            <x v="42"/>
          </reference>
          <reference field="8" count="1" defaultSubtotal="1">
            <x v="1"/>
          </reference>
        </references>
      </pivotArea>
    </format>
    <format dxfId="100">
      <pivotArea dataOnly="0" labelOnly="1" outline="0" fieldPosition="0">
        <references count="4">
          <reference field="0" count="1" selected="0">
            <x v="0"/>
          </reference>
          <reference field="1" count="1" selected="0">
            <x v="32"/>
          </reference>
          <reference field="8" count="1" selected="0">
            <x v="0"/>
          </reference>
          <reference field="12" count="1">
            <x v="0"/>
          </reference>
        </references>
      </pivotArea>
    </format>
    <format dxfId="99">
      <pivotArea dataOnly="0" labelOnly="1" outline="0" fieldPosition="0">
        <references count="4">
          <reference field="0" count="1" selected="0">
            <x v="0"/>
          </reference>
          <reference field="1" count="1" selected="0">
            <x v="32"/>
          </reference>
          <reference field="8" count="1" selected="0">
            <x v="0"/>
          </reference>
          <reference field="12" count="1" defaultSubtotal="1">
            <x v="0"/>
          </reference>
        </references>
      </pivotArea>
    </format>
    <format dxfId="98">
      <pivotArea dataOnly="0" labelOnly="1" outline="0" fieldPosition="0">
        <references count="4">
          <reference field="0" count="1" selected="0">
            <x v="1"/>
          </reference>
          <reference field="1" count="1" selected="0">
            <x v="33"/>
          </reference>
          <reference field="8" count="1" selected="0">
            <x v="0"/>
          </reference>
          <reference field="12" count="1">
            <x v="18"/>
          </reference>
        </references>
      </pivotArea>
    </format>
    <format dxfId="97">
      <pivotArea dataOnly="0" labelOnly="1" outline="0" fieldPosition="0">
        <references count="4">
          <reference field="0" count="1" selected="0">
            <x v="1"/>
          </reference>
          <reference field="1" count="1" selected="0">
            <x v="33"/>
          </reference>
          <reference field="8" count="1" selected="0">
            <x v="0"/>
          </reference>
          <reference field="12" count="1" defaultSubtotal="1">
            <x v="18"/>
          </reference>
        </references>
      </pivotArea>
    </format>
    <format dxfId="96">
      <pivotArea dataOnly="0" labelOnly="1" outline="0" fieldPosition="0">
        <references count="4">
          <reference field="0" count="1" selected="0">
            <x v="2"/>
          </reference>
          <reference field="1" count="1" selected="0">
            <x v="45"/>
          </reference>
          <reference field="8" count="1" selected="0">
            <x v="1"/>
          </reference>
          <reference field="12" count="1">
            <x v="10"/>
          </reference>
        </references>
      </pivotArea>
    </format>
    <format dxfId="95">
      <pivotArea dataOnly="0" labelOnly="1" outline="0" fieldPosition="0">
        <references count="4">
          <reference field="0" count="1" selected="0">
            <x v="2"/>
          </reference>
          <reference field="1" count="1" selected="0">
            <x v="45"/>
          </reference>
          <reference field="8" count="1" selected="0">
            <x v="1"/>
          </reference>
          <reference field="12" count="1" defaultSubtotal="1">
            <x v="10"/>
          </reference>
        </references>
      </pivotArea>
    </format>
    <format dxfId="94">
      <pivotArea dataOnly="0" labelOnly="1" outline="0" fieldPosition="0">
        <references count="4">
          <reference field="0" count="1" selected="0">
            <x v="3"/>
          </reference>
          <reference field="1" count="1" selected="0">
            <x v="34"/>
          </reference>
          <reference field="8" count="1" selected="0">
            <x v="0"/>
          </reference>
          <reference field="12" count="1">
            <x v="7"/>
          </reference>
        </references>
      </pivotArea>
    </format>
    <format dxfId="93">
      <pivotArea dataOnly="0" labelOnly="1" outline="0" fieldPosition="0">
        <references count="4">
          <reference field="0" count="1" selected="0">
            <x v="3"/>
          </reference>
          <reference field="1" count="1" selected="0">
            <x v="34"/>
          </reference>
          <reference field="8" count="1" selected="0">
            <x v="0"/>
          </reference>
          <reference field="12" count="1" defaultSubtotal="1">
            <x v="7"/>
          </reference>
        </references>
      </pivotArea>
    </format>
    <format dxfId="92">
      <pivotArea dataOnly="0" labelOnly="1" outline="0" fieldPosition="0">
        <references count="4">
          <reference field="0" count="1" selected="0">
            <x v="4"/>
          </reference>
          <reference field="1" count="1" selected="0">
            <x v="3"/>
          </reference>
          <reference field="8" count="1" selected="0">
            <x v="1"/>
          </reference>
          <reference field="12" count="1">
            <x v="5"/>
          </reference>
        </references>
      </pivotArea>
    </format>
    <format dxfId="91">
      <pivotArea dataOnly="0" labelOnly="1" outline="0" fieldPosition="0">
        <references count="4">
          <reference field="0" count="1" selected="0">
            <x v="4"/>
          </reference>
          <reference field="1" count="1" selected="0">
            <x v="3"/>
          </reference>
          <reference field="8" count="1" selected="0">
            <x v="1"/>
          </reference>
          <reference field="12" count="1" defaultSubtotal="1">
            <x v="5"/>
          </reference>
        </references>
      </pivotArea>
    </format>
    <format dxfId="90">
      <pivotArea dataOnly="0" labelOnly="1" outline="0" fieldPosition="0">
        <references count="4">
          <reference field="0" count="1" selected="0">
            <x v="5"/>
          </reference>
          <reference field="1" count="1" selected="0">
            <x v="26"/>
          </reference>
          <reference field="8" count="1" selected="0">
            <x v="1"/>
          </reference>
          <reference field="12" count="1">
            <x v="19"/>
          </reference>
        </references>
      </pivotArea>
    </format>
    <format dxfId="89">
      <pivotArea dataOnly="0" labelOnly="1" outline="0" fieldPosition="0">
        <references count="4">
          <reference field="0" count="1" selected="0">
            <x v="5"/>
          </reference>
          <reference field="1" count="1" selected="0">
            <x v="26"/>
          </reference>
          <reference field="8" count="1" selected="0">
            <x v="1"/>
          </reference>
          <reference field="12" count="1" defaultSubtotal="1">
            <x v="19"/>
          </reference>
        </references>
      </pivotArea>
    </format>
    <format dxfId="88">
      <pivotArea dataOnly="0" labelOnly="1" outline="0" fieldPosition="0">
        <references count="4">
          <reference field="0" count="1" selected="0">
            <x v="6"/>
          </reference>
          <reference field="1" count="1" selected="0">
            <x v="31"/>
          </reference>
          <reference field="8" count="1" selected="0">
            <x v="0"/>
          </reference>
          <reference field="12" count="1">
            <x v="9"/>
          </reference>
        </references>
      </pivotArea>
    </format>
    <format dxfId="87">
      <pivotArea dataOnly="0" labelOnly="1" outline="0" fieldPosition="0">
        <references count="4">
          <reference field="0" count="1" selected="0">
            <x v="6"/>
          </reference>
          <reference field="1" count="1" selected="0">
            <x v="31"/>
          </reference>
          <reference field="8" count="1" selected="0">
            <x v="0"/>
          </reference>
          <reference field="12" count="1" defaultSubtotal="1">
            <x v="9"/>
          </reference>
        </references>
      </pivotArea>
    </format>
    <format dxfId="86">
      <pivotArea dataOnly="0" labelOnly="1" outline="0" fieldPosition="0">
        <references count="4">
          <reference field="0" count="1" selected="0">
            <x v="7"/>
          </reference>
          <reference field="1" count="1" selected="0">
            <x v="27"/>
          </reference>
          <reference field="8" count="1" selected="0">
            <x v="1"/>
          </reference>
          <reference field="12" count="1">
            <x v="30"/>
          </reference>
        </references>
      </pivotArea>
    </format>
    <format dxfId="85">
      <pivotArea dataOnly="0" labelOnly="1" outline="0" fieldPosition="0">
        <references count="4">
          <reference field="0" count="1" selected="0">
            <x v="7"/>
          </reference>
          <reference field="1" count="1" selected="0">
            <x v="27"/>
          </reference>
          <reference field="8" count="1" selected="0">
            <x v="1"/>
          </reference>
          <reference field="12" count="1" defaultSubtotal="1">
            <x v="30"/>
          </reference>
        </references>
      </pivotArea>
    </format>
    <format dxfId="84">
      <pivotArea dataOnly="0" labelOnly="1" outline="0" fieldPosition="0">
        <references count="4">
          <reference field="0" count="1" selected="0">
            <x v="8"/>
          </reference>
          <reference field="1" count="1" selected="0">
            <x v="30"/>
          </reference>
          <reference field="8" count="1" selected="0">
            <x v="0"/>
          </reference>
          <reference field="12" count="1">
            <x v="41"/>
          </reference>
        </references>
      </pivotArea>
    </format>
    <format dxfId="83">
      <pivotArea dataOnly="0" labelOnly="1" outline="0" fieldPosition="0">
        <references count="4">
          <reference field="0" count="1" selected="0">
            <x v="8"/>
          </reference>
          <reference field="1" count="1" selected="0">
            <x v="30"/>
          </reference>
          <reference field="8" count="1" selected="0">
            <x v="0"/>
          </reference>
          <reference field="12" count="1" defaultSubtotal="1">
            <x v="41"/>
          </reference>
        </references>
      </pivotArea>
    </format>
    <format dxfId="82">
      <pivotArea dataOnly="0" labelOnly="1" outline="0" fieldPosition="0">
        <references count="4">
          <reference field="0" count="1" selected="0">
            <x v="9"/>
          </reference>
          <reference field="1" count="1" selected="0">
            <x v="28"/>
          </reference>
          <reference field="8" count="1" selected="0">
            <x v="1"/>
          </reference>
          <reference field="12" count="1">
            <x v="38"/>
          </reference>
        </references>
      </pivotArea>
    </format>
    <format dxfId="81">
      <pivotArea dataOnly="0" labelOnly="1" outline="0" fieldPosition="0">
        <references count="4">
          <reference field="0" count="1" selected="0">
            <x v="9"/>
          </reference>
          <reference field="1" count="1" selected="0">
            <x v="28"/>
          </reference>
          <reference field="8" count="1" selected="0">
            <x v="1"/>
          </reference>
          <reference field="12" count="1" defaultSubtotal="1">
            <x v="38"/>
          </reference>
        </references>
      </pivotArea>
    </format>
    <format dxfId="80">
      <pivotArea dataOnly="0" labelOnly="1" outline="0" fieldPosition="0">
        <references count="4">
          <reference field="0" count="1" selected="0">
            <x v="10"/>
          </reference>
          <reference field="1" count="1" selected="0">
            <x v="41"/>
          </reference>
          <reference field="8" count="1" selected="0">
            <x v="1"/>
          </reference>
          <reference field="12" count="1">
            <x v="23"/>
          </reference>
        </references>
      </pivotArea>
    </format>
    <format dxfId="79">
      <pivotArea dataOnly="0" labelOnly="1" outline="0" fieldPosition="0">
        <references count="4">
          <reference field="0" count="1" selected="0">
            <x v="10"/>
          </reference>
          <reference field="1" count="1" selected="0">
            <x v="41"/>
          </reference>
          <reference field="8" count="1" selected="0">
            <x v="1"/>
          </reference>
          <reference field="12" count="1" defaultSubtotal="1">
            <x v="23"/>
          </reference>
        </references>
      </pivotArea>
    </format>
    <format dxfId="78">
      <pivotArea dataOnly="0" labelOnly="1" outline="0" fieldPosition="0">
        <references count="4">
          <reference field="0" count="1" selected="0">
            <x v="11"/>
          </reference>
          <reference field="1" count="1" selected="0">
            <x v="29"/>
          </reference>
          <reference field="8" count="1" selected="0">
            <x v="0"/>
          </reference>
          <reference field="12" count="1">
            <x v="49"/>
          </reference>
        </references>
      </pivotArea>
    </format>
    <format dxfId="77">
      <pivotArea dataOnly="0" labelOnly="1" outline="0" fieldPosition="0">
        <references count="4">
          <reference field="0" count="1" selected="0">
            <x v="11"/>
          </reference>
          <reference field="1" count="1" selected="0">
            <x v="29"/>
          </reference>
          <reference field="8" count="1" selected="0">
            <x v="0"/>
          </reference>
          <reference field="12" count="1" defaultSubtotal="1">
            <x v="49"/>
          </reference>
        </references>
      </pivotArea>
    </format>
    <format dxfId="76">
      <pivotArea dataOnly="0" labelOnly="1" outline="0" fieldPosition="0">
        <references count="4">
          <reference field="0" count="1" selected="0">
            <x v="12"/>
          </reference>
          <reference field="1" count="1" selected="0">
            <x v="36"/>
          </reference>
          <reference field="8" count="1" selected="0">
            <x v="0"/>
          </reference>
          <reference field="12" count="1">
            <x v="37"/>
          </reference>
        </references>
      </pivotArea>
    </format>
    <format dxfId="75">
      <pivotArea dataOnly="0" labelOnly="1" outline="0" fieldPosition="0">
        <references count="4">
          <reference field="0" count="1" selected="0">
            <x v="12"/>
          </reference>
          <reference field="1" count="1" selected="0">
            <x v="36"/>
          </reference>
          <reference field="8" count="1" selected="0">
            <x v="0"/>
          </reference>
          <reference field="12" count="1" defaultSubtotal="1">
            <x v="37"/>
          </reference>
        </references>
      </pivotArea>
    </format>
    <format dxfId="74">
      <pivotArea dataOnly="0" labelOnly="1" outline="0" fieldPosition="0">
        <references count="4">
          <reference field="0" count="1" selected="0">
            <x v="13"/>
          </reference>
          <reference field="1" count="1" selected="0">
            <x v="11"/>
          </reference>
          <reference field="8" count="1" selected="0">
            <x v="1"/>
          </reference>
          <reference field="12" count="1">
            <x v="47"/>
          </reference>
        </references>
      </pivotArea>
    </format>
    <format dxfId="73">
      <pivotArea dataOnly="0" labelOnly="1" outline="0" fieldPosition="0">
        <references count="4">
          <reference field="0" count="1" selected="0">
            <x v="13"/>
          </reference>
          <reference field="1" count="1" selected="0">
            <x v="11"/>
          </reference>
          <reference field="8" count="1" selected="0">
            <x v="1"/>
          </reference>
          <reference field="12" count="1" defaultSubtotal="1">
            <x v="47"/>
          </reference>
        </references>
      </pivotArea>
    </format>
    <format dxfId="72">
      <pivotArea dataOnly="0" labelOnly="1" outline="0" fieldPosition="0">
        <references count="4">
          <reference field="0" count="1" selected="0">
            <x v="14"/>
          </reference>
          <reference field="1" count="1" selected="0">
            <x v="40"/>
          </reference>
          <reference field="8" count="1" selected="0">
            <x v="0"/>
          </reference>
          <reference field="12" count="1">
            <x v="36"/>
          </reference>
        </references>
      </pivotArea>
    </format>
    <format dxfId="71">
      <pivotArea dataOnly="0" labelOnly="1" outline="0" fieldPosition="0">
        <references count="4">
          <reference field="0" count="1" selected="0">
            <x v="14"/>
          </reference>
          <reference field="1" count="1" selected="0">
            <x v="40"/>
          </reference>
          <reference field="8" count="1" selected="0">
            <x v="0"/>
          </reference>
          <reference field="12" count="1" defaultSubtotal="1">
            <x v="36"/>
          </reference>
        </references>
      </pivotArea>
    </format>
    <format dxfId="70">
      <pivotArea dataOnly="0" labelOnly="1" outline="0" fieldPosition="0">
        <references count="4">
          <reference field="0" count="1" selected="0">
            <x v="15"/>
          </reference>
          <reference field="1" count="1" selected="0">
            <x v="12"/>
          </reference>
          <reference field="8" count="1" selected="0">
            <x v="1"/>
          </reference>
          <reference field="12" count="1">
            <x v="4"/>
          </reference>
        </references>
      </pivotArea>
    </format>
    <format dxfId="69">
      <pivotArea dataOnly="0" labelOnly="1" outline="0" fieldPosition="0">
        <references count="4">
          <reference field="0" count="1" selected="0">
            <x v="15"/>
          </reference>
          <reference field="1" count="1" selected="0">
            <x v="12"/>
          </reference>
          <reference field="8" count="1" selected="0">
            <x v="1"/>
          </reference>
          <reference field="12" count="1" defaultSubtotal="1">
            <x v="4"/>
          </reference>
        </references>
      </pivotArea>
    </format>
    <format dxfId="68">
      <pivotArea dataOnly="0" labelOnly="1" outline="0" fieldPosition="0">
        <references count="4">
          <reference field="0" count="1" selected="0">
            <x v="16"/>
          </reference>
          <reference field="1" count="1" selected="0">
            <x v="13"/>
          </reference>
          <reference field="8" count="1" selected="0">
            <x v="1"/>
          </reference>
          <reference field="12" count="1">
            <x v="42"/>
          </reference>
        </references>
      </pivotArea>
    </format>
    <format dxfId="67">
      <pivotArea dataOnly="0" labelOnly="1" outline="0" fieldPosition="0">
        <references count="4">
          <reference field="0" count="1" selected="0">
            <x v="16"/>
          </reference>
          <reference field="1" count="1" selected="0">
            <x v="13"/>
          </reference>
          <reference field="8" count="1" selected="0">
            <x v="1"/>
          </reference>
          <reference field="12" count="1" defaultSubtotal="1">
            <x v="42"/>
          </reference>
        </references>
      </pivotArea>
    </format>
    <format dxfId="66">
      <pivotArea dataOnly="0" labelOnly="1" outline="0" fieldPosition="0">
        <references count="4">
          <reference field="0" count="1" selected="0">
            <x v="17"/>
          </reference>
          <reference field="1" count="1" selected="0">
            <x v="14"/>
          </reference>
          <reference field="8" count="1" selected="0">
            <x v="1"/>
          </reference>
          <reference field="12" count="1">
            <x v="44"/>
          </reference>
        </references>
      </pivotArea>
    </format>
    <format dxfId="65">
      <pivotArea dataOnly="0" labelOnly="1" outline="0" fieldPosition="0">
        <references count="4">
          <reference field="0" count="1" selected="0">
            <x v="17"/>
          </reference>
          <reference field="1" count="1" selected="0">
            <x v="14"/>
          </reference>
          <reference field="8" count="1" selected="0">
            <x v="1"/>
          </reference>
          <reference field="12" count="1" defaultSubtotal="1">
            <x v="44"/>
          </reference>
        </references>
      </pivotArea>
    </format>
    <format dxfId="64">
      <pivotArea dataOnly="0" labelOnly="1" outline="0" fieldPosition="0">
        <references count="4">
          <reference field="0" count="1" selected="0">
            <x v="18"/>
          </reference>
          <reference field="1" count="1" selected="0">
            <x v="2"/>
          </reference>
          <reference field="8" count="1" selected="0">
            <x v="0"/>
          </reference>
          <reference field="12" count="1">
            <x v="31"/>
          </reference>
        </references>
      </pivotArea>
    </format>
    <format dxfId="63">
      <pivotArea dataOnly="0" labelOnly="1" outline="0" fieldPosition="0">
        <references count="4">
          <reference field="0" count="1" selected="0">
            <x v="18"/>
          </reference>
          <reference field="1" count="1" selected="0">
            <x v="2"/>
          </reference>
          <reference field="8" count="1" selected="0">
            <x v="0"/>
          </reference>
          <reference field="12" count="1" defaultSubtotal="1">
            <x v="31"/>
          </reference>
        </references>
      </pivotArea>
    </format>
    <format dxfId="62">
      <pivotArea dataOnly="0" labelOnly="1" outline="0" fieldPosition="0">
        <references count="4">
          <reference field="0" count="1" selected="0">
            <x v="19"/>
          </reference>
          <reference field="1" count="1" selected="0">
            <x v="24"/>
          </reference>
          <reference field="8" count="1" selected="0">
            <x v="1"/>
          </reference>
          <reference field="12" count="1">
            <x v="12"/>
          </reference>
        </references>
      </pivotArea>
    </format>
    <format dxfId="61">
      <pivotArea dataOnly="0" labelOnly="1" outline="0" fieldPosition="0">
        <references count="4">
          <reference field="0" count="1" selected="0">
            <x v="19"/>
          </reference>
          <reference field="1" count="1" selected="0">
            <x v="24"/>
          </reference>
          <reference field="8" count="1" selected="0">
            <x v="1"/>
          </reference>
          <reference field="12" count="1" defaultSubtotal="1">
            <x v="12"/>
          </reference>
        </references>
      </pivotArea>
    </format>
    <format dxfId="60">
      <pivotArea dataOnly="0" labelOnly="1" outline="0" fieldPosition="0">
        <references count="4">
          <reference field="0" count="1" selected="0">
            <x v="20"/>
          </reference>
          <reference field="1" count="1" selected="0">
            <x v="25"/>
          </reference>
          <reference field="8" count="1" selected="0">
            <x v="1"/>
          </reference>
          <reference field="12" count="1">
            <x v="35"/>
          </reference>
        </references>
      </pivotArea>
    </format>
    <format dxfId="59">
      <pivotArea dataOnly="0" labelOnly="1" outline="0" fieldPosition="0">
        <references count="4">
          <reference field="0" count="1" selected="0">
            <x v="20"/>
          </reference>
          <reference field="1" count="1" selected="0">
            <x v="25"/>
          </reference>
          <reference field="8" count="1" selected="0">
            <x v="1"/>
          </reference>
          <reference field="12" count="1" defaultSubtotal="1">
            <x v="35"/>
          </reference>
        </references>
      </pivotArea>
    </format>
    <format dxfId="58">
      <pivotArea dataOnly="0" labelOnly="1" outline="0" fieldPosition="0">
        <references count="4">
          <reference field="0" count="1" selected="0">
            <x v="21"/>
          </reference>
          <reference field="1" count="1" selected="0">
            <x v="1"/>
          </reference>
          <reference field="8" count="1" selected="0">
            <x v="0"/>
          </reference>
          <reference field="12" count="1">
            <x v="25"/>
          </reference>
        </references>
      </pivotArea>
    </format>
    <format dxfId="57">
      <pivotArea dataOnly="0" labelOnly="1" outline="0" fieldPosition="0">
        <references count="4">
          <reference field="0" count="1" selected="0">
            <x v="21"/>
          </reference>
          <reference field="1" count="1" selected="0">
            <x v="1"/>
          </reference>
          <reference field="8" count="1" selected="0">
            <x v="0"/>
          </reference>
          <reference field="12" count="1" defaultSubtotal="1">
            <x v="25"/>
          </reference>
        </references>
      </pivotArea>
    </format>
    <format dxfId="56">
      <pivotArea dataOnly="0" labelOnly="1" outline="0" fieldPosition="0">
        <references count="4">
          <reference field="0" count="1" selected="0">
            <x v="22"/>
          </reference>
          <reference field="1" count="1" selected="0">
            <x v="4"/>
          </reference>
          <reference field="8" count="1" selected="0">
            <x v="0"/>
          </reference>
          <reference field="12" count="1">
            <x v="46"/>
          </reference>
        </references>
      </pivotArea>
    </format>
    <format dxfId="55">
      <pivotArea dataOnly="0" labelOnly="1" outline="0" fieldPosition="0">
        <references count="4">
          <reference field="0" count="1" selected="0">
            <x v="22"/>
          </reference>
          <reference field="1" count="1" selected="0">
            <x v="4"/>
          </reference>
          <reference field="8" count="1" selected="0">
            <x v="0"/>
          </reference>
          <reference field="12" count="1" defaultSubtotal="1">
            <x v="46"/>
          </reference>
        </references>
      </pivotArea>
    </format>
    <format dxfId="54">
      <pivotArea dataOnly="0" labelOnly="1" outline="0" fieldPosition="0">
        <references count="4">
          <reference field="0" count="1" selected="0">
            <x v="23"/>
          </reference>
          <reference field="1" count="1" selected="0">
            <x v="5"/>
          </reference>
          <reference field="8" count="1" selected="0">
            <x v="0"/>
          </reference>
          <reference field="12" count="1">
            <x v="3"/>
          </reference>
        </references>
      </pivotArea>
    </format>
    <format dxfId="53">
      <pivotArea dataOnly="0" labelOnly="1" outline="0" fieldPosition="0">
        <references count="4">
          <reference field="0" count="1" selected="0">
            <x v="23"/>
          </reference>
          <reference field="1" count="1" selected="0">
            <x v="5"/>
          </reference>
          <reference field="8" count="1" selected="0">
            <x v="0"/>
          </reference>
          <reference field="12" count="1" defaultSubtotal="1">
            <x v="3"/>
          </reference>
        </references>
      </pivotArea>
    </format>
    <format dxfId="52">
      <pivotArea dataOnly="0" labelOnly="1" outline="0" fieldPosition="0">
        <references count="4">
          <reference field="0" count="1" selected="0">
            <x v="24"/>
          </reference>
          <reference field="1" count="1" selected="0">
            <x v="6"/>
          </reference>
          <reference field="8" count="1" selected="0">
            <x v="0"/>
          </reference>
          <reference field="12" count="1">
            <x v="1"/>
          </reference>
        </references>
      </pivotArea>
    </format>
    <format dxfId="51">
      <pivotArea dataOnly="0" labelOnly="1" outline="0" fieldPosition="0">
        <references count="4">
          <reference field="0" count="1" selected="0">
            <x v="24"/>
          </reference>
          <reference field="1" count="1" selected="0">
            <x v="6"/>
          </reference>
          <reference field="8" count="1" selected="0">
            <x v="0"/>
          </reference>
          <reference field="12" count="1" defaultSubtotal="1">
            <x v="1"/>
          </reference>
        </references>
      </pivotArea>
    </format>
    <format dxfId="50">
      <pivotArea dataOnly="0" labelOnly="1" outline="0" fieldPosition="0">
        <references count="4">
          <reference field="0" count="1" selected="0">
            <x v="25"/>
          </reference>
          <reference field="1" count="1" selected="0">
            <x v="35"/>
          </reference>
          <reference field="8" count="1" selected="0">
            <x v="0"/>
          </reference>
          <reference field="12" count="1">
            <x v="34"/>
          </reference>
        </references>
      </pivotArea>
    </format>
    <format dxfId="49">
      <pivotArea dataOnly="0" labelOnly="1" outline="0" fieldPosition="0">
        <references count="4">
          <reference field="0" count="1" selected="0">
            <x v="25"/>
          </reference>
          <reference field="1" count="1" selected="0">
            <x v="35"/>
          </reference>
          <reference field="8" count="1" selected="0">
            <x v="0"/>
          </reference>
          <reference field="12" count="1" defaultSubtotal="1">
            <x v="34"/>
          </reference>
        </references>
      </pivotArea>
    </format>
    <format dxfId="48">
      <pivotArea dataOnly="0" labelOnly="1" outline="0" fieldPosition="0">
        <references count="4">
          <reference field="0" count="1" selected="0">
            <x v="26"/>
          </reference>
          <reference field="1" count="1" selected="0">
            <x v="9"/>
          </reference>
          <reference field="8" count="1" selected="0">
            <x v="1"/>
          </reference>
          <reference field="12" count="1">
            <x v="48"/>
          </reference>
        </references>
      </pivotArea>
    </format>
    <format dxfId="47">
      <pivotArea dataOnly="0" labelOnly="1" outline="0" fieldPosition="0">
        <references count="4">
          <reference field="0" count="1" selected="0">
            <x v="26"/>
          </reference>
          <reference field="1" count="1" selected="0">
            <x v="9"/>
          </reference>
          <reference field="8" count="1" selected="0">
            <x v="1"/>
          </reference>
          <reference field="12" count="1" defaultSubtotal="1">
            <x v="48"/>
          </reference>
        </references>
      </pivotArea>
    </format>
    <format dxfId="46">
      <pivotArea dataOnly="0" labelOnly="1" outline="0" fieldPosition="0">
        <references count="4">
          <reference field="0" count="1" selected="0">
            <x v="27"/>
          </reference>
          <reference field="1" count="1" selected="0">
            <x v="10"/>
          </reference>
          <reference field="8" count="1" selected="0">
            <x v="1"/>
          </reference>
          <reference field="12" count="1">
            <x v="14"/>
          </reference>
        </references>
      </pivotArea>
    </format>
    <format dxfId="45">
      <pivotArea dataOnly="0" labelOnly="1" outline="0" fieldPosition="0">
        <references count="4">
          <reference field="0" count="1" selected="0">
            <x v="27"/>
          </reference>
          <reference field="1" count="1" selected="0">
            <x v="10"/>
          </reference>
          <reference field="8" count="1" selected="0">
            <x v="1"/>
          </reference>
          <reference field="12" count="1" defaultSubtotal="1">
            <x v="14"/>
          </reference>
        </references>
      </pivotArea>
    </format>
    <format dxfId="44">
      <pivotArea dataOnly="0" labelOnly="1" outline="0" fieldPosition="0">
        <references count="4">
          <reference field="0" count="1" selected="0">
            <x v="28"/>
          </reference>
          <reference field="1" count="1" selected="0">
            <x v="39"/>
          </reference>
          <reference field="8" count="1" selected="0">
            <x v="0"/>
          </reference>
          <reference field="12" count="1">
            <x v="32"/>
          </reference>
        </references>
      </pivotArea>
    </format>
    <format dxfId="43">
      <pivotArea dataOnly="0" labelOnly="1" outline="0" fieldPosition="0">
        <references count="4">
          <reference field="0" count="1" selected="0">
            <x v="28"/>
          </reference>
          <reference field="1" count="1" selected="0">
            <x v="39"/>
          </reference>
          <reference field="8" count="1" selected="0">
            <x v="0"/>
          </reference>
          <reference field="12" count="1" defaultSubtotal="1">
            <x v="32"/>
          </reference>
        </references>
      </pivotArea>
    </format>
    <format dxfId="42">
      <pivotArea dataOnly="0" labelOnly="1" outline="0" fieldPosition="0">
        <references count="4">
          <reference field="0" count="1" selected="0">
            <x v="29"/>
          </reference>
          <reference field="1" count="1" selected="0">
            <x v="23"/>
          </reference>
          <reference field="8" count="1" selected="0">
            <x v="0"/>
          </reference>
          <reference field="12" count="1">
            <x v="22"/>
          </reference>
        </references>
      </pivotArea>
    </format>
    <format dxfId="41">
      <pivotArea dataOnly="0" labelOnly="1" outline="0" fieldPosition="0">
        <references count="4">
          <reference field="0" count="1" selected="0">
            <x v="29"/>
          </reference>
          <reference field="1" count="1" selected="0">
            <x v="23"/>
          </reference>
          <reference field="8" count="1" selected="0">
            <x v="0"/>
          </reference>
          <reference field="12" count="1" defaultSubtotal="1">
            <x v="22"/>
          </reference>
        </references>
      </pivotArea>
    </format>
    <format dxfId="40">
      <pivotArea dataOnly="0" labelOnly="1" outline="0" fieldPosition="0">
        <references count="4">
          <reference field="0" count="1" selected="0">
            <x v="30"/>
          </reference>
          <reference field="1" count="1" selected="0">
            <x v="22"/>
          </reference>
          <reference field="8" count="1" selected="0">
            <x v="0"/>
          </reference>
          <reference field="12" count="1">
            <x v="8"/>
          </reference>
        </references>
      </pivotArea>
    </format>
    <format dxfId="39">
      <pivotArea dataOnly="0" labelOnly="1" outline="0" fieldPosition="0">
        <references count="4">
          <reference field="0" count="1" selected="0">
            <x v="30"/>
          </reference>
          <reference field="1" count="1" selected="0">
            <x v="22"/>
          </reference>
          <reference field="8" count="1" selected="0">
            <x v="0"/>
          </reference>
          <reference field="12" count="1" defaultSubtotal="1">
            <x v="8"/>
          </reference>
        </references>
      </pivotArea>
    </format>
    <format dxfId="38">
      <pivotArea dataOnly="0" labelOnly="1" outline="0" fieldPosition="0">
        <references count="4">
          <reference field="0" count="1" selected="0">
            <x v="31"/>
          </reference>
          <reference field="1" count="1" selected="0">
            <x v="21"/>
          </reference>
          <reference field="8" count="1" selected="0">
            <x v="0"/>
          </reference>
          <reference field="12" count="1">
            <x v="6"/>
          </reference>
        </references>
      </pivotArea>
    </format>
    <format dxfId="37">
      <pivotArea dataOnly="0" labelOnly="1" outline="0" fieldPosition="0">
        <references count="4">
          <reference field="0" count="1" selected="0">
            <x v="31"/>
          </reference>
          <reference field="1" count="1" selected="0">
            <x v="21"/>
          </reference>
          <reference field="8" count="1" selected="0">
            <x v="0"/>
          </reference>
          <reference field="12" count="1" defaultSubtotal="1">
            <x v="6"/>
          </reference>
        </references>
      </pivotArea>
    </format>
    <format dxfId="36">
      <pivotArea dataOnly="0" labelOnly="1" outline="0" fieldPosition="0">
        <references count="4">
          <reference field="0" count="1" selected="0">
            <x v="32"/>
          </reference>
          <reference field="1" count="1" selected="0">
            <x v="19"/>
          </reference>
          <reference field="8" count="1" selected="0">
            <x v="1"/>
          </reference>
          <reference field="12" count="1">
            <x v="45"/>
          </reference>
        </references>
      </pivotArea>
    </format>
    <format dxfId="35">
      <pivotArea dataOnly="0" labelOnly="1" outline="0" fieldPosition="0">
        <references count="4">
          <reference field="0" count="1" selected="0">
            <x v="32"/>
          </reference>
          <reference field="1" count="1" selected="0">
            <x v="19"/>
          </reference>
          <reference field="8" count="1" selected="0">
            <x v="1"/>
          </reference>
          <reference field="12" count="1" defaultSubtotal="1">
            <x v="45"/>
          </reference>
        </references>
      </pivotArea>
    </format>
    <format dxfId="34">
      <pivotArea dataOnly="0" labelOnly="1" outline="0" fieldPosition="0">
        <references count="4">
          <reference field="0" count="1" selected="0">
            <x v="33"/>
          </reference>
          <reference field="1" count="1" selected="0">
            <x v="20"/>
          </reference>
          <reference field="8" count="1" selected="0">
            <x v="1"/>
          </reference>
          <reference field="12" count="1">
            <x v="17"/>
          </reference>
        </references>
      </pivotArea>
    </format>
    <format dxfId="33">
      <pivotArea dataOnly="0" labelOnly="1" outline="0" fieldPosition="0">
        <references count="4">
          <reference field="0" count="1" selected="0">
            <x v="33"/>
          </reference>
          <reference field="1" count="1" selected="0">
            <x v="20"/>
          </reference>
          <reference field="8" count="1" selected="0">
            <x v="1"/>
          </reference>
          <reference field="12" count="1" defaultSubtotal="1">
            <x v="17"/>
          </reference>
        </references>
      </pivotArea>
    </format>
    <format dxfId="32">
      <pivotArea dataOnly="0" labelOnly="1" outline="0" fieldPosition="0">
        <references count="4">
          <reference field="0" count="1" selected="0">
            <x v="34"/>
          </reference>
          <reference field="1" count="1" selected="0">
            <x v="16"/>
          </reference>
          <reference field="8" count="1" selected="0">
            <x v="1"/>
          </reference>
          <reference field="12" count="1">
            <x v="16"/>
          </reference>
        </references>
      </pivotArea>
    </format>
    <format dxfId="31">
      <pivotArea dataOnly="0" labelOnly="1" outline="0" fieldPosition="0">
        <references count="4">
          <reference field="0" count="1" selected="0">
            <x v="34"/>
          </reference>
          <reference field="1" count="1" selected="0">
            <x v="16"/>
          </reference>
          <reference field="8" count="1" selected="0">
            <x v="1"/>
          </reference>
          <reference field="12" count="1" defaultSubtotal="1">
            <x v="16"/>
          </reference>
        </references>
      </pivotArea>
    </format>
    <format dxfId="30">
      <pivotArea dataOnly="0" labelOnly="1" outline="0" fieldPosition="0">
        <references count="4">
          <reference field="0" count="1" selected="0">
            <x v="35"/>
          </reference>
          <reference field="1" count="1" selected="0">
            <x v="17"/>
          </reference>
          <reference field="8" count="1" selected="0">
            <x v="1"/>
          </reference>
          <reference field="12" count="1">
            <x v="15"/>
          </reference>
        </references>
      </pivotArea>
    </format>
    <format dxfId="29">
      <pivotArea dataOnly="0" labelOnly="1" outline="0" fieldPosition="0">
        <references count="4">
          <reference field="0" count="1" selected="0">
            <x v="35"/>
          </reference>
          <reference field="1" count="1" selected="0">
            <x v="17"/>
          </reference>
          <reference field="8" count="1" selected="0">
            <x v="1"/>
          </reference>
          <reference field="12" count="1" defaultSubtotal="1">
            <x v="15"/>
          </reference>
        </references>
      </pivotArea>
    </format>
    <format dxfId="28">
      <pivotArea dataOnly="0" labelOnly="1" outline="0" fieldPosition="0">
        <references count="4">
          <reference field="0" count="1" selected="0">
            <x v="36"/>
          </reference>
          <reference field="1" count="1" selected="0">
            <x v="15"/>
          </reference>
          <reference field="8" count="1" selected="0">
            <x v="1"/>
          </reference>
          <reference field="12" count="1">
            <x v="20"/>
          </reference>
        </references>
      </pivotArea>
    </format>
    <format dxfId="27">
      <pivotArea dataOnly="0" labelOnly="1" outline="0" fieldPosition="0">
        <references count="4">
          <reference field="0" count="1" selected="0">
            <x v="36"/>
          </reference>
          <reference field="1" count="1" selected="0">
            <x v="15"/>
          </reference>
          <reference field="8" count="1" selected="0">
            <x v="1"/>
          </reference>
          <reference field="12" count="1" defaultSubtotal="1">
            <x v="20"/>
          </reference>
        </references>
      </pivotArea>
    </format>
    <format dxfId="26">
      <pivotArea dataOnly="0" labelOnly="1" outline="0" fieldPosition="0">
        <references count="4">
          <reference field="0" count="1" selected="0">
            <x v="37"/>
          </reference>
          <reference field="1" count="1" selected="0">
            <x v="18"/>
          </reference>
          <reference field="8" count="1" selected="0">
            <x v="1"/>
          </reference>
          <reference field="12" count="1">
            <x v="13"/>
          </reference>
        </references>
      </pivotArea>
    </format>
    <format dxfId="25">
      <pivotArea dataOnly="0" labelOnly="1" outline="0" fieldPosition="0">
        <references count="4">
          <reference field="0" count="1" selected="0">
            <x v="37"/>
          </reference>
          <reference field="1" count="1" selected="0">
            <x v="18"/>
          </reference>
          <reference field="8" count="1" selected="0">
            <x v="1"/>
          </reference>
          <reference field="12" count="1" defaultSubtotal="1">
            <x v="13"/>
          </reference>
        </references>
      </pivotArea>
    </format>
    <format dxfId="24">
      <pivotArea dataOnly="0" labelOnly="1" outline="0" fieldPosition="0">
        <references count="4">
          <reference field="0" count="1" selected="0">
            <x v="38"/>
          </reference>
          <reference field="1" count="1" selected="0">
            <x v="44"/>
          </reference>
          <reference field="8" count="1" selected="0">
            <x v="1"/>
          </reference>
          <reference field="12" count="1">
            <x v="43"/>
          </reference>
        </references>
      </pivotArea>
    </format>
    <format dxfId="23">
      <pivotArea dataOnly="0" labelOnly="1" outline="0" fieldPosition="0">
        <references count="4">
          <reference field="0" count="1" selected="0">
            <x v="38"/>
          </reference>
          <reference field="1" count="1" selected="0">
            <x v="44"/>
          </reference>
          <reference field="8" count="1" selected="0">
            <x v="1"/>
          </reference>
          <reference field="12" count="1" defaultSubtotal="1">
            <x v="43"/>
          </reference>
        </references>
      </pivotArea>
    </format>
    <format dxfId="22">
      <pivotArea dataOnly="0" labelOnly="1" outline="0" fieldPosition="0">
        <references count="4">
          <reference field="0" count="1" selected="0">
            <x v="39"/>
          </reference>
          <reference field="1" count="1" selected="0">
            <x v="43"/>
          </reference>
          <reference field="8" count="1" selected="0">
            <x v="1"/>
          </reference>
          <reference field="12" count="1">
            <x v="28"/>
          </reference>
        </references>
      </pivotArea>
    </format>
    <format dxfId="21">
      <pivotArea dataOnly="0" labelOnly="1" outline="0" fieldPosition="0">
        <references count="4">
          <reference field="0" count="1" selected="0">
            <x v="39"/>
          </reference>
          <reference field="1" count="1" selected="0">
            <x v="43"/>
          </reference>
          <reference field="8" count="1" selected="0">
            <x v="1"/>
          </reference>
          <reference field="12" count="1" defaultSubtotal="1">
            <x v="28"/>
          </reference>
        </references>
      </pivotArea>
    </format>
    <format dxfId="20">
      <pivotArea dataOnly="0" labelOnly="1" outline="0" fieldPosition="0">
        <references count="4">
          <reference field="0" count="1" selected="0">
            <x v="40"/>
          </reference>
          <reference field="1" count="1" selected="0">
            <x v="49"/>
          </reference>
          <reference field="8" count="1" selected="0">
            <x v="0"/>
          </reference>
          <reference field="12" count="1">
            <x v="24"/>
          </reference>
        </references>
      </pivotArea>
    </format>
    <format dxfId="19">
      <pivotArea dataOnly="0" labelOnly="1" outline="0" fieldPosition="0">
        <references count="4">
          <reference field="0" count="1" selected="0">
            <x v="40"/>
          </reference>
          <reference field="1" count="1" selected="0">
            <x v="49"/>
          </reference>
          <reference field="8" count="1" selected="0">
            <x v="0"/>
          </reference>
          <reference field="12" count="1" defaultSubtotal="1">
            <x v="24"/>
          </reference>
        </references>
      </pivotArea>
    </format>
    <format dxfId="18">
      <pivotArea dataOnly="0" labelOnly="1" outline="0" fieldPosition="0">
        <references count="4">
          <reference field="0" count="1" selected="0">
            <x v="41"/>
          </reference>
          <reference field="1" count="1" selected="0">
            <x v="46"/>
          </reference>
          <reference field="8" count="1" selected="0">
            <x v="0"/>
          </reference>
          <reference field="12" count="1">
            <x v="11"/>
          </reference>
        </references>
      </pivotArea>
    </format>
    <format dxfId="17">
      <pivotArea dataOnly="0" labelOnly="1" outline="0" fieldPosition="0">
        <references count="4">
          <reference field="0" count="1" selected="0">
            <x v="41"/>
          </reference>
          <reference field="1" count="1" selected="0">
            <x v="46"/>
          </reference>
          <reference field="8" count="1" selected="0">
            <x v="0"/>
          </reference>
          <reference field="12" count="1" defaultSubtotal="1">
            <x v="11"/>
          </reference>
        </references>
      </pivotArea>
    </format>
    <format dxfId="16">
      <pivotArea dataOnly="0" labelOnly="1" outline="0" fieldPosition="0">
        <references count="4">
          <reference field="0" count="1" selected="0">
            <x v="42"/>
          </reference>
          <reference field="1" count="1" selected="0">
            <x v="48"/>
          </reference>
          <reference field="8" count="1" selected="0">
            <x v="0"/>
          </reference>
          <reference field="12" count="1">
            <x v="2"/>
          </reference>
        </references>
      </pivotArea>
    </format>
    <format dxfId="15">
      <pivotArea dataOnly="0" labelOnly="1" outline="0" fieldPosition="0">
        <references count="4">
          <reference field="0" count="1" selected="0">
            <x v="42"/>
          </reference>
          <reference field="1" count="1" selected="0">
            <x v="48"/>
          </reference>
          <reference field="8" count="1" selected="0">
            <x v="0"/>
          </reference>
          <reference field="12" count="1" defaultSubtotal="1">
            <x v="2"/>
          </reference>
        </references>
      </pivotArea>
    </format>
    <format dxfId="14">
      <pivotArea dataOnly="0" labelOnly="1" outline="0" fieldPosition="0">
        <references count="4">
          <reference field="0" count="1" selected="0">
            <x v="43"/>
          </reference>
          <reference field="1" count="1" selected="0">
            <x v="47"/>
          </reference>
          <reference field="8" count="1" selected="0">
            <x v="0"/>
          </reference>
          <reference field="12" count="1">
            <x v="21"/>
          </reference>
        </references>
      </pivotArea>
    </format>
    <format dxfId="13">
      <pivotArea dataOnly="0" labelOnly="1" outline="0" fieldPosition="0">
        <references count="4">
          <reference field="0" count="1" selected="0">
            <x v="43"/>
          </reference>
          <reference field="1" count="1" selected="0">
            <x v="47"/>
          </reference>
          <reference field="8" count="1" selected="0">
            <x v="0"/>
          </reference>
          <reference field="12" count="1" defaultSubtotal="1">
            <x v="21"/>
          </reference>
        </references>
      </pivotArea>
    </format>
    <format dxfId="12">
      <pivotArea dataOnly="0" labelOnly="1" outline="0" fieldPosition="0">
        <references count="4">
          <reference field="0" count="1" selected="0">
            <x v="44"/>
          </reference>
          <reference field="1" count="1" selected="0">
            <x v="38"/>
          </reference>
          <reference field="8" count="1" selected="0">
            <x v="0"/>
          </reference>
          <reference field="12" count="1">
            <x v="29"/>
          </reference>
        </references>
      </pivotArea>
    </format>
    <format dxfId="11">
      <pivotArea dataOnly="0" labelOnly="1" outline="0" fieldPosition="0">
        <references count="4">
          <reference field="0" count="1" selected="0">
            <x v="44"/>
          </reference>
          <reference field="1" count="1" selected="0">
            <x v="38"/>
          </reference>
          <reference field="8" count="1" selected="0">
            <x v="0"/>
          </reference>
          <reference field="12" count="1" defaultSubtotal="1">
            <x v="29"/>
          </reference>
        </references>
      </pivotArea>
    </format>
    <format dxfId="10">
      <pivotArea dataOnly="0" labelOnly="1" outline="0" fieldPosition="0">
        <references count="4">
          <reference field="0" count="1" selected="0">
            <x v="45"/>
          </reference>
          <reference field="1" count="1" selected="0">
            <x v="0"/>
          </reference>
          <reference field="8" count="1" selected="0">
            <x v="1"/>
          </reference>
          <reference field="12" count="1">
            <x v="27"/>
          </reference>
        </references>
      </pivotArea>
    </format>
    <format dxfId="9">
      <pivotArea dataOnly="0" labelOnly="1" outline="0" fieldPosition="0">
        <references count="4">
          <reference field="0" count="1" selected="0">
            <x v="45"/>
          </reference>
          <reference field="1" count="1" selected="0">
            <x v="0"/>
          </reference>
          <reference field="8" count="1" selected="0">
            <x v="1"/>
          </reference>
          <reference field="12" count="1" defaultSubtotal="1">
            <x v="27"/>
          </reference>
        </references>
      </pivotArea>
    </format>
    <format dxfId="8">
      <pivotArea dataOnly="0" labelOnly="1" outline="0" fieldPosition="0">
        <references count="4">
          <reference field="0" count="1" selected="0">
            <x v="46"/>
          </reference>
          <reference field="1" count="1" selected="0">
            <x v="37"/>
          </reference>
          <reference field="8" count="1" selected="0">
            <x v="0"/>
          </reference>
          <reference field="12" count="1">
            <x v="33"/>
          </reference>
        </references>
      </pivotArea>
    </format>
    <format dxfId="7">
      <pivotArea dataOnly="0" labelOnly="1" outline="0" fieldPosition="0">
        <references count="4">
          <reference field="0" count="1" selected="0">
            <x v="46"/>
          </reference>
          <reference field="1" count="1" selected="0">
            <x v="37"/>
          </reference>
          <reference field="8" count="1" selected="0">
            <x v="0"/>
          </reference>
          <reference field="12" count="1" defaultSubtotal="1">
            <x v="33"/>
          </reference>
        </references>
      </pivotArea>
    </format>
    <format dxfId="6">
      <pivotArea dataOnly="0" labelOnly="1" outline="0" fieldPosition="0">
        <references count="4">
          <reference field="0" count="1" selected="0">
            <x v="47"/>
          </reference>
          <reference field="1" count="1" selected="0">
            <x v="7"/>
          </reference>
          <reference field="8" count="1" selected="0">
            <x v="0"/>
          </reference>
          <reference field="12" count="1">
            <x v="40"/>
          </reference>
        </references>
      </pivotArea>
    </format>
    <format dxfId="5">
      <pivotArea dataOnly="0" labelOnly="1" outline="0" fieldPosition="0">
        <references count="4">
          <reference field="0" count="1" selected="0">
            <x v="47"/>
          </reference>
          <reference field="1" count="1" selected="0">
            <x v="7"/>
          </reference>
          <reference field="8" count="1" selected="0">
            <x v="0"/>
          </reference>
          <reference field="12" count="1" defaultSubtotal="1">
            <x v="40"/>
          </reference>
        </references>
      </pivotArea>
    </format>
    <format dxfId="4">
      <pivotArea dataOnly="0" labelOnly="1" outline="0" fieldPosition="0">
        <references count="4">
          <reference field="0" count="1" selected="0">
            <x v="48"/>
          </reference>
          <reference field="1" count="1" selected="0">
            <x v="8"/>
          </reference>
          <reference field="8" count="1" selected="0">
            <x v="1"/>
          </reference>
          <reference field="12" count="1">
            <x v="26"/>
          </reference>
        </references>
      </pivotArea>
    </format>
    <format dxfId="3">
      <pivotArea dataOnly="0" labelOnly="1" outline="0" fieldPosition="0">
        <references count="4">
          <reference field="0" count="1" selected="0">
            <x v="48"/>
          </reference>
          <reference field="1" count="1" selected="0">
            <x v="8"/>
          </reference>
          <reference field="8" count="1" selected="0">
            <x v="1"/>
          </reference>
          <reference field="12" count="1" defaultSubtotal="1">
            <x v="26"/>
          </reference>
        </references>
      </pivotArea>
    </format>
    <format dxfId="2">
      <pivotArea dataOnly="0" labelOnly="1" outline="0" fieldPosition="0">
        <references count="4">
          <reference field="0" count="1" selected="0">
            <x v="49"/>
          </reference>
          <reference field="1" count="1" selected="0">
            <x v="42"/>
          </reference>
          <reference field="8" count="1" selected="0">
            <x v="1"/>
          </reference>
          <reference field="12" count="1">
            <x v="39"/>
          </reference>
        </references>
      </pivotArea>
    </format>
    <format dxfId="1">
      <pivotArea dataOnly="0" labelOnly="1" outline="0" fieldPosition="0">
        <references count="4">
          <reference field="0" count="1" selected="0">
            <x v="49"/>
          </reference>
          <reference field="1" count="1" selected="0">
            <x v="42"/>
          </reference>
          <reference field="8" count="1" selected="0">
            <x v="1"/>
          </reference>
          <reference field="12" count="1" defaultSubtotal="1">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baseColWidth="10" defaultColWidth="8.83203125" defaultRowHeight="15" x14ac:dyDescent="0.2"/>
  <cols>
    <col min="1" max="1" width="1" customWidth="1"/>
    <col min="2" max="2" width="5.5" bestFit="1" customWidth="1"/>
    <col min="3" max="3" width="13.5" bestFit="1" customWidth="1"/>
    <col min="4" max="4" width="14.5" customWidth="1"/>
    <col min="5" max="5" width="145.1640625" bestFit="1" customWidth="1"/>
  </cols>
  <sheetData>
    <row r="1" spans="2:5" ht="5.25" customHeight="1" thickBot="1" x14ac:dyDescent="0.25"/>
    <row r="2" spans="2:5" ht="16.5" customHeight="1" x14ac:dyDescent="0.2">
      <c r="B2" s="54" t="s">
        <v>251</v>
      </c>
      <c r="C2" s="55"/>
      <c r="D2" s="56"/>
      <c r="E2" s="60" t="s">
        <v>231</v>
      </c>
    </row>
    <row r="3" spans="2:5" ht="42" customHeight="1" thickBot="1" x14ac:dyDescent="0.25">
      <c r="B3" s="57"/>
      <c r="C3" s="58"/>
      <c r="D3" s="59"/>
      <c r="E3" s="61"/>
    </row>
    <row r="4" spans="2:5" ht="8.25" customHeight="1" x14ac:dyDescent="0.2"/>
    <row r="5" spans="2:5" ht="19.5" customHeight="1" thickBot="1" x14ac:dyDescent="0.25">
      <c r="C5" s="7" t="s">
        <v>225</v>
      </c>
      <c r="D5" s="7" t="s">
        <v>222</v>
      </c>
      <c r="E5" s="8" t="s">
        <v>223</v>
      </c>
    </row>
    <row r="6" spans="2:5" ht="19.5" customHeight="1" thickBot="1" x14ac:dyDescent="0.25">
      <c r="B6" s="18" t="s">
        <v>135</v>
      </c>
      <c r="C6" s="52" t="s">
        <v>224</v>
      </c>
      <c r="D6" s="52"/>
      <c r="E6" s="53"/>
    </row>
    <row r="7" spans="2:5" x14ac:dyDescent="0.2">
      <c r="B7" s="17">
        <v>1</v>
      </c>
      <c r="C7" s="9" t="s">
        <v>233</v>
      </c>
      <c r="D7" s="10" t="s">
        <v>228</v>
      </c>
      <c r="E7" s="11" t="s">
        <v>219</v>
      </c>
    </row>
    <row r="8" spans="2:5" x14ac:dyDescent="0.2">
      <c r="B8" s="10">
        <v>2</v>
      </c>
      <c r="C8" s="9" t="s">
        <v>233</v>
      </c>
      <c r="D8" s="10" t="s">
        <v>229</v>
      </c>
      <c r="E8" s="11" t="s">
        <v>234</v>
      </c>
    </row>
    <row r="9" spans="2:5" x14ac:dyDescent="0.2">
      <c r="B9" s="10">
        <v>3</v>
      </c>
      <c r="C9" s="9" t="s">
        <v>233</v>
      </c>
      <c r="D9" s="10" t="s">
        <v>230</v>
      </c>
      <c r="E9" s="11" t="s">
        <v>235</v>
      </c>
    </row>
    <row r="10" spans="2:5" ht="30" x14ac:dyDescent="0.2">
      <c r="B10" s="10">
        <v>4</v>
      </c>
      <c r="C10" s="9" t="s">
        <v>233</v>
      </c>
      <c r="D10" s="10" t="s">
        <v>236</v>
      </c>
      <c r="E10" s="26" t="s">
        <v>281</v>
      </c>
    </row>
    <row r="11" spans="2:5" ht="16" thickBot="1" x14ac:dyDescent="0.25">
      <c r="B11" s="13">
        <v>5</v>
      </c>
      <c r="C11" s="12" t="s">
        <v>233</v>
      </c>
      <c r="D11" s="13" t="s">
        <v>239</v>
      </c>
      <c r="E11" s="14" t="s">
        <v>240</v>
      </c>
    </row>
    <row r="12" spans="2:5" ht="17" thickTop="1" thickBot="1" x14ac:dyDescent="0.25"/>
    <row r="13" spans="2:5" ht="19.5" customHeight="1" thickBot="1" x14ac:dyDescent="0.25">
      <c r="B13" s="18" t="s">
        <v>135</v>
      </c>
      <c r="C13" s="52" t="s">
        <v>241</v>
      </c>
      <c r="D13" s="52"/>
      <c r="E13" s="53"/>
    </row>
    <row r="14" spans="2:5" x14ac:dyDescent="0.2">
      <c r="B14" s="17">
        <v>1</v>
      </c>
      <c r="C14" s="10" t="s">
        <v>233</v>
      </c>
      <c r="D14" s="10" t="s">
        <v>242</v>
      </c>
      <c r="E14" s="15" t="s">
        <v>243</v>
      </c>
    </row>
    <row r="15" spans="2:5" x14ac:dyDescent="0.2">
      <c r="B15" s="10">
        <v>2</v>
      </c>
      <c r="C15" s="10" t="s">
        <v>233</v>
      </c>
      <c r="D15" s="10" t="s">
        <v>244</v>
      </c>
      <c r="E15" s="15" t="s">
        <v>248</v>
      </c>
    </row>
    <row r="16" spans="2:5" x14ac:dyDescent="0.2">
      <c r="B16" s="10">
        <v>3</v>
      </c>
      <c r="C16" s="10" t="s">
        <v>233</v>
      </c>
      <c r="D16" s="10" t="s">
        <v>246</v>
      </c>
      <c r="E16" s="15" t="s">
        <v>247</v>
      </c>
    </row>
    <row r="17" spans="2:5" ht="46" thickBot="1" x14ac:dyDescent="0.25">
      <c r="B17" s="13">
        <v>4</v>
      </c>
      <c r="C17" s="13" t="s">
        <v>233</v>
      </c>
      <c r="D17" s="13" t="s">
        <v>249</v>
      </c>
      <c r="E17" s="16" t="s">
        <v>250</v>
      </c>
    </row>
    <row r="18" spans="2:5" ht="16" thickTop="1" x14ac:dyDescent="0.2"/>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baseColWidth="10" defaultColWidth="8.83203125" defaultRowHeight="15" x14ac:dyDescent="0.2"/>
  <cols>
    <col min="1" max="1" width="1" customWidth="1"/>
    <col min="2" max="2" width="5.5" bestFit="1" customWidth="1"/>
    <col min="3" max="3" width="13.5" bestFit="1" customWidth="1"/>
    <col min="4" max="4" width="14.5" customWidth="1"/>
    <col min="5" max="5" width="145.1640625" bestFit="1" customWidth="1"/>
  </cols>
  <sheetData>
    <row r="1" spans="2:5" ht="5.25" customHeight="1" thickBot="1" x14ac:dyDescent="0.25"/>
    <row r="2" spans="2:5" ht="16.5" customHeight="1" x14ac:dyDescent="0.2">
      <c r="B2" s="54" t="s">
        <v>252</v>
      </c>
      <c r="C2" s="55"/>
      <c r="D2" s="56"/>
      <c r="E2" s="60" t="s">
        <v>231</v>
      </c>
    </row>
    <row r="3" spans="2:5" ht="42" customHeight="1" thickBot="1" x14ac:dyDescent="0.25">
      <c r="B3" s="57"/>
      <c r="C3" s="58"/>
      <c r="D3" s="59"/>
      <c r="E3" s="61"/>
    </row>
    <row r="4" spans="2:5" ht="8.25" customHeight="1" x14ac:dyDescent="0.2"/>
    <row r="5" spans="2:5" ht="27" customHeight="1" x14ac:dyDescent="0.2">
      <c r="B5" s="21" t="s">
        <v>259</v>
      </c>
      <c r="C5" s="20"/>
      <c r="D5" s="19"/>
      <c r="E5" s="19"/>
    </row>
    <row r="6" spans="2:5" ht="19.5" customHeight="1" thickBot="1" x14ac:dyDescent="0.25">
      <c r="C6" s="7" t="s">
        <v>225</v>
      </c>
      <c r="D6" s="7" t="s">
        <v>256</v>
      </c>
      <c r="E6" s="8" t="s">
        <v>223</v>
      </c>
    </row>
    <row r="7" spans="2:5" ht="19.5" customHeight="1" thickBot="1" x14ac:dyDescent="0.25">
      <c r="B7" s="18" t="s">
        <v>135</v>
      </c>
      <c r="C7" s="52" t="s">
        <v>253</v>
      </c>
      <c r="D7" s="52"/>
      <c r="E7" s="53"/>
    </row>
    <row r="8" spans="2:5" x14ac:dyDescent="0.2">
      <c r="B8" s="17">
        <v>1</v>
      </c>
      <c r="C8" s="9" t="s">
        <v>255</v>
      </c>
      <c r="D8" s="10" t="s">
        <v>257</v>
      </c>
      <c r="E8" s="15" t="s">
        <v>258</v>
      </c>
    </row>
    <row r="9" spans="2:5" x14ac:dyDescent="0.2">
      <c r="B9" s="10">
        <v>2</v>
      </c>
      <c r="C9" s="9" t="s">
        <v>255</v>
      </c>
      <c r="D9" s="10"/>
      <c r="E9" s="15" t="s">
        <v>260</v>
      </c>
    </row>
    <row r="10" spans="2:5" x14ac:dyDescent="0.2">
      <c r="B10" s="10">
        <v>3</v>
      </c>
      <c r="C10" s="9" t="s">
        <v>255</v>
      </c>
      <c r="D10" s="10"/>
      <c r="E10" s="15" t="s">
        <v>261</v>
      </c>
    </row>
    <row r="11" spans="2:5" x14ac:dyDescent="0.2">
      <c r="B11" s="10">
        <v>4</v>
      </c>
      <c r="C11" s="9" t="s">
        <v>255</v>
      </c>
      <c r="D11" s="10"/>
      <c r="E11" s="15" t="s">
        <v>262</v>
      </c>
    </row>
    <row r="12" spans="2:5" ht="16" thickBot="1" x14ac:dyDescent="0.25">
      <c r="B12" s="13">
        <v>5</v>
      </c>
      <c r="C12" s="12" t="s">
        <v>255</v>
      </c>
      <c r="D12" s="13"/>
      <c r="E12" s="16" t="s">
        <v>263</v>
      </c>
    </row>
    <row r="13" spans="2:5" ht="17" thickTop="1" thickBot="1" x14ac:dyDescent="0.25"/>
    <row r="14" spans="2:5" ht="19.5" customHeight="1" thickBot="1" x14ac:dyDescent="0.25">
      <c r="B14" s="18" t="s">
        <v>135</v>
      </c>
      <c r="C14" s="52" t="s">
        <v>254</v>
      </c>
      <c r="D14" s="52"/>
      <c r="E14" s="53"/>
    </row>
    <row r="15" spans="2:5" x14ac:dyDescent="0.2">
      <c r="B15" s="17">
        <v>1</v>
      </c>
      <c r="C15" s="9" t="s">
        <v>255</v>
      </c>
      <c r="D15" s="10" t="s">
        <v>264</v>
      </c>
      <c r="E15" s="15" t="s">
        <v>272</v>
      </c>
    </row>
    <row r="16" spans="2:5" x14ac:dyDescent="0.2">
      <c r="B16" s="10">
        <v>2</v>
      </c>
      <c r="C16" s="9" t="s">
        <v>255</v>
      </c>
      <c r="D16" s="10" t="s">
        <v>265</v>
      </c>
      <c r="E16" s="15" t="s">
        <v>267</v>
      </c>
    </row>
    <row r="17" spans="2:5" x14ac:dyDescent="0.2">
      <c r="B17" s="10">
        <v>3</v>
      </c>
      <c r="C17" s="9" t="s">
        <v>255</v>
      </c>
      <c r="D17" s="10" t="s">
        <v>266</v>
      </c>
      <c r="E17" s="15" t="s">
        <v>268</v>
      </c>
    </row>
    <row r="18" spans="2:5" ht="16" thickBot="1" x14ac:dyDescent="0.25">
      <c r="B18" s="13">
        <v>4</v>
      </c>
      <c r="C18" s="12" t="s">
        <v>255</v>
      </c>
      <c r="D18" s="13" t="s">
        <v>270</v>
      </c>
      <c r="E18" s="16" t="s">
        <v>269</v>
      </c>
    </row>
    <row r="19" spans="2:5" ht="16" thickTop="1" x14ac:dyDescent="0.2"/>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baseColWidth="10" defaultColWidth="8.83203125" defaultRowHeight="15" x14ac:dyDescent="0.2"/>
  <cols>
    <col min="1" max="1" width="1" customWidth="1"/>
    <col min="2" max="2" width="5.5" bestFit="1" customWidth="1"/>
    <col min="3" max="3" width="13.5" bestFit="1" customWidth="1"/>
    <col min="4" max="4" width="14.5" customWidth="1"/>
    <col min="5" max="5" width="145.1640625" bestFit="1" customWidth="1"/>
  </cols>
  <sheetData>
    <row r="1" spans="2:5" ht="5.25" customHeight="1" thickBot="1" x14ac:dyDescent="0.25"/>
    <row r="2" spans="2:5" ht="16.5" customHeight="1" x14ac:dyDescent="0.2">
      <c r="B2" s="54" t="s">
        <v>271</v>
      </c>
      <c r="C2" s="55"/>
      <c r="D2" s="56"/>
      <c r="E2" s="60" t="s">
        <v>231</v>
      </c>
    </row>
    <row r="3" spans="2:5" ht="42" customHeight="1" thickBot="1" x14ac:dyDescent="0.25">
      <c r="B3" s="57"/>
      <c r="C3" s="58"/>
      <c r="D3" s="59"/>
      <c r="E3" s="61"/>
    </row>
    <row r="4" spans="2:5" ht="8.25" customHeight="1" x14ac:dyDescent="0.2"/>
    <row r="5" spans="2:5" ht="27" customHeight="1" x14ac:dyDescent="0.2">
      <c r="B5" s="21" t="s">
        <v>259</v>
      </c>
      <c r="C5" s="20"/>
      <c r="D5" s="19"/>
      <c r="E5" s="19"/>
    </row>
    <row r="6" spans="2:5" ht="19.5" customHeight="1" thickBot="1" x14ac:dyDescent="0.25">
      <c r="C6" s="7" t="s">
        <v>225</v>
      </c>
      <c r="D6" s="7" t="s">
        <v>256</v>
      </c>
      <c r="E6" s="8" t="s">
        <v>223</v>
      </c>
    </row>
    <row r="7" spans="2:5" ht="19.5" customHeight="1" thickBot="1" x14ac:dyDescent="0.25">
      <c r="B7" s="18" t="s">
        <v>135</v>
      </c>
      <c r="C7" s="52" t="s">
        <v>280</v>
      </c>
      <c r="D7" s="52"/>
      <c r="E7" s="53"/>
    </row>
    <row r="8" spans="2:5" x14ac:dyDescent="0.2">
      <c r="B8" s="17">
        <v>1</v>
      </c>
      <c r="C8" s="9" t="s">
        <v>226</v>
      </c>
      <c r="D8" s="10" t="s">
        <v>273</v>
      </c>
      <c r="E8" s="15" t="s">
        <v>274</v>
      </c>
    </row>
    <row r="9" spans="2:5" ht="15" customHeight="1" x14ac:dyDescent="0.2">
      <c r="B9" s="10">
        <v>2</v>
      </c>
      <c r="C9" s="9" t="s">
        <v>226</v>
      </c>
      <c r="D9" s="10"/>
      <c r="E9" s="22" t="s">
        <v>278</v>
      </c>
    </row>
    <row r="10" spans="2:5" x14ac:dyDescent="0.2">
      <c r="B10" s="10">
        <v>3</v>
      </c>
      <c r="C10" s="9" t="s">
        <v>226</v>
      </c>
      <c r="D10" s="10"/>
      <c r="E10" s="15" t="s">
        <v>275</v>
      </c>
    </row>
    <row r="11" spans="2:5" x14ac:dyDescent="0.2">
      <c r="B11" s="10">
        <v>4</v>
      </c>
      <c r="C11" s="9" t="s">
        <v>226</v>
      </c>
      <c r="D11" s="10"/>
      <c r="E11" s="15" t="s">
        <v>276</v>
      </c>
    </row>
    <row r="12" spans="2:5" x14ac:dyDescent="0.2">
      <c r="B12" s="23">
        <v>5</v>
      </c>
      <c r="C12" s="24" t="s">
        <v>226</v>
      </c>
      <c r="D12" s="23"/>
      <c r="E12" s="25" t="s">
        <v>263</v>
      </c>
    </row>
    <row r="13" spans="2:5" ht="16" thickBot="1" x14ac:dyDescent="0.25">
      <c r="B13" s="13">
        <v>5</v>
      </c>
      <c r="C13" s="12" t="s">
        <v>226</v>
      </c>
      <c r="D13" s="13" t="s">
        <v>279</v>
      </c>
      <c r="E13" s="16" t="s">
        <v>277</v>
      </c>
    </row>
    <row r="14" spans="2:5" ht="16" thickTop="1" x14ac:dyDescent="0.2"/>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3:M54"/>
  <sheetViews>
    <sheetView tabSelected="1" workbookViewId="0">
      <selection activeCell="G4" sqref="G4"/>
    </sheetView>
  </sheetViews>
  <sheetFormatPr baseColWidth="10" defaultColWidth="8.83203125" defaultRowHeight="15" x14ac:dyDescent="0.2"/>
  <cols>
    <col min="1" max="2" width="20.6640625" style="42" bestFit="1" customWidth="1"/>
    <col min="3" max="3" width="14.83203125" style="42" bestFit="1" customWidth="1"/>
    <col min="4" max="4" width="5.1640625" style="42" bestFit="1" customWidth="1"/>
    <col min="5" max="5" width="14.1640625" style="42" bestFit="1" customWidth="1"/>
    <col min="6" max="6" width="18.5" style="42" bestFit="1" customWidth="1"/>
    <col min="7" max="7" width="12.1640625" style="42" bestFit="1" customWidth="1"/>
    <col min="8" max="9" width="9.33203125" style="42" bestFit="1" customWidth="1"/>
    <col min="10" max="11" width="10" style="42" bestFit="1" customWidth="1"/>
    <col min="12" max="12" width="13.83203125" style="42" customWidth="1"/>
    <col min="13" max="13" width="9.1640625" style="42" bestFit="1" customWidth="1"/>
    <col min="14" max="14" width="12.1640625" style="42" bestFit="1" customWidth="1"/>
    <col min="15" max="15" width="5.83203125" style="42" bestFit="1" customWidth="1"/>
    <col min="16" max="16" width="7.6640625" style="42" bestFit="1" customWidth="1"/>
    <col min="17" max="17" width="3.33203125" style="42" bestFit="1" customWidth="1"/>
    <col min="18" max="18" width="4.33203125" style="42" bestFit="1" customWidth="1"/>
    <col min="19" max="19" width="6.83203125" style="42" bestFit="1" customWidth="1"/>
    <col min="20" max="20" width="3.5" style="42" bestFit="1" customWidth="1"/>
    <col min="21" max="22" width="3.1640625" style="42" bestFit="1" customWidth="1"/>
    <col min="23" max="23" width="3.5" style="42" bestFit="1" customWidth="1"/>
    <col min="24" max="24" width="3" style="42" bestFit="1" customWidth="1"/>
    <col min="25" max="25" width="3.33203125" style="42" bestFit="1" customWidth="1"/>
    <col min="26" max="29" width="3.1640625" style="42" bestFit="1" customWidth="1"/>
    <col min="30" max="30" width="9.33203125" style="42" bestFit="1" customWidth="1"/>
    <col min="31" max="16384" width="8.83203125" style="42"/>
  </cols>
  <sheetData>
    <row r="3" spans="1:13" x14ac:dyDescent="0.2">
      <c r="B3" s="43" t="s">
        <v>284</v>
      </c>
      <c r="C3" s="43" t="s">
        <v>282</v>
      </c>
      <c r="D3" s="2"/>
      <c r="I3"/>
      <c r="J3" s="1"/>
      <c r="K3" s="1"/>
      <c r="L3" s="1"/>
    </row>
    <row r="4" spans="1:13" ht="17" customHeight="1" x14ac:dyDescent="0.2">
      <c r="A4"/>
      <c r="B4" s="43" t="s">
        <v>283</v>
      </c>
      <c r="C4" s="2" t="s">
        <v>138</v>
      </c>
      <c r="D4" s="2" t="s">
        <v>142</v>
      </c>
      <c r="E4"/>
      <c r="G4" s="2"/>
      <c r="H4" s="45" t="s">
        <v>138</v>
      </c>
      <c r="I4" s="46" t="s">
        <v>142</v>
      </c>
      <c r="J4"/>
      <c r="K4" s="48"/>
      <c r="L4" s="49"/>
      <c r="M4" s="49"/>
    </row>
    <row r="5" spans="1:13" ht="19" customHeight="1" x14ac:dyDescent="0.2">
      <c r="B5" s="3" t="s">
        <v>159</v>
      </c>
      <c r="C5" s="2">
        <v>1</v>
      </c>
      <c r="D5" s="2">
        <v>2</v>
      </c>
      <c r="E5"/>
      <c r="G5" s="47" t="s">
        <v>140</v>
      </c>
      <c r="H5" s="3">
        <f>COUNTIFS(SPORTSMEN!$K$2:K51,ANALYSIS!$G5,SPORTSMEN!$I$2:I51,ANALYSIS!H$4)</f>
        <v>4</v>
      </c>
      <c r="I5" s="3">
        <f>COUNTIFS(SPORTSMEN!$K$2:L51,ANALYSIS!$G5,SPORTSMEN!$I$2:J51,ANALYSIS!I$4)</f>
        <v>3</v>
      </c>
      <c r="J5"/>
      <c r="K5"/>
      <c r="L5" s="48"/>
      <c r="M5" s="48"/>
    </row>
    <row r="6" spans="1:13" x14ac:dyDescent="0.2">
      <c r="B6" s="3" t="s">
        <v>151</v>
      </c>
      <c r="C6" s="2">
        <v>6</v>
      </c>
      <c r="D6" s="2">
        <v>2</v>
      </c>
      <c r="E6"/>
      <c r="G6" s="47" t="s">
        <v>144</v>
      </c>
      <c r="H6" s="3">
        <f>COUNTIFS(SPORTSMEN!$K$2:K52,ANALYSIS!$G6,SPORTSMEN!$I$2:I52,ANALYSIS!H$4)</f>
        <v>0</v>
      </c>
      <c r="I6" s="3">
        <f>COUNTIFS(SPORTSMEN!$K$2:L52,ANALYSIS!$G6,SPORTSMEN!$I$2:J52,ANALYSIS!I$4)</f>
        <v>2</v>
      </c>
      <c r="J6"/>
      <c r="K6"/>
    </row>
    <row r="7" spans="1:13" x14ac:dyDescent="0.2">
      <c r="B7" s="3" t="s">
        <v>153</v>
      </c>
      <c r="C7" s="2">
        <v>1</v>
      </c>
      <c r="D7" s="2">
        <v>2</v>
      </c>
      <c r="E7"/>
      <c r="G7" s="47" t="s">
        <v>146</v>
      </c>
      <c r="H7" s="3">
        <f>COUNTIFS(SPORTSMEN!$K$2:K53,ANALYSIS!$G7,SPORTSMEN!$I$2:I53,ANALYSIS!H$4)</f>
        <v>3</v>
      </c>
      <c r="I7" s="3">
        <f>COUNTIFS(SPORTSMEN!$K$2:L53,ANALYSIS!$G7,SPORTSMEN!$I$2:J53,ANALYSIS!I$4)</f>
        <v>2</v>
      </c>
      <c r="J7"/>
      <c r="K7"/>
    </row>
    <row r="8" spans="1:13" x14ac:dyDescent="0.2">
      <c r="B8" s="3" t="s">
        <v>144</v>
      </c>
      <c r="C8" s="2"/>
      <c r="D8" s="2">
        <v>2</v>
      </c>
      <c r="E8"/>
      <c r="G8" s="47" t="s">
        <v>149</v>
      </c>
      <c r="H8" s="3">
        <f>COUNTIFS(SPORTSMEN!$K$2:K54,ANALYSIS!$G8,SPORTSMEN!$I$2:I54,ANALYSIS!H$4)</f>
        <v>1</v>
      </c>
      <c r="I8" s="3">
        <f>COUNTIFS(SPORTSMEN!$K$2:L54,ANALYSIS!$G8,SPORTSMEN!$I$2:J54,ANALYSIS!I$4)</f>
        <v>4</v>
      </c>
      <c r="J8"/>
    </row>
    <row r="9" spans="1:13" x14ac:dyDescent="0.2">
      <c r="B9" s="3" t="s">
        <v>156</v>
      </c>
      <c r="C9" s="2">
        <v>3</v>
      </c>
      <c r="D9" s="2">
        <v>6</v>
      </c>
      <c r="E9"/>
      <c r="G9" s="47" t="s">
        <v>151</v>
      </c>
      <c r="H9" s="3">
        <f>COUNTIFS(SPORTSMEN!$K$2:K55,ANALYSIS!$G9,SPORTSMEN!$I$2:I55,ANALYSIS!H$4)</f>
        <v>6</v>
      </c>
      <c r="I9" s="3">
        <f>COUNTIFS(SPORTSMEN!$K$2:L55,ANALYSIS!$G9,SPORTSMEN!$I$2:J55,ANALYSIS!I$4)</f>
        <v>2</v>
      </c>
      <c r="J9"/>
    </row>
    <row r="10" spans="1:13" x14ac:dyDescent="0.2">
      <c r="B10" s="3" t="s">
        <v>149</v>
      </c>
      <c r="C10" s="2">
        <v>1</v>
      </c>
      <c r="D10" s="2">
        <v>4</v>
      </c>
      <c r="E10"/>
      <c r="G10" s="47" t="s">
        <v>153</v>
      </c>
      <c r="H10" s="3">
        <f>COUNTIFS(SPORTSMEN!$K$2:K56,ANALYSIS!$G10,SPORTSMEN!$I$2:I56,ANALYSIS!H$4)</f>
        <v>1</v>
      </c>
      <c r="I10" s="3">
        <f>COUNTIFS(SPORTSMEN!$K$2:L56,ANALYSIS!$G10,SPORTSMEN!$I$2:J56,ANALYSIS!I$4)</f>
        <v>2</v>
      </c>
      <c r="J10"/>
    </row>
    <row r="11" spans="1:13" x14ac:dyDescent="0.2">
      <c r="B11" s="3" t="s">
        <v>164</v>
      </c>
      <c r="C11" s="2">
        <v>2</v>
      </c>
      <c r="D11" s="2">
        <v>1</v>
      </c>
      <c r="E11"/>
      <c r="G11" s="47" t="s">
        <v>156</v>
      </c>
      <c r="H11" s="3">
        <f>COUNTIFS(SPORTSMEN!$K$2:K57,ANALYSIS!$G11,SPORTSMEN!$I$2:I57,ANALYSIS!H$4)</f>
        <v>3</v>
      </c>
      <c r="I11" s="3">
        <f>COUNTIFS(SPORTSMEN!$K$2:L57,ANALYSIS!$G11,SPORTSMEN!$I$2:J57,ANALYSIS!I$4)</f>
        <v>6</v>
      </c>
      <c r="J11"/>
    </row>
    <row r="12" spans="1:13" x14ac:dyDescent="0.2">
      <c r="B12" s="3" t="s">
        <v>161</v>
      </c>
      <c r="C12" s="2">
        <v>3</v>
      </c>
      <c r="D12" s="2"/>
      <c r="E12"/>
      <c r="G12" s="47" t="s">
        <v>159</v>
      </c>
      <c r="H12" s="3">
        <f>COUNTIFS(SPORTSMEN!$K$2:K58,ANALYSIS!$G12,SPORTSMEN!$I$2:I58,ANALYSIS!H$4)</f>
        <v>1</v>
      </c>
      <c r="I12" s="3">
        <f>COUNTIFS(SPORTSMEN!$K$2:L58,ANALYSIS!$G12,SPORTSMEN!$I$2:J58,ANALYSIS!I$4)</f>
        <v>2</v>
      </c>
      <c r="J12"/>
    </row>
    <row r="13" spans="1:13" x14ac:dyDescent="0.2">
      <c r="B13" s="3" t="s">
        <v>167</v>
      </c>
      <c r="C13" s="2">
        <v>1</v>
      </c>
      <c r="D13" s="2">
        <v>1</v>
      </c>
      <c r="E13"/>
      <c r="G13" s="47" t="s">
        <v>161</v>
      </c>
      <c r="H13" s="3">
        <f>COUNTIFS(SPORTSMEN!$K$2:K59,ANALYSIS!$G13,SPORTSMEN!$I$2:I59,ANALYSIS!H$4)</f>
        <v>3</v>
      </c>
      <c r="I13" s="3">
        <f>COUNTIFS(SPORTSMEN!$K$2:L59,ANALYSIS!$G13,SPORTSMEN!$I$2:J59,ANALYSIS!I$4)</f>
        <v>0</v>
      </c>
      <c r="J13"/>
    </row>
    <row r="14" spans="1:13" x14ac:dyDescent="0.2">
      <c r="B14" s="3" t="s">
        <v>146</v>
      </c>
      <c r="C14" s="2">
        <v>3</v>
      </c>
      <c r="D14" s="2">
        <v>2</v>
      </c>
      <c r="E14"/>
      <c r="G14" s="47" t="s">
        <v>164</v>
      </c>
      <c r="H14" s="3">
        <f>COUNTIFS(SPORTSMEN!$K$2:K60,ANALYSIS!$G14,SPORTSMEN!$I$2:I60,ANALYSIS!H$4)</f>
        <v>2</v>
      </c>
      <c r="I14" s="3">
        <f>COUNTIFS(SPORTSMEN!$K$2:L60,ANALYSIS!$G14,SPORTSMEN!$I$2:J60,ANALYSIS!I$4)</f>
        <v>1</v>
      </c>
      <c r="J14"/>
    </row>
    <row r="15" spans="1:13" x14ac:dyDescent="0.2">
      <c r="B15" s="3" t="s">
        <v>140</v>
      </c>
      <c r="C15" s="2">
        <v>4</v>
      </c>
      <c r="D15" s="2">
        <v>3</v>
      </c>
      <c r="E15"/>
      <c r="G15" s="47" t="s">
        <v>167</v>
      </c>
      <c r="H15" s="3">
        <f>COUNTIFS(SPORTSMEN!$K$2:K61,ANALYSIS!$G15,SPORTSMEN!$I$2:I61,ANALYSIS!H$4)</f>
        <v>1</v>
      </c>
      <c r="I15" s="3">
        <f>COUNTIFS(SPORTSMEN!$K$2:L61,ANALYSIS!$G15,SPORTSMEN!$I$2:J61,ANALYSIS!I$4)</f>
        <v>1</v>
      </c>
      <c r="J15"/>
    </row>
    <row r="16" spans="1:13" x14ac:dyDescent="0.2">
      <c r="B16"/>
      <c r="C16"/>
      <c r="D16"/>
      <c r="E16"/>
      <c r="G16" s="50" t="s">
        <v>387</v>
      </c>
      <c r="H16" s="51">
        <f>SUM(H5:H15)</f>
        <v>25</v>
      </c>
      <c r="I16" s="51">
        <f>SUM(I5:I15)</f>
        <v>25</v>
      </c>
      <c r="J16"/>
    </row>
    <row r="17" spans="1:10" x14ac:dyDescent="0.2">
      <c r="D17"/>
      <c r="E17"/>
      <c r="G17"/>
      <c r="H17"/>
      <c r="I17"/>
      <c r="J17"/>
    </row>
    <row r="18" spans="1:10" x14ac:dyDescent="0.2">
      <c r="D18"/>
      <c r="G18"/>
      <c r="H18"/>
      <c r="I18"/>
      <c r="J18"/>
    </row>
    <row r="19" spans="1:10" x14ac:dyDescent="0.2">
      <c r="A19"/>
      <c r="B19"/>
      <c r="C19"/>
      <c r="G19"/>
      <c r="H19"/>
      <c r="I19"/>
      <c r="J19"/>
    </row>
    <row r="20" spans="1:10" x14ac:dyDescent="0.2">
      <c r="A20"/>
      <c r="B20"/>
      <c r="C20"/>
      <c r="G20"/>
      <c r="H20"/>
      <c r="I20"/>
      <c r="J20"/>
    </row>
    <row r="21" spans="1:10" x14ac:dyDescent="0.2">
      <c r="A21"/>
      <c r="B21"/>
      <c r="C21"/>
      <c r="G21"/>
      <c r="H21"/>
      <c r="I21"/>
      <c r="J21"/>
    </row>
    <row r="22" spans="1:10" x14ac:dyDescent="0.2">
      <c r="A22"/>
      <c r="B22"/>
      <c r="C22"/>
      <c r="G22"/>
      <c r="H22"/>
      <c r="I22"/>
      <c r="J22"/>
    </row>
    <row r="23" spans="1:10" x14ac:dyDescent="0.2">
      <c r="G23"/>
      <c r="H23"/>
      <c r="I23"/>
    </row>
    <row r="24" spans="1:10" x14ac:dyDescent="0.2">
      <c r="G24"/>
      <c r="H24"/>
      <c r="I24"/>
    </row>
    <row r="25" spans="1:10" x14ac:dyDescent="0.2">
      <c r="G25"/>
      <c r="H25"/>
      <c r="I25"/>
    </row>
    <row r="26" spans="1:10" x14ac:dyDescent="0.2">
      <c r="G26"/>
      <c r="H26"/>
      <c r="I26"/>
    </row>
    <row r="27" spans="1:10" x14ac:dyDescent="0.2">
      <c r="G27"/>
      <c r="H27"/>
      <c r="I27"/>
    </row>
    <row r="28" spans="1:10" x14ac:dyDescent="0.2">
      <c r="G28"/>
      <c r="H28"/>
      <c r="I28"/>
    </row>
    <row r="29" spans="1:10" x14ac:dyDescent="0.2">
      <c r="G29"/>
      <c r="H29"/>
      <c r="I29"/>
    </row>
    <row r="30" spans="1:10" x14ac:dyDescent="0.2">
      <c r="G30"/>
      <c r="H30"/>
      <c r="I30"/>
    </row>
    <row r="31" spans="1:10" x14ac:dyDescent="0.2">
      <c r="G31"/>
      <c r="H31"/>
      <c r="I31"/>
    </row>
    <row r="32" spans="1:10" x14ac:dyDescent="0.2">
      <c r="G32"/>
      <c r="H32"/>
      <c r="I32"/>
    </row>
    <row r="33" spans="7:9" x14ac:dyDescent="0.2">
      <c r="G33"/>
      <c r="H33"/>
      <c r="I33"/>
    </row>
    <row r="34" spans="7:9" x14ac:dyDescent="0.2">
      <c r="G34"/>
      <c r="H34"/>
      <c r="I34"/>
    </row>
    <row r="35" spans="7:9" x14ac:dyDescent="0.2">
      <c r="G35"/>
      <c r="H35"/>
      <c r="I35"/>
    </row>
    <row r="36" spans="7:9" x14ac:dyDescent="0.2">
      <c r="G36"/>
      <c r="H36"/>
      <c r="I36"/>
    </row>
    <row r="37" spans="7:9" x14ac:dyDescent="0.2">
      <c r="G37"/>
      <c r="H37"/>
      <c r="I37"/>
    </row>
    <row r="38" spans="7:9" x14ac:dyDescent="0.2">
      <c r="G38"/>
      <c r="H38"/>
      <c r="I38"/>
    </row>
    <row r="39" spans="7:9" x14ac:dyDescent="0.2">
      <c r="G39"/>
      <c r="H39"/>
      <c r="I39"/>
    </row>
    <row r="40" spans="7:9" x14ac:dyDescent="0.2">
      <c r="G40"/>
      <c r="H40"/>
      <c r="I40"/>
    </row>
    <row r="41" spans="7:9" x14ac:dyDescent="0.2">
      <c r="G41"/>
      <c r="H41"/>
      <c r="I41"/>
    </row>
    <row r="42" spans="7:9" x14ac:dyDescent="0.2">
      <c r="G42"/>
      <c r="H42"/>
      <c r="I42"/>
    </row>
    <row r="43" spans="7:9" x14ac:dyDescent="0.2">
      <c r="G43"/>
      <c r="H43"/>
      <c r="I43"/>
    </row>
    <row r="44" spans="7:9" x14ac:dyDescent="0.2">
      <c r="G44"/>
      <c r="H44"/>
      <c r="I44"/>
    </row>
    <row r="45" spans="7:9" x14ac:dyDescent="0.2">
      <c r="G45"/>
      <c r="H45"/>
      <c r="I45"/>
    </row>
    <row r="46" spans="7:9" x14ac:dyDescent="0.2">
      <c r="G46"/>
      <c r="H46"/>
      <c r="I46"/>
    </row>
    <row r="47" spans="7:9" x14ac:dyDescent="0.2">
      <c r="G47"/>
      <c r="H47"/>
      <c r="I47"/>
    </row>
    <row r="48" spans="7:9" x14ac:dyDescent="0.2">
      <c r="G48"/>
      <c r="H48"/>
      <c r="I48"/>
    </row>
    <row r="49" spans="7:9" x14ac:dyDescent="0.2">
      <c r="G49"/>
      <c r="H49"/>
      <c r="I49"/>
    </row>
    <row r="50" spans="7:9" x14ac:dyDescent="0.2">
      <c r="G50"/>
      <c r="H50"/>
      <c r="I50"/>
    </row>
    <row r="51" spans="7:9" x14ac:dyDescent="0.2">
      <c r="G51"/>
      <c r="H51"/>
      <c r="I51"/>
    </row>
    <row r="52" spans="7:9" x14ac:dyDescent="0.2">
      <c r="G52"/>
      <c r="H52"/>
      <c r="I52"/>
    </row>
    <row r="53" spans="7:9" x14ac:dyDescent="0.2">
      <c r="G53"/>
      <c r="H53"/>
      <c r="I53"/>
    </row>
    <row r="54" spans="7:9" x14ac:dyDescent="0.2">
      <c r="G54"/>
      <c r="H54"/>
      <c r="I54"/>
    </row>
  </sheetData>
  <conditionalFormatting sqref="H5:I15">
    <cfRule type="expression" dxfId="316" priority="2">
      <formula>$S5&gt;=LARGE($S$2:$S$51,10)</formula>
    </cfRule>
  </conditionalFormatting>
  <conditionalFormatting sqref="I4:J4">
    <cfRule type="expression" dxfId="315" priority="1">
      <formula>$S4&gt;=LARGE($S$2:$S$51,10)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I15:P67"/>
  <sheetViews>
    <sheetView topLeftCell="C44" workbookViewId="0">
      <selection activeCell="N14" sqref="N14"/>
    </sheetView>
  </sheetViews>
  <sheetFormatPr baseColWidth="10" defaultColWidth="8.83203125" defaultRowHeight="15" x14ac:dyDescent="0.2"/>
  <cols>
    <col min="9" max="9" width="22.1640625" customWidth="1"/>
    <col min="10" max="10" width="26" customWidth="1"/>
    <col min="11" max="11" width="18.33203125" customWidth="1"/>
    <col min="12" max="12" width="21" customWidth="1"/>
    <col min="13" max="13" width="11.83203125" customWidth="1"/>
    <col min="14" max="14" width="12.5" customWidth="1"/>
    <col min="15" max="15" width="15.6640625" customWidth="1"/>
    <col min="16" max="16" width="20.5" bestFit="1" customWidth="1"/>
    <col min="17" max="17" width="10" bestFit="1" customWidth="1"/>
    <col min="18" max="18" width="16.6640625" bestFit="1" customWidth="1"/>
    <col min="19" max="19" width="17.33203125" bestFit="1" customWidth="1"/>
    <col min="20" max="20" width="15.1640625" bestFit="1" customWidth="1"/>
    <col min="21" max="21" width="18.5" bestFit="1" customWidth="1"/>
    <col min="22" max="22" width="19.5" bestFit="1" customWidth="1"/>
    <col min="23" max="23" width="15.1640625" bestFit="1" customWidth="1"/>
    <col min="24" max="24" width="18.33203125" bestFit="1" customWidth="1"/>
    <col min="25" max="25" width="19.33203125" bestFit="1" customWidth="1"/>
    <col min="26" max="26" width="15.83203125" bestFit="1" customWidth="1"/>
    <col min="27" max="27" width="23.33203125" bestFit="1" customWidth="1"/>
    <col min="28" max="28" width="24.6640625" bestFit="1" customWidth="1"/>
    <col min="29" max="29" width="18.83203125" bestFit="1" customWidth="1"/>
    <col min="30" max="30" width="15.1640625" bestFit="1" customWidth="1"/>
    <col min="31" max="31" width="24.33203125" bestFit="1" customWidth="1"/>
    <col min="32" max="32" width="21" bestFit="1" customWidth="1"/>
    <col min="33" max="33" width="22.33203125" bestFit="1" customWidth="1"/>
    <col min="34" max="34" width="17.6640625" bestFit="1" customWidth="1"/>
    <col min="35" max="35" width="17.83203125" bestFit="1" customWidth="1"/>
    <col min="36" max="36" width="17.33203125" bestFit="1" customWidth="1"/>
    <col min="37" max="37" width="13.5" bestFit="1" customWidth="1"/>
    <col min="38" max="38" width="16.33203125" bestFit="1" customWidth="1"/>
    <col min="39" max="39" width="17" bestFit="1" customWidth="1"/>
    <col min="40" max="40" width="17.6640625" bestFit="1" customWidth="1"/>
    <col min="41" max="41" width="19.1640625" bestFit="1" customWidth="1"/>
    <col min="42" max="42" width="15.6640625" bestFit="1" customWidth="1"/>
    <col min="43" max="43" width="19.5" bestFit="1" customWidth="1"/>
    <col min="44" max="44" width="21.5" bestFit="1" customWidth="1"/>
    <col min="45" max="45" width="22.83203125" bestFit="1" customWidth="1"/>
    <col min="46" max="46" width="15.5" bestFit="1" customWidth="1"/>
    <col min="47" max="47" width="17.5" bestFit="1" customWidth="1"/>
    <col min="48" max="48" width="14" bestFit="1" customWidth="1"/>
    <col min="49" max="49" width="22.5" bestFit="1" customWidth="1"/>
    <col min="50" max="50" width="19.33203125" bestFit="1" customWidth="1"/>
    <col min="51" max="51" width="16.5" bestFit="1" customWidth="1"/>
    <col min="52" max="53" width="19.6640625" bestFit="1" customWidth="1"/>
    <col min="54" max="54" width="18.1640625" bestFit="1" customWidth="1"/>
    <col min="55" max="55" width="14.33203125" bestFit="1" customWidth="1"/>
    <col min="56" max="56" width="17.1640625" bestFit="1" customWidth="1"/>
    <col min="57" max="57" width="20.33203125" bestFit="1" customWidth="1"/>
    <col min="58" max="58" width="16.33203125" bestFit="1" customWidth="1"/>
    <col min="59" max="59" width="18" bestFit="1" customWidth="1"/>
    <col min="60" max="60" width="10" bestFit="1" customWidth="1"/>
  </cols>
  <sheetData>
    <row r="15" spans="9:10" x14ac:dyDescent="0.2">
      <c r="I15" s="43" t="s">
        <v>237</v>
      </c>
      <c r="J15" s="2" t="s">
        <v>335</v>
      </c>
    </row>
    <row r="17" spans="9:16" x14ac:dyDescent="0.2">
      <c r="I17" s="43" t="s">
        <v>221</v>
      </c>
      <c r="J17" s="43" t="s">
        <v>220</v>
      </c>
      <c r="K17" s="43" t="s">
        <v>170</v>
      </c>
      <c r="L17" s="43" t="s">
        <v>232</v>
      </c>
      <c r="M17" s="43" t="s">
        <v>4</v>
      </c>
      <c r="N17" s="43" t="s">
        <v>227</v>
      </c>
      <c r="O17" s="43" t="s">
        <v>136</v>
      </c>
      <c r="P17" s="43" t="s">
        <v>171</v>
      </c>
    </row>
    <row r="18" spans="9:16" x14ac:dyDescent="0.2">
      <c r="I18" s="31">
        <v>1</v>
      </c>
      <c r="J18" s="2" t="s">
        <v>285</v>
      </c>
      <c r="K18" s="2" t="s">
        <v>138</v>
      </c>
      <c r="L18" s="2" t="s">
        <v>368</v>
      </c>
      <c r="M18" s="44">
        <v>35699</v>
      </c>
      <c r="N18" s="2" t="s">
        <v>140</v>
      </c>
      <c r="O18" s="2" t="s">
        <v>139</v>
      </c>
      <c r="P18" s="2" t="s">
        <v>173</v>
      </c>
    </row>
    <row r="19" spans="9:16" x14ac:dyDescent="0.2">
      <c r="I19" s="31">
        <v>2</v>
      </c>
      <c r="J19" s="2" t="s">
        <v>286</v>
      </c>
      <c r="K19" s="2" t="s">
        <v>138</v>
      </c>
      <c r="L19" s="2" t="s">
        <v>369</v>
      </c>
      <c r="M19" s="44">
        <v>33641</v>
      </c>
      <c r="N19" s="2" t="s">
        <v>140</v>
      </c>
      <c r="O19" s="2" t="s">
        <v>139</v>
      </c>
      <c r="P19" s="2" t="s">
        <v>174</v>
      </c>
    </row>
    <row r="20" spans="9:16" x14ac:dyDescent="0.2">
      <c r="I20" s="31">
        <v>3</v>
      </c>
      <c r="J20" s="2" t="s">
        <v>287</v>
      </c>
      <c r="K20" s="2" t="s">
        <v>142</v>
      </c>
      <c r="L20" s="2" t="s">
        <v>381</v>
      </c>
      <c r="M20" s="44">
        <v>25394</v>
      </c>
      <c r="N20" s="2" t="s">
        <v>144</v>
      </c>
      <c r="O20" s="2" t="s">
        <v>386</v>
      </c>
      <c r="P20" s="2" t="s">
        <v>176</v>
      </c>
    </row>
    <row r="21" spans="9:16" x14ac:dyDescent="0.2">
      <c r="I21" s="31">
        <v>4</v>
      </c>
      <c r="J21" s="2" t="s">
        <v>288</v>
      </c>
      <c r="K21" s="2" t="s">
        <v>138</v>
      </c>
      <c r="L21" s="2" t="s">
        <v>370</v>
      </c>
      <c r="M21" s="44">
        <v>27532</v>
      </c>
      <c r="N21" s="2" t="s">
        <v>140</v>
      </c>
      <c r="O21" s="2" t="s">
        <v>139</v>
      </c>
      <c r="P21" s="2" t="s">
        <v>177</v>
      </c>
    </row>
    <row r="22" spans="9:16" x14ac:dyDescent="0.2">
      <c r="I22" s="31">
        <v>5</v>
      </c>
      <c r="J22" s="2" t="s">
        <v>289</v>
      </c>
      <c r="K22" s="2" t="s">
        <v>142</v>
      </c>
      <c r="L22" s="2" t="s">
        <v>339</v>
      </c>
      <c r="M22" s="44">
        <v>25706</v>
      </c>
      <c r="N22" s="2" t="s">
        <v>140</v>
      </c>
      <c r="O22" s="2" t="s">
        <v>139</v>
      </c>
      <c r="P22" s="2" t="s">
        <v>178</v>
      </c>
    </row>
    <row r="23" spans="9:16" x14ac:dyDescent="0.2">
      <c r="I23" s="31">
        <v>6</v>
      </c>
      <c r="J23" s="2" t="s">
        <v>290</v>
      </c>
      <c r="K23" s="2" t="s">
        <v>142</v>
      </c>
      <c r="L23" s="2" t="s">
        <v>362</v>
      </c>
      <c r="M23" s="44">
        <v>33944</v>
      </c>
      <c r="N23" s="2" t="s">
        <v>140</v>
      </c>
      <c r="O23" s="2" t="s">
        <v>139</v>
      </c>
      <c r="P23" s="2" t="s">
        <v>179</v>
      </c>
    </row>
    <row r="24" spans="9:16" x14ac:dyDescent="0.2">
      <c r="I24" s="31">
        <v>7</v>
      </c>
      <c r="J24" s="2" t="s">
        <v>291</v>
      </c>
      <c r="K24" s="2" t="s">
        <v>138</v>
      </c>
      <c r="L24" s="2" t="s">
        <v>367</v>
      </c>
      <c r="M24" s="44">
        <v>36370</v>
      </c>
      <c r="N24" s="2" t="s">
        <v>140</v>
      </c>
      <c r="O24" s="2" t="s">
        <v>139</v>
      </c>
      <c r="P24" s="2" t="s">
        <v>180</v>
      </c>
    </row>
    <row r="25" spans="9:16" x14ac:dyDescent="0.2">
      <c r="I25" s="31">
        <v>8</v>
      </c>
      <c r="J25" s="2" t="s">
        <v>292</v>
      </c>
      <c r="K25" s="2" t="s">
        <v>142</v>
      </c>
      <c r="L25" s="2" t="s">
        <v>363</v>
      </c>
      <c r="M25" s="44">
        <v>23141</v>
      </c>
      <c r="N25" s="2" t="s">
        <v>140</v>
      </c>
      <c r="O25" s="2" t="s">
        <v>139</v>
      </c>
      <c r="P25" s="2" t="s">
        <v>181</v>
      </c>
    </row>
    <row r="26" spans="9:16" x14ac:dyDescent="0.2">
      <c r="I26" s="31">
        <v>9</v>
      </c>
      <c r="J26" s="2" t="s">
        <v>293</v>
      </c>
      <c r="K26" s="2" t="s">
        <v>138</v>
      </c>
      <c r="L26" s="2" t="s">
        <v>366</v>
      </c>
      <c r="M26" s="44">
        <v>25965</v>
      </c>
      <c r="N26" s="2" t="s">
        <v>146</v>
      </c>
      <c r="O26" s="2" t="s">
        <v>139</v>
      </c>
      <c r="P26" s="2" t="s">
        <v>182</v>
      </c>
    </row>
    <row r="27" spans="9:16" x14ac:dyDescent="0.2">
      <c r="I27" s="31">
        <v>10</v>
      </c>
      <c r="J27" s="2" t="s">
        <v>294</v>
      </c>
      <c r="K27" s="2" t="s">
        <v>142</v>
      </c>
      <c r="L27" s="2" t="s">
        <v>364</v>
      </c>
      <c r="M27" s="44">
        <v>23732</v>
      </c>
      <c r="N27" s="2" t="s">
        <v>146</v>
      </c>
      <c r="O27" s="2" t="s">
        <v>139</v>
      </c>
      <c r="P27" s="2" t="s">
        <v>180</v>
      </c>
    </row>
    <row r="28" spans="9:16" x14ac:dyDescent="0.2">
      <c r="I28" s="31">
        <v>11</v>
      </c>
      <c r="J28" s="2" t="s">
        <v>295</v>
      </c>
      <c r="K28" s="2" t="s">
        <v>142</v>
      </c>
      <c r="L28" s="2" t="s">
        <v>377</v>
      </c>
      <c r="M28" s="44">
        <v>31733</v>
      </c>
      <c r="N28" s="2" t="s">
        <v>146</v>
      </c>
      <c r="O28" s="2" t="s">
        <v>139</v>
      </c>
      <c r="P28" s="2" t="s">
        <v>183</v>
      </c>
    </row>
    <row r="29" spans="9:16" x14ac:dyDescent="0.2">
      <c r="I29" s="31">
        <v>12</v>
      </c>
      <c r="J29" s="2" t="s">
        <v>296</v>
      </c>
      <c r="K29" s="2" t="s">
        <v>138</v>
      </c>
      <c r="L29" s="2" t="s">
        <v>365</v>
      </c>
      <c r="M29" s="44">
        <v>28412</v>
      </c>
      <c r="N29" s="2" t="s">
        <v>146</v>
      </c>
      <c r="O29" s="2" t="s">
        <v>139</v>
      </c>
      <c r="P29" s="2" t="s">
        <v>184</v>
      </c>
    </row>
    <row r="30" spans="9:16" x14ac:dyDescent="0.2">
      <c r="I30" s="31">
        <v>13</v>
      </c>
      <c r="J30" s="2" t="s">
        <v>297</v>
      </c>
      <c r="K30" s="2" t="s">
        <v>138</v>
      </c>
      <c r="L30" s="2" t="s">
        <v>372</v>
      </c>
      <c r="M30" s="44">
        <v>28168</v>
      </c>
      <c r="N30" s="2" t="s">
        <v>146</v>
      </c>
      <c r="O30" s="2" t="s">
        <v>139</v>
      </c>
      <c r="P30" s="2" t="s">
        <v>185</v>
      </c>
    </row>
    <row r="31" spans="9:16" x14ac:dyDescent="0.2">
      <c r="I31" s="31">
        <v>14</v>
      </c>
      <c r="J31" s="2" t="s">
        <v>298</v>
      </c>
      <c r="K31" s="2" t="s">
        <v>142</v>
      </c>
      <c r="L31" s="2" t="s">
        <v>347</v>
      </c>
      <c r="M31" s="44">
        <v>21788</v>
      </c>
      <c r="N31" s="2" t="s">
        <v>149</v>
      </c>
      <c r="O31" s="2" t="s">
        <v>148</v>
      </c>
      <c r="P31" s="2" t="s">
        <v>186</v>
      </c>
    </row>
    <row r="32" spans="9:16" x14ac:dyDescent="0.2">
      <c r="I32" s="31">
        <v>15</v>
      </c>
      <c r="J32" s="2" t="s">
        <v>299</v>
      </c>
      <c r="K32" s="2" t="s">
        <v>138</v>
      </c>
      <c r="L32" s="2" t="s">
        <v>376</v>
      </c>
      <c r="M32" s="44">
        <v>23804</v>
      </c>
      <c r="N32" s="2" t="s">
        <v>149</v>
      </c>
      <c r="O32" s="2" t="s">
        <v>148</v>
      </c>
      <c r="P32" s="2" t="s">
        <v>187</v>
      </c>
    </row>
    <row r="33" spans="9:16" x14ac:dyDescent="0.2">
      <c r="I33" s="31">
        <v>16</v>
      </c>
      <c r="J33" s="2" t="s">
        <v>300</v>
      </c>
      <c r="K33" s="2" t="s">
        <v>142</v>
      </c>
      <c r="L33" s="2" t="s">
        <v>348</v>
      </c>
      <c r="M33" s="44">
        <v>25405</v>
      </c>
      <c r="N33" s="2" t="s">
        <v>149</v>
      </c>
      <c r="O33" s="2" t="s">
        <v>148</v>
      </c>
      <c r="P33" s="2" t="s">
        <v>177</v>
      </c>
    </row>
    <row r="34" spans="9:16" x14ac:dyDescent="0.2">
      <c r="I34" s="31">
        <v>17</v>
      </c>
      <c r="J34" s="2" t="s">
        <v>301</v>
      </c>
      <c r="K34" s="2" t="s">
        <v>142</v>
      </c>
      <c r="L34" s="2" t="s">
        <v>349</v>
      </c>
      <c r="M34" s="44">
        <v>26582</v>
      </c>
      <c r="N34" s="2" t="s">
        <v>149</v>
      </c>
      <c r="O34" s="2" t="s">
        <v>148</v>
      </c>
      <c r="P34" s="2" t="s">
        <v>188</v>
      </c>
    </row>
    <row r="35" spans="9:16" x14ac:dyDescent="0.2">
      <c r="I35" s="31">
        <v>18</v>
      </c>
      <c r="J35" s="2" t="s">
        <v>302</v>
      </c>
      <c r="K35" s="2" t="s">
        <v>142</v>
      </c>
      <c r="L35" s="2" t="s">
        <v>350</v>
      </c>
      <c r="M35" s="44">
        <v>21793</v>
      </c>
      <c r="N35" s="2" t="s">
        <v>149</v>
      </c>
      <c r="O35" s="2" t="s">
        <v>148</v>
      </c>
      <c r="P35" s="2" t="s">
        <v>189</v>
      </c>
    </row>
    <row r="36" spans="9:16" x14ac:dyDescent="0.2">
      <c r="I36" s="31">
        <v>19</v>
      </c>
      <c r="J36" s="2" t="s">
        <v>303</v>
      </c>
      <c r="K36" s="2" t="s">
        <v>138</v>
      </c>
      <c r="L36" s="2" t="s">
        <v>338</v>
      </c>
      <c r="M36" s="44">
        <v>28262</v>
      </c>
      <c r="N36" s="2" t="s">
        <v>151</v>
      </c>
      <c r="O36" s="2" t="s">
        <v>139</v>
      </c>
      <c r="P36" s="2" t="s">
        <v>190</v>
      </c>
    </row>
    <row r="37" spans="9:16" x14ac:dyDescent="0.2">
      <c r="I37" s="31">
        <v>20</v>
      </c>
      <c r="J37" s="2" t="s">
        <v>304</v>
      </c>
      <c r="K37" s="2" t="s">
        <v>142</v>
      </c>
      <c r="L37" s="2" t="s">
        <v>360</v>
      </c>
      <c r="M37" s="44">
        <v>27767</v>
      </c>
      <c r="N37" s="2" t="s">
        <v>151</v>
      </c>
      <c r="O37" s="2" t="s">
        <v>139</v>
      </c>
      <c r="P37" s="2" t="s">
        <v>191</v>
      </c>
    </row>
    <row r="38" spans="9:16" x14ac:dyDescent="0.2">
      <c r="I38" s="31">
        <v>21</v>
      </c>
      <c r="J38" s="2" t="s">
        <v>305</v>
      </c>
      <c r="K38" s="2" t="s">
        <v>142</v>
      </c>
      <c r="L38" s="2" t="s">
        <v>361</v>
      </c>
      <c r="M38" s="44">
        <v>35268</v>
      </c>
      <c r="N38" s="2" t="s">
        <v>151</v>
      </c>
      <c r="O38" s="2" t="s">
        <v>139</v>
      </c>
      <c r="P38" s="2" t="s">
        <v>192</v>
      </c>
    </row>
    <row r="39" spans="9:16" x14ac:dyDescent="0.2">
      <c r="I39" s="31">
        <v>22</v>
      </c>
      <c r="J39" s="2" t="s">
        <v>306</v>
      </c>
      <c r="K39" s="2" t="s">
        <v>138</v>
      </c>
      <c r="L39" s="2" t="s">
        <v>337</v>
      </c>
      <c r="M39" s="44">
        <v>23483</v>
      </c>
      <c r="N39" s="2" t="s">
        <v>151</v>
      </c>
      <c r="O39" s="2" t="s">
        <v>139</v>
      </c>
      <c r="P39" s="2" t="s">
        <v>193</v>
      </c>
    </row>
    <row r="40" spans="9:16" x14ac:dyDescent="0.2">
      <c r="I40" s="31">
        <v>23</v>
      </c>
      <c r="J40" s="2" t="s">
        <v>307</v>
      </c>
      <c r="K40" s="2" t="s">
        <v>138</v>
      </c>
      <c r="L40" s="2" t="s">
        <v>340</v>
      </c>
      <c r="M40" s="44">
        <v>20437</v>
      </c>
      <c r="N40" s="2" t="s">
        <v>151</v>
      </c>
      <c r="O40" s="2" t="s">
        <v>139</v>
      </c>
      <c r="P40" s="2" t="s">
        <v>194</v>
      </c>
    </row>
    <row r="41" spans="9:16" x14ac:dyDescent="0.2">
      <c r="I41" s="31">
        <v>24</v>
      </c>
      <c r="J41" s="2" t="s">
        <v>308</v>
      </c>
      <c r="K41" s="2" t="s">
        <v>138</v>
      </c>
      <c r="L41" s="2" t="s">
        <v>341</v>
      </c>
      <c r="M41" s="44">
        <v>36400</v>
      </c>
      <c r="N41" s="2" t="s">
        <v>151</v>
      </c>
      <c r="O41" s="2" t="s">
        <v>139</v>
      </c>
      <c r="P41" s="2" t="s">
        <v>195</v>
      </c>
    </row>
    <row r="42" spans="9:16" x14ac:dyDescent="0.2">
      <c r="I42" s="31">
        <v>25</v>
      </c>
      <c r="J42" s="2" t="s">
        <v>309</v>
      </c>
      <c r="K42" s="2" t="s">
        <v>138</v>
      </c>
      <c r="L42" s="2" t="s">
        <v>342</v>
      </c>
      <c r="M42" s="44">
        <v>24309</v>
      </c>
      <c r="N42" s="2" t="s">
        <v>151</v>
      </c>
      <c r="O42" s="2" t="s">
        <v>139</v>
      </c>
      <c r="P42" s="2" t="s">
        <v>180</v>
      </c>
    </row>
    <row r="43" spans="9:16" x14ac:dyDescent="0.2">
      <c r="I43" s="31">
        <v>26</v>
      </c>
      <c r="J43" s="2" t="s">
        <v>310</v>
      </c>
      <c r="K43" s="2" t="s">
        <v>138</v>
      </c>
      <c r="L43" s="2" t="s">
        <v>371</v>
      </c>
      <c r="M43" s="44">
        <v>28570</v>
      </c>
      <c r="N43" s="2" t="s">
        <v>151</v>
      </c>
      <c r="O43" s="2" t="s">
        <v>139</v>
      </c>
      <c r="P43" s="2" t="s">
        <v>173</v>
      </c>
    </row>
    <row r="44" spans="9:16" x14ac:dyDescent="0.2">
      <c r="I44" s="31">
        <v>27</v>
      </c>
      <c r="J44" s="2" t="s">
        <v>311</v>
      </c>
      <c r="K44" s="2" t="s">
        <v>142</v>
      </c>
      <c r="L44" s="2" t="s">
        <v>345</v>
      </c>
      <c r="M44" s="44">
        <v>25767</v>
      </c>
      <c r="N44" s="2" t="s">
        <v>153</v>
      </c>
      <c r="O44" s="2" t="s">
        <v>139</v>
      </c>
      <c r="P44" s="2" t="s">
        <v>196</v>
      </c>
    </row>
    <row r="45" spans="9:16" x14ac:dyDescent="0.2">
      <c r="I45" s="31">
        <v>28</v>
      </c>
      <c r="J45" s="2" t="s">
        <v>312</v>
      </c>
      <c r="K45" s="2" t="s">
        <v>142</v>
      </c>
      <c r="L45" s="2" t="s">
        <v>346</v>
      </c>
      <c r="M45" s="44">
        <v>30020</v>
      </c>
      <c r="N45" s="2" t="s">
        <v>153</v>
      </c>
      <c r="O45" s="2" t="s">
        <v>139</v>
      </c>
      <c r="P45" s="2" t="s">
        <v>185</v>
      </c>
    </row>
    <row r="46" spans="9:16" x14ac:dyDescent="0.2">
      <c r="I46" s="31">
        <v>29</v>
      </c>
      <c r="J46" s="2" t="s">
        <v>313</v>
      </c>
      <c r="K46" s="2" t="s">
        <v>138</v>
      </c>
      <c r="L46" s="2" t="s">
        <v>375</v>
      </c>
      <c r="M46" s="44">
        <v>34361</v>
      </c>
      <c r="N46" s="2" t="s">
        <v>153</v>
      </c>
      <c r="O46" s="2" t="s">
        <v>139</v>
      </c>
      <c r="P46" s="2" t="s">
        <v>180</v>
      </c>
    </row>
    <row r="47" spans="9:16" x14ac:dyDescent="0.2">
      <c r="I47" s="31">
        <v>30</v>
      </c>
      <c r="J47" s="2" t="s">
        <v>314</v>
      </c>
      <c r="K47" s="2" t="s">
        <v>138</v>
      </c>
      <c r="L47" s="2" t="s">
        <v>359</v>
      </c>
      <c r="M47" s="44">
        <v>29137</v>
      </c>
      <c r="N47" s="2" t="s">
        <v>156</v>
      </c>
      <c r="O47" s="2" t="s">
        <v>155</v>
      </c>
      <c r="P47" s="2" t="s">
        <v>197</v>
      </c>
    </row>
    <row r="48" spans="9:16" x14ac:dyDescent="0.2">
      <c r="I48" s="31">
        <v>31</v>
      </c>
      <c r="J48" s="2" t="s">
        <v>315</v>
      </c>
      <c r="K48" s="2" t="s">
        <v>138</v>
      </c>
      <c r="L48" s="2" t="s">
        <v>358</v>
      </c>
      <c r="M48" s="44">
        <v>32867</v>
      </c>
      <c r="N48" s="2" t="s">
        <v>156</v>
      </c>
      <c r="O48" s="2" t="s">
        <v>155</v>
      </c>
      <c r="P48" s="2" t="s">
        <v>196</v>
      </c>
    </row>
    <row r="49" spans="9:16" x14ac:dyDescent="0.2">
      <c r="I49" s="31">
        <v>32</v>
      </c>
      <c r="J49" s="2" t="s">
        <v>316</v>
      </c>
      <c r="K49" s="2" t="s">
        <v>138</v>
      </c>
      <c r="L49" s="2" t="s">
        <v>357</v>
      </c>
      <c r="M49" s="44">
        <v>25925</v>
      </c>
      <c r="N49" s="2" t="s">
        <v>156</v>
      </c>
      <c r="O49" s="2" t="s">
        <v>155</v>
      </c>
      <c r="P49" s="2" t="s">
        <v>194</v>
      </c>
    </row>
    <row r="50" spans="9:16" x14ac:dyDescent="0.2">
      <c r="I50" s="31">
        <v>33</v>
      </c>
      <c r="J50" s="2" t="s">
        <v>317</v>
      </c>
      <c r="K50" s="2" t="s">
        <v>142</v>
      </c>
      <c r="L50" s="2" t="s">
        <v>355</v>
      </c>
      <c r="M50" s="44">
        <v>29529</v>
      </c>
      <c r="N50" s="2" t="s">
        <v>156</v>
      </c>
      <c r="O50" s="2" t="s">
        <v>155</v>
      </c>
      <c r="P50" s="2" t="s">
        <v>198</v>
      </c>
    </row>
    <row r="51" spans="9:16" x14ac:dyDescent="0.2">
      <c r="I51" s="31">
        <v>34</v>
      </c>
      <c r="J51" s="2" t="s">
        <v>318</v>
      </c>
      <c r="K51" s="2" t="s">
        <v>142</v>
      </c>
      <c r="L51" s="2" t="s">
        <v>356</v>
      </c>
      <c r="M51" s="44">
        <v>29875</v>
      </c>
      <c r="N51" s="2" t="s">
        <v>156</v>
      </c>
      <c r="O51" s="2" t="s">
        <v>155</v>
      </c>
      <c r="P51" s="2" t="s">
        <v>192</v>
      </c>
    </row>
    <row r="52" spans="9:16" x14ac:dyDescent="0.2">
      <c r="I52" s="31">
        <v>35</v>
      </c>
      <c r="J52" s="2" t="s">
        <v>319</v>
      </c>
      <c r="K52" s="2" t="s">
        <v>142</v>
      </c>
      <c r="L52" s="2" t="s">
        <v>352</v>
      </c>
      <c r="M52" s="44">
        <v>20300</v>
      </c>
      <c r="N52" s="2" t="s">
        <v>156</v>
      </c>
      <c r="O52" s="2" t="s">
        <v>155</v>
      </c>
      <c r="P52" s="2" t="s">
        <v>199</v>
      </c>
    </row>
    <row r="53" spans="9:16" x14ac:dyDescent="0.2">
      <c r="I53" s="31">
        <v>36</v>
      </c>
      <c r="J53" s="2" t="s">
        <v>320</v>
      </c>
      <c r="K53" s="2" t="s">
        <v>142</v>
      </c>
      <c r="L53" s="2" t="s">
        <v>353</v>
      </c>
      <c r="M53" s="44">
        <v>27428</v>
      </c>
      <c r="N53" s="2" t="s">
        <v>156</v>
      </c>
      <c r="O53" s="2" t="s">
        <v>155</v>
      </c>
      <c r="P53" s="2" t="s">
        <v>192</v>
      </c>
    </row>
    <row r="54" spans="9:16" x14ac:dyDescent="0.2">
      <c r="I54" s="31">
        <v>37</v>
      </c>
      <c r="J54" s="2" t="s">
        <v>321</v>
      </c>
      <c r="K54" s="2" t="s">
        <v>142</v>
      </c>
      <c r="L54" s="2" t="s">
        <v>351</v>
      </c>
      <c r="M54" s="44">
        <v>31585</v>
      </c>
      <c r="N54" s="2" t="s">
        <v>156</v>
      </c>
      <c r="O54" s="2" t="s">
        <v>155</v>
      </c>
      <c r="P54" s="2" t="s">
        <v>200</v>
      </c>
    </row>
    <row r="55" spans="9:16" x14ac:dyDescent="0.2">
      <c r="I55" s="31">
        <v>38</v>
      </c>
      <c r="J55" s="2" t="s">
        <v>322</v>
      </c>
      <c r="K55" s="2" t="s">
        <v>142</v>
      </c>
      <c r="L55" s="2" t="s">
        <v>354</v>
      </c>
      <c r="M55" s="44">
        <v>30327</v>
      </c>
      <c r="N55" s="2" t="s">
        <v>156</v>
      </c>
      <c r="O55" s="2" t="s">
        <v>155</v>
      </c>
      <c r="P55" s="2" t="s">
        <v>173</v>
      </c>
    </row>
    <row r="56" spans="9:16" x14ac:dyDescent="0.2">
      <c r="I56" s="31">
        <v>39</v>
      </c>
      <c r="J56" s="2" t="s">
        <v>323</v>
      </c>
      <c r="K56" s="2" t="s">
        <v>142</v>
      </c>
      <c r="L56" s="2" t="s">
        <v>380</v>
      </c>
      <c r="M56" s="44">
        <v>31016</v>
      </c>
      <c r="N56" s="2" t="s">
        <v>159</v>
      </c>
      <c r="O56" s="2" t="s">
        <v>158</v>
      </c>
      <c r="P56" s="2" t="s">
        <v>195</v>
      </c>
    </row>
    <row r="57" spans="9:16" x14ac:dyDescent="0.2">
      <c r="I57" s="31">
        <v>40</v>
      </c>
      <c r="J57" s="2" t="s">
        <v>324</v>
      </c>
      <c r="K57" s="2" t="s">
        <v>142</v>
      </c>
      <c r="L57" s="2" t="s">
        <v>379</v>
      </c>
      <c r="M57" s="44">
        <v>32314</v>
      </c>
      <c r="N57" s="2" t="s">
        <v>159</v>
      </c>
      <c r="O57" s="2" t="s">
        <v>158</v>
      </c>
      <c r="P57" s="2" t="s">
        <v>194</v>
      </c>
    </row>
    <row r="58" spans="9:16" x14ac:dyDescent="0.2">
      <c r="I58" s="31">
        <v>41</v>
      </c>
      <c r="J58" s="2" t="s">
        <v>325</v>
      </c>
      <c r="K58" s="2" t="s">
        <v>138</v>
      </c>
      <c r="L58" s="2" t="s">
        <v>385</v>
      </c>
      <c r="M58" s="44">
        <v>27076</v>
      </c>
      <c r="N58" s="2" t="s">
        <v>159</v>
      </c>
      <c r="O58" s="2" t="s">
        <v>158</v>
      </c>
      <c r="P58" s="2" t="s">
        <v>201</v>
      </c>
    </row>
    <row r="59" spans="9:16" x14ac:dyDescent="0.2">
      <c r="I59" s="31">
        <v>42</v>
      </c>
      <c r="J59" s="2" t="s">
        <v>326</v>
      </c>
      <c r="K59" s="2" t="s">
        <v>138</v>
      </c>
      <c r="L59" s="2" t="s">
        <v>382</v>
      </c>
      <c r="M59" s="44">
        <v>32941</v>
      </c>
      <c r="N59" s="2" t="s">
        <v>161</v>
      </c>
      <c r="O59" s="2" t="s">
        <v>158</v>
      </c>
      <c r="P59" s="2" t="s">
        <v>202</v>
      </c>
    </row>
    <row r="60" spans="9:16" x14ac:dyDescent="0.2">
      <c r="I60" s="31">
        <v>43</v>
      </c>
      <c r="J60" s="2" t="s">
        <v>327</v>
      </c>
      <c r="K60" s="2" t="s">
        <v>138</v>
      </c>
      <c r="L60" s="2" t="s">
        <v>384</v>
      </c>
      <c r="M60" s="44">
        <v>21927</v>
      </c>
      <c r="N60" s="2" t="s">
        <v>161</v>
      </c>
      <c r="O60" s="2" t="s">
        <v>158</v>
      </c>
      <c r="P60" s="2" t="s">
        <v>195</v>
      </c>
    </row>
    <row r="61" spans="9:16" x14ac:dyDescent="0.2">
      <c r="I61" s="31">
        <v>44</v>
      </c>
      <c r="J61" s="2" t="s">
        <v>328</v>
      </c>
      <c r="K61" s="2" t="s">
        <v>138</v>
      </c>
      <c r="L61" s="2" t="s">
        <v>383</v>
      </c>
      <c r="M61" s="44">
        <v>23952</v>
      </c>
      <c r="N61" s="2" t="s">
        <v>161</v>
      </c>
      <c r="O61" s="2" t="s">
        <v>158</v>
      </c>
      <c r="P61" s="2" t="s">
        <v>201</v>
      </c>
    </row>
    <row r="62" spans="9:16" x14ac:dyDescent="0.2">
      <c r="I62" s="31">
        <v>45</v>
      </c>
      <c r="J62" s="2" t="s">
        <v>329</v>
      </c>
      <c r="K62" s="2" t="s">
        <v>138</v>
      </c>
      <c r="L62" s="2" t="s">
        <v>374</v>
      </c>
      <c r="M62" s="44">
        <v>22044</v>
      </c>
      <c r="N62" s="2" t="s">
        <v>164</v>
      </c>
      <c r="O62" s="2" t="s">
        <v>163</v>
      </c>
      <c r="P62" s="2" t="s">
        <v>203</v>
      </c>
    </row>
    <row r="63" spans="9:16" x14ac:dyDescent="0.2">
      <c r="I63" s="31">
        <v>46</v>
      </c>
      <c r="J63" s="2" t="s">
        <v>330</v>
      </c>
      <c r="K63" s="2" t="s">
        <v>142</v>
      </c>
      <c r="L63" s="2" t="s">
        <v>336</v>
      </c>
      <c r="M63" s="44">
        <v>26940</v>
      </c>
      <c r="N63" s="2" t="s">
        <v>164</v>
      </c>
      <c r="O63" s="2" t="s">
        <v>163</v>
      </c>
      <c r="P63" s="2" t="s">
        <v>194</v>
      </c>
    </row>
    <row r="64" spans="9:16" x14ac:dyDescent="0.2">
      <c r="I64" s="31">
        <v>47</v>
      </c>
      <c r="J64" s="2" t="s">
        <v>331</v>
      </c>
      <c r="K64" s="2" t="s">
        <v>138</v>
      </c>
      <c r="L64" s="2" t="s">
        <v>373</v>
      </c>
      <c r="M64" s="44">
        <v>24936</v>
      </c>
      <c r="N64" s="2" t="s">
        <v>164</v>
      </c>
      <c r="O64" s="2" t="s">
        <v>163</v>
      </c>
      <c r="P64" s="2" t="s">
        <v>194</v>
      </c>
    </row>
    <row r="65" spans="9:16" x14ac:dyDescent="0.2">
      <c r="I65" s="31">
        <v>48</v>
      </c>
      <c r="J65" s="2" t="s">
        <v>332</v>
      </c>
      <c r="K65" s="2" t="s">
        <v>138</v>
      </c>
      <c r="L65" s="2" t="s">
        <v>343</v>
      </c>
      <c r="M65" s="44">
        <v>35567</v>
      </c>
      <c r="N65" s="2" t="s">
        <v>167</v>
      </c>
      <c r="O65" s="2" t="s">
        <v>166</v>
      </c>
      <c r="P65" s="2" t="s">
        <v>176</v>
      </c>
    </row>
    <row r="66" spans="9:16" x14ac:dyDescent="0.2">
      <c r="I66" s="31">
        <v>49</v>
      </c>
      <c r="J66" s="2" t="s">
        <v>333</v>
      </c>
      <c r="K66" s="2" t="s">
        <v>142</v>
      </c>
      <c r="L66" s="2" t="s">
        <v>344</v>
      </c>
      <c r="M66" s="44">
        <v>31832</v>
      </c>
      <c r="N66" s="2" t="s">
        <v>167</v>
      </c>
      <c r="O66" s="2" t="s">
        <v>166</v>
      </c>
      <c r="P66" s="2" t="s">
        <v>204</v>
      </c>
    </row>
    <row r="67" spans="9:16" x14ac:dyDescent="0.2">
      <c r="I67" s="31">
        <v>50</v>
      </c>
      <c r="J67" s="2" t="s">
        <v>334</v>
      </c>
      <c r="K67" s="2" t="s">
        <v>142</v>
      </c>
      <c r="L67" s="2" t="s">
        <v>378</v>
      </c>
      <c r="M67" s="44">
        <v>34178</v>
      </c>
      <c r="N67" s="2" t="s">
        <v>144</v>
      </c>
      <c r="O67" s="2" t="s">
        <v>386</v>
      </c>
      <c r="P67" s="2"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3"/>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9.83203125" style="32" bestFit="1" customWidth="1"/>
    <col min="2" max="2" width="26" customWidth="1"/>
    <col min="3" max="3" width="8" customWidth="1"/>
    <col min="4" max="4" width="12" customWidth="1"/>
    <col min="5" max="5" width="11.83203125" bestFit="1" customWidth="1"/>
    <col min="6" max="6" width="13.83203125" bestFit="1" customWidth="1"/>
    <col min="7" max="7" width="16" style="35" customWidth="1"/>
    <col min="8" max="8" width="13.5" customWidth="1"/>
    <col min="9" max="9" width="9.1640625" customWidth="1"/>
    <col min="10" max="10" width="12.83203125" bestFit="1" customWidth="1"/>
    <col min="11" max="11" width="15.5" customWidth="1"/>
    <col min="12" max="12" width="13.83203125" customWidth="1"/>
    <col min="13" max="13" width="26.83203125" customWidth="1"/>
    <col min="14" max="14" width="11.6640625" style="38" bestFit="1" customWidth="1"/>
    <col min="15" max="15" width="10.5" customWidth="1"/>
    <col min="16" max="16" width="10.33203125" bestFit="1" customWidth="1"/>
    <col min="17" max="17" width="16" customWidth="1"/>
    <col min="18" max="18" width="24" bestFit="1" customWidth="1"/>
    <col min="19" max="19" width="10.83203125" style="41" customWidth="1"/>
  </cols>
  <sheetData>
    <row r="1" spans="1:19" s="1" customFormat="1" x14ac:dyDescent="0.2">
      <c r="A1" s="30" t="s">
        <v>221</v>
      </c>
      <c r="B1" s="6" t="s">
        <v>220</v>
      </c>
      <c r="C1" s="5" t="s">
        <v>0</v>
      </c>
      <c r="D1" s="5" t="s">
        <v>1</v>
      </c>
      <c r="E1" s="5" t="s">
        <v>2</v>
      </c>
      <c r="F1" s="5" t="s">
        <v>3</v>
      </c>
      <c r="G1" s="33" t="s">
        <v>4</v>
      </c>
      <c r="H1" s="5" t="s">
        <v>5</v>
      </c>
      <c r="I1" s="5" t="s">
        <v>170</v>
      </c>
      <c r="J1" s="5" t="s">
        <v>137</v>
      </c>
      <c r="K1" s="5" t="s">
        <v>227</v>
      </c>
      <c r="L1" s="5" t="s">
        <v>136</v>
      </c>
      <c r="M1" s="5" t="s">
        <v>232</v>
      </c>
      <c r="N1" s="36" t="s">
        <v>245</v>
      </c>
      <c r="O1" s="5" t="s">
        <v>206</v>
      </c>
      <c r="P1" s="5" t="s">
        <v>207</v>
      </c>
      <c r="Q1" s="5" t="s">
        <v>237</v>
      </c>
      <c r="R1" s="5" t="s">
        <v>171</v>
      </c>
      <c r="S1" s="39" t="s">
        <v>238</v>
      </c>
    </row>
    <row r="2" spans="1:19" x14ac:dyDescent="0.2">
      <c r="A2" s="31">
        <v>1</v>
      </c>
      <c r="B2" s="3" t="str">
        <f>UPPER(_xlfn.CONCAT(C2," ",D2," ",F2))</f>
        <v>MS. ANNIE ABBOTT</v>
      </c>
      <c r="C2" s="3" t="s">
        <v>6</v>
      </c>
      <c r="D2" s="3" t="s">
        <v>7</v>
      </c>
      <c r="E2" s="3"/>
      <c r="F2" s="3" t="s">
        <v>8</v>
      </c>
      <c r="G2" s="34">
        <v>35699</v>
      </c>
      <c r="H2" s="3" t="s">
        <v>9</v>
      </c>
      <c r="I2" s="3" t="s">
        <v>138</v>
      </c>
      <c r="J2" s="4" t="s">
        <v>141</v>
      </c>
      <c r="K2" s="4" t="str">
        <f>HLOOKUP(J2,LOCATION!$A$2:$M$3,2,0)</f>
        <v>USA</v>
      </c>
      <c r="L2" s="4" t="str">
        <f t="shared" ref="L2:L51" si="0">_xlfn.IFS(J2="US","English",J2="BR","portugese",J2="OZ","english",J2="GB","english",J2="DE","German",J2="FR","French",J2="AG","Spanish",J2="ES","Spanish",J2="DU","Dutch",J2="PR","Portugese",J2="SV","Swedish",J2="AU","English")</f>
        <v>English</v>
      </c>
      <c r="M2" s="4" t="str">
        <f>IF(L2="English",LOWER(F2)&amp;"."&amp;LOWER(D2)&amp;"@xyz.org",LOWER(F2)&amp;"."&amp;LOWER(D2)&amp;"@xyz.com")</f>
        <v>abbott.annie@xyz.org</v>
      </c>
      <c r="N2" s="37">
        <v>94</v>
      </c>
      <c r="O2" s="3" t="s">
        <v>208</v>
      </c>
      <c r="P2" s="3" t="s">
        <v>209</v>
      </c>
      <c r="Q2" s="3" t="str">
        <f>VLOOKUP(R2,CHOOSE({2,1},SPORT!$A$1:$A$33,SPORT!$B$1:$B$33),2)</f>
        <v>INDOOR</v>
      </c>
      <c r="R2" s="3" t="s">
        <v>173</v>
      </c>
      <c r="S2" s="40">
        <v>80727</v>
      </c>
    </row>
    <row r="3" spans="1:19" x14ac:dyDescent="0.2">
      <c r="A3" s="31">
        <v>2</v>
      </c>
      <c r="B3" s="3" t="str">
        <f t="shared" ref="B3:B51" si="1">UPPER(C3)&amp;" "&amp;UPPER(D3)&amp;" "&amp;UPPER(F3)</f>
        <v>MS. AURELIE LIESUCHKE</v>
      </c>
      <c r="C3" s="2" t="s">
        <v>6</v>
      </c>
      <c r="D3" s="2" t="s">
        <v>10</v>
      </c>
      <c r="E3" s="2"/>
      <c r="F3" s="2" t="s">
        <v>11</v>
      </c>
      <c r="G3" s="34">
        <v>33641</v>
      </c>
      <c r="H3" s="2" t="s">
        <v>12</v>
      </c>
      <c r="I3" s="2" t="s">
        <v>138</v>
      </c>
      <c r="J3" s="4" t="s">
        <v>141</v>
      </c>
      <c r="K3" s="4" t="str">
        <f>HLOOKUP(J3,LOCATION!$A$2:$M$3,2,0)</f>
        <v>USA</v>
      </c>
      <c r="L3" s="4" t="str">
        <f t="shared" si="0"/>
        <v>English</v>
      </c>
      <c r="M3" s="4" t="str">
        <f t="shared" ref="M3:M51" si="2">IF(L3="English",LOWER(F3)&amp;"."&amp;LOWER(D3)&amp;"@xyz.org",LOWER(F3)&amp;"."&amp;LOWER(D3)&amp;"@xyz.com")</f>
        <v>liesuchke.aurelie@xyz.org</v>
      </c>
      <c r="N3" s="37">
        <v>84.2</v>
      </c>
      <c r="O3" s="2" t="s">
        <v>210</v>
      </c>
      <c r="P3" s="2" t="s">
        <v>211</v>
      </c>
      <c r="Q3" s="3" t="str">
        <f>INDEX(SPORT!$A$1:$B$33,MATCH(SPORTSMEN!R3,SPORT!$B$1:$B$33,0),MATCH(SPORTSMEN!$Q$1,SPORT!$A$1:$B$1,0))</f>
        <v>INDOOR</v>
      </c>
      <c r="R3" s="2" t="s">
        <v>174</v>
      </c>
      <c r="S3" s="40">
        <v>87471</v>
      </c>
    </row>
    <row r="4" spans="1:19" x14ac:dyDescent="0.2">
      <c r="A4" s="31">
        <v>3</v>
      </c>
      <c r="B4" s="3" t="str">
        <f t="shared" si="1"/>
        <v>SR. TOMAS FILHO</v>
      </c>
      <c r="C4" s="2" t="s">
        <v>13</v>
      </c>
      <c r="D4" s="2" t="s">
        <v>14</v>
      </c>
      <c r="E4" s="2" t="s">
        <v>15</v>
      </c>
      <c r="F4" s="2" t="s">
        <v>16</v>
      </c>
      <c r="G4" s="34">
        <v>25394</v>
      </c>
      <c r="H4" s="2" t="s">
        <v>17</v>
      </c>
      <c r="I4" s="2" t="s">
        <v>142</v>
      </c>
      <c r="J4" s="4" t="s">
        <v>145</v>
      </c>
      <c r="K4" s="4" t="str">
        <f>HLOOKUP(J4,LOCATION!$A$2:$M$3,2,0)</f>
        <v>BRAZIL</v>
      </c>
      <c r="L4" s="4" t="str">
        <f t="shared" si="0"/>
        <v>portugese</v>
      </c>
      <c r="M4" s="4" t="str">
        <f t="shared" si="2"/>
        <v>filho.tomas@xyz.com</v>
      </c>
      <c r="N4" s="37">
        <v>52.9</v>
      </c>
      <c r="O4" s="2" t="s">
        <v>212</v>
      </c>
      <c r="P4" s="2" t="s">
        <v>209</v>
      </c>
      <c r="Q4" s="3" t="str">
        <f>INDEX(SPORT!$A$1:$B$33,MATCH(SPORTSMEN!R4,SPORT!$B$1:$B$33,0),MATCH(SPORTSMEN!$Q$1,SPORT!$A$1:$B$1,0))</f>
        <v>OUTDOOR</v>
      </c>
      <c r="R4" s="2" t="s">
        <v>176</v>
      </c>
      <c r="S4" s="40">
        <v>64724</v>
      </c>
    </row>
    <row r="5" spans="1:19" x14ac:dyDescent="0.2">
      <c r="A5" s="31">
        <v>4</v>
      </c>
      <c r="B5" s="3" t="str">
        <f t="shared" si="1"/>
        <v>MS. DARBY CRUICKSHANK</v>
      </c>
      <c r="C5" s="2" t="s">
        <v>6</v>
      </c>
      <c r="D5" s="2" t="s">
        <v>18</v>
      </c>
      <c r="E5" s="2"/>
      <c r="F5" s="2" t="s">
        <v>19</v>
      </c>
      <c r="G5" s="34">
        <v>27532</v>
      </c>
      <c r="H5" s="2" t="s">
        <v>20</v>
      </c>
      <c r="I5" s="2" t="s">
        <v>138</v>
      </c>
      <c r="J5" s="4" t="s">
        <v>141</v>
      </c>
      <c r="K5" s="4" t="str">
        <f>HLOOKUP(J5,LOCATION!$A$2:$M$3,2,0)</f>
        <v>USA</v>
      </c>
      <c r="L5" s="4" t="str">
        <f t="shared" si="0"/>
        <v>English</v>
      </c>
      <c r="M5" s="4" t="str">
        <f t="shared" si="2"/>
        <v>cruickshank.darby@xyz.org</v>
      </c>
      <c r="N5" s="37">
        <v>48.9</v>
      </c>
      <c r="O5" s="2" t="s">
        <v>208</v>
      </c>
      <c r="P5" s="2" t="s">
        <v>211</v>
      </c>
      <c r="Q5" s="3" t="str">
        <f>INDEX(SPORT!$A$1:$B$33,MATCH(SPORTSMEN!R5,SPORT!$B$1:$B$33,0),MATCH(SPORTSMEN!$Q$1,SPORT!$A$1:$B$1,0))</f>
        <v>OUTDOOR</v>
      </c>
      <c r="R5" s="2" t="s">
        <v>177</v>
      </c>
      <c r="S5" s="40">
        <v>110823</v>
      </c>
    </row>
    <row r="6" spans="1:19" x14ac:dyDescent="0.2">
      <c r="A6" s="31">
        <v>5</v>
      </c>
      <c r="B6" s="3" t="str">
        <f t="shared" si="1"/>
        <v>DR. JAYDON BORER</v>
      </c>
      <c r="C6" s="2" t="s">
        <v>21</v>
      </c>
      <c r="D6" s="2" t="s">
        <v>22</v>
      </c>
      <c r="E6" s="2"/>
      <c r="F6" s="2" t="s">
        <v>23</v>
      </c>
      <c r="G6" s="34">
        <v>25706</v>
      </c>
      <c r="H6" s="2" t="s">
        <v>20</v>
      </c>
      <c r="I6" s="2" t="s">
        <v>142</v>
      </c>
      <c r="J6" s="4" t="s">
        <v>141</v>
      </c>
      <c r="K6" s="4" t="str">
        <f>HLOOKUP(J6,LOCATION!$A$2:$M$3,2,0)</f>
        <v>USA</v>
      </c>
      <c r="L6" s="4" t="str">
        <f t="shared" si="0"/>
        <v>English</v>
      </c>
      <c r="M6" s="4" t="str">
        <f t="shared" si="2"/>
        <v>borer.jaydon@xyz.org</v>
      </c>
      <c r="N6" s="37">
        <v>84.8</v>
      </c>
      <c r="O6" s="2" t="s">
        <v>213</v>
      </c>
      <c r="P6" s="2" t="s">
        <v>214</v>
      </c>
      <c r="Q6" s="3" t="str">
        <f>INDEX(SPORT!$A$1:$B$33,MATCH(SPORTSMEN!R6,SPORT!$B$1:$B$33,0),MATCH(SPORTSMEN!$Q$1,SPORT!$A$1:$B$1,0))</f>
        <v>INDOOR</v>
      </c>
      <c r="R6" s="2" t="s">
        <v>178</v>
      </c>
      <c r="S6" s="40">
        <v>56916</v>
      </c>
    </row>
    <row r="7" spans="1:19" x14ac:dyDescent="0.2">
      <c r="A7" s="31">
        <v>6</v>
      </c>
      <c r="B7" s="3" t="str">
        <f t="shared" si="1"/>
        <v>MR. MORIAH  LYNCH</v>
      </c>
      <c r="C7" s="2" t="s">
        <v>24</v>
      </c>
      <c r="D7" s="2" t="s">
        <v>25</v>
      </c>
      <c r="E7" s="2"/>
      <c r="F7" s="2" t="s">
        <v>26</v>
      </c>
      <c r="G7" s="34">
        <v>33944</v>
      </c>
      <c r="H7" s="2" t="s">
        <v>27</v>
      </c>
      <c r="I7" s="2" t="s">
        <v>142</v>
      </c>
      <c r="J7" s="4" t="s">
        <v>141</v>
      </c>
      <c r="K7" s="4" t="str">
        <f>HLOOKUP(J7,LOCATION!$A$2:$M$3,2,0)</f>
        <v>USA</v>
      </c>
      <c r="L7" s="4" t="str">
        <f t="shared" si="0"/>
        <v>English</v>
      </c>
      <c r="M7" s="4" t="str">
        <f t="shared" si="2"/>
        <v>lynch.moriah @xyz.org</v>
      </c>
      <c r="N7" s="37">
        <v>83.2</v>
      </c>
      <c r="O7" s="2" t="s">
        <v>213</v>
      </c>
      <c r="P7" s="2" t="s">
        <v>211</v>
      </c>
      <c r="Q7" s="3" t="str">
        <f>INDEX(SPORT!$A$1:$B$33,MATCH(SPORTSMEN!R7,SPORT!$B$1:$B$33,0),MATCH(SPORTSMEN!$Q$1,SPORT!$A$1:$B$1,0))</f>
        <v>INDOOR</v>
      </c>
      <c r="R7" s="2" t="s">
        <v>179</v>
      </c>
      <c r="S7" s="40">
        <v>51133</v>
      </c>
    </row>
    <row r="8" spans="1:19" x14ac:dyDescent="0.2">
      <c r="A8" s="31">
        <v>7</v>
      </c>
      <c r="B8" s="3" t="str">
        <f t="shared" si="1"/>
        <v>MS. AMIYA EICHMANN</v>
      </c>
      <c r="C8" s="2" t="s">
        <v>6</v>
      </c>
      <c r="D8" s="2" t="s">
        <v>28</v>
      </c>
      <c r="E8" s="2"/>
      <c r="F8" s="2" t="s">
        <v>29</v>
      </c>
      <c r="G8" s="34">
        <v>36370</v>
      </c>
      <c r="H8" s="2" t="s">
        <v>30</v>
      </c>
      <c r="I8" s="2" t="s">
        <v>138</v>
      </c>
      <c r="J8" s="4" t="s">
        <v>141</v>
      </c>
      <c r="K8" s="4" t="str">
        <f>HLOOKUP(J8,LOCATION!$A$2:$M$3,2,0)</f>
        <v>USA</v>
      </c>
      <c r="L8" s="4" t="str">
        <f t="shared" si="0"/>
        <v>English</v>
      </c>
      <c r="M8" s="4" t="str">
        <f t="shared" si="2"/>
        <v>eichmann.amiya@xyz.org</v>
      </c>
      <c r="N8" s="37">
        <v>61.1</v>
      </c>
      <c r="O8" s="2" t="s">
        <v>213</v>
      </c>
      <c r="P8" s="2" t="s">
        <v>214</v>
      </c>
      <c r="Q8" s="3" t="str">
        <f>INDEX(SPORT!$A$1:$B$33,MATCH(SPORTSMEN!R8,SPORT!$B$1:$B$33,0),MATCH(SPORTSMEN!$Q$1,SPORT!$A$1:$B$1,0))</f>
        <v>OUTDOOR</v>
      </c>
      <c r="R8" s="2" t="s">
        <v>180</v>
      </c>
      <c r="S8" s="40">
        <v>65465</v>
      </c>
    </row>
    <row r="9" spans="1:19" x14ac:dyDescent="0.2">
      <c r="A9" s="31">
        <v>8</v>
      </c>
      <c r="B9" s="3" t="str">
        <f t="shared" si="1"/>
        <v>MR. PIERCE RAU</v>
      </c>
      <c r="C9" s="2" t="s">
        <v>24</v>
      </c>
      <c r="D9" s="2" t="s">
        <v>31</v>
      </c>
      <c r="E9" s="2"/>
      <c r="F9" s="2" t="s">
        <v>32</v>
      </c>
      <c r="G9" s="34">
        <v>23141</v>
      </c>
      <c r="H9" s="2" t="s">
        <v>20</v>
      </c>
      <c r="I9" s="2" t="s">
        <v>142</v>
      </c>
      <c r="J9" s="4" t="s">
        <v>141</v>
      </c>
      <c r="K9" s="4" t="str">
        <f>HLOOKUP(J9,LOCATION!$A$2:$M$3,2,0)</f>
        <v>USA</v>
      </c>
      <c r="L9" s="4" t="str">
        <f t="shared" si="0"/>
        <v>English</v>
      </c>
      <c r="M9" s="4" t="str">
        <f t="shared" si="2"/>
        <v>rau.pierce@xyz.org</v>
      </c>
      <c r="N9" s="37">
        <v>105.7</v>
      </c>
      <c r="O9" s="2" t="s">
        <v>212</v>
      </c>
      <c r="P9" s="2" t="s">
        <v>215</v>
      </c>
      <c r="Q9" s="3" t="str">
        <f>INDEX(SPORT!$A$1:$B$33,MATCH(SPORTSMEN!R9,SPORT!$B$1:$B$33,0),MATCH(SPORTSMEN!$Q$1,SPORT!$A$1:$B$1,0))</f>
        <v>INDOOR</v>
      </c>
      <c r="R9" s="2" t="s">
        <v>181</v>
      </c>
      <c r="S9" s="40">
        <v>109885</v>
      </c>
    </row>
    <row r="10" spans="1:19" x14ac:dyDescent="0.2">
      <c r="A10" s="31">
        <v>9</v>
      </c>
      <c r="B10" s="3" t="str">
        <f t="shared" si="1"/>
        <v>MS. AMELIA STEVENS</v>
      </c>
      <c r="C10" s="2" t="s">
        <v>6</v>
      </c>
      <c r="D10" s="2" t="s">
        <v>33</v>
      </c>
      <c r="E10" s="2"/>
      <c r="F10" s="2" t="s">
        <v>34</v>
      </c>
      <c r="G10" s="34">
        <v>25965</v>
      </c>
      <c r="H10" s="2" t="s">
        <v>12</v>
      </c>
      <c r="I10" s="2" t="s">
        <v>138</v>
      </c>
      <c r="J10" s="4" t="s">
        <v>147</v>
      </c>
      <c r="K10" s="4" t="str">
        <f>HLOOKUP(J10,LOCATION!$A$2:$M$3,2,0)</f>
        <v>UK</v>
      </c>
      <c r="L10" s="4" t="str">
        <f t="shared" si="0"/>
        <v>english</v>
      </c>
      <c r="M10" s="4" t="str">
        <f t="shared" si="2"/>
        <v>stevens.amelia@xyz.org</v>
      </c>
      <c r="N10" s="37">
        <v>65.3</v>
      </c>
      <c r="O10" s="2" t="s">
        <v>213</v>
      </c>
      <c r="P10" s="2" t="s">
        <v>215</v>
      </c>
      <c r="Q10" s="3" t="str">
        <f>INDEX(SPORT!$A$1:$B$33,MATCH(SPORTSMEN!R10,SPORT!$B$1:$B$33,0),MATCH(SPORTSMEN!$Q$1,SPORT!$A$1:$B$1,0))</f>
        <v>INDOOR</v>
      </c>
      <c r="R10" s="2" t="s">
        <v>182</v>
      </c>
      <c r="S10" s="40">
        <v>60061</v>
      </c>
    </row>
    <row r="11" spans="1:19" x14ac:dyDescent="0.2">
      <c r="A11" s="31">
        <v>10</v>
      </c>
      <c r="B11" s="3" t="str">
        <f t="shared" si="1"/>
        <v>MR. TOBY SIMPSON</v>
      </c>
      <c r="C11" s="2" t="s">
        <v>24</v>
      </c>
      <c r="D11" s="2" t="s">
        <v>35</v>
      </c>
      <c r="E11" s="2"/>
      <c r="F11" s="2" t="s">
        <v>36</v>
      </c>
      <c r="G11" s="34">
        <v>23732</v>
      </c>
      <c r="H11" s="2" t="s">
        <v>27</v>
      </c>
      <c r="I11" s="2" t="s">
        <v>142</v>
      </c>
      <c r="J11" s="4" t="s">
        <v>147</v>
      </c>
      <c r="K11" s="4" t="str">
        <f>HLOOKUP(J11,LOCATION!$A$2:$M$3,2,0)</f>
        <v>UK</v>
      </c>
      <c r="L11" s="4" t="str">
        <f t="shared" si="0"/>
        <v>english</v>
      </c>
      <c r="M11" s="4" t="str">
        <f t="shared" si="2"/>
        <v>simpson.toby@xyz.org</v>
      </c>
      <c r="N11" s="37">
        <v>62.9</v>
      </c>
      <c r="O11" s="2" t="s">
        <v>212</v>
      </c>
      <c r="P11" s="2" t="s">
        <v>216</v>
      </c>
      <c r="Q11" s="3" t="str">
        <f>INDEX(SPORT!$A$1:$B$33,MATCH(SPORTSMEN!R11,SPORT!$B$1:$B$33,0),MATCH(SPORTSMEN!$Q$1,SPORT!$A$1:$B$1,0))</f>
        <v>OUTDOOR</v>
      </c>
      <c r="R11" s="2" t="s">
        <v>180</v>
      </c>
      <c r="S11" s="40">
        <v>32758</v>
      </c>
    </row>
    <row r="12" spans="1:19" x14ac:dyDescent="0.2">
      <c r="A12" s="31">
        <v>11</v>
      </c>
      <c r="B12" s="3" t="str">
        <f t="shared" si="1"/>
        <v>SIR ETHAN MURPHY</v>
      </c>
      <c r="C12" s="2" t="s">
        <v>37</v>
      </c>
      <c r="D12" s="2" t="s">
        <v>38</v>
      </c>
      <c r="E12" s="2"/>
      <c r="F12" s="2" t="s">
        <v>39</v>
      </c>
      <c r="G12" s="34">
        <v>31733</v>
      </c>
      <c r="H12" s="2" t="s">
        <v>40</v>
      </c>
      <c r="I12" s="2" t="s">
        <v>142</v>
      </c>
      <c r="J12" s="4" t="s">
        <v>147</v>
      </c>
      <c r="K12" s="4" t="str">
        <f>HLOOKUP(J12,LOCATION!$A$2:$M$3,2,0)</f>
        <v>UK</v>
      </c>
      <c r="L12" s="4" t="str">
        <f t="shared" si="0"/>
        <v>english</v>
      </c>
      <c r="M12" s="4" t="str">
        <f t="shared" si="2"/>
        <v>murphy.ethan@xyz.org</v>
      </c>
      <c r="N12" s="37">
        <v>104.3</v>
      </c>
      <c r="O12" s="2" t="s">
        <v>210</v>
      </c>
      <c r="P12" s="2" t="s">
        <v>216</v>
      </c>
      <c r="Q12" s="3" t="str">
        <f>INDEX(SPORT!$A$1:$B$33,MATCH(SPORTSMEN!R12,SPORT!$B$1:$B$33,0),MATCH(SPORTSMEN!$Q$1,SPORT!$A$1:$B$1,0))</f>
        <v>OUTDOOR</v>
      </c>
      <c r="R12" s="2" t="s">
        <v>183</v>
      </c>
      <c r="S12" s="40">
        <v>99613</v>
      </c>
    </row>
    <row r="13" spans="1:19" x14ac:dyDescent="0.2">
      <c r="A13" s="31">
        <v>12</v>
      </c>
      <c r="B13" s="3" t="str">
        <f t="shared" si="1"/>
        <v>MRS. ASHLEY WOOD</v>
      </c>
      <c r="C13" s="2" t="s">
        <v>41</v>
      </c>
      <c r="D13" s="2" t="s">
        <v>42</v>
      </c>
      <c r="E13" s="2"/>
      <c r="F13" s="2" t="s">
        <v>43</v>
      </c>
      <c r="G13" s="34">
        <v>28412</v>
      </c>
      <c r="H13" s="2" t="s">
        <v>9</v>
      </c>
      <c r="I13" s="2" t="s">
        <v>138</v>
      </c>
      <c r="J13" s="4" t="s">
        <v>147</v>
      </c>
      <c r="K13" s="4" t="str">
        <f>HLOOKUP(J13,LOCATION!$A$2:$M$3,2,0)</f>
        <v>UK</v>
      </c>
      <c r="L13" s="4" t="str">
        <f t="shared" si="0"/>
        <v>english</v>
      </c>
      <c r="M13" s="4" t="str">
        <f t="shared" si="2"/>
        <v>wood.ashley@xyz.org</v>
      </c>
      <c r="N13" s="37">
        <v>100.7</v>
      </c>
      <c r="O13" s="2" t="s">
        <v>210</v>
      </c>
      <c r="P13" s="2" t="s">
        <v>216</v>
      </c>
      <c r="Q13" s="3" t="str">
        <f>INDEX(SPORT!$A$1:$B$33,MATCH(SPORTSMEN!R13,SPORT!$B$1:$B$33,0),MATCH(SPORTSMEN!$Q$1,SPORT!$A$1:$B$1,0))</f>
        <v>OUTDOOR</v>
      </c>
      <c r="R13" s="2" t="s">
        <v>184</v>
      </c>
      <c r="S13" s="40">
        <v>56595</v>
      </c>
    </row>
    <row r="14" spans="1:19" x14ac:dyDescent="0.2">
      <c r="A14" s="31">
        <v>13</v>
      </c>
      <c r="B14" s="3" t="str">
        <f t="shared" si="1"/>
        <v>MS. MEGAN SCOTT</v>
      </c>
      <c r="C14" s="2" t="s">
        <v>6</v>
      </c>
      <c r="D14" s="2" t="s">
        <v>44</v>
      </c>
      <c r="E14" s="2"/>
      <c r="F14" s="2" t="s">
        <v>45</v>
      </c>
      <c r="G14" s="34">
        <v>28168</v>
      </c>
      <c r="H14" s="2" t="s">
        <v>12</v>
      </c>
      <c r="I14" s="2" t="s">
        <v>138</v>
      </c>
      <c r="J14" s="4" t="s">
        <v>147</v>
      </c>
      <c r="K14" s="4" t="str">
        <f>HLOOKUP(J14,LOCATION!$A$2:$M$3,2,0)</f>
        <v>UK</v>
      </c>
      <c r="L14" s="4" t="str">
        <f t="shared" si="0"/>
        <v>english</v>
      </c>
      <c r="M14" s="4" t="str">
        <f t="shared" si="2"/>
        <v>scott.megan@xyz.org</v>
      </c>
      <c r="N14" s="37">
        <v>70.900000000000006</v>
      </c>
      <c r="O14" s="2" t="s">
        <v>208</v>
      </c>
      <c r="P14" s="2" t="s">
        <v>209</v>
      </c>
      <c r="Q14" s="3" t="str">
        <f>INDEX(SPORT!$A$1:$B$33,MATCH(SPORTSMEN!R14,SPORT!$B$1:$B$33,0),MATCH(SPORTSMEN!$Q$1,SPORT!$A$1:$B$1,0))</f>
        <v>OUTDOOR</v>
      </c>
      <c r="R14" s="2" t="s">
        <v>185</v>
      </c>
      <c r="S14" s="40">
        <v>117408</v>
      </c>
    </row>
    <row r="15" spans="1:19" x14ac:dyDescent="0.2">
      <c r="A15" s="31">
        <v>14</v>
      </c>
      <c r="B15" s="3" t="str">
        <f t="shared" si="1"/>
        <v>HR. HELMUT WEINHAE</v>
      </c>
      <c r="C15" s="2" t="s">
        <v>46</v>
      </c>
      <c r="D15" s="2" t="s">
        <v>47</v>
      </c>
      <c r="E15" s="2"/>
      <c r="F15" s="2" t="s">
        <v>48</v>
      </c>
      <c r="G15" s="34">
        <v>21788</v>
      </c>
      <c r="H15" s="2" t="s">
        <v>49</v>
      </c>
      <c r="I15" s="2" t="s">
        <v>142</v>
      </c>
      <c r="J15" s="4" t="s">
        <v>150</v>
      </c>
      <c r="K15" s="4" t="str">
        <f>HLOOKUP(J15,LOCATION!$A$2:$M$3,2,0)</f>
        <v>GERMANY</v>
      </c>
      <c r="L15" s="4" t="str">
        <f t="shared" si="0"/>
        <v>German</v>
      </c>
      <c r="M15" s="4" t="str">
        <f t="shared" si="2"/>
        <v>weinhae.helmut@xyz.com</v>
      </c>
      <c r="N15" s="37">
        <v>68.3</v>
      </c>
      <c r="O15" s="2" t="s">
        <v>217</v>
      </c>
      <c r="P15" s="2" t="s">
        <v>215</v>
      </c>
      <c r="Q15" s="3" t="str">
        <f>INDEX(SPORT!$A$1:$B$33,MATCH(SPORTSMEN!R15,SPORT!$B$1:$B$33,0),MATCH(SPORTSMEN!$Q$1,SPORT!$A$1:$B$1,0))</f>
        <v>OUTDOOR</v>
      </c>
      <c r="R15" s="2" t="s">
        <v>186</v>
      </c>
      <c r="S15" s="40">
        <v>64862</v>
      </c>
    </row>
    <row r="16" spans="1:19" x14ac:dyDescent="0.2">
      <c r="A16" s="31">
        <v>15</v>
      </c>
      <c r="B16" s="3" t="str">
        <f t="shared" si="1"/>
        <v>PROF. MILENA SCHOTIN</v>
      </c>
      <c r="C16" s="2" t="s">
        <v>50</v>
      </c>
      <c r="D16" s="2" t="s">
        <v>51</v>
      </c>
      <c r="E16" s="2"/>
      <c r="F16" s="2" t="s">
        <v>52</v>
      </c>
      <c r="G16" s="34">
        <v>23804</v>
      </c>
      <c r="H16" s="2" t="s">
        <v>53</v>
      </c>
      <c r="I16" s="2" t="s">
        <v>138</v>
      </c>
      <c r="J16" s="4" t="s">
        <v>150</v>
      </c>
      <c r="K16" s="4" t="str">
        <f>HLOOKUP(J16,LOCATION!$A$2:$M$3,2,0)</f>
        <v>GERMANY</v>
      </c>
      <c r="L16" s="4" t="str">
        <f t="shared" si="0"/>
        <v>German</v>
      </c>
      <c r="M16" s="4" t="str">
        <f t="shared" si="2"/>
        <v>schotin.milena@xyz.com</v>
      </c>
      <c r="N16" s="37">
        <v>105.3</v>
      </c>
      <c r="O16" s="2" t="s">
        <v>217</v>
      </c>
      <c r="P16" s="2" t="s">
        <v>216</v>
      </c>
      <c r="Q16" s="3" t="str">
        <f>INDEX(SPORT!$A$1:$B$33,MATCH(SPORTSMEN!R16,SPORT!$B$1:$B$33,0),MATCH(SPORTSMEN!$Q$1,SPORT!$A$1:$B$1,0))</f>
        <v>INDOOR</v>
      </c>
      <c r="R16" s="2" t="s">
        <v>187</v>
      </c>
      <c r="S16" s="40">
        <v>10241</v>
      </c>
    </row>
    <row r="17" spans="1:19" x14ac:dyDescent="0.2">
      <c r="A17" s="31">
        <v>16</v>
      </c>
      <c r="B17" s="3" t="str">
        <f t="shared" si="1"/>
        <v>HR. LOTHAR BIRNBAUM</v>
      </c>
      <c r="C17" s="2" t="s">
        <v>46</v>
      </c>
      <c r="D17" s="2" t="s">
        <v>54</v>
      </c>
      <c r="E17" s="2"/>
      <c r="F17" s="2" t="s">
        <v>55</v>
      </c>
      <c r="G17" s="34">
        <v>25405</v>
      </c>
      <c r="H17" s="2" t="s">
        <v>17</v>
      </c>
      <c r="I17" s="2" t="s">
        <v>142</v>
      </c>
      <c r="J17" s="4" t="s">
        <v>150</v>
      </c>
      <c r="K17" s="4" t="str">
        <f>HLOOKUP(J17,LOCATION!$A$2:$M$3,2,0)</f>
        <v>GERMANY</v>
      </c>
      <c r="L17" s="4" t="str">
        <f t="shared" si="0"/>
        <v>German</v>
      </c>
      <c r="M17" s="4" t="str">
        <f t="shared" si="2"/>
        <v>birnbaum.lothar@xyz.com</v>
      </c>
      <c r="N17" s="37">
        <v>48.6</v>
      </c>
      <c r="O17" s="2" t="s">
        <v>213</v>
      </c>
      <c r="P17" s="2" t="s">
        <v>216</v>
      </c>
      <c r="Q17" s="3" t="str">
        <f>INDEX(SPORT!$A$1:$B$33,MATCH(SPORTSMEN!R17,SPORT!$B$1:$B$33,0),MATCH(SPORTSMEN!$Q$1,SPORT!$A$1:$B$1,0))</f>
        <v>OUTDOOR</v>
      </c>
      <c r="R17" s="2" t="s">
        <v>177</v>
      </c>
      <c r="S17" s="40">
        <v>88762</v>
      </c>
    </row>
    <row r="18" spans="1:19" x14ac:dyDescent="0.2">
      <c r="A18" s="31">
        <v>17</v>
      </c>
      <c r="B18" s="3" t="str">
        <f t="shared" si="1"/>
        <v>HR. PIETRO STOLZE</v>
      </c>
      <c r="C18" s="2" t="s">
        <v>46</v>
      </c>
      <c r="D18" s="2" t="s">
        <v>56</v>
      </c>
      <c r="E18" s="2"/>
      <c r="F18" s="2" t="s">
        <v>57</v>
      </c>
      <c r="G18" s="34">
        <v>26582</v>
      </c>
      <c r="H18" s="2" t="s">
        <v>9</v>
      </c>
      <c r="I18" s="2" t="s">
        <v>142</v>
      </c>
      <c r="J18" s="4" t="s">
        <v>150</v>
      </c>
      <c r="K18" s="4" t="str">
        <f>HLOOKUP(J18,LOCATION!$A$2:$M$3,2,0)</f>
        <v>GERMANY</v>
      </c>
      <c r="L18" s="4" t="str">
        <f t="shared" si="0"/>
        <v>German</v>
      </c>
      <c r="M18" s="4" t="str">
        <f t="shared" si="2"/>
        <v>stolze.pietro@xyz.com</v>
      </c>
      <c r="N18" s="37">
        <v>105.9</v>
      </c>
      <c r="O18" s="2" t="s">
        <v>213</v>
      </c>
      <c r="P18" s="2" t="s">
        <v>209</v>
      </c>
      <c r="Q18" s="3" t="str">
        <f>INDEX(SPORT!$A$1:$B$33,MATCH(SPORTSMEN!R18,SPORT!$B$1:$B$33,0),MATCH(SPORTSMEN!$Q$1,SPORT!$A$1:$B$1,0))</f>
        <v>INDOOR</v>
      </c>
      <c r="R18" s="2" t="s">
        <v>188</v>
      </c>
      <c r="S18" s="40">
        <v>80757</v>
      </c>
    </row>
    <row r="19" spans="1:19" x14ac:dyDescent="0.2">
      <c r="A19" s="31">
        <v>18</v>
      </c>
      <c r="B19" s="3" t="str">
        <f t="shared" si="1"/>
        <v>HR. RICHARD  TLUSTEK</v>
      </c>
      <c r="C19" s="2" t="s">
        <v>46</v>
      </c>
      <c r="D19" s="2" t="s">
        <v>58</v>
      </c>
      <c r="E19" s="2"/>
      <c r="F19" s="2" t="s">
        <v>59</v>
      </c>
      <c r="G19" s="34">
        <v>21793</v>
      </c>
      <c r="H19" s="2" t="s">
        <v>49</v>
      </c>
      <c r="I19" s="2" t="s">
        <v>142</v>
      </c>
      <c r="J19" s="4" t="s">
        <v>150</v>
      </c>
      <c r="K19" s="4" t="str">
        <f>HLOOKUP(J19,LOCATION!$A$2:$M$3,2,0)</f>
        <v>GERMANY</v>
      </c>
      <c r="L19" s="4" t="str">
        <f t="shared" si="0"/>
        <v>German</v>
      </c>
      <c r="M19" s="4" t="str">
        <f t="shared" si="2"/>
        <v>tlustek.richard @xyz.com</v>
      </c>
      <c r="N19" s="37">
        <v>71.099999999999994</v>
      </c>
      <c r="O19" s="2" t="s">
        <v>213</v>
      </c>
      <c r="P19" s="2" t="s">
        <v>209</v>
      </c>
      <c r="Q19" s="3" t="str">
        <f>INDEX(SPORT!$A$1:$B$33,MATCH(SPORTSMEN!R19,SPORT!$B$1:$B$33,0),MATCH(SPORTSMEN!$Q$1,SPORT!$A$1:$B$1,0))</f>
        <v>OUTDOOR</v>
      </c>
      <c r="R19" s="2" t="s">
        <v>189</v>
      </c>
      <c r="S19" s="40">
        <v>88794</v>
      </c>
    </row>
    <row r="20" spans="1:19" x14ac:dyDescent="0.2">
      <c r="A20" s="31">
        <v>19</v>
      </c>
      <c r="B20" s="3" t="str">
        <f t="shared" si="1"/>
        <v>DR. EARNESTINE RAYNOR</v>
      </c>
      <c r="C20" s="2" t="s">
        <v>21</v>
      </c>
      <c r="D20" s="2" t="s">
        <v>60</v>
      </c>
      <c r="E20" s="2"/>
      <c r="F20" s="2" t="s">
        <v>61</v>
      </c>
      <c r="G20" s="34">
        <v>28262</v>
      </c>
      <c r="H20" s="2" t="s">
        <v>20</v>
      </c>
      <c r="I20" s="2" t="s">
        <v>138</v>
      </c>
      <c r="J20" s="4" t="s">
        <v>152</v>
      </c>
      <c r="K20" s="4" t="str">
        <f>HLOOKUP(J20,LOCATION!$A$2:$M$3,2,0)</f>
        <v>AUSTRALIA</v>
      </c>
      <c r="L20" s="4" t="str">
        <f t="shared" si="0"/>
        <v>english</v>
      </c>
      <c r="M20" s="4" t="str">
        <f t="shared" si="2"/>
        <v>raynor.earnestine@xyz.org</v>
      </c>
      <c r="N20" s="37">
        <v>70.3</v>
      </c>
      <c r="O20" s="2" t="s">
        <v>213</v>
      </c>
      <c r="P20" s="2" t="s">
        <v>215</v>
      </c>
      <c r="Q20" s="3" t="str">
        <f>INDEX(SPORT!$A$1:$B$33,MATCH(SPORTSMEN!R20,SPORT!$B$1:$B$33,0),MATCH(SPORTSMEN!$Q$1,SPORT!$A$1:$B$1,0))</f>
        <v>INDOOR</v>
      </c>
      <c r="R20" s="2" t="s">
        <v>190</v>
      </c>
      <c r="S20" s="40">
        <v>63526</v>
      </c>
    </row>
    <row r="21" spans="1:19" x14ac:dyDescent="0.2">
      <c r="A21" s="31">
        <v>20</v>
      </c>
      <c r="B21" s="3" t="str">
        <f t="shared" si="1"/>
        <v>MR. JASON GAYLORD</v>
      </c>
      <c r="C21" s="2" t="s">
        <v>24</v>
      </c>
      <c r="D21" s="2" t="s">
        <v>62</v>
      </c>
      <c r="E21" s="2"/>
      <c r="F21" s="2" t="s">
        <v>63</v>
      </c>
      <c r="G21" s="34">
        <v>27767</v>
      </c>
      <c r="H21" s="2" t="s">
        <v>64</v>
      </c>
      <c r="I21" s="2" t="s">
        <v>142</v>
      </c>
      <c r="J21" s="4" t="s">
        <v>152</v>
      </c>
      <c r="K21" s="4" t="str">
        <f>HLOOKUP(J21,LOCATION!$A$2:$M$3,2,0)</f>
        <v>AUSTRALIA</v>
      </c>
      <c r="L21" s="4" t="str">
        <f t="shared" si="0"/>
        <v>english</v>
      </c>
      <c r="M21" s="4" t="str">
        <f t="shared" si="2"/>
        <v>gaylord.jason@xyz.org</v>
      </c>
      <c r="N21" s="37">
        <v>54.7</v>
      </c>
      <c r="O21" s="2" t="s">
        <v>210</v>
      </c>
      <c r="P21" s="2" t="s">
        <v>211</v>
      </c>
      <c r="Q21" s="3" t="str">
        <f>INDEX(SPORT!$A$1:$B$33,MATCH(SPORTSMEN!R21,SPORT!$B$1:$B$33,0),MATCH(SPORTSMEN!$Q$1,SPORT!$A$1:$B$1,0))</f>
        <v>INDOOR</v>
      </c>
      <c r="R21" s="2" t="s">
        <v>191</v>
      </c>
      <c r="S21" s="40">
        <v>46352</v>
      </c>
    </row>
    <row r="22" spans="1:19" x14ac:dyDescent="0.2">
      <c r="A22" s="31">
        <v>21</v>
      </c>
      <c r="B22" s="3" t="str">
        <f t="shared" si="1"/>
        <v>MR. KENDRICK SAUER</v>
      </c>
      <c r="C22" s="2" t="s">
        <v>24</v>
      </c>
      <c r="D22" s="2" t="s">
        <v>65</v>
      </c>
      <c r="E22" s="2"/>
      <c r="F22" s="2" t="s">
        <v>66</v>
      </c>
      <c r="G22" s="34">
        <v>35268</v>
      </c>
      <c r="H22" s="2" t="s">
        <v>17</v>
      </c>
      <c r="I22" s="2" t="s">
        <v>142</v>
      </c>
      <c r="J22" s="4" t="s">
        <v>152</v>
      </c>
      <c r="K22" s="4" t="str">
        <f>HLOOKUP(J22,LOCATION!$A$2:$M$3,2,0)</f>
        <v>AUSTRALIA</v>
      </c>
      <c r="L22" s="4" t="str">
        <f t="shared" si="0"/>
        <v>english</v>
      </c>
      <c r="M22" s="4" t="str">
        <f t="shared" si="2"/>
        <v>sauer.kendrick@xyz.org</v>
      </c>
      <c r="N22" s="37">
        <v>100.9</v>
      </c>
      <c r="O22" s="2" t="s">
        <v>213</v>
      </c>
      <c r="P22" s="2" t="s">
        <v>214</v>
      </c>
      <c r="Q22" s="3" t="str">
        <f>INDEX(SPORT!$A$1:$B$33,MATCH(SPORTSMEN!R22,SPORT!$B$1:$B$33,0),MATCH(SPORTSMEN!$Q$1,SPORT!$A$1:$B$1,0))</f>
        <v>OUTDOOR</v>
      </c>
      <c r="R22" s="2" t="s">
        <v>192</v>
      </c>
      <c r="S22" s="40">
        <v>106808</v>
      </c>
    </row>
    <row r="23" spans="1:19" x14ac:dyDescent="0.2">
      <c r="A23" s="31">
        <v>22</v>
      </c>
      <c r="B23" s="3" t="str">
        <f t="shared" si="1"/>
        <v>DR. ANNABELL OLSON</v>
      </c>
      <c r="C23" s="2" t="s">
        <v>21</v>
      </c>
      <c r="D23" s="2" t="s">
        <v>67</v>
      </c>
      <c r="E23" s="2"/>
      <c r="F23" s="2" t="s">
        <v>68</v>
      </c>
      <c r="G23" s="34">
        <v>23483</v>
      </c>
      <c r="H23" s="2" t="s">
        <v>69</v>
      </c>
      <c r="I23" s="2" t="s">
        <v>138</v>
      </c>
      <c r="J23" s="4" t="s">
        <v>152</v>
      </c>
      <c r="K23" s="4" t="str">
        <f>HLOOKUP(J23,LOCATION!$A$2:$M$3,2,0)</f>
        <v>AUSTRALIA</v>
      </c>
      <c r="L23" s="4" t="str">
        <f t="shared" si="0"/>
        <v>english</v>
      </c>
      <c r="M23" s="4" t="str">
        <f t="shared" si="2"/>
        <v>olson.annabell@xyz.org</v>
      </c>
      <c r="N23" s="37">
        <v>84.3</v>
      </c>
      <c r="O23" s="2" t="s">
        <v>208</v>
      </c>
      <c r="P23" s="2" t="s">
        <v>215</v>
      </c>
      <c r="Q23" s="3" t="str">
        <f>INDEX(SPORT!$A$1:$B$33,MATCH(SPORTSMEN!R23,SPORT!$B$1:$B$33,0),MATCH(SPORTSMEN!$Q$1,SPORT!$A$1:$B$1,0))</f>
        <v>OUTDOOR</v>
      </c>
      <c r="R23" s="2" t="s">
        <v>193</v>
      </c>
      <c r="S23" s="40">
        <v>96468</v>
      </c>
    </row>
    <row r="24" spans="1:19" x14ac:dyDescent="0.2">
      <c r="A24" s="31">
        <v>23</v>
      </c>
      <c r="B24" s="3" t="str">
        <f t="shared" si="1"/>
        <v>DR. JENA UPTON</v>
      </c>
      <c r="C24" s="2" t="s">
        <v>21</v>
      </c>
      <c r="D24" s="2" t="s">
        <v>70</v>
      </c>
      <c r="E24" s="2"/>
      <c r="F24" s="2" t="s">
        <v>71</v>
      </c>
      <c r="G24" s="34">
        <v>20437</v>
      </c>
      <c r="H24" s="2" t="s">
        <v>27</v>
      </c>
      <c r="I24" s="2" t="s">
        <v>138</v>
      </c>
      <c r="J24" s="4" t="s">
        <v>152</v>
      </c>
      <c r="K24" s="4" t="str">
        <f>HLOOKUP(J24,LOCATION!$A$2:$M$3,2,0)</f>
        <v>AUSTRALIA</v>
      </c>
      <c r="L24" s="4" t="str">
        <f t="shared" si="0"/>
        <v>english</v>
      </c>
      <c r="M24" s="4" t="str">
        <f t="shared" si="2"/>
        <v>upton.jena@xyz.org</v>
      </c>
      <c r="N24" s="37">
        <v>66.8</v>
      </c>
      <c r="O24" s="2" t="s">
        <v>213</v>
      </c>
      <c r="P24" s="2" t="s">
        <v>216</v>
      </c>
      <c r="Q24" s="3" t="str">
        <f>INDEX(SPORT!$A$1:$B$33,MATCH(SPORTSMEN!R24,SPORT!$B$1:$B$33,0),MATCH(SPORTSMEN!$Q$1,SPORT!$A$1:$B$1,0))</f>
        <v>OUTDOOR</v>
      </c>
      <c r="R24" s="2" t="s">
        <v>194</v>
      </c>
      <c r="S24" s="40">
        <v>16526</v>
      </c>
    </row>
    <row r="25" spans="1:19" x14ac:dyDescent="0.2">
      <c r="A25" s="31">
        <v>24</v>
      </c>
      <c r="B25" s="3" t="str">
        <f t="shared" si="1"/>
        <v>DR. SHANNY BINS</v>
      </c>
      <c r="C25" s="2" t="s">
        <v>21</v>
      </c>
      <c r="D25" s="2" t="s">
        <v>72</v>
      </c>
      <c r="E25" s="2"/>
      <c r="F25" s="2" t="s">
        <v>73</v>
      </c>
      <c r="G25" s="34">
        <v>36400</v>
      </c>
      <c r="H25" s="2" t="s">
        <v>49</v>
      </c>
      <c r="I25" s="2" t="s">
        <v>138</v>
      </c>
      <c r="J25" s="4" t="s">
        <v>152</v>
      </c>
      <c r="K25" s="4" t="str">
        <f>HLOOKUP(J25,LOCATION!$A$2:$M$3,2,0)</f>
        <v>AUSTRALIA</v>
      </c>
      <c r="L25" s="4" t="str">
        <f t="shared" si="0"/>
        <v>english</v>
      </c>
      <c r="M25" s="4" t="str">
        <f t="shared" si="2"/>
        <v>bins.shanny@xyz.org</v>
      </c>
      <c r="N25" s="37">
        <v>59.4</v>
      </c>
      <c r="O25" s="2" t="s">
        <v>212</v>
      </c>
      <c r="P25" s="2" t="s">
        <v>214</v>
      </c>
      <c r="Q25" s="3" t="str">
        <f>INDEX(SPORT!$A$1:$B$33,MATCH(SPORTSMEN!R25,SPORT!$B$1:$B$33,0),MATCH(SPORTSMEN!$Q$1,SPORT!$A$1:$B$1,0))</f>
        <v>OUTDOOR</v>
      </c>
      <c r="R25" s="2" t="s">
        <v>195</v>
      </c>
      <c r="S25" s="40">
        <v>21891</v>
      </c>
    </row>
    <row r="26" spans="1:19" x14ac:dyDescent="0.2">
      <c r="A26" s="31">
        <v>25</v>
      </c>
      <c r="B26" s="3" t="str">
        <f t="shared" si="1"/>
        <v>DR. TIA ABSHIRE</v>
      </c>
      <c r="C26" s="2" t="s">
        <v>21</v>
      </c>
      <c r="D26" s="2" t="s">
        <v>74</v>
      </c>
      <c r="E26" s="2"/>
      <c r="F26" s="2" t="s">
        <v>75</v>
      </c>
      <c r="G26" s="34">
        <v>24309</v>
      </c>
      <c r="H26" s="2" t="s">
        <v>17</v>
      </c>
      <c r="I26" s="2" t="s">
        <v>138</v>
      </c>
      <c r="J26" s="4" t="s">
        <v>152</v>
      </c>
      <c r="K26" s="4" t="str">
        <f>HLOOKUP(J26,LOCATION!$A$2:$M$3,2,0)</f>
        <v>AUSTRALIA</v>
      </c>
      <c r="L26" s="4" t="str">
        <f t="shared" si="0"/>
        <v>english</v>
      </c>
      <c r="M26" s="4" t="str">
        <f t="shared" si="2"/>
        <v>abshire.tia@xyz.org</v>
      </c>
      <c r="N26" s="37">
        <v>77.8</v>
      </c>
      <c r="O26" s="2" t="s">
        <v>212</v>
      </c>
      <c r="P26" s="2" t="s">
        <v>215</v>
      </c>
      <c r="Q26" s="3" t="str">
        <f>INDEX(SPORT!$A$1:$B$33,MATCH(SPORTSMEN!R26,SPORT!$B$1:$B$33,0),MATCH(SPORTSMEN!$Q$1,SPORT!$A$1:$B$1,0))</f>
        <v>OUTDOOR</v>
      </c>
      <c r="R26" s="2" t="s">
        <v>180</v>
      </c>
      <c r="S26" s="40">
        <v>62037</v>
      </c>
    </row>
    <row r="27" spans="1:19" x14ac:dyDescent="0.2">
      <c r="A27" s="31">
        <v>26</v>
      </c>
      <c r="B27" s="3" t="str">
        <f t="shared" si="1"/>
        <v>MS. ISABEL RUNOLFSDOTTIR</v>
      </c>
      <c r="C27" s="2" t="s">
        <v>6</v>
      </c>
      <c r="D27" s="2" t="s">
        <v>76</v>
      </c>
      <c r="E27" s="2"/>
      <c r="F27" s="2" t="s">
        <v>77</v>
      </c>
      <c r="G27" s="34">
        <v>28570</v>
      </c>
      <c r="H27" s="2" t="s">
        <v>69</v>
      </c>
      <c r="I27" s="2" t="s">
        <v>138</v>
      </c>
      <c r="J27" s="4" t="s">
        <v>152</v>
      </c>
      <c r="K27" s="4" t="str">
        <f>HLOOKUP(J27,LOCATION!$A$2:$M$3,2,0)</f>
        <v>AUSTRALIA</v>
      </c>
      <c r="L27" s="4" t="str">
        <f t="shared" si="0"/>
        <v>english</v>
      </c>
      <c r="M27" s="4" t="str">
        <f t="shared" si="2"/>
        <v>runolfsdottir.isabel@xyz.org</v>
      </c>
      <c r="N27" s="37">
        <v>85.9</v>
      </c>
      <c r="O27" s="2" t="s">
        <v>213</v>
      </c>
      <c r="P27" s="2" t="s">
        <v>218</v>
      </c>
      <c r="Q27" s="3" t="str">
        <f>INDEX(SPORT!$A$1:$B$33,MATCH(SPORTSMEN!R27,SPORT!$B$1:$B$33,0),MATCH(SPORTSMEN!$Q$1,SPORT!$A$1:$B$1,0))</f>
        <v>INDOOR</v>
      </c>
      <c r="R27" s="2" t="s">
        <v>173</v>
      </c>
      <c r="S27" s="40">
        <v>89737</v>
      </c>
    </row>
    <row r="28" spans="1:19" x14ac:dyDescent="0.2">
      <c r="A28" s="31">
        <v>27</v>
      </c>
      <c r="B28" s="3" t="str">
        <f t="shared" si="1"/>
        <v>HR. BARNEY WESACK</v>
      </c>
      <c r="C28" s="2" t="s">
        <v>46</v>
      </c>
      <c r="D28" s="2" t="s">
        <v>78</v>
      </c>
      <c r="E28" s="2"/>
      <c r="F28" s="2" t="s">
        <v>79</v>
      </c>
      <c r="G28" s="34">
        <v>25767</v>
      </c>
      <c r="H28" s="2" t="s">
        <v>17</v>
      </c>
      <c r="I28" s="2" t="s">
        <v>142</v>
      </c>
      <c r="J28" s="4" t="s">
        <v>154</v>
      </c>
      <c r="K28" s="4" t="str">
        <f>HLOOKUP(J28,LOCATION!$A$2:$M$3,2,0)</f>
        <v>AUSTRIA</v>
      </c>
      <c r="L28" s="4" t="str">
        <f t="shared" si="0"/>
        <v>English</v>
      </c>
      <c r="M28" s="4" t="str">
        <f t="shared" si="2"/>
        <v>wesack.barney@xyz.org</v>
      </c>
      <c r="N28" s="37">
        <v>93.4</v>
      </c>
      <c r="O28" s="2" t="s">
        <v>212</v>
      </c>
      <c r="P28" s="2" t="s">
        <v>218</v>
      </c>
      <c r="Q28" s="3" t="str">
        <f>INDEX(SPORT!$A$1:$B$33,MATCH(SPORTSMEN!R28,SPORT!$B$1:$B$33,0),MATCH(SPORTSMEN!$Q$1,SPORT!$A$1:$B$1,0))</f>
        <v>INDOOR</v>
      </c>
      <c r="R28" s="2" t="s">
        <v>196</v>
      </c>
      <c r="S28" s="40">
        <v>41039</v>
      </c>
    </row>
    <row r="29" spans="1:19" x14ac:dyDescent="0.2">
      <c r="A29" s="31">
        <v>28</v>
      </c>
      <c r="B29" s="3" t="str">
        <f t="shared" si="1"/>
        <v>HR. BARUCH KADE</v>
      </c>
      <c r="C29" s="2" t="s">
        <v>46</v>
      </c>
      <c r="D29" s="2" t="s">
        <v>80</v>
      </c>
      <c r="E29" s="2"/>
      <c r="F29" s="2" t="s">
        <v>81</v>
      </c>
      <c r="G29" s="34">
        <v>30020</v>
      </c>
      <c r="H29" s="2" t="s">
        <v>53</v>
      </c>
      <c r="I29" s="2" t="s">
        <v>142</v>
      </c>
      <c r="J29" s="4" t="s">
        <v>154</v>
      </c>
      <c r="K29" s="4" t="str">
        <f>HLOOKUP(J29,LOCATION!$A$2:$M$3,2,0)</f>
        <v>AUSTRIA</v>
      </c>
      <c r="L29" s="4" t="str">
        <f t="shared" si="0"/>
        <v>English</v>
      </c>
      <c r="M29" s="4" t="str">
        <f t="shared" si="2"/>
        <v>kade.baruch@xyz.org</v>
      </c>
      <c r="N29" s="37">
        <v>95.5</v>
      </c>
      <c r="O29" s="2" t="s">
        <v>217</v>
      </c>
      <c r="P29" s="2" t="s">
        <v>211</v>
      </c>
      <c r="Q29" s="3" t="str">
        <f>INDEX(SPORT!$A$1:$B$33,MATCH(SPORTSMEN!R29,SPORT!$B$1:$B$33,0),MATCH(SPORTSMEN!$Q$1,SPORT!$A$1:$B$1,0))</f>
        <v>OUTDOOR</v>
      </c>
      <c r="R29" s="2" t="s">
        <v>185</v>
      </c>
      <c r="S29" s="40">
        <v>28458</v>
      </c>
    </row>
    <row r="30" spans="1:19" x14ac:dyDescent="0.2">
      <c r="A30" s="31">
        <v>29</v>
      </c>
      <c r="B30" s="3" t="str">
        <f t="shared" si="1"/>
        <v>PROF. LIESBETH ROSEMANN</v>
      </c>
      <c r="C30" s="2" t="s">
        <v>50</v>
      </c>
      <c r="D30" s="2" t="s">
        <v>82</v>
      </c>
      <c r="E30" s="2"/>
      <c r="F30" s="2" t="s">
        <v>83</v>
      </c>
      <c r="G30" s="34">
        <v>34361</v>
      </c>
      <c r="H30" s="2" t="s">
        <v>12</v>
      </c>
      <c r="I30" s="2" t="s">
        <v>138</v>
      </c>
      <c r="J30" s="4" t="s">
        <v>154</v>
      </c>
      <c r="K30" s="4" t="str">
        <f>HLOOKUP(J30,LOCATION!$A$2:$M$3,2,0)</f>
        <v>AUSTRIA</v>
      </c>
      <c r="L30" s="4" t="str">
        <f t="shared" si="0"/>
        <v>English</v>
      </c>
      <c r="M30" s="4" t="str">
        <f t="shared" si="2"/>
        <v>rosemann.liesbeth@xyz.org</v>
      </c>
      <c r="N30" s="37">
        <v>52.2</v>
      </c>
      <c r="O30" s="2" t="s">
        <v>213</v>
      </c>
      <c r="P30" s="2" t="s">
        <v>216</v>
      </c>
      <c r="Q30" s="3" t="str">
        <f>INDEX(SPORT!$A$1:$B$33,MATCH(SPORTSMEN!R30,SPORT!$B$1:$B$33,0),MATCH(SPORTSMEN!$Q$1,SPORT!$A$1:$B$1,0))</f>
        <v>OUTDOOR</v>
      </c>
      <c r="R30" s="2" t="s">
        <v>180</v>
      </c>
      <c r="S30" s="40">
        <v>55007</v>
      </c>
    </row>
    <row r="31" spans="1:19" x14ac:dyDescent="0.2">
      <c r="A31" s="31">
        <v>30</v>
      </c>
      <c r="B31" s="3" t="str">
        <f t="shared" si="1"/>
        <v>MME. VALENTINE MOREAU</v>
      </c>
      <c r="C31" s="2" t="s">
        <v>84</v>
      </c>
      <c r="D31" s="2" t="s">
        <v>85</v>
      </c>
      <c r="E31" s="2"/>
      <c r="F31" s="2" t="s">
        <v>86</v>
      </c>
      <c r="G31" s="34">
        <v>29137</v>
      </c>
      <c r="H31" s="2" t="s">
        <v>9</v>
      </c>
      <c r="I31" s="2" t="s">
        <v>138</v>
      </c>
      <c r="J31" s="4" t="s">
        <v>157</v>
      </c>
      <c r="K31" s="4" t="str">
        <f>HLOOKUP(J31,LOCATION!$A$2:$M$3,2,0)</f>
        <v>FRANCE</v>
      </c>
      <c r="L31" s="4" t="str">
        <f t="shared" si="0"/>
        <v>French</v>
      </c>
      <c r="M31" s="4" t="str">
        <f t="shared" si="2"/>
        <v>moreau.valentine@xyz.com</v>
      </c>
      <c r="N31" s="37">
        <v>74.599999999999994</v>
      </c>
      <c r="O31" s="2" t="s">
        <v>213</v>
      </c>
      <c r="P31" s="2" t="s">
        <v>218</v>
      </c>
      <c r="Q31" s="3" t="str">
        <f>INDEX(SPORT!$A$1:$B$33,MATCH(SPORTSMEN!R31,SPORT!$B$1:$B$33,0),MATCH(SPORTSMEN!$Q$1,SPORT!$A$1:$B$1,0))</f>
        <v>OUTDOOR</v>
      </c>
      <c r="R31" s="2" t="s">
        <v>197</v>
      </c>
      <c r="S31" s="40">
        <v>69041</v>
      </c>
    </row>
    <row r="32" spans="1:19" x14ac:dyDescent="0.2">
      <c r="A32" s="31">
        <v>31</v>
      </c>
      <c r="B32" s="3" t="str">
        <f t="shared" si="1"/>
        <v>MME. PAULETTE DURAND</v>
      </c>
      <c r="C32" s="2" t="s">
        <v>84</v>
      </c>
      <c r="D32" s="2" t="s">
        <v>87</v>
      </c>
      <c r="E32" s="2"/>
      <c r="F32" s="2" t="s">
        <v>88</v>
      </c>
      <c r="G32" s="34">
        <v>32867</v>
      </c>
      <c r="H32" s="2" t="s">
        <v>64</v>
      </c>
      <c r="I32" s="2" t="s">
        <v>138</v>
      </c>
      <c r="J32" s="4" t="s">
        <v>157</v>
      </c>
      <c r="K32" s="4" t="str">
        <f>HLOOKUP(J32,LOCATION!$A$2:$M$3,2,0)</f>
        <v>FRANCE</v>
      </c>
      <c r="L32" s="4" t="str">
        <f t="shared" si="0"/>
        <v>French</v>
      </c>
      <c r="M32" s="4" t="str">
        <f t="shared" si="2"/>
        <v>durand.paulette@xyz.com</v>
      </c>
      <c r="N32" s="37">
        <v>81.7</v>
      </c>
      <c r="O32" s="2" t="s">
        <v>212</v>
      </c>
      <c r="P32" s="2" t="s">
        <v>211</v>
      </c>
      <c r="Q32" s="3" t="str">
        <f>INDEX(SPORT!$A$1:$B$33,MATCH(SPORTSMEN!R32,SPORT!$B$1:$B$33,0),MATCH(SPORTSMEN!$Q$1,SPORT!$A$1:$B$1,0))</f>
        <v>INDOOR</v>
      </c>
      <c r="R32" s="2" t="s">
        <v>196</v>
      </c>
      <c r="S32" s="40">
        <v>86262</v>
      </c>
    </row>
    <row r="33" spans="1:19" x14ac:dyDescent="0.2">
      <c r="A33" s="31">
        <v>32</v>
      </c>
      <c r="B33" s="3" t="str">
        <f t="shared" si="1"/>
        <v>MME. LAURE-ALIX CHEVALIER</v>
      </c>
      <c r="C33" s="2" t="s">
        <v>84</v>
      </c>
      <c r="D33" s="2" t="s">
        <v>89</v>
      </c>
      <c r="E33" s="2"/>
      <c r="F33" s="2" t="s">
        <v>90</v>
      </c>
      <c r="G33" s="34">
        <v>25925</v>
      </c>
      <c r="H33" s="2" t="s">
        <v>64</v>
      </c>
      <c r="I33" s="2" t="s">
        <v>138</v>
      </c>
      <c r="J33" s="4" t="s">
        <v>157</v>
      </c>
      <c r="K33" s="4" t="str">
        <f>HLOOKUP(J33,LOCATION!$A$2:$M$3,2,0)</f>
        <v>FRANCE</v>
      </c>
      <c r="L33" s="4" t="str">
        <f t="shared" si="0"/>
        <v>French</v>
      </c>
      <c r="M33" s="4" t="str">
        <f t="shared" si="2"/>
        <v>chevalier.laure-alix@xyz.com</v>
      </c>
      <c r="N33" s="37">
        <v>78.099999999999994</v>
      </c>
      <c r="O33" s="2" t="s">
        <v>213</v>
      </c>
      <c r="P33" s="2" t="s">
        <v>216</v>
      </c>
      <c r="Q33" s="3" t="str">
        <f>INDEX(SPORT!$A$1:$B$33,MATCH(SPORTSMEN!R33,SPORT!$B$1:$B$33,0),MATCH(SPORTSMEN!$Q$1,SPORT!$A$1:$B$1,0))</f>
        <v>OUTDOOR</v>
      </c>
      <c r="R33" s="2" t="s">
        <v>194</v>
      </c>
      <c r="S33" s="40">
        <v>19234</v>
      </c>
    </row>
    <row r="34" spans="1:19" x14ac:dyDescent="0.2">
      <c r="A34" s="31">
        <v>33</v>
      </c>
      <c r="B34" s="3" t="str">
        <f t="shared" si="1"/>
        <v>M. CLAUDE TOUSSAINT</v>
      </c>
      <c r="C34" s="2" t="s">
        <v>91</v>
      </c>
      <c r="D34" s="2" t="s">
        <v>92</v>
      </c>
      <c r="E34" s="2"/>
      <c r="F34" s="2" t="s">
        <v>93</v>
      </c>
      <c r="G34" s="34">
        <v>29529</v>
      </c>
      <c r="H34" s="2" t="s">
        <v>40</v>
      </c>
      <c r="I34" s="2" t="s">
        <v>142</v>
      </c>
      <c r="J34" s="4" t="s">
        <v>157</v>
      </c>
      <c r="K34" s="4" t="str">
        <f>HLOOKUP(J34,LOCATION!$A$2:$M$3,2,0)</f>
        <v>FRANCE</v>
      </c>
      <c r="L34" s="4" t="str">
        <f t="shared" si="0"/>
        <v>French</v>
      </c>
      <c r="M34" s="4" t="str">
        <f t="shared" si="2"/>
        <v>toussaint.claude@xyz.com</v>
      </c>
      <c r="N34" s="37">
        <v>57.1</v>
      </c>
      <c r="O34" s="2" t="s">
        <v>208</v>
      </c>
      <c r="P34" s="2" t="s">
        <v>216</v>
      </c>
      <c r="Q34" s="3" t="str">
        <f>INDEX(SPORT!$A$1:$B$33,MATCH(SPORTSMEN!R34,SPORT!$B$1:$B$33,0),MATCH(SPORTSMEN!$Q$1,SPORT!$A$1:$B$1,0))</f>
        <v>INDOOR</v>
      </c>
      <c r="R34" s="2" t="s">
        <v>198</v>
      </c>
      <c r="S34" s="40">
        <v>95123</v>
      </c>
    </row>
    <row r="35" spans="1:19" x14ac:dyDescent="0.2">
      <c r="A35" s="31">
        <v>34</v>
      </c>
      <c r="B35" s="3" t="str">
        <f t="shared" si="1"/>
        <v>M. VICTOR LENOIR</v>
      </c>
      <c r="C35" s="2" t="s">
        <v>91</v>
      </c>
      <c r="D35" s="2" t="s">
        <v>94</v>
      </c>
      <c r="E35" s="2"/>
      <c r="F35" s="2" t="s">
        <v>95</v>
      </c>
      <c r="G35" s="34">
        <v>29875</v>
      </c>
      <c r="H35" s="2" t="s">
        <v>9</v>
      </c>
      <c r="I35" s="2" t="s">
        <v>142</v>
      </c>
      <c r="J35" s="4" t="s">
        <v>157</v>
      </c>
      <c r="K35" s="4" t="str">
        <f>HLOOKUP(J35,LOCATION!$A$2:$M$3,2,0)</f>
        <v>FRANCE</v>
      </c>
      <c r="L35" s="4" t="str">
        <f t="shared" si="0"/>
        <v>French</v>
      </c>
      <c r="M35" s="4" t="str">
        <f t="shared" si="2"/>
        <v>lenoir.victor@xyz.com</v>
      </c>
      <c r="N35" s="37">
        <v>56</v>
      </c>
      <c r="O35" s="2" t="s">
        <v>213</v>
      </c>
      <c r="P35" s="2" t="s">
        <v>218</v>
      </c>
      <c r="Q35" s="3" t="str">
        <f>INDEX(SPORT!$A$1:$B$33,MATCH(SPORTSMEN!R35,SPORT!$B$1:$B$33,0),MATCH(SPORTSMEN!$Q$1,SPORT!$A$1:$B$1,0))</f>
        <v>OUTDOOR</v>
      </c>
      <c r="R35" s="2" t="s">
        <v>192</v>
      </c>
      <c r="S35" s="40">
        <v>62761</v>
      </c>
    </row>
    <row r="36" spans="1:19" x14ac:dyDescent="0.2">
      <c r="A36" s="31">
        <v>35</v>
      </c>
      <c r="B36" s="3" t="str">
        <f t="shared" si="1"/>
        <v>M. ARTHUR LENOIR</v>
      </c>
      <c r="C36" s="2" t="s">
        <v>91</v>
      </c>
      <c r="D36" s="2" t="s">
        <v>96</v>
      </c>
      <c r="E36" s="2"/>
      <c r="F36" s="2" t="s">
        <v>95</v>
      </c>
      <c r="G36" s="34">
        <v>20300</v>
      </c>
      <c r="H36" s="2" t="s">
        <v>30</v>
      </c>
      <c r="I36" s="2" t="s">
        <v>142</v>
      </c>
      <c r="J36" s="4" t="s">
        <v>157</v>
      </c>
      <c r="K36" s="4" t="str">
        <f>HLOOKUP(J36,LOCATION!$A$2:$M$3,2,0)</f>
        <v>FRANCE</v>
      </c>
      <c r="L36" s="4" t="str">
        <f t="shared" si="0"/>
        <v>French</v>
      </c>
      <c r="M36" s="4" t="str">
        <f t="shared" si="2"/>
        <v>lenoir.arthur@xyz.com</v>
      </c>
      <c r="N36" s="37">
        <v>88.6</v>
      </c>
      <c r="O36" s="2" t="s">
        <v>212</v>
      </c>
      <c r="P36" s="2" t="s">
        <v>216</v>
      </c>
      <c r="Q36" s="3" t="str">
        <f>INDEX(SPORT!$A$1:$B$33,MATCH(SPORTSMEN!R36,SPORT!$B$1:$B$33,0),MATCH(SPORTSMEN!$Q$1,SPORT!$A$1:$B$1,0))</f>
        <v>OUTDOOR</v>
      </c>
      <c r="R36" s="2" t="s">
        <v>199</v>
      </c>
      <c r="S36" s="40">
        <v>108431</v>
      </c>
    </row>
    <row r="37" spans="1:19" x14ac:dyDescent="0.2">
      <c r="A37" s="31">
        <v>36</v>
      </c>
      <c r="B37" s="3" t="str">
        <f t="shared" si="1"/>
        <v>M. BENJAMIN LEBRUN-BRUN</v>
      </c>
      <c r="C37" s="2" t="s">
        <v>91</v>
      </c>
      <c r="D37" s="2" t="s">
        <v>97</v>
      </c>
      <c r="E37" s="2"/>
      <c r="F37" s="2" t="s">
        <v>98</v>
      </c>
      <c r="G37" s="34">
        <v>27428</v>
      </c>
      <c r="H37" s="2" t="s">
        <v>12</v>
      </c>
      <c r="I37" s="2" t="s">
        <v>142</v>
      </c>
      <c r="J37" s="4" t="s">
        <v>157</v>
      </c>
      <c r="K37" s="4" t="str">
        <f>HLOOKUP(J37,LOCATION!$A$2:$M$3,2,0)</f>
        <v>FRANCE</v>
      </c>
      <c r="L37" s="4" t="str">
        <f t="shared" si="0"/>
        <v>French</v>
      </c>
      <c r="M37" s="4" t="str">
        <f t="shared" si="2"/>
        <v>lebrun-brun.benjamin@xyz.com</v>
      </c>
      <c r="N37" s="37">
        <v>78.2</v>
      </c>
      <c r="O37" s="2" t="s">
        <v>210</v>
      </c>
      <c r="P37" s="2" t="s">
        <v>211</v>
      </c>
      <c r="Q37" s="3" t="str">
        <f>INDEX(SPORT!$A$1:$B$33,MATCH(SPORTSMEN!R37,SPORT!$B$1:$B$33,0),MATCH(SPORTSMEN!$Q$1,SPORT!$A$1:$B$1,0))</f>
        <v>OUTDOOR</v>
      </c>
      <c r="R37" s="2" t="s">
        <v>192</v>
      </c>
      <c r="S37" s="40">
        <v>66268</v>
      </c>
    </row>
    <row r="38" spans="1:19" x14ac:dyDescent="0.2">
      <c r="A38" s="31">
        <v>37</v>
      </c>
      <c r="B38" s="3" t="str">
        <f t="shared" si="1"/>
        <v>M. ANTOINE MAILLARD</v>
      </c>
      <c r="C38" s="2" t="s">
        <v>91</v>
      </c>
      <c r="D38" s="2" t="s">
        <v>99</v>
      </c>
      <c r="E38" s="2"/>
      <c r="F38" s="2" t="s">
        <v>100</v>
      </c>
      <c r="G38" s="34">
        <v>31585</v>
      </c>
      <c r="H38" s="2" t="s">
        <v>17</v>
      </c>
      <c r="I38" s="2" t="s">
        <v>142</v>
      </c>
      <c r="J38" s="4" t="s">
        <v>157</v>
      </c>
      <c r="K38" s="4" t="str">
        <f>HLOOKUP(J38,LOCATION!$A$2:$M$3,2,0)</f>
        <v>FRANCE</v>
      </c>
      <c r="L38" s="4" t="str">
        <f t="shared" si="0"/>
        <v>French</v>
      </c>
      <c r="M38" s="4" t="str">
        <f t="shared" si="2"/>
        <v>maillard.antoine@xyz.com</v>
      </c>
      <c r="N38" s="37">
        <v>95.8</v>
      </c>
      <c r="O38" s="2" t="s">
        <v>213</v>
      </c>
      <c r="P38" s="2" t="s">
        <v>214</v>
      </c>
      <c r="Q38" s="3" t="str">
        <f>INDEX(SPORT!$A$1:$B$33,MATCH(SPORTSMEN!R38,SPORT!$B$1:$B$33,0),MATCH(SPORTSMEN!$Q$1,SPORT!$A$1:$B$1,0))</f>
        <v>OUTDOOR</v>
      </c>
      <c r="R38" s="2" t="s">
        <v>200</v>
      </c>
      <c r="S38" s="40">
        <v>33970</v>
      </c>
    </row>
    <row r="39" spans="1:19" x14ac:dyDescent="0.2">
      <c r="A39" s="31">
        <v>38</v>
      </c>
      <c r="B39" s="3" t="str">
        <f t="shared" si="1"/>
        <v>M. BERNARD HOARAU-GUYON</v>
      </c>
      <c r="C39" s="2" t="s">
        <v>91</v>
      </c>
      <c r="D39" s="2" t="s">
        <v>101</v>
      </c>
      <c r="E39" s="2"/>
      <c r="F39" s="2" t="s">
        <v>102</v>
      </c>
      <c r="G39" s="34">
        <v>30327</v>
      </c>
      <c r="H39" s="2" t="s">
        <v>64</v>
      </c>
      <c r="I39" s="2" t="s">
        <v>142</v>
      </c>
      <c r="J39" s="4" t="s">
        <v>157</v>
      </c>
      <c r="K39" s="4" t="str">
        <f>HLOOKUP(J39,LOCATION!$A$2:$M$3,2,0)</f>
        <v>FRANCE</v>
      </c>
      <c r="L39" s="4" t="str">
        <f t="shared" si="0"/>
        <v>French</v>
      </c>
      <c r="M39" s="4" t="str">
        <f t="shared" si="2"/>
        <v>hoarau-guyon.bernard@xyz.com</v>
      </c>
      <c r="N39" s="37">
        <v>59.7</v>
      </c>
      <c r="O39" s="2" t="s">
        <v>217</v>
      </c>
      <c r="P39" s="2" t="s">
        <v>211</v>
      </c>
      <c r="Q39" s="3" t="str">
        <f>INDEX(SPORT!$A$1:$B$33,MATCH(SPORTSMEN!R39,SPORT!$B$1:$B$33,0),MATCH(SPORTSMEN!$Q$1,SPORT!$A$1:$B$1,0))</f>
        <v>INDOOR</v>
      </c>
      <c r="R39" s="2" t="s">
        <v>173</v>
      </c>
      <c r="S39" s="40">
        <v>71352</v>
      </c>
    </row>
    <row r="40" spans="1:19" x14ac:dyDescent="0.2">
      <c r="A40" s="31">
        <v>39</v>
      </c>
      <c r="B40" s="3" t="str">
        <f t="shared" si="1"/>
        <v>SR. HIDALGO TERCERO</v>
      </c>
      <c r="C40" s="2" t="s">
        <v>13</v>
      </c>
      <c r="D40" s="2" t="s">
        <v>103</v>
      </c>
      <c r="E40" s="2" t="s">
        <v>104</v>
      </c>
      <c r="F40" s="2" t="s">
        <v>105</v>
      </c>
      <c r="G40" s="34">
        <v>31016</v>
      </c>
      <c r="H40" s="2" t="s">
        <v>27</v>
      </c>
      <c r="I40" s="2" t="s">
        <v>142</v>
      </c>
      <c r="J40" s="4" t="s">
        <v>160</v>
      </c>
      <c r="K40" s="4" t="str">
        <f>HLOOKUP(J40,LOCATION!$A$2:$M$3,2,0)</f>
        <v>ARGENTINA</v>
      </c>
      <c r="L40" s="4" t="str">
        <f t="shared" si="0"/>
        <v>Spanish</v>
      </c>
      <c r="M40" s="4" t="str">
        <f t="shared" si="2"/>
        <v>tercero.hidalgo@xyz.com</v>
      </c>
      <c r="N40" s="37">
        <v>77.7</v>
      </c>
      <c r="O40" s="2" t="s">
        <v>217</v>
      </c>
      <c r="P40" s="2" t="s">
        <v>214</v>
      </c>
      <c r="Q40" s="3" t="str">
        <f>INDEX(SPORT!$A$1:$B$33,MATCH(SPORTSMEN!R40,SPORT!$B$1:$B$33,0),MATCH(SPORTSMEN!$Q$1,SPORT!$A$1:$B$1,0))</f>
        <v>OUTDOOR</v>
      </c>
      <c r="R40" s="2" t="s">
        <v>195</v>
      </c>
      <c r="S40" s="40">
        <v>116376</v>
      </c>
    </row>
    <row r="41" spans="1:19" x14ac:dyDescent="0.2">
      <c r="A41" s="31">
        <v>40</v>
      </c>
      <c r="B41" s="3" t="str">
        <f t="shared" si="1"/>
        <v>SR. HADALGO POLANCO</v>
      </c>
      <c r="C41" s="2" t="s">
        <v>13</v>
      </c>
      <c r="D41" s="2" t="s">
        <v>106</v>
      </c>
      <c r="E41" s="2"/>
      <c r="F41" s="2" t="s">
        <v>107</v>
      </c>
      <c r="G41" s="34">
        <v>32314</v>
      </c>
      <c r="H41" s="2" t="s">
        <v>108</v>
      </c>
      <c r="I41" s="2" t="s">
        <v>142</v>
      </c>
      <c r="J41" s="4" t="s">
        <v>160</v>
      </c>
      <c r="K41" s="4" t="str">
        <f>HLOOKUP(J41,LOCATION!$A$2:$M$3,2,0)</f>
        <v>ARGENTINA</v>
      </c>
      <c r="L41" s="4" t="str">
        <f t="shared" si="0"/>
        <v>Spanish</v>
      </c>
      <c r="M41" s="4" t="str">
        <f t="shared" si="2"/>
        <v>polanco.hadalgo@xyz.com</v>
      </c>
      <c r="N41" s="37">
        <v>98</v>
      </c>
      <c r="O41" s="2" t="s">
        <v>213</v>
      </c>
      <c r="P41" s="2" t="s">
        <v>209</v>
      </c>
      <c r="Q41" s="3" t="str">
        <f>INDEX(SPORT!$A$1:$B$33,MATCH(SPORTSMEN!R41,SPORT!$B$1:$B$33,0),MATCH(SPORTSMEN!$Q$1,SPORT!$A$1:$B$1,0))</f>
        <v>OUTDOOR</v>
      </c>
      <c r="R41" s="2" t="s">
        <v>194</v>
      </c>
      <c r="S41" s="40">
        <v>114144</v>
      </c>
    </row>
    <row r="42" spans="1:19" x14ac:dyDescent="0.2">
      <c r="A42" s="31">
        <v>41</v>
      </c>
      <c r="B42" s="3" t="str">
        <f t="shared" si="1"/>
        <v>SRA. LAURA OLIVIERA</v>
      </c>
      <c r="C42" s="2" t="s">
        <v>109</v>
      </c>
      <c r="D42" s="2" t="s">
        <v>110</v>
      </c>
      <c r="E42" s="2"/>
      <c r="F42" s="2" t="s">
        <v>111</v>
      </c>
      <c r="G42" s="34">
        <v>27076</v>
      </c>
      <c r="H42" s="2" t="s">
        <v>12</v>
      </c>
      <c r="I42" s="2" t="s">
        <v>138</v>
      </c>
      <c r="J42" s="4" t="s">
        <v>160</v>
      </c>
      <c r="K42" s="4" t="str">
        <f>HLOOKUP(J42,LOCATION!$A$2:$M$3,2,0)</f>
        <v>ARGENTINA</v>
      </c>
      <c r="L42" s="4" t="str">
        <f t="shared" si="0"/>
        <v>Spanish</v>
      </c>
      <c r="M42" s="4" t="str">
        <f t="shared" si="2"/>
        <v>oliviera.laura@xyz.com</v>
      </c>
      <c r="N42" s="37">
        <v>51.9</v>
      </c>
      <c r="O42" s="2" t="s">
        <v>212</v>
      </c>
      <c r="P42" s="2" t="s">
        <v>211</v>
      </c>
      <c r="Q42" s="3" t="str">
        <f>INDEX(SPORT!$A$1:$B$33,MATCH(SPORTSMEN!R42,SPORT!$B$1:$B$33,0),MATCH(SPORTSMEN!$Q$1,SPORT!$A$1:$B$1,0))</f>
        <v>OUTDOOR</v>
      </c>
      <c r="R42" s="2" t="s">
        <v>201</v>
      </c>
      <c r="S42" s="40">
        <v>79872</v>
      </c>
    </row>
    <row r="43" spans="1:19" x14ac:dyDescent="0.2">
      <c r="A43" s="31">
        <v>42</v>
      </c>
      <c r="B43" s="3" t="str">
        <f t="shared" si="1"/>
        <v>SRA. AINHOA GARZA</v>
      </c>
      <c r="C43" s="2" t="s">
        <v>109</v>
      </c>
      <c r="D43" s="2" t="s">
        <v>112</v>
      </c>
      <c r="E43" s="2"/>
      <c r="F43" s="2" t="s">
        <v>113</v>
      </c>
      <c r="G43" s="34">
        <v>32941</v>
      </c>
      <c r="H43" s="2" t="s">
        <v>53</v>
      </c>
      <c r="I43" s="2" t="s">
        <v>138</v>
      </c>
      <c r="J43" s="4" t="s">
        <v>162</v>
      </c>
      <c r="K43" s="4" t="str">
        <f>HLOOKUP(J43,LOCATION!$A$2:$M$3,2,0)</f>
        <v>SPAIN</v>
      </c>
      <c r="L43" s="4" t="str">
        <f t="shared" si="0"/>
        <v>Spanish</v>
      </c>
      <c r="M43" s="4" t="str">
        <f t="shared" si="2"/>
        <v>garza.ainhoa@xyz.com</v>
      </c>
      <c r="N43" s="37">
        <v>55.6</v>
      </c>
      <c r="O43" s="2" t="s">
        <v>210</v>
      </c>
      <c r="P43" s="2" t="s">
        <v>216</v>
      </c>
      <c r="Q43" s="3" t="str">
        <f>INDEX(SPORT!$A$1:$B$33,MATCH(SPORTSMEN!R43,SPORT!$B$1:$B$33,0),MATCH(SPORTSMEN!$Q$1,SPORT!$A$1:$B$1,0))</f>
        <v>INDOOR</v>
      </c>
      <c r="R43" s="2" t="s">
        <v>202</v>
      </c>
      <c r="S43" s="40">
        <v>101969</v>
      </c>
    </row>
    <row r="44" spans="1:19" x14ac:dyDescent="0.2">
      <c r="A44" s="31">
        <v>43</v>
      </c>
      <c r="B44" s="3" t="str">
        <f t="shared" si="1"/>
        <v>SRA. ISABEL BANDA</v>
      </c>
      <c r="C44" s="2" t="s">
        <v>109</v>
      </c>
      <c r="D44" s="2" t="s">
        <v>76</v>
      </c>
      <c r="E44" s="2"/>
      <c r="F44" s="2" t="s">
        <v>114</v>
      </c>
      <c r="G44" s="34">
        <v>21927</v>
      </c>
      <c r="H44" s="2" t="s">
        <v>64</v>
      </c>
      <c r="I44" s="2" t="s">
        <v>138</v>
      </c>
      <c r="J44" s="4" t="s">
        <v>162</v>
      </c>
      <c r="K44" s="4" t="str">
        <f>HLOOKUP(J44,LOCATION!$A$2:$M$3,2,0)</f>
        <v>SPAIN</v>
      </c>
      <c r="L44" s="4" t="str">
        <f t="shared" si="0"/>
        <v>Spanish</v>
      </c>
      <c r="M44" s="4" t="str">
        <f t="shared" si="2"/>
        <v>banda.isabel@xyz.com</v>
      </c>
      <c r="N44" s="37">
        <v>102.3</v>
      </c>
      <c r="O44" s="2" t="s">
        <v>212</v>
      </c>
      <c r="P44" s="2" t="s">
        <v>216</v>
      </c>
      <c r="Q44" s="3" t="str">
        <f>INDEX(SPORT!$A$1:$B$33,MATCH(SPORTSMEN!R44,SPORT!$B$1:$B$33,0),MATCH(SPORTSMEN!$Q$1,SPORT!$A$1:$B$1,0))</f>
        <v>OUTDOOR</v>
      </c>
      <c r="R44" s="2" t="s">
        <v>195</v>
      </c>
      <c r="S44" s="40">
        <v>50659</v>
      </c>
    </row>
    <row r="45" spans="1:19" x14ac:dyDescent="0.2">
      <c r="A45" s="31">
        <v>44</v>
      </c>
      <c r="B45" s="3" t="str">
        <f t="shared" si="1"/>
        <v>SRA. CAROLOTA MATEOS</v>
      </c>
      <c r="C45" s="2" t="s">
        <v>109</v>
      </c>
      <c r="D45" s="2" t="s">
        <v>115</v>
      </c>
      <c r="E45" s="2"/>
      <c r="F45" s="2" t="s">
        <v>116</v>
      </c>
      <c r="G45" s="34">
        <v>23952</v>
      </c>
      <c r="H45" s="2" t="s">
        <v>30</v>
      </c>
      <c r="I45" s="2" t="s">
        <v>138</v>
      </c>
      <c r="J45" s="4" t="s">
        <v>162</v>
      </c>
      <c r="K45" s="4" t="str">
        <f>HLOOKUP(J45,LOCATION!$A$2:$M$3,2,0)</f>
        <v>SPAIN</v>
      </c>
      <c r="L45" s="4" t="str">
        <f t="shared" si="0"/>
        <v>Spanish</v>
      </c>
      <c r="M45" s="4" t="str">
        <f t="shared" si="2"/>
        <v>mateos.carolota@xyz.com</v>
      </c>
      <c r="N45" s="37">
        <v>58.8</v>
      </c>
      <c r="O45" s="2" t="s">
        <v>217</v>
      </c>
      <c r="P45" s="2" t="s">
        <v>211</v>
      </c>
      <c r="Q45" s="3" t="str">
        <f>INDEX(SPORT!$A$1:$B$33,MATCH(SPORTSMEN!R45,SPORT!$B$1:$B$33,0),MATCH(SPORTSMEN!$Q$1,SPORT!$A$1:$B$1,0))</f>
        <v>OUTDOOR</v>
      </c>
      <c r="R45" s="2" t="s">
        <v>201</v>
      </c>
      <c r="S45" s="40">
        <v>58215</v>
      </c>
    </row>
    <row r="46" spans="1:19" x14ac:dyDescent="0.2">
      <c r="A46" s="31">
        <v>45</v>
      </c>
      <c r="B46" s="3" t="str">
        <f t="shared" si="1"/>
        <v>MW. ELIZE PRINS</v>
      </c>
      <c r="C46" s="2" t="s">
        <v>117</v>
      </c>
      <c r="D46" s="2" t="s">
        <v>118</v>
      </c>
      <c r="E46" s="2"/>
      <c r="F46" s="2" t="s">
        <v>119</v>
      </c>
      <c r="G46" s="34">
        <v>22044</v>
      </c>
      <c r="H46" s="2" t="s">
        <v>20</v>
      </c>
      <c r="I46" s="2" t="s">
        <v>138</v>
      </c>
      <c r="J46" s="4" t="s">
        <v>165</v>
      </c>
      <c r="K46" s="4" t="str">
        <f>HLOOKUP(J46,LOCATION!$A$2:$M$3,2,0)</f>
        <v>NETHERLANDS</v>
      </c>
      <c r="L46" s="4" t="str">
        <f t="shared" si="0"/>
        <v>Dutch</v>
      </c>
      <c r="M46" s="4" t="str">
        <f t="shared" si="2"/>
        <v>prins.elize@xyz.com</v>
      </c>
      <c r="N46" s="37">
        <v>63.8</v>
      </c>
      <c r="O46" s="2" t="s">
        <v>213</v>
      </c>
      <c r="P46" s="2" t="s">
        <v>216</v>
      </c>
      <c r="Q46" s="3" t="str">
        <f>INDEX(SPORT!$A$1:$B$33,MATCH(SPORTSMEN!R46,SPORT!$B$1:$B$33,0),MATCH(SPORTSMEN!$Q$1,SPORT!$A$1:$B$1,0))</f>
        <v>INDOOR</v>
      </c>
      <c r="R46" s="2" t="s">
        <v>203</v>
      </c>
      <c r="S46" s="40">
        <v>39935</v>
      </c>
    </row>
    <row r="47" spans="1:19" x14ac:dyDescent="0.2">
      <c r="A47" s="31">
        <v>46</v>
      </c>
      <c r="B47" s="3" t="str">
        <f t="shared" si="1"/>
        <v>DHR. RYAN PHAM</v>
      </c>
      <c r="C47" s="2" t="s">
        <v>120</v>
      </c>
      <c r="D47" s="2" t="s">
        <v>121</v>
      </c>
      <c r="E47" s="2"/>
      <c r="F47" s="2" t="s">
        <v>122</v>
      </c>
      <c r="G47" s="34">
        <v>26940</v>
      </c>
      <c r="H47" s="2" t="s">
        <v>9</v>
      </c>
      <c r="I47" s="2" t="s">
        <v>142</v>
      </c>
      <c r="J47" s="4" t="s">
        <v>165</v>
      </c>
      <c r="K47" s="4" t="str">
        <f>HLOOKUP(J47,LOCATION!$A$2:$M$3,2,0)</f>
        <v>NETHERLANDS</v>
      </c>
      <c r="L47" s="4" t="str">
        <f t="shared" si="0"/>
        <v>Dutch</v>
      </c>
      <c r="M47" s="4" t="str">
        <f t="shared" si="2"/>
        <v>pham.ryan@xyz.com</v>
      </c>
      <c r="N47" s="37">
        <v>98.6</v>
      </c>
      <c r="O47" s="2" t="s">
        <v>212</v>
      </c>
      <c r="P47" s="2" t="s">
        <v>218</v>
      </c>
      <c r="Q47" s="3" t="str">
        <f>INDEX(SPORT!$A$1:$B$33,MATCH(SPORTSMEN!R47,SPORT!$B$1:$B$33,0),MATCH(SPORTSMEN!$Q$1,SPORT!$A$1:$B$1,0))</f>
        <v>OUTDOOR</v>
      </c>
      <c r="R47" s="2" t="s">
        <v>194</v>
      </c>
      <c r="S47" s="40">
        <v>44865</v>
      </c>
    </row>
    <row r="48" spans="1:19" x14ac:dyDescent="0.2">
      <c r="A48" s="31">
        <v>47</v>
      </c>
      <c r="B48" s="3" t="str">
        <f t="shared" si="1"/>
        <v>MW ELISE ROTTEVEEL</v>
      </c>
      <c r="C48" s="2" t="s">
        <v>123</v>
      </c>
      <c r="D48" s="2" t="s">
        <v>124</v>
      </c>
      <c r="E48" s="2"/>
      <c r="F48" s="2" t="s">
        <v>125</v>
      </c>
      <c r="G48" s="34">
        <v>24936</v>
      </c>
      <c r="H48" s="2" t="s">
        <v>69</v>
      </c>
      <c r="I48" s="2" t="s">
        <v>138</v>
      </c>
      <c r="J48" s="4" t="s">
        <v>165</v>
      </c>
      <c r="K48" s="4" t="str">
        <f>HLOOKUP(J48,LOCATION!$A$2:$M$3,2,0)</f>
        <v>NETHERLANDS</v>
      </c>
      <c r="L48" s="4" t="str">
        <f t="shared" si="0"/>
        <v>Dutch</v>
      </c>
      <c r="M48" s="4" t="str">
        <f t="shared" si="2"/>
        <v>rotteveel.elise@xyz.com</v>
      </c>
      <c r="N48" s="37">
        <v>61.8</v>
      </c>
      <c r="O48" s="2" t="s">
        <v>217</v>
      </c>
      <c r="P48" s="2" t="s">
        <v>211</v>
      </c>
      <c r="Q48" s="3" t="str">
        <f>INDEX(SPORT!$A$1:$B$33,MATCH(SPORTSMEN!R48,SPORT!$B$1:$B$33,0),MATCH(SPORTSMEN!$Q$1,SPORT!$A$1:$B$1,0))</f>
        <v>OUTDOOR</v>
      </c>
      <c r="R48" s="2" t="s">
        <v>194</v>
      </c>
      <c r="S48" s="40">
        <v>90478</v>
      </c>
    </row>
    <row r="49" spans="1:19" x14ac:dyDescent="0.2">
      <c r="A49" s="31">
        <v>48</v>
      </c>
      <c r="B49" s="3" t="str">
        <f t="shared" si="1"/>
        <v>FRU. MIRJAM SODERBERG</v>
      </c>
      <c r="C49" s="2" t="s">
        <v>126</v>
      </c>
      <c r="D49" s="2" t="s">
        <v>127</v>
      </c>
      <c r="E49" s="2"/>
      <c r="F49" s="2" t="s">
        <v>128</v>
      </c>
      <c r="G49" s="34">
        <v>35567</v>
      </c>
      <c r="H49" s="2" t="s">
        <v>20</v>
      </c>
      <c r="I49" s="2" t="s">
        <v>138</v>
      </c>
      <c r="J49" s="4" t="s">
        <v>168</v>
      </c>
      <c r="K49" s="4" t="str">
        <f>HLOOKUP(J49,LOCATION!$A$2:$M$3,2,0)</f>
        <v>SWEDEN</v>
      </c>
      <c r="L49" s="4" t="str">
        <f t="shared" si="0"/>
        <v>Swedish</v>
      </c>
      <c r="M49" s="4" t="str">
        <f t="shared" si="2"/>
        <v>soderberg.mirjam@xyz.com</v>
      </c>
      <c r="N49" s="37">
        <v>50</v>
      </c>
      <c r="O49" s="2" t="s">
        <v>212</v>
      </c>
      <c r="P49" s="2" t="s">
        <v>216</v>
      </c>
      <c r="Q49" s="3" t="str">
        <f>INDEX(SPORT!$A$1:$B$33,MATCH(SPORTSMEN!R49,SPORT!$B$1:$B$33,0),MATCH(SPORTSMEN!$Q$1,SPORT!$A$1:$B$1,0))</f>
        <v>OUTDOOR</v>
      </c>
      <c r="R49" s="2" t="s">
        <v>176</v>
      </c>
      <c r="S49" s="40">
        <v>38965</v>
      </c>
    </row>
    <row r="50" spans="1:19" x14ac:dyDescent="0.2">
      <c r="A50" s="31">
        <v>49</v>
      </c>
      <c r="B50" s="3" t="str">
        <f t="shared" si="1"/>
        <v>H. BERNDT PALSSON</v>
      </c>
      <c r="C50" s="2" t="s">
        <v>129</v>
      </c>
      <c r="D50" s="2" t="s">
        <v>130</v>
      </c>
      <c r="E50" s="2"/>
      <c r="F50" s="2" t="s">
        <v>131</v>
      </c>
      <c r="G50" s="34">
        <v>31832</v>
      </c>
      <c r="H50" s="2" t="s">
        <v>53</v>
      </c>
      <c r="I50" s="2" t="s">
        <v>142</v>
      </c>
      <c r="J50" s="4" t="s">
        <v>168</v>
      </c>
      <c r="K50" s="4" t="str">
        <f>HLOOKUP(J50,LOCATION!$A$2:$M$3,2,0)</f>
        <v>SWEDEN</v>
      </c>
      <c r="L50" s="4" t="str">
        <f t="shared" si="0"/>
        <v>Swedish</v>
      </c>
      <c r="M50" s="4" t="str">
        <f t="shared" si="2"/>
        <v>palsson.berndt@xyz.com</v>
      </c>
      <c r="N50" s="37">
        <v>45.9</v>
      </c>
      <c r="O50" s="2" t="s">
        <v>213</v>
      </c>
      <c r="P50" s="2" t="s">
        <v>209</v>
      </c>
      <c r="Q50" s="3" t="str">
        <f>INDEX(SPORT!$A$1:$B$33,MATCH(SPORTSMEN!R50,SPORT!$B$1:$B$33,0),MATCH(SPORTSMEN!$Q$1,SPORT!$A$1:$B$1,0))</f>
        <v>OUTDOOR</v>
      </c>
      <c r="R50" s="2" t="s">
        <v>204</v>
      </c>
      <c r="S50" s="40">
        <v>35387</v>
      </c>
    </row>
    <row r="51" spans="1:19" x14ac:dyDescent="0.2">
      <c r="A51" s="31">
        <v>50</v>
      </c>
      <c r="B51" s="3" t="str">
        <f t="shared" si="1"/>
        <v>SR. ADRIANO SOBRINHO</v>
      </c>
      <c r="C51" s="2" t="s">
        <v>13</v>
      </c>
      <c r="D51" s="2" t="s">
        <v>132</v>
      </c>
      <c r="E51" s="2" t="s">
        <v>133</v>
      </c>
      <c r="F51" s="2" t="s">
        <v>134</v>
      </c>
      <c r="G51" s="34">
        <v>34178</v>
      </c>
      <c r="H51" s="2" t="s">
        <v>30</v>
      </c>
      <c r="I51" s="2" t="s">
        <v>142</v>
      </c>
      <c r="J51" s="4" t="s">
        <v>169</v>
      </c>
      <c r="K51" s="4" t="str">
        <f>HLOOKUP(J51,LOCATION!$A$2:$M$3,2,0)</f>
        <v>BRAZIL</v>
      </c>
      <c r="L51" s="4" t="str">
        <f t="shared" si="0"/>
        <v>Portugese</v>
      </c>
      <c r="M51" s="4" t="str">
        <f t="shared" si="2"/>
        <v>sobrinho.adriano@xyz.com</v>
      </c>
      <c r="N51" s="37">
        <v>92.5</v>
      </c>
      <c r="O51" s="2" t="s">
        <v>208</v>
      </c>
      <c r="P51" s="2" t="s">
        <v>215</v>
      </c>
      <c r="Q51" s="3" t="str">
        <f>INDEX(SPORT!$A$1:$B$33,MATCH(SPORTSMEN!R51,SPORT!$B$1:$B$33,0),MATCH(SPORTSMEN!$Q$1,SPORT!$A$1:$B$1,0))</f>
        <v>INDOOR</v>
      </c>
      <c r="R51" s="2" t="s">
        <v>205</v>
      </c>
      <c r="S51" s="40">
        <v>20532</v>
      </c>
    </row>
    <row r="53" spans="1:19" x14ac:dyDescent="0.2">
      <c r="B53" s="1"/>
    </row>
  </sheetData>
  <conditionalFormatting sqref="A2:S51">
    <cfRule type="expression" dxfId="0" priority="1">
      <formula>$S2&gt;=LARGE($S$2:$S$51,10)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F33"/>
  <sheetViews>
    <sheetView showGridLines="0" workbookViewId="0">
      <selection activeCell="G12" sqref="G12"/>
    </sheetView>
  </sheetViews>
  <sheetFormatPr baseColWidth="10" defaultColWidth="8.83203125" defaultRowHeight="15" x14ac:dyDescent="0.2"/>
  <cols>
    <col min="1" max="1" width="15.5" bestFit="1" customWidth="1"/>
    <col min="2" max="2" width="24" bestFit="1" customWidth="1"/>
  </cols>
  <sheetData>
    <row r="1" spans="1:2" x14ac:dyDescent="0.2">
      <c r="A1" s="27" t="s">
        <v>237</v>
      </c>
      <c r="B1" s="27" t="s">
        <v>171</v>
      </c>
    </row>
    <row r="2" spans="1:2" x14ac:dyDescent="0.2">
      <c r="A2" s="28" t="s">
        <v>172</v>
      </c>
      <c r="B2" s="28" t="s">
        <v>173</v>
      </c>
    </row>
    <row r="3" spans="1:2" x14ac:dyDescent="0.2">
      <c r="A3" s="29" t="s">
        <v>172</v>
      </c>
      <c r="B3" s="29" t="s">
        <v>174</v>
      </c>
    </row>
    <row r="4" spans="1:2" x14ac:dyDescent="0.2">
      <c r="A4" s="29" t="s">
        <v>175</v>
      </c>
      <c r="B4" s="29" t="s">
        <v>176</v>
      </c>
    </row>
    <row r="5" spans="1:2" x14ac:dyDescent="0.2">
      <c r="A5" s="29" t="s">
        <v>175</v>
      </c>
      <c r="B5" s="29" t="s">
        <v>177</v>
      </c>
    </row>
    <row r="6" spans="1:2" x14ac:dyDescent="0.2">
      <c r="A6" s="29" t="s">
        <v>172</v>
      </c>
      <c r="B6" s="29" t="s">
        <v>178</v>
      </c>
    </row>
    <row r="7" spans="1:2" x14ac:dyDescent="0.2">
      <c r="A7" s="29" t="s">
        <v>172</v>
      </c>
      <c r="B7" s="29" t="s">
        <v>179</v>
      </c>
    </row>
    <row r="8" spans="1:2" x14ac:dyDescent="0.2">
      <c r="A8" s="29" t="s">
        <v>175</v>
      </c>
      <c r="B8" s="29" t="s">
        <v>180</v>
      </c>
    </row>
    <row r="9" spans="1:2" x14ac:dyDescent="0.2">
      <c r="A9" s="29" t="s">
        <v>172</v>
      </c>
      <c r="B9" s="29" t="s">
        <v>181</v>
      </c>
    </row>
    <row r="10" spans="1:2" x14ac:dyDescent="0.2">
      <c r="A10" s="29" t="s">
        <v>172</v>
      </c>
      <c r="B10" s="29" t="s">
        <v>182</v>
      </c>
    </row>
    <row r="11" spans="1:2" x14ac:dyDescent="0.2">
      <c r="A11" s="29" t="s">
        <v>175</v>
      </c>
      <c r="B11" s="29" t="s">
        <v>183</v>
      </c>
    </row>
    <row r="12" spans="1:2" x14ac:dyDescent="0.2">
      <c r="A12" s="29" t="s">
        <v>175</v>
      </c>
      <c r="B12" s="29" t="s">
        <v>184</v>
      </c>
    </row>
    <row r="13" spans="1:2" x14ac:dyDescent="0.2">
      <c r="A13" s="29" t="s">
        <v>175</v>
      </c>
      <c r="B13" s="29" t="s">
        <v>185</v>
      </c>
    </row>
    <row r="14" spans="1:2" x14ac:dyDescent="0.2">
      <c r="A14" s="29" t="s">
        <v>175</v>
      </c>
      <c r="B14" s="29" t="s">
        <v>186</v>
      </c>
    </row>
    <row r="15" spans="1:2" x14ac:dyDescent="0.2">
      <c r="A15" s="29" t="s">
        <v>172</v>
      </c>
      <c r="B15" s="29" t="s">
        <v>187</v>
      </c>
    </row>
    <row r="16" spans="1:2" x14ac:dyDescent="0.2">
      <c r="A16" s="29" t="s">
        <v>172</v>
      </c>
      <c r="B16" s="29" t="s">
        <v>188</v>
      </c>
    </row>
    <row r="17" spans="1:6" x14ac:dyDescent="0.2">
      <c r="A17" s="29" t="s">
        <v>175</v>
      </c>
      <c r="B17" s="29" t="s">
        <v>189</v>
      </c>
    </row>
    <row r="18" spans="1:6" x14ac:dyDescent="0.2">
      <c r="A18" s="29" t="s">
        <v>172</v>
      </c>
      <c r="B18" s="29" t="s">
        <v>190</v>
      </c>
    </row>
    <row r="19" spans="1:6" x14ac:dyDescent="0.2">
      <c r="A19" s="29" t="s">
        <v>172</v>
      </c>
      <c r="B19" s="29" t="s">
        <v>191</v>
      </c>
    </row>
    <row r="20" spans="1:6" x14ac:dyDescent="0.2">
      <c r="A20" s="29" t="s">
        <v>175</v>
      </c>
      <c r="B20" s="29" t="s">
        <v>192</v>
      </c>
      <c r="F20">
        <f>MATCH(SPORTSMEN!Q1,SPORT!$A$1:$B$1,0)</f>
        <v>1</v>
      </c>
    </row>
    <row r="21" spans="1:6" x14ac:dyDescent="0.2">
      <c r="A21" s="29" t="s">
        <v>175</v>
      </c>
      <c r="B21" s="29" t="s">
        <v>193</v>
      </c>
    </row>
    <row r="22" spans="1:6" x14ac:dyDescent="0.2">
      <c r="A22" s="29" t="s">
        <v>175</v>
      </c>
      <c r="B22" s="29" t="s">
        <v>194</v>
      </c>
    </row>
    <row r="23" spans="1:6" x14ac:dyDescent="0.2">
      <c r="A23" s="29" t="s">
        <v>175</v>
      </c>
      <c r="B23" s="29" t="s">
        <v>195</v>
      </c>
    </row>
    <row r="24" spans="1:6" x14ac:dyDescent="0.2">
      <c r="A24" s="29" t="s">
        <v>172</v>
      </c>
      <c r="B24" s="29" t="s">
        <v>196</v>
      </c>
    </row>
    <row r="25" spans="1:6" x14ac:dyDescent="0.2">
      <c r="A25" s="29" t="s">
        <v>175</v>
      </c>
      <c r="B25" s="29" t="s">
        <v>197</v>
      </c>
    </row>
    <row r="26" spans="1:6" x14ac:dyDescent="0.2">
      <c r="A26" s="29" t="s">
        <v>172</v>
      </c>
      <c r="B26" s="29" t="s">
        <v>198</v>
      </c>
    </row>
    <row r="27" spans="1:6" x14ac:dyDescent="0.2">
      <c r="A27" s="29" t="s">
        <v>175</v>
      </c>
      <c r="B27" s="29" t="s">
        <v>199</v>
      </c>
    </row>
    <row r="28" spans="1:6" x14ac:dyDescent="0.2">
      <c r="A28" s="29" t="s">
        <v>175</v>
      </c>
      <c r="B28" s="29" t="s">
        <v>200</v>
      </c>
    </row>
    <row r="29" spans="1:6" x14ac:dyDescent="0.2">
      <c r="A29" s="29" t="s">
        <v>175</v>
      </c>
      <c r="B29" s="29" t="s">
        <v>201</v>
      </c>
    </row>
    <row r="30" spans="1:6" x14ac:dyDescent="0.2">
      <c r="A30" s="29" t="s">
        <v>172</v>
      </c>
      <c r="B30" s="29" t="s">
        <v>202</v>
      </c>
    </row>
    <row r="31" spans="1:6" x14ac:dyDescent="0.2">
      <c r="A31" s="29" t="s">
        <v>172</v>
      </c>
      <c r="B31" s="29" t="s">
        <v>203</v>
      </c>
    </row>
    <row r="32" spans="1:6" x14ac:dyDescent="0.2">
      <c r="A32" s="29" t="s">
        <v>175</v>
      </c>
      <c r="B32" s="29" t="s">
        <v>204</v>
      </c>
    </row>
    <row r="33" spans="1:2" x14ac:dyDescent="0.2">
      <c r="A33" s="29" t="s">
        <v>172</v>
      </c>
      <c r="B33" s="29" t="s">
        <v>205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I11" sqref="I11"/>
    </sheetView>
  </sheetViews>
  <sheetFormatPr baseColWidth="10" defaultColWidth="8.83203125" defaultRowHeight="15" x14ac:dyDescent="0.2"/>
  <cols>
    <col min="1" max="13" width="13.6640625" style="1" customWidth="1"/>
  </cols>
  <sheetData>
    <row r="1" spans="1:13" x14ac:dyDescent="0.2">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
      <c r="A3" s="5" t="s">
        <v>227</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2019-05-28T07:07:38Z</dcterms:created>
  <dcterms:modified xsi:type="dcterms:W3CDTF">2022-12-01T09:34:58Z</dcterms:modified>
</cp:coreProperties>
</file>