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e\Codebasics\Excel Files\Exercis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30" i="1" s="1"/>
  <c r="D28" i="1"/>
  <c r="D30" i="1" s="1"/>
  <c r="E28" i="1"/>
  <c r="E30" i="1" s="1"/>
  <c r="F28" i="1"/>
  <c r="G28" i="1"/>
  <c r="H28" i="1"/>
  <c r="I28" i="1"/>
  <c r="J28" i="1"/>
  <c r="K28" i="1"/>
  <c r="L28" i="1"/>
  <c r="M28" i="1"/>
  <c r="N28" i="1"/>
  <c r="N30" i="1" s="1"/>
  <c r="B28" i="1"/>
  <c r="B30" i="1" s="1"/>
  <c r="M11" i="1"/>
  <c r="L11" i="1"/>
  <c r="K11" i="1"/>
  <c r="J11" i="1"/>
  <c r="I11" i="1"/>
  <c r="H11" i="1"/>
  <c r="G11" i="1"/>
  <c r="F11" i="1"/>
  <c r="E11" i="1"/>
  <c r="D11" i="1"/>
  <c r="C11" i="1"/>
  <c r="B11" i="1"/>
  <c r="N10" i="1"/>
  <c r="N9" i="1"/>
  <c r="N8" i="1"/>
  <c r="N7" i="1"/>
  <c r="N11" i="1" s="1"/>
  <c r="N27" i="1"/>
  <c r="N26" i="1"/>
  <c r="N25" i="1"/>
  <c r="N23" i="1"/>
  <c r="N22" i="1"/>
  <c r="N20" i="1"/>
  <c r="N19" i="1"/>
  <c r="N18" i="1"/>
  <c r="N17" i="1"/>
  <c r="N16" i="1"/>
</calcChain>
</file>

<file path=xl/sharedStrings.xml><?xml version="1.0" encoding="utf-8"?>
<sst xmlns="http://schemas.openxmlformats.org/spreadsheetml/2006/main" count="52" uniqueCount="38">
  <si>
    <t>Personal Income, Expense Tracker</t>
  </si>
  <si>
    <t>Monthly Savings Target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</si>
  <si>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</si>
  <si>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</si>
  <si>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</si>
  <si>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</si>
  <si>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</si>
  <si>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</si>
  <si>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</si>
  <si>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</si>
  <si>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</si>
  <si>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</si>
  <si>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</si>
  <si>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</si>
  <si>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</si>
  <si>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</si>
  <si>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Salary</t>
  </si>
  <si>
    <t>Rental Income</t>
  </si>
  <si>
    <t>Dividend, Stock Gains</t>
  </si>
  <si>
    <t>Freelancing</t>
  </si>
  <si>
    <t>Total Income</t>
  </si>
  <si>
    <t>Expenses</t>
  </si>
  <si>
    <t>Year To Date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</si>
  <si>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</si>
  <si>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</si>
  <si>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</si>
  <si>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</si>
  <si>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</si>
  <si>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</si>
  <si>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</si>
  <si>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</si>
  <si>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</si>
  <si>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</si>
  <si>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</si>
  <si>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Bus/Train/Taxi/Flight</t>
  </si>
  <si>
    <t>Vehicle maintenance</t>
  </si>
  <si>
    <t>Total Expenses</t>
  </si>
  <si>
    <t>Savings/Deficit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</si>
</sst>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i/>
      <sz val="11"/>
      <color theme="1" tint="0.2499465926084170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3" borderId="0" xfId="0" applyFont="1" applyFill="1"/>
    <xf numFmtId="0" fontId="2" fillId="4" borderId="1" xfId="0" applyFont="1" applyFill="1" applyBorder="1" applyAlignment="1">
      <alignment horizontal="center"/>
    </xf>
    <xf numFmtId="0" fontId="1" fillId="5" borderId="0" xfId="0" applyFont="1" applyFill="1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4" fillId="6" borderId="0" xfId="0" applyFont="1" applyFill="1"/>
    <xf numFmtId="0" fontId="3" fillId="6" borderId="0" xfId="0" applyFont="1" applyFill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</cellXfs>
  <cellStyles count="1">
    <cellStyle name="Normal" xfId="0" builtinId="0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9" name="Expenses10" displayName="Expenses10" ref="A14:N28" totalsRowCount="1" headerRowDxfId="80" dataDxfId="79" totalsRowDxfId="78" totalsRowBorderDxfId="77">
  <tableColumns count="14">
    <tableColumn id="2" name="Item" totalsRowLabel="Total Expenses" dataDxfId="76" totalsRowDxfId="13"/>
    <tableColumn id="3" name="Jan" totalsRowFunction="custom" dataDxfId="75" totalsRowDxfId="12">
      <totalsRowFormula>IF(SUBTOTAL(109,Expenses10[Jan])=0,"",SUBTOTAL(109,Expenses10[Jan]))</totalsRowFormula>
    </tableColumn>
    <tableColumn id="4" name="Feb" totalsRowFunction="custom" dataDxfId="74" totalsRowDxfId="11">
      <totalsRowFormula>IF(SUBTOTAL(109,Expenses10[Feb])=0,"",SUBTOTAL(109,Expenses10[Feb]))</totalsRowFormula>
    </tableColumn>
    <tableColumn id="5" name="Mar" totalsRowFunction="custom" dataDxfId="73" totalsRowDxfId="10">
      <totalsRowFormula>IF(SUBTOTAL(109,Expenses10[Mar])=0,"",SUBTOTAL(109,Expenses10[Mar]))</totalsRowFormula>
    </tableColumn>
    <tableColumn id="1" name="Apr" totalsRowFunction="custom" dataDxfId="72" totalsRowDxfId="9">
      <totalsRowFormula>IF(SUBTOTAL(109,Expenses10[Apr])=0,"",SUBTOTAL(109,Expenses10[Apr]))</totalsRowFormula>
    </tableColumn>
    <tableColumn id="6" name="May" totalsRowFunction="custom" dataDxfId="71" totalsRowDxfId="8">
      <totalsRowFormula>IF(SUBTOTAL(109,Expenses10[May])=0,"",SUBTOTAL(109,Expenses10[May]))</totalsRowFormula>
    </tableColumn>
    <tableColumn id="7" name="Jun" totalsRowFunction="custom" dataDxfId="70" totalsRowDxfId="7">
      <totalsRowFormula>IF(SUBTOTAL(109,Expenses10[Jun])=0,"",SUBTOTAL(109,Expenses10[Jun]))</totalsRowFormula>
    </tableColumn>
    <tableColumn id="8" name="Jul" totalsRowFunction="custom" dataDxfId="69" totalsRowDxfId="6">
      <totalsRowFormula>IF(SUBTOTAL(109,Expenses10[Jul])=0,"",SUBTOTAL(109,Expenses10[Jul]))</totalsRowFormula>
    </tableColumn>
    <tableColumn id="9" name="Aug" totalsRowFunction="custom" dataDxfId="68" totalsRowDxfId="5">
      <totalsRowFormula>IF(SUBTOTAL(109,Expenses10[Aug])=0,"",SUBTOTAL(109,Expenses10[Aug]))</totalsRowFormula>
    </tableColumn>
    <tableColumn id="10" name="Sep" totalsRowFunction="custom" dataDxfId="67" totalsRowDxfId="4">
      <totalsRowFormula>IF(SUBTOTAL(109,Expenses10[Sep])=0,"",SUBTOTAL(109,Expenses10[Sep]))</totalsRowFormula>
    </tableColumn>
    <tableColumn id="11" name="Oct" totalsRowFunction="custom" dataDxfId="66" totalsRowDxfId="3">
      <totalsRowFormula>IF(SUBTOTAL(109,Expenses10[Oct])=0,"",SUBTOTAL(109,Expenses10[Oct]))</totalsRowFormula>
    </tableColumn>
    <tableColumn id="12" name="Nov" totalsRowFunction="custom" dataDxfId="65" totalsRowDxfId="2">
      <totalsRowFormula>IF(SUBTOTAL(109,Expenses10[Nov])=0,"",SUBTOTAL(109,Expenses10[Nov]))</totalsRowFormula>
    </tableColumn>
    <tableColumn id="13" name="Dec" totalsRowFunction="custom" dataDxfId="64" totalsRowDxfId="1">
      <totalsRowFormula>IF(SUBTOTAL(109,Expenses10[Dec])=0,"",SUBTOTAL(109,Expenses10[Dec]))</totalsRowFormula>
    </tableColumn>
    <tableColumn id="14" name="Year To Date" totalsRowFunction="custom" dataDxfId="63" totalsRowDxfId="0">
      <calculatedColumnFormula>SUM(Expenses10[[#This Row],[Jan]:[Dec]])</calculatedColumnFormula>
      <totalsRowFormula>IF(SUBTOTAL(109,Expenses10[Year To Date])=0,"",SUBTOTAL(109,Expenses10[Year To Date]))</totalsRow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0" name="Income11" displayName="Income11" ref="A6:N11" totalsRowCount="1" headerRowDxfId="62" dataDxfId="61" totalsRowDxfId="60" totalsRowBorderDxfId="59">
  <tableColumns count="14">
    <tableColumn id="2" name="Item" totalsRowLabel="Total Income" dataDxfId="57" totalsRowDxfId="58"/>
    <tableColumn id="3" name="Jan" totalsRowFunction="custom" dataDxfId="55" totalsRowDxfId="56">
      <totalsRowFormula>IF(SUBTOTAL(109,Income11[Jan])=0,"",SUBTOTAL(109,Income11[Jan]))</totalsRowFormula>
    </tableColumn>
    <tableColumn id="4" name="Feb" totalsRowFunction="custom" dataDxfId="53" totalsRowDxfId="54">
      <totalsRowFormula>IF(SUBTOTAL(109,Income11[Feb])=0,"",SUBTOTAL(109,Income11[Feb]))</totalsRowFormula>
    </tableColumn>
    <tableColumn id="5" name="Mar" totalsRowFunction="custom" dataDxfId="51" totalsRowDxfId="52">
      <totalsRowFormula>IF(SUBTOTAL(109,Income11[Mar])=0,"",SUBTOTAL(109,Income11[Mar]))</totalsRowFormula>
    </tableColumn>
    <tableColumn id="1" name="Apr" totalsRowFunction="custom" dataDxfId="49" totalsRowDxfId="50">
      <totalsRowFormula>IF(SUBTOTAL(109,Income11[Apr])=0,"",SUBTOTAL(109,Income11[Apr]))</totalsRowFormula>
    </tableColumn>
    <tableColumn id="6" name="May" totalsRowFunction="custom" dataDxfId="47" totalsRowDxfId="48">
      <totalsRowFormula>IF(SUBTOTAL(109,Income11[May])=0,"",SUBTOTAL(109,Income11[May]))</totalsRowFormula>
    </tableColumn>
    <tableColumn id="7" name="Jun" totalsRowFunction="custom" dataDxfId="45" totalsRowDxfId="46">
      <totalsRowFormula>IF(SUBTOTAL(109,Income11[Jun])=0,"",SUBTOTAL(109,Income11[Jun]))</totalsRowFormula>
    </tableColumn>
    <tableColumn id="8" name="Jul" totalsRowFunction="custom" dataDxfId="43" totalsRowDxfId="44">
      <totalsRowFormula>IF(SUBTOTAL(109,Income11[Jul])=0,"",SUBTOTAL(109,Income11[Jul]))</totalsRowFormula>
    </tableColumn>
    <tableColumn id="9" name="Aug" totalsRowFunction="custom" dataDxfId="41" totalsRowDxfId="42">
      <totalsRowFormula>IF(SUBTOTAL(109,Income11[Aug])=0,"",SUBTOTAL(109,Income11[Aug]))</totalsRowFormula>
    </tableColumn>
    <tableColumn id="10" name="Sep" totalsRowFunction="custom" dataDxfId="39" totalsRowDxfId="40">
      <totalsRowFormula>IF(SUBTOTAL(109,Income11[Sep])=0,"",SUBTOTAL(109,Income11[Sep]))</totalsRowFormula>
    </tableColumn>
    <tableColumn id="11" name="Oct" totalsRowFunction="custom" dataDxfId="37" totalsRowDxfId="38">
      <totalsRowFormula>IF(SUBTOTAL(109,Income11[Oct])=0,"",SUBTOTAL(109,Income11[Oct]))</totalsRowFormula>
    </tableColumn>
    <tableColumn id="12" name="Nov" totalsRowFunction="custom" dataDxfId="35" totalsRowDxfId="36">
      <totalsRowFormula>IF(SUBTOTAL(109,Income11[Nov])=0,"",SUBTOTAL(109,Income11[Nov]))</totalsRowFormula>
    </tableColumn>
    <tableColumn id="13" name="Dec" totalsRowFunction="custom" dataDxfId="33" totalsRowDxfId="34">
      <totalsRowFormula>IF(SUBTOTAL(109,Income11[Dec])=0,"",SUBTOTAL(109,Income11[Dec]))</totalsRowFormula>
    </tableColumn>
    <tableColumn id="14" name="Year To Date" totalsRowFunction="custom" dataDxfId="31" totalsRowDxfId="32">
      <calculatedColumnFormula>SUM(Income11[[#This Row],[Jan]:[Dec]])</calculatedColumnFormula>
      <totalsRowFormula>IF(SUBTOTAL(109,Income11[Year To Date])=0,"",SUBTOTAL(109,Income11[Year To Date]))</totalsRow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showGridLines="0" tabSelected="1" workbookViewId="0">
      <selection activeCell="I17" sqref="I17"/>
    </sheetView>
  </sheetViews>
  <sheetFormatPr defaultRowHeight="15" x14ac:dyDescent="0.25"/>
  <cols>
    <col min="1" max="1" width="21.85546875" bestFit="1" customWidth="1"/>
    <col min="14" max="14" width="13.425781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5">
      <c r="A3" s="2" t="s">
        <v>1</v>
      </c>
      <c r="B3" s="2"/>
      <c r="C3" s="2"/>
      <c r="D3" s="2">
        <v>40000</v>
      </c>
    </row>
    <row r="5" spans="1:14" x14ac:dyDescent="0.25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4" t="s">
        <v>12</v>
      </c>
      <c r="K6" s="4" t="s">
        <v>13</v>
      </c>
      <c r="L6" s="4" t="s">
        <v>14</v>
      </c>
      <c r="M6" s="4" t="s">
        <v>15</v>
      </c>
      <c r="N6" s="4" t="s">
        <v>22</v>
      </c>
    </row>
    <row r="7" spans="1:14" x14ac:dyDescent="0.25">
      <c r="A7" s="5" t="s">
        <v>16</v>
      </c>
      <c r="B7" s="5">
        <v>60000</v>
      </c>
      <c r="C7" s="5">
        <v>60000</v>
      </c>
      <c r="D7" s="5">
        <v>60000</v>
      </c>
      <c r="E7" s="5">
        <v>75000</v>
      </c>
      <c r="F7" s="5"/>
      <c r="G7" s="5"/>
      <c r="H7" s="5"/>
      <c r="I7" s="5"/>
      <c r="J7" s="5"/>
      <c r="K7" s="5"/>
      <c r="L7" s="5"/>
      <c r="M7" s="5"/>
      <c r="N7" s="5">
        <f>SUM(Income11[[#This Row],[Jan]:[Dec]])</f>
        <v>255000</v>
      </c>
    </row>
    <row r="8" spans="1:14" x14ac:dyDescent="0.25">
      <c r="A8" s="5" t="s">
        <v>17</v>
      </c>
      <c r="B8" s="5">
        <v>14000</v>
      </c>
      <c r="C8" s="5">
        <v>14000</v>
      </c>
      <c r="D8" s="5">
        <v>0</v>
      </c>
      <c r="E8" s="5">
        <v>15000</v>
      </c>
      <c r="F8" s="5"/>
      <c r="G8" s="5"/>
      <c r="H8" s="5"/>
      <c r="I8" s="5"/>
      <c r="J8" s="5"/>
      <c r="K8" s="5"/>
      <c r="L8" s="5"/>
      <c r="M8" s="5"/>
      <c r="N8" s="5">
        <f>SUM(Income11[[#This Row],[Jan]:[Dec]])</f>
        <v>43000</v>
      </c>
    </row>
    <row r="9" spans="1:14" x14ac:dyDescent="0.25">
      <c r="A9" s="5" t="s">
        <v>18</v>
      </c>
      <c r="B9" s="5">
        <v>2000</v>
      </c>
      <c r="C9" s="5">
        <v>600</v>
      </c>
      <c r="D9" s="5">
        <v>1400</v>
      </c>
      <c r="E9" s="5">
        <v>0</v>
      </c>
      <c r="F9" s="5"/>
      <c r="G9" s="5"/>
      <c r="H9" s="5"/>
      <c r="I9" s="5"/>
      <c r="J9" s="5"/>
      <c r="K9" s="5"/>
      <c r="L9" s="5"/>
      <c r="M9" s="5"/>
      <c r="N9" s="5">
        <f>SUM(Income11[[#This Row],[Jan]:[Dec]])</f>
        <v>4000</v>
      </c>
    </row>
    <row r="10" spans="1:14" x14ac:dyDescent="0.25">
      <c r="A10" s="5" t="s">
        <v>19</v>
      </c>
      <c r="B10" s="5">
        <v>0</v>
      </c>
      <c r="C10" s="5">
        <v>0</v>
      </c>
      <c r="D10" s="5">
        <v>0</v>
      </c>
      <c r="E10" s="5">
        <v>0</v>
      </c>
      <c r="F10" s="5"/>
      <c r="G10" s="5"/>
      <c r="H10" s="5"/>
      <c r="I10" s="5"/>
      <c r="J10" s="5"/>
      <c r="K10" s="5"/>
      <c r="L10" s="5"/>
      <c r="M10" s="5"/>
      <c r="N10" s="5">
        <f>SUM(Income11[[#This Row],[Jan]:[Dec]])</f>
        <v>0</v>
      </c>
    </row>
    <row r="11" spans="1:14" x14ac:dyDescent="0.25">
      <c r="A11" s="6" t="s">
        <v>20</v>
      </c>
      <c r="B11" s="7">
        <f>IF(SUBTOTAL(109,Income11[Jan])=0,"",SUBTOTAL(109,Income11[Jan]))</f>
        <v>76000</v>
      </c>
      <c r="C11" s="7">
        <f>IF(SUBTOTAL(109,Income11[Feb])=0,"",SUBTOTAL(109,Income11[Feb]))</f>
        <v>74600</v>
      </c>
      <c r="D11" s="7">
        <f>IF(SUBTOTAL(109,Income11[Mar])=0,"",SUBTOTAL(109,Income11[Mar]))</f>
        <v>61400</v>
      </c>
      <c r="E11" s="7">
        <f>IF(SUBTOTAL(109,Income11[Apr])=0,"",SUBTOTAL(109,Income11[Apr]))</f>
        <v>90000</v>
      </c>
      <c r="F11" s="7" t="str">
        <f>IF(SUBTOTAL(109,Income11[May])=0,"",SUBTOTAL(109,Income11[May]))</f>
        <v/>
      </c>
      <c r="G11" s="7" t="str">
        <f>IF(SUBTOTAL(109,Income11[Jun])=0,"",SUBTOTAL(109,Income11[Jun]))</f>
        <v/>
      </c>
      <c r="H11" s="7" t="str">
        <f>IF(SUBTOTAL(109,Income11[Jul])=0,"",SUBTOTAL(109,Income11[Jul]))</f>
        <v/>
      </c>
      <c r="I11" s="7" t="str">
        <f>IF(SUBTOTAL(109,Income11[Aug])=0,"",SUBTOTAL(109,Income11[Aug]))</f>
        <v/>
      </c>
      <c r="J11" s="7" t="str">
        <f>IF(SUBTOTAL(109,Income11[Sep])=0,"",SUBTOTAL(109,Income11[Sep]))</f>
        <v/>
      </c>
      <c r="K11" s="7" t="str">
        <f>IF(SUBTOTAL(109,Income11[Oct])=0,"",SUBTOTAL(109,Income11[Oct]))</f>
        <v/>
      </c>
      <c r="L11" s="7" t="str">
        <f>IF(SUBTOTAL(109,Income11[Nov])=0,"",SUBTOTAL(109,Income11[Nov]))</f>
        <v/>
      </c>
      <c r="M11" s="7" t="str">
        <f>IF(SUBTOTAL(109,Income11[Dec])=0,"",SUBTOTAL(109,Income11[Dec]))</f>
        <v/>
      </c>
      <c r="N11" s="7">
        <f>IF(SUBTOTAL(109,Income11[Year To Date])=0,"",SUBTOTAL(109,Income11[Year To Date]))</f>
        <v>302000</v>
      </c>
    </row>
    <row r="13" spans="1:14" x14ac:dyDescent="0.25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  <c r="F14" s="4" t="s">
        <v>8</v>
      </c>
      <c r="G14" s="4" t="s">
        <v>9</v>
      </c>
      <c r="H14" s="4" t="s">
        <v>10</v>
      </c>
      <c r="I14" s="4" t="s">
        <v>11</v>
      </c>
      <c r="J14" s="4" t="s">
        <v>12</v>
      </c>
      <c r="K14" s="4" t="s">
        <v>13</v>
      </c>
      <c r="L14" s="4" t="s">
        <v>14</v>
      </c>
      <c r="M14" s="4" t="s">
        <v>15</v>
      </c>
      <c r="N14" s="4" t="s">
        <v>22</v>
      </c>
    </row>
    <row r="15" spans="1:14" x14ac:dyDescent="0.25">
      <c r="A15" s="8" t="s">
        <v>23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5" t="s">
        <v>24</v>
      </c>
      <c r="B16" s="5">
        <v>23000</v>
      </c>
      <c r="C16" s="5">
        <v>23000</v>
      </c>
      <c r="D16" s="5">
        <v>23000</v>
      </c>
      <c r="E16" s="5">
        <v>22500</v>
      </c>
      <c r="F16" s="5"/>
      <c r="G16" s="5"/>
      <c r="H16" s="5"/>
      <c r="I16" s="5"/>
      <c r="J16" s="5"/>
      <c r="K16" s="5"/>
      <c r="L16" s="5"/>
      <c r="M16" s="5"/>
      <c r="N16" s="5">
        <f>SUM(Expenses10[[#This Row],[Jan]:[Dec]])</f>
        <v>91500</v>
      </c>
    </row>
    <row r="17" spans="1:14" x14ac:dyDescent="0.25">
      <c r="A17" s="5" t="s">
        <v>25</v>
      </c>
      <c r="B17" s="5">
        <v>400</v>
      </c>
      <c r="C17" s="5">
        <v>400</v>
      </c>
      <c r="D17" s="5">
        <v>400</v>
      </c>
      <c r="E17" s="5">
        <v>400</v>
      </c>
      <c r="F17" s="5"/>
      <c r="G17" s="5"/>
      <c r="H17" s="5"/>
      <c r="I17" s="5"/>
      <c r="J17" s="5"/>
      <c r="K17" s="5"/>
      <c r="L17" s="5"/>
      <c r="M17" s="5"/>
      <c r="N17" s="5">
        <f>SUM(Expenses10[[#This Row],[Jan]:[Dec]])</f>
        <v>1600</v>
      </c>
    </row>
    <row r="18" spans="1:14" x14ac:dyDescent="0.25">
      <c r="A18" s="5" t="s">
        <v>26</v>
      </c>
      <c r="B18" s="5">
        <v>1700</v>
      </c>
      <c r="C18" s="5">
        <v>1600</v>
      </c>
      <c r="D18" s="5">
        <v>2300</v>
      </c>
      <c r="E18" s="5">
        <v>2800</v>
      </c>
      <c r="F18" s="5"/>
      <c r="G18" s="5"/>
      <c r="H18" s="5"/>
      <c r="I18" s="5"/>
      <c r="J18" s="5"/>
      <c r="K18" s="5"/>
      <c r="L18" s="5"/>
      <c r="M18" s="5"/>
      <c r="N18" s="5">
        <f>SUM(Expenses10[[#This Row],[Jan]:[Dec]])</f>
        <v>8400</v>
      </c>
    </row>
    <row r="19" spans="1:14" x14ac:dyDescent="0.25">
      <c r="A19" s="5" t="s">
        <v>27</v>
      </c>
      <c r="B19" s="5">
        <v>800</v>
      </c>
      <c r="C19" s="5">
        <v>950</v>
      </c>
      <c r="D19" s="5">
        <v>940</v>
      </c>
      <c r="E19" s="5">
        <v>1020</v>
      </c>
      <c r="F19" s="5"/>
      <c r="G19" s="5"/>
      <c r="H19" s="5"/>
      <c r="I19" s="5"/>
      <c r="J19" s="5"/>
      <c r="K19" s="5"/>
      <c r="L19" s="5"/>
      <c r="M19" s="5"/>
      <c r="N19" s="5">
        <f>SUM(Expenses10[[#This Row],[Jan]:[Dec]])</f>
        <v>3710</v>
      </c>
    </row>
    <row r="20" spans="1:14" x14ac:dyDescent="0.25">
      <c r="A20" s="5" t="s">
        <v>28</v>
      </c>
      <c r="B20" s="5">
        <v>600</v>
      </c>
      <c r="C20" s="5">
        <v>230</v>
      </c>
      <c r="D20" s="5">
        <v>2350</v>
      </c>
      <c r="E20" s="5">
        <v>1540</v>
      </c>
      <c r="F20" s="5"/>
      <c r="G20" s="5"/>
      <c r="H20" s="5"/>
      <c r="I20" s="5"/>
      <c r="J20" s="5"/>
      <c r="K20" s="5"/>
      <c r="L20" s="5"/>
      <c r="M20" s="5"/>
      <c r="N20" s="5">
        <f>SUM(Expenses10[[#This Row],[Jan]:[Dec]])</f>
        <v>4720</v>
      </c>
    </row>
    <row r="21" spans="1:14" x14ac:dyDescent="0.25">
      <c r="A21" s="8" t="s">
        <v>29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 x14ac:dyDescent="0.25">
      <c r="A22" s="5" t="s">
        <v>30</v>
      </c>
      <c r="B22" s="5">
        <v>200</v>
      </c>
      <c r="C22" s="5">
        <v>180</v>
      </c>
      <c r="D22" s="5">
        <v>160</v>
      </c>
      <c r="E22" s="5">
        <v>210</v>
      </c>
      <c r="F22" s="5"/>
      <c r="G22" s="5"/>
      <c r="H22" s="5"/>
      <c r="I22" s="5"/>
      <c r="J22" s="5"/>
      <c r="K22" s="5"/>
      <c r="L22" s="5"/>
      <c r="M22" s="5"/>
      <c r="N22" s="5">
        <f>SUM(Expenses10[[#This Row],[Jan]:[Dec]])</f>
        <v>750</v>
      </c>
    </row>
    <row r="23" spans="1:14" x14ac:dyDescent="0.25">
      <c r="A23" s="5" t="s">
        <v>31</v>
      </c>
      <c r="B23" s="5">
        <v>50</v>
      </c>
      <c r="C23" s="5">
        <v>45</v>
      </c>
      <c r="D23" s="5">
        <v>37</v>
      </c>
      <c r="E23" s="5">
        <v>0</v>
      </c>
      <c r="F23" s="5"/>
      <c r="G23" s="5"/>
      <c r="H23" s="5"/>
      <c r="I23" s="5"/>
      <c r="J23" s="5"/>
      <c r="K23" s="5"/>
      <c r="L23" s="5"/>
      <c r="M23" s="5"/>
      <c r="N23" s="5">
        <f>SUM(Expenses10[[#This Row],[Jan]:[Dec]])</f>
        <v>132</v>
      </c>
    </row>
    <row r="24" spans="1:14" x14ac:dyDescent="0.25">
      <c r="A24" s="8" t="s">
        <v>32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x14ac:dyDescent="0.25">
      <c r="A25" s="5" t="s">
        <v>33</v>
      </c>
      <c r="B25" s="5">
        <v>125</v>
      </c>
      <c r="C25" s="5">
        <v>100</v>
      </c>
      <c r="D25" s="5">
        <v>67</v>
      </c>
      <c r="E25" s="5">
        <v>140</v>
      </c>
      <c r="F25" s="5"/>
      <c r="G25" s="5"/>
      <c r="H25" s="5"/>
      <c r="I25" s="5"/>
      <c r="J25" s="5"/>
      <c r="K25" s="5"/>
      <c r="L25" s="5"/>
      <c r="M25" s="5"/>
      <c r="N25" s="5">
        <f>SUM(Expenses10[[#This Row],[Jan]:[Dec]])</f>
        <v>432</v>
      </c>
    </row>
    <row r="26" spans="1:14" x14ac:dyDescent="0.25">
      <c r="A26" s="5" t="s">
        <v>34</v>
      </c>
      <c r="B26" s="5">
        <v>10</v>
      </c>
      <c r="C26" s="5">
        <v>5</v>
      </c>
      <c r="D26" s="5">
        <v>9</v>
      </c>
      <c r="E26" s="5">
        <v>0</v>
      </c>
      <c r="F26" s="5"/>
      <c r="G26" s="5"/>
      <c r="H26" s="5"/>
      <c r="I26" s="5"/>
      <c r="J26" s="5"/>
      <c r="K26" s="5"/>
      <c r="L26" s="5"/>
      <c r="M26" s="5"/>
      <c r="N26" s="5">
        <f>SUM(Expenses10[[#This Row],[Jan]:[Dec]])</f>
        <v>24</v>
      </c>
    </row>
    <row r="27" spans="1:14" x14ac:dyDescent="0.25">
      <c r="A27" s="5" t="s">
        <v>35</v>
      </c>
      <c r="B27" s="5">
        <v>20</v>
      </c>
      <c r="C27" s="5">
        <v>45</v>
      </c>
      <c r="D27" s="5">
        <v>67</v>
      </c>
      <c r="E27" s="5">
        <v>120</v>
      </c>
      <c r="F27" s="5"/>
      <c r="G27" s="5"/>
      <c r="H27" s="5"/>
      <c r="I27" s="5"/>
      <c r="J27" s="5"/>
      <c r="K27" s="5"/>
      <c r="L27" s="5"/>
      <c r="M27" s="5"/>
      <c r="N27" s="5">
        <f>SUM(Expenses10[[#This Row],[Jan]:[Dec]])</f>
        <v>252</v>
      </c>
    </row>
    <row r="28" spans="1:14" x14ac:dyDescent="0.25">
      <c r="A28" s="6" t="s">
        <v>36</v>
      </c>
      <c r="B28" s="7">
        <f>IF(SUBTOTAL(109,Expenses10[Jan])=0,"",SUBTOTAL(109,Expenses10[Jan]))</f>
        <v>26905</v>
      </c>
      <c r="C28" s="7">
        <f>IF(SUBTOTAL(109,Expenses10[Feb])=0,"",SUBTOTAL(109,Expenses10[Feb]))</f>
        <v>26555</v>
      </c>
      <c r="D28" s="7">
        <f>IF(SUBTOTAL(109,Expenses10[Mar])=0,"",SUBTOTAL(109,Expenses10[Mar]))</f>
        <v>29330</v>
      </c>
      <c r="E28" s="7">
        <f>IF(SUBTOTAL(109,Expenses10[Apr])=0,"",SUBTOTAL(109,Expenses10[Apr]))</f>
        <v>28730</v>
      </c>
      <c r="F28" s="7" t="str">
        <f>IF(SUBTOTAL(109,Expenses10[May])=0,"",SUBTOTAL(109,Expenses10[May]))</f>
        <v/>
      </c>
      <c r="G28" s="7" t="str">
        <f>IF(SUBTOTAL(109,Expenses10[Jun])=0,"",SUBTOTAL(109,Expenses10[Jun]))</f>
        <v/>
      </c>
      <c r="H28" s="7" t="str">
        <f>IF(SUBTOTAL(109,Expenses10[Jul])=0,"",SUBTOTAL(109,Expenses10[Jul]))</f>
        <v/>
      </c>
      <c r="I28" s="7" t="str">
        <f>IF(SUBTOTAL(109,Expenses10[Aug])=0,"",SUBTOTAL(109,Expenses10[Aug]))</f>
        <v/>
      </c>
      <c r="J28" s="7" t="str">
        <f>IF(SUBTOTAL(109,Expenses10[Sep])=0,"",SUBTOTAL(109,Expenses10[Sep]))</f>
        <v/>
      </c>
      <c r="K28" s="7" t="str">
        <f>IF(SUBTOTAL(109,Expenses10[Oct])=0,"",SUBTOTAL(109,Expenses10[Oct]))</f>
        <v/>
      </c>
      <c r="L28" s="7" t="str">
        <f>IF(SUBTOTAL(109,Expenses10[Nov])=0,"",SUBTOTAL(109,Expenses10[Nov]))</f>
        <v/>
      </c>
      <c r="M28" s="7" t="str">
        <f>IF(SUBTOTAL(109,Expenses10[Dec])=0,"",SUBTOTAL(109,Expenses10[Dec]))</f>
        <v/>
      </c>
      <c r="N28" s="7">
        <f>IF(SUBTOTAL(109,Expenses10[Year To Date])=0,"",SUBTOTAL(109,Expenses10[Year To Date]))</f>
        <v>111520</v>
      </c>
    </row>
    <row r="29" spans="1:1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25">
      <c r="A30" s="10" t="s">
        <v>37</v>
      </c>
      <c r="B30" s="11">
        <f>Income11[[#Totals],[Jan]]-Expenses10[[#Totals],[Jan]]</f>
        <v>49095</v>
      </c>
      <c r="C30" s="11">
        <f>Income11[[#Totals],[Feb]]-Expenses10[[#Totals],[Feb]]</f>
        <v>48045</v>
      </c>
      <c r="D30" s="11">
        <f>Income11[[#Totals],[Mar]]-Expenses10[[#Totals],[Mar]]</f>
        <v>32070</v>
      </c>
      <c r="E30" s="11">
        <f>Income11[[#Totals],[Apr]]-Expenses10[[#Totals],[Apr]]</f>
        <v>61270</v>
      </c>
      <c r="F30" s="11"/>
      <c r="G30" s="11"/>
      <c r="H30" s="11"/>
      <c r="I30" s="11"/>
      <c r="J30" s="11"/>
      <c r="K30" s="11"/>
      <c r="L30" s="11"/>
      <c r="M30" s="11"/>
      <c r="N30" s="12">
        <f>Income11[[#Totals],[Year To Date]]-Expenses10[[#Totals],[Year To Date]]</f>
        <v>190480</v>
      </c>
    </row>
  </sheetData>
  <mergeCells count="3">
    <mergeCell ref="A5:N5"/>
    <mergeCell ref="A1:N1"/>
    <mergeCell ref="A13:N13"/>
  </mergeCells>
  <conditionalFormatting sqref="B30:E30">
    <cfRule type="cellIs" dxfId="14" priority="5" operator="lessThan">
      <formula>$D$4</formula>
    </cfRule>
    <cfRule type="cellIs" dxfId="15" priority="1" operator="lessThan">
      <formula>40000</formula>
    </cfRule>
  </conditionalFormatting>
  <conditionalFormatting sqref="A30:E30">
    <cfRule type="cellIs" dxfId="22" priority="4" operator="lessThan">
      <formula>$D$4</formula>
    </cfRule>
  </conditionalFormatting>
  <conditionalFormatting sqref="D30">
    <cfRule type="cellIs" dxfId="21" priority="3" operator="greaterThan">
      <formula>$D$3</formula>
    </cfRule>
    <cfRule type="cellIs" dxfId="20" priority="2" operator="greaterThan">
      <formula>40000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Subhadip Chatterjee</dc:creator>
  <cp:lastModifiedBy>Subhadip Chatterjee</cp:lastModifiedBy>
  <dcterms:created xsi:type="dcterms:W3CDTF">2023-12-06T03:58:43Z</dcterms:created>
  <dcterms:modified xsi:type="dcterms:W3CDTF">2023-12-06T06:10:51Z</dcterms:modified>
</cp:coreProperties>
</file>