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Sheet1!$A$1:$J$31</definedName>
  </definedNames>
  <calcPr/>
  <extLst>
    <ext uri="GoogleSheetsCustomDataVersion1">
      <go:sheetsCustomData xmlns:go="http://customooxmlschemas.google.com/" r:id="rId7" roundtripDataSignature="AMtx7mh9NPLJ7DVZi2lD+JQJmIHn0KM6rQ=="/>
    </ext>
  </extLst>
</workbook>
</file>

<file path=xl/sharedStrings.xml><?xml version="1.0" encoding="utf-8"?>
<sst xmlns="http://schemas.openxmlformats.org/spreadsheetml/2006/main" count="116" uniqueCount="51">
  <si>
    <t>Stocks</t>
  </si>
  <si>
    <t>min (a)</t>
  </si>
  <si>
    <t>b</t>
  </si>
  <si>
    <t>Max©</t>
  </si>
  <si>
    <t>Mean</t>
  </si>
  <si>
    <t>N</t>
  </si>
  <si>
    <t>Semivariance</t>
  </si>
  <si>
    <t>S/R-13</t>
  </si>
  <si>
    <t>P/E</t>
  </si>
  <si>
    <t>S/R-12</t>
  </si>
  <si>
    <t>S/R-11</t>
  </si>
  <si>
    <t>S/R-10</t>
  </si>
  <si>
    <t>S/R-09</t>
  </si>
  <si>
    <t>G-P</t>
  </si>
  <si>
    <t>Axis Bank Ltd.</t>
  </si>
  <si>
    <t>&gt;3</t>
  </si>
  <si>
    <t>(-2) to (+2)</t>
  </si>
  <si>
    <t>&lt;-3</t>
  </si>
  <si>
    <t>Bajaj Auto Ltd.</t>
  </si>
  <si>
    <t>Bharat Heavy Electricals Ltd.</t>
  </si>
  <si>
    <t>Bharti Airtel Ltd.</t>
  </si>
  <si>
    <t>Cipla Ltd.</t>
  </si>
  <si>
    <t>Coal India Ltd.</t>
  </si>
  <si>
    <t>Dr. Reddy'S Laboratories Ltd.</t>
  </si>
  <si>
    <t xml:space="preserve"> </t>
  </si>
  <si>
    <t>G A I L (India) Ltd.</t>
  </si>
  <si>
    <t>H D F C Bank Ltd.</t>
  </si>
  <si>
    <t>Hero Motocorp Ltd.</t>
  </si>
  <si>
    <t>Hindalco Industries Ltd.</t>
  </si>
  <si>
    <t>Hindustan Unilever Ltd.</t>
  </si>
  <si>
    <t>Housing Development Finance Corpn. Ltd.</t>
  </si>
  <si>
    <t>I C I C I Bank Ltd.</t>
  </si>
  <si>
    <t>I T C Ltd.</t>
  </si>
  <si>
    <t>Infosys Ltd.</t>
  </si>
  <si>
    <t>Larsen &amp; Toubro Ltd.</t>
  </si>
  <si>
    <t>Mahindra &amp; Mahindra Ltd.</t>
  </si>
  <si>
    <t>Maruti Suzuki India Ltd.</t>
  </si>
  <si>
    <t>N T P C Ltd.</t>
  </si>
  <si>
    <t>Oil &amp; Natural Gas Corpn. Ltd.</t>
  </si>
  <si>
    <t>Reliance Industries Ltd.</t>
  </si>
  <si>
    <t>Sesa Sterlite Ltd.</t>
  </si>
  <si>
    <t>State Bank Of India</t>
  </si>
  <si>
    <t>Sun Pharmaceutical Inds. Ltd.</t>
  </si>
  <si>
    <t>Tata Consultancy Services Ltd.</t>
  </si>
  <si>
    <t>Tata Motors Ltd.</t>
  </si>
  <si>
    <t>Tata Power Co. Ltd.</t>
  </si>
  <si>
    <t>Tata Steel Ltd.</t>
  </si>
  <si>
    <t>Wipro Ltd.</t>
  </si>
  <si>
    <t>Company</t>
  </si>
  <si>
    <t>S/R</t>
  </si>
  <si>
    <t>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</si>
</sst>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theme="1"/>
      <name val="Calibri"/>
    </font>
    <font>
      <color theme="1"/>
      <name val="Calibri"/>
    </font>
    <font>
      <sz val="12.0"/>
      <color rgb="FFFF0000"/>
      <name val="Calibri"/>
    </font>
    <font>
      <sz val="11.0"/>
      <color theme="1"/>
      <name val="Calibri"/>
    </font>
    <font>
      <sz val="12.0"/>
      <color rgb="FF00B050"/>
      <name val="Calibri"/>
    </font>
    <font>
      <sz val="11.0"/>
      <color rgb="FF00B050"/>
      <name val="Calibri"/>
    </font>
    <font>
      <sz val="12.0"/>
      <color rgb="FF000000"/>
      <name val="Times New Roman"/>
    </font>
    <font>
      <b/>
      <sz val="12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6EED5"/>
        <bgColor rgb="FFE6EED5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9BBB59"/>
      </left>
      <right style="medium">
        <color rgb="FF9BBB59"/>
      </right>
      <top style="medium">
        <color rgb="FF9BBB59"/>
      </top>
      <bottom style="thick">
        <color rgb="FF9BBB59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9BBB59"/>
      </left>
      <right style="medium">
        <color rgb="FF9BBB59"/>
      </right>
      <top/>
      <bottom style="medium">
        <color rgb="FF9BBB59"/>
      </bottom>
    </border>
    <border>
      <left style="medium">
        <color rgb="FF9BBB59"/>
      </left>
      <right style="medium">
        <color rgb="FF9BBB59"/>
      </right>
      <bottom style="medium">
        <color rgb="FF9BBB59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Border="1" applyFont="1"/>
    <xf borderId="0" fillId="0" fontId="3" numFmtId="0" xfId="0" applyFont="1"/>
    <xf borderId="1" fillId="3" fontId="1" numFmtId="0" xfId="0" applyBorder="1" applyFill="1" applyFont="1"/>
    <xf borderId="0" fillId="0" fontId="4" numFmtId="0" xfId="0" applyFont="1"/>
    <xf borderId="1" fillId="4" fontId="2" numFmtId="0" xfId="0" applyBorder="1" applyFill="1" applyFont="1"/>
    <xf borderId="1" fillId="3" fontId="2" numFmtId="0" xfId="0" applyBorder="1" applyFont="1"/>
    <xf borderId="0" fillId="0" fontId="5" numFmtId="0" xfId="0" applyFont="1"/>
    <xf borderId="0" fillId="0" fontId="6" numFmtId="0" xfId="0" applyAlignment="1" applyFont="1">
      <alignment shrinkToFit="0" vertical="center" wrapText="1"/>
    </xf>
    <xf borderId="0" fillId="0" fontId="7" numFmtId="0" xfId="0" applyFont="1"/>
    <xf borderId="0" fillId="0" fontId="8" numFmtId="0" xfId="0" applyFont="1"/>
    <xf borderId="1" fillId="4" fontId="6" numFmtId="0" xfId="0" applyBorder="1" applyFont="1"/>
    <xf borderId="1" fillId="2" fontId="6" numFmtId="0" xfId="0" applyBorder="1" applyFont="1"/>
    <xf borderId="2" fillId="4" fontId="6" numFmtId="0" xfId="0" applyBorder="1" applyFont="1"/>
    <xf borderId="1" fillId="0" fontId="6" numFmtId="0" xfId="0" applyBorder="1" applyFont="1"/>
    <xf borderId="1" fillId="0" fontId="2" numFmtId="0" xfId="0" applyBorder="1" applyFont="1"/>
    <xf borderId="2" fillId="2" fontId="6" numFmtId="0" xfId="0" applyBorder="1" applyFont="1"/>
    <xf borderId="3" fillId="2" fontId="3" numFmtId="0" xfId="0" applyBorder="1" applyFont="1"/>
    <xf borderId="4" fillId="2" fontId="2" numFmtId="0" xfId="0" applyBorder="1" applyFont="1"/>
    <xf borderId="4" fillId="2" fontId="6" numFmtId="0" xfId="0" applyBorder="1" applyFont="1"/>
    <xf borderId="0" fillId="0" fontId="6" numFmtId="0" xfId="0" applyFont="1"/>
    <xf borderId="5" fillId="0" fontId="9" numFmtId="0" xfId="0" applyAlignment="1" applyBorder="1" applyFont="1">
      <alignment horizontal="right" shrinkToFit="0" wrapText="1"/>
    </xf>
    <xf borderId="6" fillId="0" fontId="10" numFmtId="0" xfId="0" applyAlignment="1" applyBorder="1" applyFont="1">
      <alignment horizontal="right" shrinkToFit="0" wrapText="1"/>
    </xf>
    <xf borderId="7" fillId="0" fontId="9" numFmtId="0" xfId="0" applyAlignment="1" applyBorder="1" applyFont="1">
      <alignment horizontal="right" shrinkToFit="0" wrapText="1"/>
    </xf>
    <xf borderId="8" fillId="5" fontId="10" numFmtId="0" xfId="0" applyAlignment="1" applyBorder="1" applyFill="1" applyFont="1">
      <alignment horizontal="right" shrinkToFit="0" wrapText="1"/>
    </xf>
    <xf borderId="9" fillId="0" fontId="10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5"/>
    <col customWidth="1" min="2" max="2" width="15.5"/>
    <col customWidth="1" min="3" max="3" width="13.75"/>
    <col customWidth="1" min="4" max="6" width="8.13"/>
    <col customWidth="1" min="7" max="7" width="7.63"/>
    <col customWidth="1" min="8" max="10" width="8.13"/>
    <col customWidth="1" min="11" max="11" width="7.63"/>
    <col customWidth="1" min="12" max="13" width="8.13"/>
    <col customWidth="1" min="14" max="14" width="7.63"/>
    <col customWidth="1" min="15" max="18" width="8.13"/>
    <col customWidth="1" min="19" max="19" width="4.63"/>
    <col customWidth="1" min="20" max="20" width="8.38"/>
    <col customWidth="1" min="21" max="21" width="8.13"/>
    <col customWidth="1" min="22" max="22" width="12.0"/>
    <col customWidth="1" min="23" max="23" width="7.63"/>
    <col customWidth="1" min="24" max="24" width="7.38"/>
    <col customWidth="1" min="25" max="25" width="4.38"/>
    <col customWidth="1" min="26" max="26" width="13.0"/>
    <col customWidth="1" min="27" max="39" width="7.63"/>
    <col customWidth="1" min="40" max="40" width="9.0"/>
    <col customWidth="1" min="41" max="41" width="7.63"/>
  </cols>
  <sheetData>
    <row r="1">
      <c r="A1" s="1" t="s">
        <v>0</v>
      </c>
      <c r="B1" s="1">
        <v>2009.0</v>
      </c>
      <c r="C1" s="1">
        <v>2010.0</v>
      </c>
      <c r="D1" s="1">
        <v>2011.0</v>
      </c>
      <c r="E1" s="1">
        <v>2012.0</v>
      </c>
      <c r="F1" s="1">
        <v>2013.0</v>
      </c>
      <c r="G1" s="2"/>
      <c r="H1" s="3" t="s">
        <v>1</v>
      </c>
      <c r="I1" s="4" t="s">
        <v>2</v>
      </c>
      <c r="J1" s="4" t="s">
        <v>3</v>
      </c>
      <c r="K1" s="5"/>
      <c r="L1" s="4" t="s">
        <v>4</v>
      </c>
      <c r="M1" s="4" t="s">
        <v>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7" t="s">
        <v>6</v>
      </c>
      <c r="AA1" s="6"/>
      <c r="AB1" s="6" t="s">
        <v>7</v>
      </c>
      <c r="AC1" s="6" t="s">
        <v>8</v>
      </c>
      <c r="AD1" s="6" t="s">
        <v>9</v>
      </c>
      <c r="AE1" s="6"/>
      <c r="AF1" s="6" t="s">
        <v>10</v>
      </c>
      <c r="AG1" s="6"/>
      <c r="AH1" s="6" t="s">
        <v>11</v>
      </c>
      <c r="AI1" s="6"/>
      <c r="AJ1" s="6" t="s">
        <v>12</v>
      </c>
      <c r="AM1" s="8" t="s">
        <v>13</v>
      </c>
      <c r="AN1" s="8" t="s">
        <v>13</v>
      </c>
      <c r="AO1" s="8" t="s">
        <v>13</v>
      </c>
    </row>
    <row r="2">
      <c r="A2" s="3" t="s">
        <v>14</v>
      </c>
      <c r="B2" s="9">
        <v>-0.06081456185917925</v>
      </c>
      <c r="C2" s="3">
        <v>0.12325802336000914</v>
      </c>
      <c r="D2" s="9">
        <v>0.0140206393541656</v>
      </c>
      <c r="E2" s="9">
        <v>0.013469652575592309</v>
      </c>
      <c r="F2" s="3">
        <v>0.02748049156733021</v>
      </c>
      <c r="G2" s="2"/>
      <c r="H2" s="3">
        <f t="shared" ref="H2:H6" si="2">MIN(B2:F2)</f>
        <v>-0.06081456186</v>
      </c>
      <c r="I2" s="4">
        <f t="shared" ref="I2:I6" si="3">SUM(1/15*B2+2/15*C2+3/15*D2+4/15*E2+5/15*F2)</f>
        <v>0.02793629807</v>
      </c>
      <c r="J2" s="4">
        <f t="shared" ref="J2:J6" si="4">MAX(B2:F2)</f>
        <v>0.1232580234</v>
      </c>
      <c r="K2" s="5"/>
      <c r="L2" s="4">
        <f t="shared" ref="L2:L31" si="5">AVERAGE(B2:F2)</f>
        <v>0.023482849</v>
      </c>
      <c r="M2" s="4">
        <v>3.0</v>
      </c>
      <c r="N2" s="4">
        <f t="shared" ref="N2:N5" si="6">L2-B2</f>
        <v>0.08429741086</v>
      </c>
      <c r="O2" s="4">
        <v>0.0</v>
      </c>
      <c r="P2" s="4">
        <f t="shared" ref="P2:P4" si="7">L2-D2</f>
        <v>0.009462209645</v>
      </c>
      <c r="Q2" s="4">
        <f>L2-E2</f>
        <v>0.01001319642</v>
      </c>
      <c r="R2" s="4">
        <v>0.0</v>
      </c>
      <c r="S2" s="4"/>
      <c r="T2" s="4">
        <f t="shared" ref="T2:X2" si="1">N2*N2</f>
        <v>0.007106053477</v>
      </c>
      <c r="U2" s="4">
        <f t="shared" si="1"/>
        <v>0</v>
      </c>
      <c r="V2" s="4">
        <f t="shared" si="1"/>
        <v>0.00008953341137</v>
      </c>
      <c r="W2" s="4">
        <f t="shared" si="1"/>
        <v>0.0001002641026</v>
      </c>
      <c r="X2" s="4">
        <f t="shared" si="1"/>
        <v>0</v>
      </c>
      <c r="Y2" s="6"/>
      <c r="Z2" s="10">
        <f t="shared" ref="Z2:Z31" si="9">ROUNDUP((SUM(T2:X2)/(M2)),5)</f>
        <v>0.00244</v>
      </c>
      <c r="AA2" s="6"/>
      <c r="AB2" s="11">
        <f t="shared" ref="AB2:AB31" si="10">Z2/F2</f>
        <v>0.08879026032</v>
      </c>
      <c r="AC2" s="12">
        <v>12.09</v>
      </c>
      <c r="AD2" s="11">
        <f t="shared" ref="AD2:AD31" si="11">Z2/E2</f>
        <v>0.1811479536</v>
      </c>
      <c r="AE2" s="12">
        <v>11.46</v>
      </c>
      <c r="AF2" s="11">
        <f>Z2/D2</f>
        <v>0.1740291536</v>
      </c>
      <c r="AG2" s="12">
        <v>17.5</v>
      </c>
      <c r="AH2" s="13">
        <f>Z2/C2</f>
        <v>0.01979587157</v>
      </c>
      <c r="AI2" s="12">
        <v>19.47</v>
      </c>
      <c r="AJ2" s="14">
        <f>Z2/B2</f>
        <v>-0.04012196956</v>
      </c>
      <c r="AK2" s="12">
        <v>8.49</v>
      </c>
      <c r="AM2" s="8" t="s">
        <v>15</v>
      </c>
      <c r="AN2" s="8" t="s">
        <v>16</v>
      </c>
      <c r="AO2" s="8" t="s">
        <v>17</v>
      </c>
    </row>
    <row r="3">
      <c r="A3" s="3" t="s">
        <v>18</v>
      </c>
      <c r="B3" s="15">
        <v>0.017607401949757396</v>
      </c>
      <c r="C3" s="16">
        <v>0.15048213664927645</v>
      </c>
      <c r="D3" s="15">
        <v>0.003937721492072932</v>
      </c>
      <c r="E3" s="16">
        <v>0.05597260801806874</v>
      </c>
      <c r="F3" s="15">
        <v>0.03359629205902983</v>
      </c>
      <c r="G3" s="2"/>
      <c r="H3" s="3">
        <f t="shared" si="2"/>
        <v>0.003937721492</v>
      </c>
      <c r="I3" s="4">
        <f t="shared" si="3"/>
        <v>0.04815044881</v>
      </c>
      <c r="J3" s="4">
        <f t="shared" si="4"/>
        <v>0.1504821366</v>
      </c>
      <c r="K3" s="5"/>
      <c r="L3" s="4">
        <f t="shared" si="5"/>
        <v>0.05231923203</v>
      </c>
      <c r="M3" s="4">
        <v>3.0</v>
      </c>
      <c r="N3" s="4">
        <f t="shared" si="6"/>
        <v>0.03471183008</v>
      </c>
      <c r="O3" s="4">
        <v>0.0</v>
      </c>
      <c r="P3" s="4">
        <f t="shared" si="7"/>
        <v>0.04838151054</v>
      </c>
      <c r="Q3" s="4">
        <v>0.0</v>
      </c>
      <c r="R3" s="4">
        <f>L3-F3</f>
        <v>0.01872293997</v>
      </c>
      <c r="S3" s="4"/>
      <c r="T3" s="4">
        <f t="shared" ref="T3:X3" si="8">N3*N3</f>
        <v>0.001204911148</v>
      </c>
      <c r="U3" s="4">
        <f t="shared" si="8"/>
        <v>0</v>
      </c>
      <c r="V3" s="4">
        <f t="shared" si="8"/>
        <v>0.002340770562</v>
      </c>
      <c r="W3" s="4">
        <f t="shared" si="8"/>
        <v>0</v>
      </c>
      <c r="X3" s="4">
        <f t="shared" si="8"/>
        <v>0.0003505484813</v>
      </c>
      <c r="Y3" s="6"/>
      <c r="Z3" s="10">
        <f t="shared" si="9"/>
        <v>0.0013</v>
      </c>
      <c r="AA3" s="6"/>
      <c r="AB3" s="6">
        <f t="shared" si="10"/>
        <v>0.03869474636</v>
      </c>
      <c r="AC3" s="6"/>
      <c r="AD3" s="11">
        <f t="shared" si="11"/>
        <v>0.02322564637</v>
      </c>
      <c r="AE3" s="6"/>
      <c r="AF3" s="6"/>
      <c r="AG3" s="6"/>
      <c r="AH3" s="6"/>
      <c r="AI3" s="6"/>
    </row>
    <row r="4">
      <c r="A4" s="3" t="s">
        <v>19</v>
      </c>
      <c r="B4" s="9">
        <v>-0.03022436135272515</v>
      </c>
      <c r="C4" s="3">
        <v>0.04985148313153868</v>
      </c>
      <c r="D4" s="9">
        <v>-0.009802218164774</v>
      </c>
      <c r="E4" s="9">
        <v>0.0032986538949907607</v>
      </c>
      <c r="F4" s="3">
        <v>0.04473347326884377</v>
      </c>
      <c r="G4" s="2"/>
      <c r="H4" s="3">
        <f t="shared" si="2"/>
        <v>-0.03022436135</v>
      </c>
      <c r="I4" s="4">
        <f t="shared" si="3"/>
        <v>0.01846226216</v>
      </c>
      <c r="J4" s="4">
        <f t="shared" si="4"/>
        <v>0.04985148313</v>
      </c>
      <c r="K4" s="5"/>
      <c r="L4" s="4">
        <f t="shared" si="5"/>
        <v>0.01157140616</v>
      </c>
      <c r="M4" s="4">
        <v>3.0</v>
      </c>
      <c r="N4" s="4">
        <f t="shared" si="6"/>
        <v>0.04179576751</v>
      </c>
      <c r="O4" s="4">
        <v>0.0</v>
      </c>
      <c r="P4" s="4">
        <f t="shared" si="7"/>
        <v>0.02137362432</v>
      </c>
      <c r="Q4" s="4">
        <f>L4-E4</f>
        <v>0.008272752261</v>
      </c>
      <c r="R4" s="4">
        <v>0.0</v>
      </c>
      <c r="S4" s="4"/>
      <c r="T4" s="4">
        <f t="shared" ref="T4:X4" si="12">N4*N4</f>
        <v>0.001746886182</v>
      </c>
      <c r="U4" s="4">
        <f t="shared" si="12"/>
        <v>0</v>
      </c>
      <c r="V4" s="4">
        <f t="shared" si="12"/>
        <v>0.0004568318166</v>
      </c>
      <c r="W4" s="4">
        <f t="shared" si="12"/>
        <v>0.00006843842996</v>
      </c>
      <c r="X4" s="4">
        <f t="shared" si="12"/>
        <v>0</v>
      </c>
      <c r="Y4" s="6"/>
      <c r="Z4" s="10">
        <f t="shared" si="9"/>
        <v>0.00076</v>
      </c>
      <c r="AA4" s="6"/>
      <c r="AB4" s="6">
        <f t="shared" si="10"/>
        <v>0.01698951466</v>
      </c>
      <c r="AC4" s="6"/>
      <c r="AD4" s="11">
        <f t="shared" si="11"/>
        <v>0.2303970117</v>
      </c>
      <c r="AE4" s="6"/>
      <c r="AF4" s="6"/>
      <c r="AG4" s="6"/>
      <c r="AH4" s="6"/>
      <c r="AI4" s="6"/>
    </row>
    <row r="5">
      <c r="A5" s="3" t="s">
        <v>20</v>
      </c>
      <c r="B5" s="9">
        <v>-0.020318134907709385</v>
      </c>
      <c r="C5" s="9">
        <v>-0.0516704162716242</v>
      </c>
      <c r="D5" s="3">
        <v>0.022185290149162377</v>
      </c>
      <c r="E5" s="3">
        <v>0.00914058375748949</v>
      </c>
      <c r="F5" s="3">
        <v>0.0032849947492116847</v>
      </c>
      <c r="G5" s="2"/>
      <c r="H5" s="3">
        <f t="shared" si="2"/>
        <v>-0.05167041627</v>
      </c>
      <c r="I5" s="4">
        <f t="shared" si="3"/>
        <v>-0.0002743858818</v>
      </c>
      <c r="J5" s="4">
        <f t="shared" si="4"/>
        <v>0.02218529015</v>
      </c>
      <c r="K5" s="5"/>
      <c r="L5" s="4">
        <f t="shared" si="5"/>
        <v>-0.007475536505</v>
      </c>
      <c r="M5" s="4">
        <v>2.0</v>
      </c>
      <c r="N5" s="4">
        <f t="shared" si="6"/>
        <v>0.0128425984</v>
      </c>
      <c r="O5" s="4">
        <f>L5-C5</f>
        <v>0.04419487977</v>
      </c>
      <c r="P5" s="4">
        <v>0.0</v>
      </c>
      <c r="Q5" s="4">
        <v>0.0</v>
      </c>
      <c r="R5" s="4">
        <v>0.0</v>
      </c>
      <c r="S5" s="4"/>
      <c r="T5" s="4">
        <f t="shared" ref="T5:X5" si="13">N5*N5</f>
        <v>0.0001649323337</v>
      </c>
      <c r="U5" s="4">
        <f t="shared" si="13"/>
        <v>0.001953187398</v>
      </c>
      <c r="V5" s="4">
        <f t="shared" si="13"/>
        <v>0</v>
      </c>
      <c r="W5" s="4">
        <f t="shared" si="13"/>
        <v>0</v>
      </c>
      <c r="X5" s="4">
        <f t="shared" si="13"/>
        <v>0</v>
      </c>
      <c r="Y5" s="6"/>
      <c r="Z5" s="10">
        <f t="shared" si="9"/>
        <v>0.00106</v>
      </c>
      <c r="AA5" s="6"/>
      <c r="AB5" s="6">
        <f t="shared" si="10"/>
        <v>0.322679359</v>
      </c>
      <c r="AC5" s="6"/>
      <c r="AD5" s="11">
        <f t="shared" si="11"/>
        <v>0.1159663352</v>
      </c>
      <c r="AE5" s="6"/>
      <c r="AF5" s="6"/>
      <c r="AG5" s="6"/>
      <c r="AH5" s="6"/>
      <c r="AI5" s="6"/>
    </row>
    <row r="6">
      <c r="A6" s="3" t="s">
        <v>21</v>
      </c>
      <c r="B6" s="3">
        <v>0.046452428763916385</v>
      </c>
      <c r="C6" s="3">
        <v>0.07891647159176443</v>
      </c>
      <c r="D6" s="9">
        <v>0.024947492351087067</v>
      </c>
      <c r="E6" s="9">
        <v>0.034936883893350416</v>
      </c>
      <c r="F6" s="9">
        <v>0.0346546760764312</v>
      </c>
      <c r="G6" s="2"/>
      <c r="H6" s="3">
        <f t="shared" si="2"/>
        <v>0.02494749235</v>
      </c>
      <c r="I6" s="4">
        <f t="shared" si="3"/>
        <v>0.03947658433</v>
      </c>
      <c r="J6" s="4">
        <f t="shared" si="4"/>
        <v>0.07891647159</v>
      </c>
      <c r="K6" s="5"/>
      <c r="L6" s="4">
        <f t="shared" si="5"/>
        <v>0.04398159054</v>
      </c>
      <c r="M6" s="4">
        <v>3.0</v>
      </c>
      <c r="N6" s="4">
        <v>0.0</v>
      </c>
      <c r="O6" s="4">
        <v>0.0</v>
      </c>
      <c r="P6" s="4">
        <f>L6-D6</f>
        <v>0.01903409818</v>
      </c>
      <c r="Q6" s="4">
        <f t="shared" ref="Q6:Q7" si="15">L6-E6</f>
        <v>0.009044706642</v>
      </c>
      <c r="R6" s="4">
        <f>L6-F6</f>
        <v>0.009326914459</v>
      </c>
      <c r="S6" s="4"/>
      <c r="T6" s="4">
        <f t="shared" ref="T6:X6" si="14">N6*N6</f>
        <v>0</v>
      </c>
      <c r="U6" s="4">
        <f t="shared" si="14"/>
        <v>0</v>
      </c>
      <c r="V6" s="4">
        <f t="shared" si="14"/>
        <v>0.0003622968937</v>
      </c>
      <c r="W6" s="4">
        <f t="shared" si="14"/>
        <v>0.00008180671824</v>
      </c>
      <c r="X6" s="4">
        <f t="shared" si="14"/>
        <v>0.00008699133332</v>
      </c>
      <c r="Y6" s="6"/>
      <c r="Z6" s="10">
        <f t="shared" si="9"/>
        <v>0.00018</v>
      </c>
      <c r="AA6" s="6"/>
      <c r="AB6" s="6">
        <f t="shared" si="10"/>
        <v>0.005194104242</v>
      </c>
      <c r="AC6" s="6"/>
      <c r="AD6" s="11">
        <f t="shared" si="11"/>
        <v>0.005152148101</v>
      </c>
      <c r="AE6" s="6"/>
      <c r="AF6" s="6"/>
      <c r="AG6" s="6"/>
      <c r="AH6" s="6"/>
      <c r="AI6" s="6"/>
    </row>
    <row r="7">
      <c r="A7" s="3" t="s">
        <v>22</v>
      </c>
      <c r="B7" s="3">
        <v>0.0943527367506516</v>
      </c>
      <c r="C7" s="17">
        <v>-0.04726525450521653</v>
      </c>
      <c r="D7" s="3">
        <v>0.1756444150693985</v>
      </c>
      <c r="E7" s="9">
        <v>-0.17215189873417722</v>
      </c>
      <c r="F7" s="3">
        <v>0.31457235164087743</v>
      </c>
      <c r="G7" s="2"/>
      <c r="H7" s="18">
        <v>0.02922274634667782</v>
      </c>
      <c r="I7" s="18">
        <v>0.11401157209429368</v>
      </c>
      <c r="J7" s="18">
        <v>0.27964340674572147</v>
      </c>
      <c r="K7" s="5"/>
      <c r="L7" s="4">
        <f t="shared" si="5"/>
        <v>0.07303047004</v>
      </c>
      <c r="M7" s="4">
        <v>2.0</v>
      </c>
      <c r="N7" s="4">
        <v>0.0</v>
      </c>
      <c r="O7" s="4">
        <f t="shared" ref="O7:O8" si="17">L7-C7</f>
        <v>0.1202957245</v>
      </c>
      <c r="P7" s="4">
        <v>0.0</v>
      </c>
      <c r="Q7" s="4">
        <f t="shared" si="15"/>
        <v>0.2451823688</v>
      </c>
      <c r="R7" s="4">
        <v>0.0</v>
      </c>
      <c r="S7" s="4"/>
      <c r="T7" s="4">
        <f t="shared" ref="T7:X7" si="16">N7*N7</f>
        <v>0</v>
      </c>
      <c r="U7" s="4">
        <f t="shared" si="16"/>
        <v>0.01447106134</v>
      </c>
      <c r="V7" s="4">
        <f t="shared" si="16"/>
        <v>0</v>
      </c>
      <c r="W7" s="4">
        <f t="shared" si="16"/>
        <v>0.06011439396</v>
      </c>
      <c r="X7" s="4">
        <f t="shared" si="16"/>
        <v>0</v>
      </c>
      <c r="Y7" s="6"/>
      <c r="Z7" s="10">
        <f t="shared" si="9"/>
        <v>0.0373</v>
      </c>
      <c r="AA7" s="6"/>
      <c r="AB7" s="6">
        <f t="shared" si="10"/>
        <v>0.1185736757</v>
      </c>
      <c r="AC7" s="6"/>
      <c r="AD7" s="11">
        <f t="shared" si="11"/>
        <v>-0.2166691176</v>
      </c>
      <c r="AE7" s="6"/>
      <c r="AF7" s="6"/>
      <c r="AG7" s="6"/>
      <c r="AH7" s="6"/>
      <c r="AI7" s="6"/>
    </row>
    <row r="8">
      <c r="A8" s="3" t="s">
        <v>23</v>
      </c>
      <c r="B8" s="9">
        <v>-0.011708993620538156</v>
      </c>
      <c r="C8" s="9">
        <v>0.009222447317707145</v>
      </c>
      <c r="D8" s="19">
        <v>0.03785615278201355</v>
      </c>
      <c r="E8" s="19">
        <v>0.10806273256458648</v>
      </c>
      <c r="F8" s="9">
        <v>0.034608713320313025</v>
      </c>
      <c r="G8" s="2" t="s">
        <v>24</v>
      </c>
      <c r="H8" s="3">
        <f t="shared" ref="H8:H31" si="19">MIN(B8:F8)</f>
        <v>-0.01170899362</v>
      </c>
      <c r="I8" s="4">
        <f t="shared" ref="I8:I31" si="20">SUM(1/15*B8+2/15*C8+3/15*D8+4/15*E8+5/15*F8)</f>
        <v>0.04837325708</v>
      </c>
      <c r="J8" s="4">
        <f t="shared" ref="J8:J31" si="21">MAX(B8:F8)</f>
        <v>0.1080627326</v>
      </c>
      <c r="K8" s="5"/>
      <c r="L8" s="4">
        <f t="shared" si="5"/>
        <v>0.03560821047</v>
      </c>
      <c r="M8" s="4">
        <v>3.0</v>
      </c>
      <c r="N8" s="4">
        <f t="shared" ref="N8:N10" si="22">L8-B8</f>
        <v>0.04731720409</v>
      </c>
      <c r="O8" s="4">
        <f t="shared" si="17"/>
        <v>0.02638576316</v>
      </c>
      <c r="P8" s="4">
        <v>0.0</v>
      </c>
      <c r="Q8" s="4">
        <v>0.0</v>
      </c>
      <c r="R8" s="4">
        <f t="shared" ref="R8:R9" si="23">L8-F8</f>
        <v>0.0009994971525</v>
      </c>
      <c r="S8" s="4"/>
      <c r="T8" s="4">
        <f t="shared" ref="T8:X8" si="18">N8*N8</f>
        <v>0.002238917803</v>
      </c>
      <c r="U8" s="4">
        <f t="shared" si="18"/>
        <v>0.0006962084973</v>
      </c>
      <c r="V8" s="4">
        <f t="shared" si="18"/>
        <v>0</v>
      </c>
      <c r="W8" s="4">
        <f t="shared" si="18"/>
        <v>0</v>
      </c>
      <c r="X8" s="4">
        <f t="shared" si="18"/>
        <v>0.0000009989945579</v>
      </c>
      <c r="Y8" s="6"/>
      <c r="Z8" s="10">
        <f t="shared" si="9"/>
        <v>0.00098</v>
      </c>
      <c r="AA8" s="6"/>
      <c r="AB8" s="6">
        <f t="shared" si="10"/>
        <v>0.02831656846</v>
      </c>
      <c r="AC8" s="6"/>
      <c r="AD8" s="11">
        <f t="shared" si="11"/>
        <v>0.009068806394</v>
      </c>
      <c r="AE8" s="6"/>
      <c r="AF8" s="6"/>
      <c r="AG8" s="6"/>
      <c r="AH8" s="6"/>
      <c r="AI8" s="6"/>
    </row>
    <row r="9">
      <c r="A9" s="3" t="s">
        <v>25</v>
      </c>
      <c r="B9" s="9">
        <v>-0.03338719385959702</v>
      </c>
      <c r="C9" s="3">
        <v>0.0623711481662974</v>
      </c>
      <c r="D9" s="3">
        <v>0.015643919818360094</v>
      </c>
      <c r="E9" s="9">
        <v>1.4757033873825584E-4</v>
      </c>
      <c r="F9" s="9">
        <v>0.007658294811182934</v>
      </c>
      <c r="G9" s="2"/>
      <c r="H9" s="3">
        <f t="shared" si="19"/>
        <v>-0.03338719386</v>
      </c>
      <c r="I9" s="4">
        <f t="shared" si="20"/>
        <v>0.01181124116</v>
      </c>
      <c r="J9" s="4">
        <f t="shared" si="21"/>
        <v>0.06237114817</v>
      </c>
      <c r="K9" s="5"/>
      <c r="L9" s="4">
        <f t="shared" si="5"/>
        <v>0.01048674785</v>
      </c>
      <c r="M9" s="4">
        <v>3.0</v>
      </c>
      <c r="N9" s="4">
        <f t="shared" si="22"/>
        <v>0.04387394171</v>
      </c>
      <c r="O9" s="4">
        <v>0.0</v>
      </c>
      <c r="P9" s="4">
        <v>0.0</v>
      </c>
      <c r="Q9" s="4">
        <f t="shared" ref="Q9:Q12" si="25">L9-E9</f>
        <v>0.01033917752</v>
      </c>
      <c r="R9" s="4">
        <f t="shared" si="23"/>
        <v>0.002828453044</v>
      </c>
      <c r="S9" s="4"/>
      <c r="T9" s="4">
        <f t="shared" ref="T9:X9" si="24">N9*N9</f>
        <v>0.001924922762</v>
      </c>
      <c r="U9" s="4">
        <f t="shared" si="24"/>
        <v>0</v>
      </c>
      <c r="V9" s="4">
        <f t="shared" si="24"/>
        <v>0</v>
      </c>
      <c r="W9" s="4">
        <f t="shared" si="24"/>
        <v>0.0001068985917</v>
      </c>
      <c r="X9" s="4">
        <f t="shared" si="24"/>
        <v>0.000008000146621</v>
      </c>
      <c r="Y9" s="6"/>
      <c r="Z9" s="10">
        <f t="shared" si="9"/>
        <v>0.00068</v>
      </c>
      <c r="AA9" s="6"/>
      <c r="AB9" s="6">
        <f t="shared" si="10"/>
        <v>0.08879261203</v>
      </c>
      <c r="AC9" s="6"/>
      <c r="AD9" s="11">
        <f t="shared" si="11"/>
        <v>4.607972075</v>
      </c>
      <c r="AE9" s="6"/>
      <c r="AF9" s="6"/>
      <c r="AG9" s="6"/>
      <c r="AH9" s="6"/>
      <c r="AI9" s="6"/>
    </row>
    <row r="10">
      <c r="A10" s="3" t="s">
        <v>26</v>
      </c>
      <c r="B10" s="9">
        <v>-0.035091395687169576</v>
      </c>
      <c r="C10" s="19">
        <v>0.0683171982163384</v>
      </c>
      <c r="D10" s="19">
        <v>0.02107900658068099</v>
      </c>
      <c r="E10" s="9">
        <v>-0.024972643705519965</v>
      </c>
      <c r="F10" s="19">
        <v>0.05430647966360431</v>
      </c>
      <c r="G10" s="2"/>
      <c r="H10" s="3">
        <f t="shared" si="19"/>
        <v>-0.03509139569</v>
      </c>
      <c r="I10" s="4">
        <f t="shared" si="20"/>
        <v>0.02242812293</v>
      </c>
      <c r="J10" s="4">
        <f t="shared" si="21"/>
        <v>0.06831719822</v>
      </c>
      <c r="K10" s="5"/>
      <c r="L10" s="4">
        <f t="shared" si="5"/>
        <v>0.01672772901</v>
      </c>
      <c r="M10" s="4">
        <v>2.0</v>
      </c>
      <c r="N10" s="4">
        <f t="shared" si="22"/>
        <v>0.0518191247</v>
      </c>
      <c r="O10" s="4">
        <v>0.0</v>
      </c>
      <c r="P10" s="4">
        <v>0.0</v>
      </c>
      <c r="Q10" s="4">
        <f t="shared" si="25"/>
        <v>0.04170037272</v>
      </c>
      <c r="R10" s="4">
        <v>0.0</v>
      </c>
      <c r="S10" s="4"/>
      <c r="T10" s="4">
        <f t="shared" ref="T10:X10" si="26">N10*N10</f>
        <v>0.002685221685</v>
      </c>
      <c r="U10" s="4">
        <f t="shared" si="26"/>
        <v>0</v>
      </c>
      <c r="V10" s="4">
        <f t="shared" si="26"/>
        <v>0</v>
      </c>
      <c r="W10" s="4">
        <f t="shared" si="26"/>
        <v>0.001738921085</v>
      </c>
      <c r="X10" s="4">
        <f t="shared" si="26"/>
        <v>0</v>
      </c>
      <c r="Y10" s="6"/>
      <c r="Z10" s="10">
        <f t="shared" si="9"/>
        <v>0.00222</v>
      </c>
      <c r="AA10" s="6"/>
      <c r="AB10" s="6">
        <f t="shared" si="10"/>
        <v>0.04087909976</v>
      </c>
      <c r="AC10" s="6"/>
      <c r="AD10" s="11">
        <f t="shared" si="11"/>
        <v>-0.088897276</v>
      </c>
      <c r="AE10" s="6"/>
      <c r="AF10" s="6"/>
      <c r="AG10" s="6"/>
      <c r="AH10" s="6"/>
      <c r="AI10" s="6"/>
    </row>
    <row r="11">
      <c r="A11" s="3" t="s">
        <v>27</v>
      </c>
      <c r="B11" s="19">
        <v>0.1387525634164125</v>
      </c>
      <c r="C11" s="9">
        <v>0.11991213488502188</v>
      </c>
      <c r="D11" s="19">
        <v>0.19618001398231286</v>
      </c>
      <c r="E11" s="9">
        <v>0.11704922610884753</v>
      </c>
      <c r="F11" s="9">
        <v>0.10634379695528799</v>
      </c>
      <c r="G11" s="2"/>
      <c r="H11" s="3">
        <f t="shared" si="19"/>
        <v>0.106343797</v>
      </c>
      <c r="I11" s="4">
        <f t="shared" si="20"/>
        <v>0.1311355176</v>
      </c>
      <c r="J11" s="4">
        <f t="shared" si="21"/>
        <v>0.196180014</v>
      </c>
      <c r="K11" s="5"/>
      <c r="L11" s="4">
        <f t="shared" si="5"/>
        <v>0.1356475471</v>
      </c>
      <c r="M11" s="4">
        <v>3.0</v>
      </c>
      <c r="N11" s="4">
        <v>0.0</v>
      </c>
      <c r="O11" s="4">
        <f>L11-C11</f>
        <v>0.01573541218</v>
      </c>
      <c r="P11" s="4">
        <v>0.0</v>
      </c>
      <c r="Q11" s="4">
        <f t="shared" si="25"/>
        <v>0.01859832096</v>
      </c>
      <c r="R11" s="4">
        <f t="shared" ref="R11:R13" si="28">L11-F11</f>
        <v>0.02930375011</v>
      </c>
      <c r="S11" s="4"/>
      <c r="T11" s="4">
        <f t="shared" ref="T11:X11" si="27">N11*N11</f>
        <v>0</v>
      </c>
      <c r="U11" s="4">
        <f t="shared" si="27"/>
        <v>0.0002476031966</v>
      </c>
      <c r="V11" s="4">
        <f t="shared" si="27"/>
        <v>0</v>
      </c>
      <c r="W11" s="4">
        <f t="shared" si="27"/>
        <v>0.0003458975426</v>
      </c>
      <c r="X11" s="4">
        <f t="shared" si="27"/>
        <v>0.0008587097708</v>
      </c>
      <c r="Y11" s="6"/>
      <c r="Z11" s="10">
        <f t="shared" si="9"/>
        <v>0.00049</v>
      </c>
      <c r="AA11" s="6"/>
      <c r="AB11" s="6">
        <f t="shared" si="10"/>
        <v>0.004607697055</v>
      </c>
      <c r="AC11" s="6"/>
      <c r="AD11" s="11">
        <f t="shared" si="11"/>
        <v>0.004186272872</v>
      </c>
      <c r="AE11" s="6"/>
      <c r="AF11" s="6"/>
      <c r="AG11" s="6"/>
      <c r="AH11" s="6"/>
      <c r="AI11" s="6"/>
    </row>
    <row r="12">
      <c r="A12" s="3" t="s">
        <v>28</v>
      </c>
      <c r="B12" s="9">
        <v>0.06936532624081677</v>
      </c>
      <c r="C12" s="19">
        <v>0.2890974631594762</v>
      </c>
      <c r="D12" s="9">
        <v>0.0948569664004134</v>
      </c>
      <c r="E12" s="9">
        <v>0.06601685335080897</v>
      </c>
      <c r="F12" s="9">
        <v>0.0960131115812089</v>
      </c>
      <c r="G12" s="2"/>
      <c r="H12" s="3">
        <f t="shared" si="19"/>
        <v>0.06601685335</v>
      </c>
      <c r="I12" s="4">
        <f t="shared" si="20"/>
        <v>0.1117509415</v>
      </c>
      <c r="J12" s="4">
        <f t="shared" si="21"/>
        <v>0.2890974632</v>
      </c>
      <c r="K12" s="20"/>
      <c r="L12" s="4">
        <f t="shared" si="5"/>
        <v>0.1230699441</v>
      </c>
      <c r="M12" s="16">
        <v>4.0</v>
      </c>
      <c r="N12" s="4">
        <f t="shared" ref="N12:N31" si="30">L12-B12</f>
        <v>0.05370461791</v>
      </c>
      <c r="O12" s="16">
        <v>0.0</v>
      </c>
      <c r="P12" s="4">
        <f>L12-D12</f>
        <v>0.02821297775</v>
      </c>
      <c r="Q12" s="4">
        <f t="shared" si="25"/>
        <v>0.0570530908</v>
      </c>
      <c r="R12" s="4">
        <f t="shared" si="28"/>
        <v>0.02705683257</v>
      </c>
      <c r="S12" s="16"/>
      <c r="T12" s="4">
        <f t="shared" ref="T12:X12" si="29">N12*N12</f>
        <v>0.002884185984</v>
      </c>
      <c r="U12" s="4">
        <f t="shared" si="29"/>
        <v>0</v>
      </c>
      <c r="V12" s="4">
        <f t="shared" si="29"/>
        <v>0.0007959721133</v>
      </c>
      <c r="W12" s="4">
        <f t="shared" si="29"/>
        <v>0.003255055169</v>
      </c>
      <c r="X12" s="4">
        <f t="shared" si="29"/>
        <v>0.0007320721885</v>
      </c>
      <c r="Y12" s="6"/>
      <c r="Z12" s="10">
        <f t="shared" si="9"/>
        <v>0.00192</v>
      </c>
      <c r="AB12" s="6">
        <f t="shared" si="10"/>
        <v>0.01999726879</v>
      </c>
      <c r="AC12" s="6"/>
      <c r="AD12" s="11">
        <f t="shared" si="11"/>
        <v>0.02908348251</v>
      </c>
    </row>
    <row r="13">
      <c r="A13" s="3" t="s">
        <v>29</v>
      </c>
      <c r="B13" s="9">
        <v>0.1370458272515052</v>
      </c>
      <c r="C13" s="3">
        <v>0.15276689355967346</v>
      </c>
      <c r="D13" s="3">
        <v>0.14798867642411048</v>
      </c>
      <c r="E13" s="3">
        <v>0.144422953665295</v>
      </c>
      <c r="F13" s="9">
        <v>0.13897541705828872</v>
      </c>
      <c r="G13" s="20"/>
      <c r="H13" s="3">
        <f t="shared" si="19"/>
        <v>0.1370458273</v>
      </c>
      <c r="I13" s="4">
        <f t="shared" si="20"/>
        <v>0.1439409696</v>
      </c>
      <c r="J13" s="4">
        <f t="shared" si="21"/>
        <v>0.1527668936</v>
      </c>
      <c r="K13" s="20"/>
      <c r="L13" s="4">
        <f t="shared" si="5"/>
        <v>0.1442399536</v>
      </c>
      <c r="M13" s="21">
        <v>2.0</v>
      </c>
      <c r="N13" s="4">
        <f t="shared" si="30"/>
        <v>0.00719412634</v>
      </c>
      <c r="O13" s="21">
        <v>0.0</v>
      </c>
      <c r="P13" s="21">
        <v>0.0</v>
      </c>
      <c r="Q13" s="21">
        <v>0.0</v>
      </c>
      <c r="R13" s="4">
        <f t="shared" si="28"/>
        <v>0.005264536533</v>
      </c>
      <c r="T13" s="4">
        <f t="shared" ref="T13:X13" si="31">N13*N13</f>
        <v>0.0000517554538</v>
      </c>
      <c r="U13" s="4">
        <f t="shared" si="31"/>
        <v>0</v>
      </c>
      <c r="V13" s="4">
        <f t="shared" si="31"/>
        <v>0</v>
      </c>
      <c r="W13" s="4">
        <f t="shared" si="31"/>
        <v>0</v>
      </c>
      <c r="X13" s="4">
        <f t="shared" si="31"/>
        <v>0.00002771534491</v>
      </c>
      <c r="Y13" s="6"/>
      <c r="Z13" s="10">
        <f t="shared" si="9"/>
        <v>0.00004</v>
      </c>
      <c r="AB13" s="6">
        <f t="shared" si="10"/>
        <v>0.0002878206869</v>
      </c>
      <c r="AC13" s="6"/>
      <c r="AD13" s="11">
        <f t="shared" si="11"/>
        <v>0.0002769642843</v>
      </c>
    </row>
    <row r="14">
      <c r="A14" s="3" t="s">
        <v>30</v>
      </c>
      <c r="B14" s="9">
        <v>-0.04319853970299509</v>
      </c>
      <c r="C14" s="19">
        <v>0.07106003535719344</v>
      </c>
      <c r="D14" s="9">
        <v>-0.021916244149142755</v>
      </c>
      <c r="E14" s="19">
        <v>0.06798521441622865</v>
      </c>
      <c r="F14" s="19">
        <v>0.088521376199644</v>
      </c>
      <c r="G14" s="20"/>
      <c r="H14" s="3">
        <f t="shared" si="19"/>
        <v>-0.0431985397</v>
      </c>
      <c r="I14" s="4">
        <f t="shared" si="20"/>
        <v>0.04984803582</v>
      </c>
      <c r="J14" s="4">
        <f t="shared" si="21"/>
        <v>0.0885213762</v>
      </c>
      <c r="K14" s="20"/>
      <c r="L14" s="4">
        <f t="shared" si="5"/>
        <v>0.03249036842</v>
      </c>
      <c r="M14" s="16">
        <v>2.0</v>
      </c>
      <c r="N14" s="4">
        <f t="shared" si="30"/>
        <v>0.07568890813</v>
      </c>
      <c r="O14" s="16">
        <v>0.0</v>
      </c>
      <c r="P14" s="4">
        <f t="shared" ref="P14:P15" si="33">L14-D14</f>
        <v>0.05440661257</v>
      </c>
      <c r="Q14" s="16">
        <v>0.0</v>
      </c>
      <c r="R14" s="16">
        <v>0.0</v>
      </c>
      <c r="S14" s="16"/>
      <c r="T14" s="4">
        <f t="shared" ref="T14:X14" si="32">N14*N14</f>
        <v>0.005728810813</v>
      </c>
      <c r="U14" s="4">
        <f t="shared" si="32"/>
        <v>0</v>
      </c>
      <c r="V14" s="4">
        <f t="shared" si="32"/>
        <v>0.002960079492</v>
      </c>
      <c r="W14" s="4">
        <f t="shared" si="32"/>
        <v>0</v>
      </c>
      <c r="X14" s="4">
        <f t="shared" si="32"/>
        <v>0</v>
      </c>
      <c r="Y14" s="6"/>
      <c r="Z14" s="10">
        <f t="shared" si="9"/>
        <v>0.00435</v>
      </c>
      <c r="AB14" s="6">
        <f t="shared" si="10"/>
        <v>0.04914067298</v>
      </c>
      <c r="AC14" s="6"/>
      <c r="AD14" s="11">
        <f t="shared" si="11"/>
        <v>0.06398450071</v>
      </c>
    </row>
    <row r="15">
      <c r="A15" s="3" t="s">
        <v>31</v>
      </c>
      <c r="B15" s="9">
        <v>-0.06201742928446085</v>
      </c>
      <c r="C15" s="3">
        <v>0.11169499285753415</v>
      </c>
      <c r="D15" s="9">
        <v>0.020323565824218893</v>
      </c>
      <c r="E15" s="9">
        <v>0.013753263889334282</v>
      </c>
      <c r="F15" s="3">
        <v>0.03514560313494038</v>
      </c>
      <c r="G15" s="20"/>
      <c r="H15" s="3">
        <f t="shared" si="19"/>
        <v>-0.06201742928</v>
      </c>
      <c r="I15" s="4">
        <f t="shared" si="20"/>
        <v>0.03020562168</v>
      </c>
      <c r="J15" s="4">
        <f t="shared" si="21"/>
        <v>0.1116949929</v>
      </c>
      <c r="K15" s="20"/>
      <c r="L15" s="4">
        <f t="shared" si="5"/>
        <v>0.02377999928</v>
      </c>
      <c r="M15" s="16">
        <v>3.0</v>
      </c>
      <c r="N15" s="4">
        <f t="shared" si="30"/>
        <v>0.08579742857</v>
      </c>
      <c r="O15" s="16">
        <v>0.0</v>
      </c>
      <c r="P15" s="4">
        <f t="shared" si="33"/>
        <v>0.00345643346</v>
      </c>
      <c r="Q15" s="4">
        <f t="shared" ref="Q15:Q18" si="35">L15-E15</f>
        <v>0.01002673539</v>
      </c>
      <c r="R15" s="16">
        <v>0.0</v>
      </c>
      <c r="S15" s="16"/>
      <c r="T15" s="4">
        <f t="shared" ref="T15:X15" si="34">N15*N15</f>
        <v>0.007361198749</v>
      </c>
      <c r="U15" s="4">
        <f t="shared" si="34"/>
        <v>0</v>
      </c>
      <c r="V15" s="4">
        <f t="shared" si="34"/>
        <v>0.00001194693226</v>
      </c>
      <c r="W15" s="4">
        <f t="shared" si="34"/>
        <v>0.0001005354227</v>
      </c>
      <c r="X15" s="4">
        <f t="shared" si="34"/>
        <v>0</v>
      </c>
      <c r="Y15" s="6"/>
      <c r="Z15" s="10">
        <f t="shared" si="9"/>
        <v>0.0025</v>
      </c>
      <c r="AB15" s="6">
        <f t="shared" si="10"/>
        <v>0.07113265322</v>
      </c>
      <c r="AC15" s="6"/>
      <c r="AD15" s="11">
        <f t="shared" si="11"/>
        <v>0.1817750332</v>
      </c>
    </row>
    <row r="16">
      <c r="A16" s="3" t="s">
        <v>32</v>
      </c>
      <c r="B16" s="9">
        <v>0.17803822643375125</v>
      </c>
      <c r="C16" s="9">
        <v>0.18873392482778792</v>
      </c>
      <c r="D16" s="19">
        <v>0.4596786582199668</v>
      </c>
      <c r="E16" s="9">
        <v>0.23658388687484153</v>
      </c>
      <c r="F16" s="9">
        <v>0.205840973405237</v>
      </c>
      <c r="G16" s="20"/>
      <c r="H16" s="3">
        <f t="shared" si="19"/>
        <v>0.1780382264</v>
      </c>
      <c r="I16" s="4">
        <f t="shared" si="20"/>
        <v>0.2606721644</v>
      </c>
      <c r="J16" s="4">
        <f t="shared" si="21"/>
        <v>0.4596786582</v>
      </c>
      <c r="K16" s="20"/>
      <c r="L16" s="4">
        <f t="shared" si="5"/>
        <v>0.253775134</v>
      </c>
      <c r="M16" s="16">
        <v>4.0</v>
      </c>
      <c r="N16" s="4">
        <f t="shared" si="30"/>
        <v>0.07573690752</v>
      </c>
      <c r="O16" s="4">
        <f>L16-C16</f>
        <v>0.06504120912</v>
      </c>
      <c r="P16" s="16">
        <v>0.0</v>
      </c>
      <c r="Q16" s="4">
        <f t="shared" si="35"/>
        <v>0.01719124708</v>
      </c>
      <c r="R16" s="4">
        <f t="shared" ref="R16:R17" si="37">L16-F16</f>
        <v>0.04793416055</v>
      </c>
      <c r="S16" s="16"/>
      <c r="T16" s="4">
        <f t="shared" ref="T16:X16" si="36">N16*N16</f>
        <v>0.00573607916</v>
      </c>
      <c r="U16" s="4">
        <f t="shared" si="36"/>
        <v>0.004230358884</v>
      </c>
      <c r="V16" s="4">
        <f t="shared" si="36"/>
        <v>0</v>
      </c>
      <c r="W16" s="4">
        <f t="shared" si="36"/>
        <v>0.0002955389761</v>
      </c>
      <c r="X16" s="4">
        <f t="shared" si="36"/>
        <v>0.002297683747</v>
      </c>
      <c r="Y16" s="6"/>
      <c r="Z16" s="10">
        <f t="shared" si="9"/>
        <v>0.00314</v>
      </c>
      <c r="AB16" s="6">
        <f t="shared" si="10"/>
        <v>0.01525449452</v>
      </c>
      <c r="AC16" s="6"/>
      <c r="AD16" s="11">
        <f t="shared" si="11"/>
        <v>0.01327224792</v>
      </c>
    </row>
    <row r="17">
      <c r="A17" s="3" t="s">
        <v>33</v>
      </c>
      <c r="B17" s="9">
        <v>0.017671489288898452</v>
      </c>
      <c r="C17" s="19">
        <v>0.08156835426887453</v>
      </c>
      <c r="D17" s="9">
        <v>0.023486018032316994</v>
      </c>
      <c r="E17" s="9">
        <v>0.012213319509174961</v>
      </c>
      <c r="F17" s="9">
        <v>0.029830355578547737</v>
      </c>
      <c r="G17" s="20"/>
      <c r="H17" s="3">
        <f t="shared" si="19"/>
        <v>0.01221331951</v>
      </c>
      <c r="I17" s="4">
        <f t="shared" si="20"/>
        <v>0.02995142052</v>
      </c>
      <c r="J17" s="4">
        <f t="shared" si="21"/>
        <v>0.08156835427</v>
      </c>
      <c r="K17" s="20"/>
      <c r="L17" s="4">
        <f t="shared" si="5"/>
        <v>0.03295390734</v>
      </c>
      <c r="M17" s="16">
        <v>4.0</v>
      </c>
      <c r="N17" s="4">
        <f t="shared" si="30"/>
        <v>0.01528241805</v>
      </c>
      <c r="O17" s="16">
        <v>0.0</v>
      </c>
      <c r="P17" s="4">
        <f t="shared" ref="P17:P22" si="39">L17-D17</f>
        <v>0.009467889303</v>
      </c>
      <c r="Q17" s="4">
        <f t="shared" si="35"/>
        <v>0.02074058783</v>
      </c>
      <c r="R17" s="4">
        <f t="shared" si="37"/>
        <v>0.003123551757</v>
      </c>
      <c r="S17" s="16"/>
      <c r="T17" s="4">
        <f t="shared" ref="T17:X17" si="38">N17*N17</f>
        <v>0.0002335523014</v>
      </c>
      <c r="U17" s="4">
        <f t="shared" si="38"/>
        <v>0</v>
      </c>
      <c r="V17" s="4">
        <f t="shared" si="38"/>
        <v>0.00008964092786</v>
      </c>
      <c r="W17" s="4">
        <f t="shared" si="38"/>
        <v>0.0004301719834</v>
      </c>
      <c r="X17" s="4">
        <f t="shared" si="38"/>
        <v>0.000009756575579</v>
      </c>
      <c r="Y17" s="6"/>
      <c r="Z17" s="10">
        <f t="shared" si="9"/>
        <v>0.0002</v>
      </c>
      <c r="AB17" s="6">
        <f t="shared" si="10"/>
        <v>0.006704579819</v>
      </c>
      <c r="AC17" s="6"/>
      <c r="AD17" s="11">
        <f t="shared" si="11"/>
        <v>0.01637556439</v>
      </c>
    </row>
    <row r="18">
      <c r="A18" s="3" t="s">
        <v>34</v>
      </c>
      <c r="B18" s="9">
        <v>-0.02632710790952707</v>
      </c>
      <c r="C18" s="19">
        <v>0.13437958723624702</v>
      </c>
      <c r="D18" s="9">
        <v>0.03337581350967096</v>
      </c>
      <c r="E18" s="9">
        <v>0.0390969210413973</v>
      </c>
      <c r="F18" s="19">
        <v>0.0644692428602816</v>
      </c>
      <c r="G18" s="20"/>
      <c r="H18" s="3">
        <f t="shared" si="19"/>
        <v>-0.02632710791</v>
      </c>
      <c r="I18" s="4">
        <f t="shared" si="20"/>
        <v>0.0547528937</v>
      </c>
      <c r="J18" s="4">
        <f t="shared" si="21"/>
        <v>0.1343795872</v>
      </c>
      <c r="K18" s="20"/>
      <c r="L18" s="4">
        <f t="shared" si="5"/>
        <v>0.04899889135</v>
      </c>
      <c r="M18" s="16">
        <v>3.0</v>
      </c>
      <c r="N18" s="4">
        <f t="shared" si="30"/>
        <v>0.07532599926</v>
      </c>
      <c r="O18" s="16">
        <v>0.0</v>
      </c>
      <c r="P18" s="4">
        <f t="shared" si="39"/>
        <v>0.01562307784</v>
      </c>
      <c r="Q18" s="4">
        <f t="shared" si="35"/>
        <v>0.009901970306</v>
      </c>
      <c r="R18" s="16">
        <v>0.0</v>
      </c>
      <c r="S18" s="16"/>
      <c r="T18" s="4">
        <f t="shared" ref="T18:X18" si="40">N18*N18</f>
        <v>0.005674006164</v>
      </c>
      <c r="U18" s="4">
        <f t="shared" si="40"/>
        <v>0</v>
      </c>
      <c r="V18" s="4">
        <f t="shared" si="40"/>
        <v>0.0002440805611</v>
      </c>
      <c r="W18" s="4">
        <f t="shared" si="40"/>
        <v>0.00009804901595</v>
      </c>
      <c r="X18" s="4">
        <f t="shared" si="40"/>
        <v>0</v>
      </c>
      <c r="Y18" s="6"/>
      <c r="Z18" s="10">
        <f t="shared" si="9"/>
        <v>0.00201</v>
      </c>
      <c r="AB18" s="6">
        <f t="shared" si="10"/>
        <v>0.03117765792</v>
      </c>
      <c r="AC18" s="6"/>
      <c r="AD18" s="11">
        <f t="shared" si="11"/>
        <v>0.05141069799</v>
      </c>
    </row>
    <row r="19">
      <c r="A19" s="3" t="s">
        <v>35</v>
      </c>
      <c r="B19" s="9">
        <v>-0.030286195930083065</v>
      </c>
      <c r="C19" s="19">
        <v>0.11164287509499578</v>
      </c>
      <c r="D19" s="9">
        <v>-0.0035494721632175763</v>
      </c>
      <c r="E19" s="19">
        <v>0.04166999095057783</v>
      </c>
      <c r="F19" s="19">
        <v>0.046978109317598604</v>
      </c>
      <c r="G19" s="20"/>
      <c r="H19" s="3">
        <f t="shared" si="19"/>
        <v>-0.03028619593</v>
      </c>
      <c r="I19" s="4">
        <f t="shared" si="20"/>
        <v>0.03892810988</v>
      </c>
      <c r="J19" s="4">
        <f t="shared" si="21"/>
        <v>0.1116428751</v>
      </c>
      <c r="K19" s="20"/>
      <c r="L19" s="4">
        <f t="shared" si="5"/>
        <v>0.03329106145</v>
      </c>
      <c r="M19" s="16">
        <v>2.0</v>
      </c>
      <c r="N19" s="4">
        <f t="shared" si="30"/>
        <v>0.06357725738</v>
      </c>
      <c r="O19" s="16">
        <v>0.0</v>
      </c>
      <c r="P19" s="4">
        <f t="shared" si="39"/>
        <v>0.03684053362</v>
      </c>
      <c r="Q19" s="16">
        <v>0.0</v>
      </c>
      <c r="R19" s="16">
        <v>0.0</v>
      </c>
      <c r="S19" s="16"/>
      <c r="T19" s="4">
        <f t="shared" ref="T19:X19" si="41">N19*N19</f>
        <v>0.004042067656</v>
      </c>
      <c r="U19" s="4">
        <f t="shared" si="41"/>
        <v>0</v>
      </c>
      <c r="V19" s="4">
        <f t="shared" si="41"/>
        <v>0.001357224917</v>
      </c>
      <c r="W19" s="4">
        <f t="shared" si="41"/>
        <v>0</v>
      </c>
      <c r="X19" s="4">
        <f t="shared" si="41"/>
        <v>0</v>
      </c>
      <c r="Y19" s="6"/>
      <c r="Z19" s="10">
        <f t="shared" si="9"/>
        <v>0.0027</v>
      </c>
      <c r="AB19" s="6">
        <f t="shared" si="10"/>
        <v>0.05747357736</v>
      </c>
      <c r="AC19" s="6"/>
      <c r="AD19" s="11">
        <f t="shared" si="11"/>
        <v>0.06479483049</v>
      </c>
    </row>
    <row r="20">
      <c r="A20" s="3" t="s">
        <v>36</v>
      </c>
      <c r="B20" s="9">
        <v>0.005111381268181271</v>
      </c>
      <c r="C20" s="3">
        <v>0.07664148796232274</v>
      </c>
      <c r="D20" s="9">
        <v>-0.008143937666893093</v>
      </c>
      <c r="E20" s="9">
        <v>0.02024512344689845</v>
      </c>
      <c r="F20" s="9">
        <v>0.01865736564474321</v>
      </c>
      <c r="G20" s="20"/>
      <c r="H20" s="3">
        <f t="shared" si="19"/>
        <v>-0.008143937667</v>
      </c>
      <c r="I20" s="4">
        <f t="shared" si="20"/>
        <v>0.02054865775</v>
      </c>
      <c r="J20" s="4">
        <f t="shared" si="21"/>
        <v>0.07664148796</v>
      </c>
      <c r="K20" s="20"/>
      <c r="L20" s="4">
        <f t="shared" si="5"/>
        <v>0.02250228413</v>
      </c>
      <c r="M20" s="16">
        <v>4.0</v>
      </c>
      <c r="N20" s="4">
        <f t="shared" si="30"/>
        <v>0.01739090286</v>
      </c>
      <c r="O20" s="16">
        <v>0.0</v>
      </c>
      <c r="P20" s="4">
        <f t="shared" si="39"/>
        <v>0.0306462218</v>
      </c>
      <c r="Q20" s="4">
        <f>L20-E20</f>
        <v>0.002257160684</v>
      </c>
      <c r="R20" s="4">
        <f t="shared" ref="R20:R21" si="43">L20-F20</f>
        <v>0.003844918486</v>
      </c>
      <c r="S20" s="16"/>
      <c r="T20" s="4">
        <f t="shared" ref="T20:X20" si="42">N20*N20</f>
        <v>0.0003024435024</v>
      </c>
      <c r="U20" s="4">
        <f t="shared" si="42"/>
        <v>0</v>
      </c>
      <c r="V20" s="4">
        <f t="shared" si="42"/>
        <v>0.0009391909105</v>
      </c>
      <c r="W20" s="4">
        <f t="shared" si="42"/>
        <v>0.000005094774354</v>
      </c>
      <c r="X20" s="4">
        <f t="shared" si="42"/>
        <v>0.00001478339817</v>
      </c>
      <c r="Y20" s="6"/>
      <c r="Z20" s="10">
        <f t="shared" si="9"/>
        <v>0.00032</v>
      </c>
      <c r="AB20" s="6">
        <f t="shared" si="10"/>
        <v>0.01715140316</v>
      </c>
      <c r="AC20" s="6"/>
      <c r="AD20" s="11">
        <f t="shared" si="11"/>
        <v>0.01580627556</v>
      </c>
    </row>
    <row r="21" ht="15.75" customHeight="1">
      <c r="A21" s="3" t="s">
        <v>37</v>
      </c>
      <c r="B21" s="9">
        <v>4.135784326511748E-4</v>
      </c>
      <c r="C21" s="3">
        <v>0.009994148374675616</v>
      </c>
      <c r="D21" s="9">
        <v>-0.009874576972521426</v>
      </c>
      <c r="E21" s="3">
        <v>0.007236342840864704</v>
      </c>
      <c r="F21" s="9">
        <v>-0.0036354277301684536</v>
      </c>
      <c r="G21" s="20"/>
      <c r="H21" s="3">
        <f t="shared" si="19"/>
        <v>-0.009874576973</v>
      </c>
      <c r="I21" s="4">
        <f t="shared" si="20"/>
        <v>0.0001030917985</v>
      </c>
      <c r="J21" s="4">
        <f t="shared" si="21"/>
        <v>0.009994148375</v>
      </c>
      <c r="K21" s="20"/>
      <c r="L21" s="4">
        <f t="shared" si="5"/>
        <v>0.0008268129891</v>
      </c>
      <c r="M21" s="16">
        <v>3.0</v>
      </c>
      <c r="N21" s="4">
        <f t="shared" si="30"/>
        <v>0.0004132345564</v>
      </c>
      <c r="O21" s="16">
        <v>0.0</v>
      </c>
      <c r="P21" s="4">
        <f t="shared" si="39"/>
        <v>0.01070138996</v>
      </c>
      <c r="Q21" s="16">
        <v>0.0</v>
      </c>
      <c r="R21" s="4">
        <f t="shared" si="43"/>
        <v>0.004462240719</v>
      </c>
      <c r="S21" s="16"/>
      <c r="T21" s="4">
        <f t="shared" ref="T21:X21" si="44">N21*N21</f>
        <v>0.0000001707627986</v>
      </c>
      <c r="U21" s="4">
        <f t="shared" si="44"/>
        <v>0</v>
      </c>
      <c r="V21" s="4">
        <f t="shared" si="44"/>
        <v>0.0001145197471</v>
      </c>
      <c r="W21" s="4">
        <f t="shared" si="44"/>
        <v>0</v>
      </c>
      <c r="X21" s="4">
        <f t="shared" si="44"/>
        <v>0.00001991159224</v>
      </c>
      <c r="Y21" s="6"/>
      <c r="Z21" s="10">
        <f t="shared" si="9"/>
        <v>0.00005</v>
      </c>
      <c r="AB21" s="6">
        <f t="shared" si="10"/>
        <v>-0.01375353981</v>
      </c>
      <c r="AC21" s="6"/>
      <c r="AD21" s="11">
        <f t="shared" si="11"/>
        <v>0.006909567595</v>
      </c>
    </row>
    <row r="22" ht="15.75" customHeight="1">
      <c r="A22" s="3" t="s">
        <v>38</v>
      </c>
      <c r="B22" s="9">
        <v>-0.013767204073429984</v>
      </c>
      <c r="C22" s="3">
        <v>0.05578793936343873</v>
      </c>
      <c r="D22" s="9">
        <v>-0.06112301124394621</v>
      </c>
      <c r="E22" s="3">
        <v>0.01342610200859739</v>
      </c>
      <c r="F22" s="3">
        <v>0.012282751776868975</v>
      </c>
      <c r="G22" s="20"/>
      <c r="H22" s="3">
        <f t="shared" si="19"/>
        <v>-0.06112301124</v>
      </c>
      <c r="I22" s="4">
        <f t="shared" si="20"/>
        <v>0.001970520523</v>
      </c>
      <c r="J22" s="4">
        <f t="shared" si="21"/>
        <v>0.05578793936</v>
      </c>
      <c r="K22" s="20"/>
      <c r="L22" s="4">
        <f t="shared" si="5"/>
        <v>0.001321315566</v>
      </c>
      <c r="M22" s="16">
        <v>2.0</v>
      </c>
      <c r="N22" s="4">
        <f t="shared" si="30"/>
        <v>0.01508851964</v>
      </c>
      <c r="O22" s="16">
        <v>0.0</v>
      </c>
      <c r="P22" s="4">
        <f t="shared" si="39"/>
        <v>0.06244432681</v>
      </c>
      <c r="Q22" s="16">
        <v>0.0</v>
      </c>
      <c r="R22" s="16">
        <v>0.0</v>
      </c>
      <c r="S22" s="16"/>
      <c r="T22" s="4">
        <f t="shared" ref="T22:X22" si="45">N22*N22</f>
        <v>0.0002276634249</v>
      </c>
      <c r="U22" s="4">
        <f t="shared" si="45"/>
        <v>0</v>
      </c>
      <c r="V22" s="4">
        <f t="shared" si="45"/>
        <v>0.003899293951</v>
      </c>
      <c r="W22" s="4">
        <f t="shared" si="45"/>
        <v>0</v>
      </c>
      <c r="X22" s="4">
        <f t="shared" si="45"/>
        <v>0</v>
      </c>
      <c r="Y22" s="6"/>
      <c r="Z22" s="10">
        <f t="shared" si="9"/>
        <v>0.00207</v>
      </c>
      <c r="AB22" s="6">
        <f t="shared" si="10"/>
        <v>0.1685290102</v>
      </c>
      <c r="AC22" s="6"/>
      <c r="AD22" s="11">
        <f t="shared" si="11"/>
        <v>0.1541772883</v>
      </c>
    </row>
    <row r="23" ht="15.75" customHeight="1">
      <c r="A23" s="3" t="s">
        <v>39</v>
      </c>
      <c r="B23" s="9">
        <v>-0.03964651588920817</v>
      </c>
      <c r="C23" s="19">
        <v>0.003663569287160186</v>
      </c>
      <c r="D23" s="19">
        <v>0.0038738889187817697</v>
      </c>
      <c r="E23" s="19">
        <v>-0.004702709282457298</v>
      </c>
      <c r="F23" s="19">
        <v>0.011928870763513427</v>
      </c>
      <c r="G23" s="20"/>
      <c r="H23" s="3">
        <f t="shared" si="19"/>
        <v>-0.03964651589</v>
      </c>
      <c r="I23" s="4">
        <f t="shared" si="20"/>
        <v>0.001342387075</v>
      </c>
      <c r="J23" s="4">
        <f t="shared" si="21"/>
        <v>0.01192887076</v>
      </c>
      <c r="K23" s="20"/>
      <c r="L23" s="4">
        <f t="shared" si="5"/>
        <v>-0.00497657924</v>
      </c>
      <c r="M23" s="16">
        <v>1.0</v>
      </c>
      <c r="N23" s="4">
        <f t="shared" si="30"/>
        <v>0.03466993665</v>
      </c>
      <c r="O23" s="16">
        <v>0.0</v>
      </c>
      <c r="P23" s="16">
        <v>0.0</v>
      </c>
      <c r="Q23" s="16">
        <v>0.0</v>
      </c>
      <c r="R23" s="16">
        <v>0.0</v>
      </c>
      <c r="S23" s="16"/>
      <c r="T23" s="4">
        <f t="shared" ref="T23:X23" si="46">N23*N23</f>
        <v>0.001202004507</v>
      </c>
      <c r="U23" s="4">
        <f t="shared" si="46"/>
        <v>0</v>
      </c>
      <c r="V23" s="4">
        <f t="shared" si="46"/>
        <v>0</v>
      </c>
      <c r="W23" s="4">
        <f t="shared" si="46"/>
        <v>0</v>
      </c>
      <c r="X23" s="4">
        <f t="shared" si="46"/>
        <v>0</v>
      </c>
      <c r="Y23" s="6"/>
      <c r="Z23" s="10">
        <f t="shared" si="9"/>
        <v>0.00121</v>
      </c>
      <c r="AB23" s="6">
        <f t="shared" si="10"/>
        <v>0.1014345804</v>
      </c>
      <c r="AC23" s="6"/>
      <c r="AD23" s="11">
        <f t="shared" si="11"/>
        <v>-0.2572984906</v>
      </c>
    </row>
    <row r="24" ht="15.75" customHeight="1">
      <c r="A24" s="3" t="s">
        <v>40</v>
      </c>
      <c r="B24" s="9">
        <v>0.02922274634667782</v>
      </c>
      <c r="C24" s="3">
        <v>0.27964340674572147</v>
      </c>
      <c r="D24" s="9">
        <v>0.05779270405144168</v>
      </c>
      <c r="E24" s="3">
        <v>0.13716031438275914</v>
      </c>
      <c r="F24" s="9">
        <v>0.07992893037818456</v>
      </c>
      <c r="G24" s="20"/>
      <c r="H24" s="3">
        <f t="shared" si="19"/>
        <v>0.02922274635</v>
      </c>
      <c r="I24" s="4">
        <f t="shared" si="20"/>
        <v>0.1140115721</v>
      </c>
      <c r="J24" s="4">
        <f t="shared" si="21"/>
        <v>0.2796434067</v>
      </c>
      <c r="K24" s="20"/>
      <c r="L24" s="4">
        <f t="shared" si="5"/>
        <v>0.1167496204</v>
      </c>
      <c r="M24" s="16">
        <v>3.0</v>
      </c>
      <c r="N24" s="4">
        <f t="shared" si="30"/>
        <v>0.08752687403</v>
      </c>
      <c r="O24" s="16">
        <v>0.0</v>
      </c>
      <c r="P24" s="4">
        <f>L24-D24</f>
        <v>0.05895691633</v>
      </c>
      <c r="Q24" s="16">
        <v>0.0</v>
      </c>
      <c r="R24" s="4">
        <f t="shared" ref="R24:R25" si="48">L24-F24</f>
        <v>0.03682069</v>
      </c>
      <c r="S24" s="16"/>
      <c r="T24" s="4">
        <f t="shared" ref="T24:X24" si="47">N24*N24</f>
        <v>0.007660953678</v>
      </c>
      <c r="U24" s="4">
        <f t="shared" si="47"/>
        <v>0</v>
      </c>
      <c r="V24" s="4">
        <f t="shared" si="47"/>
        <v>0.003475917983</v>
      </c>
      <c r="W24" s="4">
        <f t="shared" si="47"/>
        <v>0</v>
      </c>
      <c r="X24" s="4">
        <f t="shared" si="47"/>
        <v>0.001355763212</v>
      </c>
      <c r="Y24" s="6"/>
      <c r="Z24" s="10">
        <f t="shared" si="9"/>
        <v>0.00417</v>
      </c>
      <c r="AB24" s="6">
        <f t="shared" si="10"/>
        <v>0.05217134747</v>
      </c>
      <c r="AC24" s="6"/>
      <c r="AD24" s="11">
        <f t="shared" si="11"/>
        <v>0.03040238001</v>
      </c>
    </row>
    <row r="25" ht="15.75" customHeight="1">
      <c r="A25" s="3" t="s">
        <v>41</v>
      </c>
      <c r="B25" s="9">
        <v>-0.03181939966673737</v>
      </c>
      <c r="C25" s="19">
        <v>0.08087828298018683</v>
      </c>
      <c r="D25" s="19">
        <v>0.031645544775631966</v>
      </c>
      <c r="E25" s="9">
        <v>0.003513877995376275</v>
      </c>
      <c r="F25" s="9">
        <v>0.012233957020108219</v>
      </c>
      <c r="G25" s="20"/>
      <c r="H25" s="3">
        <f t="shared" si="19"/>
        <v>-0.03181939967</v>
      </c>
      <c r="I25" s="4">
        <f t="shared" si="20"/>
        <v>0.02000660651</v>
      </c>
      <c r="J25" s="4">
        <f t="shared" si="21"/>
        <v>0.08087828298</v>
      </c>
      <c r="K25" s="20"/>
      <c r="L25" s="4">
        <f t="shared" si="5"/>
        <v>0.01929045262</v>
      </c>
      <c r="M25" s="16">
        <v>3.0</v>
      </c>
      <c r="N25" s="4">
        <f t="shared" si="30"/>
        <v>0.05110985229</v>
      </c>
      <c r="O25" s="16">
        <v>0.0</v>
      </c>
      <c r="P25" s="16">
        <v>0.0</v>
      </c>
      <c r="Q25" s="4">
        <f>L25-E25</f>
        <v>0.01577657463</v>
      </c>
      <c r="R25" s="4">
        <f t="shared" si="48"/>
        <v>0.007056495601</v>
      </c>
      <c r="S25" s="16"/>
      <c r="T25" s="4">
        <f t="shared" ref="T25:X25" si="49">N25*N25</f>
        <v>0.002612217001</v>
      </c>
      <c r="U25" s="4">
        <f t="shared" si="49"/>
        <v>0</v>
      </c>
      <c r="V25" s="4">
        <f t="shared" si="49"/>
        <v>0</v>
      </c>
      <c r="W25" s="4">
        <f t="shared" si="49"/>
        <v>0.0002489003069</v>
      </c>
      <c r="X25" s="4">
        <f t="shared" si="49"/>
        <v>0.00004979413016</v>
      </c>
      <c r="Y25" s="6"/>
      <c r="Z25" s="10">
        <f t="shared" si="9"/>
        <v>0.00098</v>
      </c>
      <c r="AB25" s="6">
        <f t="shared" si="10"/>
        <v>0.08010490787</v>
      </c>
      <c r="AC25" s="6"/>
      <c r="AD25" s="11">
        <f t="shared" si="11"/>
        <v>0.2788941452</v>
      </c>
    </row>
    <row r="26" ht="15.75" customHeight="1">
      <c r="A26" s="3" t="s">
        <v>42</v>
      </c>
      <c r="B26" s="9">
        <v>0.002035784263889765</v>
      </c>
      <c r="C26" s="3">
        <v>0.05828885929503447</v>
      </c>
      <c r="D26" s="9">
        <v>-0.013241743476139654</v>
      </c>
      <c r="E26" s="3">
        <v>0.10549811847259628</v>
      </c>
      <c r="F26" s="3">
        <v>0.06829105458556088</v>
      </c>
      <c r="G26" s="20"/>
      <c r="H26" s="3">
        <f t="shared" si="19"/>
        <v>-0.01324174348</v>
      </c>
      <c r="I26" s="4">
        <f t="shared" si="20"/>
        <v>0.05615573462</v>
      </c>
      <c r="J26" s="4">
        <f t="shared" si="21"/>
        <v>0.1054981185</v>
      </c>
      <c r="K26" s="20"/>
      <c r="L26" s="4">
        <f t="shared" si="5"/>
        <v>0.04417441463</v>
      </c>
      <c r="M26" s="16">
        <v>2.0</v>
      </c>
      <c r="N26" s="4">
        <f t="shared" si="30"/>
        <v>0.04213863036</v>
      </c>
      <c r="O26" s="16">
        <v>0.0</v>
      </c>
      <c r="P26" s="4">
        <f>L26-D26</f>
        <v>0.0574161581</v>
      </c>
      <c r="Q26" s="16">
        <v>0.0</v>
      </c>
      <c r="R26" s="16">
        <v>0.0</v>
      </c>
      <c r="S26" s="16"/>
      <c r="T26" s="4">
        <f t="shared" ref="T26:X26" si="50">N26*N26</f>
        <v>0.001775664169</v>
      </c>
      <c r="U26" s="4">
        <f t="shared" si="50"/>
        <v>0</v>
      </c>
      <c r="V26" s="4">
        <f t="shared" si="50"/>
        <v>0.003296615211</v>
      </c>
      <c r="W26" s="4">
        <f t="shared" si="50"/>
        <v>0</v>
      </c>
      <c r="X26" s="4">
        <f t="shared" si="50"/>
        <v>0</v>
      </c>
      <c r="Y26" s="6"/>
      <c r="Z26" s="10">
        <f t="shared" si="9"/>
        <v>0.00254</v>
      </c>
      <c r="AB26" s="6">
        <f t="shared" si="10"/>
        <v>0.03719374397</v>
      </c>
      <c r="AC26" s="6"/>
      <c r="AD26" s="11">
        <f t="shared" si="11"/>
        <v>0.02407625877</v>
      </c>
    </row>
    <row r="27" ht="15.75" customHeight="1">
      <c r="A27" s="3" t="s">
        <v>43</v>
      </c>
      <c r="B27" s="9">
        <v>0.022344743577451653</v>
      </c>
      <c r="C27" s="19">
        <v>0.15867889427480428</v>
      </c>
      <c r="D27" s="19">
        <v>0.19303980578321447</v>
      </c>
      <c r="E27" s="9">
        <v>0.07793334290998176</v>
      </c>
      <c r="F27" s="19">
        <v>0.14471793517725054</v>
      </c>
      <c r="G27" s="20"/>
      <c r="H27" s="3">
        <f t="shared" si="19"/>
        <v>0.02234474358</v>
      </c>
      <c r="I27" s="4">
        <f t="shared" si="20"/>
        <v>0.1302763331</v>
      </c>
      <c r="J27" s="4">
        <f t="shared" si="21"/>
        <v>0.1930398058</v>
      </c>
      <c r="K27" s="20"/>
      <c r="L27" s="4">
        <f t="shared" si="5"/>
        <v>0.1193429443</v>
      </c>
      <c r="M27" s="16">
        <v>2.0</v>
      </c>
      <c r="N27" s="4">
        <f t="shared" si="30"/>
        <v>0.09699820077</v>
      </c>
      <c r="O27" s="16">
        <v>0.0</v>
      </c>
      <c r="P27" s="16">
        <v>0.0</v>
      </c>
      <c r="Q27" s="4">
        <f t="shared" ref="Q27:Q31" si="52">L27-E27</f>
        <v>0.04140960143</v>
      </c>
      <c r="R27" s="16">
        <v>0.0</v>
      </c>
      <c r="S27" s="16"/>
      <c r="T27" s="4">
        <f t="shared" ref="T27:X27" si="51">N27*N27</f>
        <v>0.009408650952</v>
      </c>
      <c r="U27" s="4">
        <f t="shared" si="51"/>
        <v>0</v>
      </c>
      <c r="V27" s="4">
        <f t="shared" si="51"/>
        <v>0</v>
      </c>
      <c r="W27" s="4">
        <f t="shared" si="51"/>
        <v>0.001714755091</v>
      </c>
      <c r="X27" s="4">
        <f t="shared" si="51"/>
        <v>0</v>
      </c>
      <c r="Y27" s="6"/>
      <c r="Z27" s="10">
        <f t="shared" si="9"/>
        <v>0.00557</v>
      </c>
      <c r="AB27" s="6">
        <f t="shared" si="10"/>
        <v>0.03848866413</v>
      </c>
      <c r="AC27" s="6"/>
      <c r="AD27" s="11">
        <f t="shared" si="11"/>
        <v>0.07147133425</v>
      </c>
    </row>
    <row r="28" ht="15.75" customHeight="1">
      <c r="A28" s="3" t="s">
        <v>44</v>
      </c>
      <c r="B28" s="9">
        <v>-0.041211861850101304</v>
      </c>
      <c r="C28" s="19">
        <v>0.1676732098811988</v>
      </c>
      <c r="D28" s="9">
        <v>0.052030179737822556</v>
      </c>
      <c r="E28" s="9">
        <v>0.009147836481491431</v>
      </c>
      <c r="F28" s="19">
        <v>0.08521245793455318</v>
      </c>
      <c r="G28" s="20"/>
      <c r="H28" s="3">
        <f t="shared" si="19"/>
        <v>-0.04121186185</v>
      </c>
      <c r="I28" s="4">
        <f t="shared" si="20"/>
        <v>0.06085858218</v>
      </c>
      <c r="J28" s="4">
        <f t="shared" si="21"/>
        <v>0.1676732099</v>
      </c>
      <c r="K28" s="20"/>
      <c r="L28" s="4">
        <f t="shared" si="5"/>
        <v>0.05457036444</v>
      </c>
      <c r="M28" s="16">
        <v>3.0</v>
      </c>
      <c r="N28" s="4">
        <f t="shared" si="30"/>
        <v>0.09578222629</v>
      </c>
      <c r="O28" s="16">
        <v>0.0</v>
      </c>
      <c r="P28" s="4">
        <f t="shared" ref="P28:P31" si="54">L28-D28</f>
        <v>0.002540184699</v>
      </c>
      <c r="Q28" s="4">
        <f t="shared" si="52"/>
        <v>0.04542252796</v>
      </c>
      <c r="R28" s="16">
        <v>0.0</v>
      </c>
      <c r="S28" s="16"/>
      <c r="T28" s="4">
        <f t="shared" ref="T28:X28" si="53">N28*N28</f>
        <v>0.009174234873</v>
      </c>
      <c r="U28" s="4">
        <f t="shared" si="53"/>
        <v>0</v>
      </c>
      <c r="V28" s="4">
        <f t="shared" si="53"/>
        <v>0.000006452538306</v>
      </c>
      <c r="W28" s="4">
        <f t="shared" si="53"/>
        <v>0.002063206046</v>
      </c>
      <c r="X28" s="4">
        <f t="shared" si="53"/>
        <v>0</v>
      </c>
      <c r="Y28" s="6"/>
      <c r="Z28" s="10">
        <f t="shared" si="9"/>
        <v>0.00375</v>
      </c>
      <c r="AB28" s="6">
        <f t="shared" si="10"/>
        <v>0.04400764971</v>
      </c>
      <c r="AC28" s="6"/>
      <c r="AD28" s="11">
        <f t="shared" si="11"/>
        <v>0.4099329943</v>
      </c>
    </row>
    <row r="29" ht="15.75" customHeight="1">
      <c r="A29" s="3" t="s">
        <v>45</v>
      </c>
      <c r="B29" s="9">
        <v>-0.038516054803212345</v>
      </c>
      <c r="C29" s="19">
        <v>0.052932000650803446</v>
      </c>
      <c r="D29" s="9">
        <v>0.004029714639899814</v>
      </c>
      <c r="E29" s="9">
        <v>-0.01157045081959786</v>
      </c>
      <c r="F29" s="19">
        <v>0.10504392789991601</v>
      </c>
      <c r="G29" s="20"/>
      <c r="H29" s="3">
        <f t="shared" si="19"/>
        <v>-0.0385160548</v>
      </c>
      <c r="I29" s="4">
        <f t="shared" si="20"/>
        <v>0.03722499511</v>
      </c>
      <c r="J29" s="4">
        <f t="shared" si="21"/>
        <v>0.1050439279</v>
      </c>
      <c r="K29" s="20"/>
      <c r="L29" s="4">
        <f t="shared" si="5"/>
        <v>0.02238382751</v>
      </c>
      <c r="M29" s="16">
        <v>3.0</v>
      </c>
      <c r="N29" s="4">
        <f t="shared" si="30"/>
        <v>0.06089988232</v>
      </c>
      <c r="O29" s="16">
        <v>0.0</v>
      </c>
      <c r="P29" s="4">
        <f t="shared" si="54"/>
        <v>0.01835411287</v>
      </c>
      <c r="Q29" s="4">
        <f t="shared" si="52"/>
        <v>0.03395427833</v>
      </c>
      <c r="R29" s="16">
        <v>0.0</v>
      </c>
      <c r="S29" s="16"/>
      <c r="T29" s="4">
        <f t="shared" ref="T29:X29" si="55">N29*N29</f>
        <v>0.003708795666</v>
      </c>
      <c r="U29" s="4">
        <f t="shared" si="55"/>
        <v>0</v>
      </c>
      <c r="V29" s="4">
        <f t="shared" si="55"/>
        <v>0.0003368734594</v>
      </c>
      <c r="W29" s="4">
        <f t="shared" si="55"/>
        <v>0.001152893017</v>
      </c>
      <c r="X29" s="4">
        <f t="shared" si="55"/>
        <v>0</v>
      </c>
      <c r="Y29" s="6"/>
      <c r="Z29" s="10">
        <f t="shared" si="9"/>
        <v>0.00174</v>
      </c>
      <c r="AB29" s="6">
        <f t="shared" si="10"/>
        <v>0.01656449863</v>
      </c>
      <c r="AC29" s="6"/>
      <c r="AD29" s="11">
        <f t="shared" si="11"/>
        <v>-0.1503830773</v>
      </c>
    </row>
    <row r="30" ht="15.75" customHeight="1">
      <c r="A30" s="22" t="s">
        <v>46</v>
      </c>
      <c r="B30" s="9">
        <v>-0.049871258932452596</v>
      </c>
      <c r="C30" s="19">
        <v>0.17682681457547825</v>
      </c>
      <c r="D30" s="9">
        <v>0.020508660404619582</v>
      </c>
      <c r="E30" s="9">
        <v>0.00751195694498041</v>
      </c>
      <c r="F30" s="9">
        <v>0.0036129087054357447</v>
      </c>
      <c r="G30" s="20"/>
      <c r="H30" s="3">
        <f t="shared" si="19"/>
        <v>-0.04987125893</v>
      </c>
      <c r="I30" s="4">
        <f t="shared" si="20"/>
        <v>0.02756138152</v>
      </c>
      <c r="J30" s="4">
        <f t="shared" si="21"/>
        <v>0.1768268146</v>
      </c>
      <c r="K30" s="20"/>
      <c r="L30" s="4">
        <f t="shared" si="5"/>
        <v>0.03171781634</v>
      </c>
      <c r="M30" s="23">
        <v>4.0</v>
      </c>
      <c r="N30" s="4">
        <f t="shared" si="30"/>
        <v>0.08158907527</v>
      </c>
      <c r="O30" s="16">
        <v>0.0</v>
      </c>
      <c r="P30" s="4">
        <f t="shared" si="54"/>
        <v>0.01120915593</v>
      </c>
      <c r="Q30" s="4">
        <f t="shared" si="52"/>
        <v>0.02420585939</v>
      </c>
      <c r="R30" s="4">
        <f t="shared" ref="R30:R31" si="57">L30-F30</f>
        <v>0.02810490763</v>
      </c>
      <c r="S30" s="23"/>
      <c r="T30" s="4">
        <f t="shared" ref="T30:X30" si="56">N30*N30</f>
        <v>0.006656777204</v>
      </c>
      <c r="U30" s="4">
        <f t="shared" si="56"/>
        <v>0</v>
      </c>
      <c r="V30" s="4">
        <f t="shared" si="56"/>
        <v>0.0001256451768</v>
      </c>
      <c r="W30" s="4">
        <f t="shared" si="56"/>
        <v>0.000585923629</v>
      </c>
      <c r="X30" s="4">
        <f t="shared" si="56"/>
        <v>0.0007898858331</v>
      </c>
      <c r="Y30" s="6"/>
      <c r="Z30" s="10">
        <f t="shared" si="9"/>
        <v>0.00204</v>
      </c>
      <c r="AB30" s="6">
        <f t="shared" si="10"/>
        <v>0.5646420008</v>
      </c>
      <c r="AC30" s="6"/>
      <c r="AD30" s="11">
        <f t="shared" si="11"/>
        <v>0.2715670517</v>
      </c>
    </row>
    <row r="31" ht="15.75" customHeight="1">
      <c r="A31" s="3" t="s">
        <v>47</v>
      </c>
      <c r="B31" s="9">
        <v>0.006625409366572296</v>
      </c>
      <c r="C31" s="19">
        <v>0.1815856654786533</v>
      </c>
      <c r="D31" s="9">
        <v>0.013445897890415143</v>
      </c>
      <c r="E31" s="9">
        <v>0.048410244504479595</v>
      </c>
      <c r="F31" s="9">
        <v>0.06191828523888349</v>
      </c>
      <c r="G31" s="20"/>
      <c r="H31" s="3">
        <f t="shared" si="19"/>
        <v>0.006625409367</v>
      </c>
      <c r="I31" s="4">
        <f t="shared" si="20"/>
        <v>0.06089112255</v>
      </c>
      <c r="J31" s="4">
        <f t="shared" si="21"/>
        <v>0.1815856655</v>
      </c>
      <c r="K31" s="16"/>
      <c r="L31" s="4">
        <f t="shared" si="5"/>
        <v>0.0623971005</v>
      </c>
      <c r="M31" s="16">
        <v>4.0</v>
      </c>
      <c r="N31" s="4">
        <f t="shared" si="30"/>
        <v>0.05577169113</v>
      </c>
      <c r="O31" s="16">
        <v>0.0</v>
      </c>
      <c r="P31" s="4">
        <f t="shared" si="54"/>
        <v>0.04895120261</v>
      </c>
      <c r="Q31" s="4">
        <f t="shared" si="52"/>
        <v>0.01398685599</v>
      </c>
      <c r="R31" s="4">
        <f t="shared" si="57"/>
        <v>0.0004788152569</v>
      </c>
      <c r="S31" s="16"/>
      <c r="T31" s="4">
        <f t="shared" ref="T31:X31" si="58">N31*N31</f>
        <v>0.003110481531</v>
      </c>
      <c r="U31" s="4">
        <f t="shared" si="58"/>
        <v>0</v>
      </c>
      <c r="V31" s="4">
        <f t="shared" si="58"/>
        <v>0.002396220237</v>
      </c>
      <c r="W31" s="4">
        <f t="shared" si="58"/>
        <v>0.0001956321405</v>
      </c>
      <c r="X31" s="4">
        <f t="shared" si="58"/>
        <v>0.0000002292640503</v>
      </c>
      <c r="Y31" s="6"/>
      <c r="Z31" s="10">
        <f t="shared" si="9"/>
        <v>0.00143</v>
      </c>
      <c r="AB31" s="6">
        <f t="shared" si="10"/>
        <v>0.02309495482</v>
      </c>
      <c r="AC31" s="6"/>
      <c r="AD31" s="11">
        <f t="shared" si="11"/>
        <v>0.02953920218</v>
      </c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4"/>
      <c r="Z32" s="24"/>
      <c r="AA32" s="24"/>
      <c r="AB32" s="24"/>
      <c r="AC32" s="24"/>
      <c r="AD32" s="24"/>
      <c r="AE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f>AVERAGE(Z2:Z31)</f>
        <v>0.003004666667</v>
      </c>
      <c r="AA34" s="24"/>
      <c r="AB34" s="24"/>
      <c r="AC34" s="24"/>
      <c r="AD34" s="24"/>
      <c r="AE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ht="15.75" customHeight="1">
      <c r="G37" s="2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3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25"/>
    <col customWidth="1" min="2" max="26" width="7.63"/>
  </cols>
  <sheetData>
    <row r="1">
      <c r="A1" s="18" t="s">
        <v>48</v>
      </c>
      <c r="B1" s="18" t="s">
        <v>49</v>
      </c>
      <c r="J1" s="8" t="s">
        <v>49</v>
      </c>
      <c r="N1" s="8" t="s">
        <v>50</v>
      </c>
    </row>
    <row r="2">
      <c r="A2" s="3" t="s">
        <v>37</v>
      </c>
      <c r="B2" s="18">
        <v>-0.013753539806355377</v>
      </c>
      <c r="D2" s="8">
        <v>5.0E-5</v>
      </c>
      <c r="G2" s="25">
        <v>4.0E-5</v>
      </c>
      <c r="J2" s="10">
        <v>1.8E-4</v>
      </c>
      <c r="L2" s="26">
        <v>0.00314</v>
      </c>
      <c r="N2" s="10">
        <v>0.0013</v>
      </c>
    </row>
    <row r="3">
      <c r="A3" s="3" t="s">
        <v>29</v>
      </c>
      <c r="B3" s="18">
        <v>2.878206869004991E-4</v>
      </c>
      <c r="D3" s="8">
        <v>4.0E-5</v>
      </c>
      <c r="G3" s="27">
        <v>5.0E-5</v>
      </c>
      <c r="J3" s="10">
        <v>0.00222</v>
      </c>
      <c r="L3" s="28">
        <v>9.8E-4</v>
      </c>
      <c r="N3" s="10">
        <v>0.00106</v>
      </c>
    </row>
    <row r="4">
      <c r="A4" s="3" t="s">
        <v>27</v>
      </c>
      <c r="B4" s="18">
        <v>0.004607697054544887</v>
      </c>
      <c r="D4" s="8">
        <v>4.9E-4</v>
      </c>
      <c r="G4" s="27">
        <v>0.00207</v>
      </c>
      <c r="J4" s="10">
        <v>4.9E-4</v>
      </c>
      <c r="L4" s="29">
        <v>4.0E-5</v>
      </c>
      <c r="N4" s="10">
        <v>0.0373</v>
      </c>
    </row>
    <row r="5">
      <c r="A5" s="3" t="s">
        <v>21</v>
      </c>
      <c r="B5" s="18">
        <v>0.005194104241603887</v>
      </c>
      <c r="D5" s="8">
        <v>1.8E-4</v>
      </c>
      <c r="G5" s="27">
        <v>0.0025</v>
      </c>
      <c r="J5" s="10">
        <v>0.00192</v>
      </c>
      <c r="L5" s="28">
        <v>1.8E-4</v>
      </c>
      <c r="N5" s="10">
        <v>9.8E-4</v>
      </c>
    </row>
    <row r="6">
      <c r="A6" s="3" t="s">
        <v>33</v>
      </c>
      <c r="B6" s="18">
        <v>0.006704579818814779</v>
      </c>
      <c r="D6" s="8">
        <v>2.0E-4</v>
      </c>
      <c r="G6" s="27">
        <v>9.8E-4</v>
      </c>
      <c r="J6" s="10">
        <v>4.0E-5</v>
      </c>
      <c r="L6" s="29">
        <v>0.0027</v>
      </c>
      <c r="N6" s="10">
        <v>0.00222</v>
      </c>
    </row>
    <row r="7">
      <c r="A7" s="3" t="s">
        <v>32</v>
      </c>
      <c r="B7" s="18">
        <v>0.015254494516105471</v>
      </c>
      <c r="D7" s="8">
        <v>0.00314</v>
      </c>
      <c r="G7" s="27">
        <v>0.00417</v>
      </c>
      <c r="J7" s="10">
        <v>0.00435</v>
      </c>
      <c r="L7" s="28">
        <v>4.9E-4</v>
      </c>
      <c r="N7" s="10">
        <v>2.0E-4</v>
      </c>
    </row>
    <row r="8">
      <c r="A8" s="3" t="s">
        <v>45</v>
      </c>
      <c r="B8" s="18">
        <v>0.016564498632018417</v>
      </c>
      <c r="D8" s="8">
        <v>0.00174</v>
      </c>
      <c r="G8" s="27">
        <v>0.00106</v>
      </c>
      <c r="J8" s="9">
        <v>0.00314</v>
      </c>
      <c r="L8" s="29">
        <v>0.00192</v>
      </c>
      <c r="N8" s="10">
        <v>0.00121</v>
      </c>
    </row>
    <row r="9">
      <c r="A9" s="3" t="s">
        <v>19</v>
      </c>
      <c r="B9" s="18">
        <v>0.01698951466237542</v>
      </c>
      <c r="D9" s="8">
        <v>7.6E-4</v>
      </c>
      <c r="G9" s="27">
        <v>3.2E-4</v>
      </c>
      <c r="J9" s="10">
        <v>2.0E-4</v>
      </c>
      <c r="L9" s="28">
        <v>0.00222</v>
      </c>
      <c r="N9" s="10">
        <v>9.8E-4</v>
      </c>
    </row>
    <row r="10">
      <c r="A10" s="3" t="s">
        <v>36</v>
      </c>
      <c r="B10" s="18">
        <v>0.017151403155898453</v>
      </c>
      <c r="D10" s="8">
        <v>3.2E-4</v>
      </c>
      <c r="G10" s="27">
        <v>6.8E-4</v>
      </c>
      <c r="J10" s="10">
        <v>0.0027</v>
      </c>
      <c r="L10" s="29">
        <v>2.0E-4</v>
      </c>
      <c r="N10" s="10">
        <v>0.005569999999999999</v>
      </c>
    </row>
    <row r="11">
      <c r="A11" s="3" t="s">
        <v>28</v>
      </c>
      <c r="B11" s="18">
        <v>0.01999726879360684</v>
      </c>
      <c r="D11" s="8">
        <v>0.00192</v>
      </c>
      <c r="G11" s="27">
        <v>0.00254</v>
      </c>
      <c r="J11" s="10">
        <v>9.8E-4</v>
      </c>
      <c r="L11" s="28">
        <v>0.00435</v>
      </c>
      <c r="N11" s="10">
        <v>0.00143</v>
      </c>
    </row>
    <row r="12">
      <c r="A12" s="3" t="s">
        <v>47</v>
      </c>
      <c r="B12" s="18">
        <v>0.023094954817999183</v>
      </c>
      <c r="G12" s="8">
        <f>AVERAGE(G2:G11)</f>
        <v>0.001441</v>
      </c>
      <c r="J12" s="8">
        <f>AVERAGE(J2:J11)</f>
        <v>0.001622</v>
      </c>
      <c r="L12" s="8">
        <f>AVERAGE(L2:L11)</f>
        <v>0.001622</v>
      </c>
      <c r="N12" s="8">
        <f>AVERAGE(N2:N11)</f>
        <v>0.005225</v>
      </c>
    </row>
    <row r="13">
      <c r="A13" s="3" t="s">
        <v>23</v>
      </c>
      <c r="B13" s="18">
        <v>0.028316568458637403</v>
      </c>
      <c r="D13" s="8">
        <f>AVERAGE(D2:D11)</f>
        <v>0.000884</v>
      </c>
    </row>
    <row r="14">
      <c r="A14" s="3" t="s">
        <v>34</v>
      </c>
      <c r="B14" s="18">
        <v>0.031177657915978513</v>
      </c>
    </row>
    <row r="15">
      <c r="A15" s="3" t="s">
        <v>42</v>
      </c>
      <c r="B15" s="18">
        <v>0.03719374397444208</v>
      </c>
    </row>
    <row r="16">
      <c r="A16" s="3" t="s">
        <v>43</v>
      </c>
      <c r="B16" s="18">
        <v>0.03848866412568603</v>
      </c>
    </row>
    <row r="17">
      <c r="A17" s="3" t="s">
        <v>18</v>
      </c>
      <c r="B17" s="18">
        <v>0.03869474636414803</v>
      </c>
    </row>
    <row r="18">
      <c r="A18" s="3" t="s">
        <v>26</v>
      </c>
      <c r="B18" s="18">
        <v>0.04087909976399784</v>
      </c>
    </row>
    <row r="19">
      <c r="A19" s="3" t="s">
        <v>44</v>
      </c>
      <c r="B19" s="18">
        <v>0.04400764971338065</v>
      </c>
    </row>
    <row r="20">
      <c r="A20" s="3" t="s">
        <v>30</v>
      </c>
      <c r="B20" s="18">
        <v>0.049140672984899825</v>
      </c>
    </row>
    <row r="21" ht="15.75" customHeight="1">
      <c r="A21" s="3" t="s">
        <v>40</v>
      </c>
      <c r="B21" s="18">
        <v>0.05217134747418239</v>
      </c>
    </row>
    <row r="22" ht="15.75" customHeight="1">
      <c r="A22" s="3" t="s">
        <v>35</v>
      </c>
      <c r="B22" s="18">
        <v>0.057473577358051434</v>
      </c>
    </row>
    <row r="23" ht="15.75" customHeight="1">
      <c r="A23" s="3" t="s">
        <v>31</v>
      </c>
      <c r="B23" s="18">
        <v>0.07113265321984467</v>
      </c>
    </row>
    <row r="24" ht="15.75" customHeight="1">
      <c r="A24" s="3" t="s">
        <v>41</v>
      </c>
      <c r="B24" s="18">
        <v>0.08010490787152783</v>
      </c>
    </row>
    <row r="25" ht="15.75" customHeight="1">
      <c r="A25" s="3" t="s">
        <v>14</v>
      </c>
      <c r="B25" s="18">
        <v>0.08879026032055261</v>
      </c>
    </row>
    <row r="26" ht="15.75" customHeight="1">
      <c r="A26" s="3" t="s">
        <v>25</v>
      </c>
      <c r="B26" s="18">
        <v>0.08879261203251645</v>
      </c>
    </row>
    <row r="27" ht="15.75" customHeight="1">
      <c r="A27" s="3" t="s">
        <v>39</v>
      </c>
      <c r="B27" s="18">
        <v>0.10143458035449593</v>
      </c>
    </row>
    <row r="28" ht="15.75" customHeight="1">
      <c r="A28" s="3" t="s">
        <v>22</v>
      </c>
      <c r="B28" s="18">
        <v>0.11857367567567566</v>
      </c>
    </row>
    <row r="29" ht="15.75" customHeight="1">
      <c r="A29" s="3" t="s">
        <v>38</v>
      </c>
      <c r="B29" s="18">
        <v>0.1685290102416829</v>
      </c>
    </row>
    <row r="30" ht="15.75" customHeight="1">
      <c r="A30" s="3" t="s">
        <v>20</v>
      </c>
      <c r="B30" s="18">
        <v>0.32267935900182887</v>
      </c>
    </row>
    <row r="31" ht="15.75" customHeight="1">
      <c r="A31" s="3" t="s">
        <v>46</v>
      </c>
      <c r="B31" s="18">
        <v>0.5646420007598726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25"/>
    <col customWidth="1" min="2" max="26" width="7.63"/>
  </cols>
  <sheetData>
    <row r="1">
      <c r="A1" s="15" t="s">
        <v>0</v>
      </c>
      <c r="B1" s="15" t="s">
        <v>9</v>
      </c>
    </row>
    <row r="2">
      <c r="A2" s="9" t="s">
        <v>39</v>
      </c>
      <c r="B2" s="15">
        <v>-0.2572984905772744</v>
      </c>
      <c r="C2" s="8">
        <v>0.00121</v>
      </c>
    </row>
    <row r="3">
      <c r="A3" s="9" t="s">
        <v>22</v>
      </c>
      <c r="B3" s="15">
        <v>-0.21666911764705882</v>
      </c>
      <c r="C3" s="8">
        <v>0.0373</v>
      </c>
    </row>
    <row r="4">
      <c r="A4" s="9" t="s">
        <v>45</v>
      </c>
      <c r="B4" s="15">
        <v>-0.150383077300049</v>
      </c>
      <c r="C4" s="8">
        <v>0.00174</v>
      </c>
    </row>
    <row r="5">
      <c r="A5" s="9" t="s">
        <v>26</v>
      </c>
      <c r="B5" s="15">
        <v>-0.08889727600243183</v>
      </c>
      <c r="C5" s="8">
        <v>0.00222</v>
      </c>
    </row>
    <row r="6">
      <c r="A6" s="9" t="s">
        <v>29</v>
      </c>
      <c r="B6" s="15">
        <v>2.7696428431107516E-4</v>
      </c>
      <c r="C6" s="8">
        <v>4.0E-5</v>
      </c>
    </row>
    <row r="7">
      <c r="A7" s="9" t="s">
        <v>27</v>
      </c>
      <c r="B7" s="15">
        <v>0.004186272872443723</v>
      </c>
      <c r="C7" s="8">
        <v>4.9E-4</v>
      </c>
    </row>
    <row r="8">
      <c r="A8" s="9" t="s">
        <v>21</v>
      </c>
      <c r="B8" s="15">
        <v>0.005152148100828753</v>
      </c>
      <c r="C8" s="8">
        <v>1.8E-4</v>
      </c>
    </row>
    <row r="9">
      <c r="A9" s="9" t="s">
        <v>37</v>
      </c>
      <c r="B9" s="15">
        <v>0.006909567595062324</v>
      </c>
      <c r="C9" s="8">
        <v>5.0E-5</v>
      </c>
    </row>
    <row r="10">
      <c r="A10" s="9" t="s">
        <v>23</v>
      </c>
      <c r="B10" s="15">
        <v>0.00906880639367765</v>
      </c>
      <c r="C10" s="8">
        <v>9.8E-4</v>
      </c>
    </row>
    <row r="11">
      <c r="A11" s="9" t="s">
        <v>32</v>
      </c>
      <c r="B11" s="15">
        <v>0.013272247917970569</v>
      </c>
      <c r="C11" s="8">
        <v>0.00314</v>
      </c>
    </row>
    <row r="12">
      <c r="A12" s="3" t="s">
        <v>36</v>
      </c>
      <c r="B12" s="18">
        <v>0.01580627556257376</v>
      </c>
      <c r="C12" s="17">
        <f>AVERAGE(C2:C11)</f>
        <v>0.004735</v>
      </c>
    </row>
    <row r="13">
      <c r="A13" s="3" t="s">
        <v>33</v>
      </c>
      <c r="B13" s="18">
        <v>0.016375564386877362</v>
      </c>
    </row>
    <row r="14">
      <c r="A14" s="3" t="s">
        <v>18</v>
      </c>
      <c r="B14" s="18">
        <v>0.02322564636581418</v>
      </c>
    </row>
    <row r="15">
      <c r="A15" s="3" t="s">
        <v>42</v>
      </c>
      <c r="B15" s="18">
        <v>0.024076258769105716</v>
      </c>
    </row>
    <row r="16">
      <c r="A16" s="3" t="s">
        <v>28</v>
      </c>
      <c r="B16" s="18">
        <v>0.02908348251312818</v>
      </c>
    </row>
    <row r="17">
      <c r="A17" s="3" t="s">
        <v>47</v>
      </c>
      <c r="B17" s="18">
        <v>0.029539202179978175</v>
      </c>
    </row>
    <row r="18">
      <c r="A18" s="3" t="s">
        <v>40</v>
      </c>
      <c r="B18" s="18">
        <v>0.03040238000886474</v>
      </c>
    </row>
    <row r="19">
      <c r="A19" s="3" t="s">
        <v>34</v>
      </c>
      <c r="B19" s="18">
        <v>0.051410697990047244</v>
      </c>
    </row>
    <row r="20">
      <c r="A20" s="3" t="s">
        <v>30</v>
      </c>
      <c r="B20" s="18">
        <v>0.06398450070875436</v>
      </c>
    </row>
    <row r="21" ht="15.75" customHeight="1">
      <c r="A21" s="3" t="s">
        <v>35</v>
      </c>
      <c r="B21" s="18">
        <v>0.06479483048609973</v>
      </c>
    </row>
    <row r="22" ht="15.75" customHeight="1">
      <c r="A22" s="3" t="s">
        <v>43</v>
      </c>
      <c r="B22" s="18">
        <v>0.07147133424564789</v>
      </c>
    </row>
    <row r="23" ht="15.75" customHeight="1">
      <c r="A23" s="3" t="s">
        <v>20</v>
      </c>
      <c r="B23" s="18">
        <v>0.11596633520604975</v>
      </c>
    </row>
    <row r="24" ht="15.75" customHeight="1">
      <c r="A24" s="3" t="s">
        <v>38</v>
      </c>
      <c r="B24" s="18">
        <v>0.15417728829070998</v>
      </c>
    </row>
    <row r="25" ht="15.75" customHeight="1">
      <c r="A25" s="3" t="s">
        <v>14</v>
      </c>
      <c r="B25" s="18">
        <v>0.18114795361696287</v>
      </c>
    </row>
    <row r="26" ht="15.75" customHeight="1">
      <c r="A26" s="3" t="s">
        <v>31</v>
      </c>
      <c r="B26" s="18">
        <v>0.1817750331933034</v>
      </c>
    </row>
    <row r="27" ht="15.75" customHeight="1">
      <c r="A27" s="3" t="s">
        <v>19</v>
      </c>
      <c r="B27" s="18">
        <v>0.23039701168834772</v>
      </c>
    </row>
    <row r="28" ht="15.75" customHeight="1">
      <c r="A28" s="3" t="s">
        <v>46</v>
      </c>
      <c r="B28" s="18">
        <v>0.2715670516939205</v>
      </c>
    </row>
    <row r="29" ht="15.75" customHeight="1">
      <c r="A29" s="3" t="s">
        <v>41</v>
      </c>
      <c r="B29" s="18">
        <v>0.27889414524053757</v>
      </c>
    </row>
    <row r="30" ht="15.75" customHeight="1">
      <c r="A30" s="3" t="s">
        <v>44</v>
      </c>
      <c r="B30" s="18">
        <v>0.4099329942754522</v>
      </c>
    </row>
    <row r="31" ht="15.75" customHeight="1">
      <c r="A31" s="3" t="s">
        <v>25</v>
      </c>
      <c r="B31" s="18">
        <v>4.607972074971718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2014-06-07T10:18:14Z</dcterms:created>
  <dc:creator>Partha Kar</dc:creator>
</cp:coreProperties>
</file>