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P2" i="1"/>
  <c r="AO2"/>
  <c r="AN2"/>
  <c r="AM2"/>
  <c r="AL2"/>
  <c r="AK2"/>
  <c r="AJ2"/>
  <c r="AI2"/>
  <c r="AH2"/>
  <c r="AG2"/>
  <c r="AF2"/>
  <c r="AD2"/>
  <c r="AE2"/>
  <c r="AC2"/>
  <c r="AB2"/>
  <c r="AA2"/>
  <c r="Z2"/>
  <c r="Y2"/>
  <c r="X2"/>
  <c r="W2" l="1"/>
  <c r="V2"/>
  <c r="U2"/>
  <c r="T2"/>
  <c r="S2"/>
  <c r="R2"/>
  <c r="Q2"/>
  <c r="L7" l="1"/>
  <c r="L5"/>
  <c r="L4"/>
  <c r="L3"/>
  <c r="L2"/>
</calcChain>
</file>

<file path=xl/sharedStrings.xml><?xml version="1.0" encoding="utf-8"?>
<sst xmlns="http://schemas.openxmlformats.org/spreadsheetml/2006/main" count="37" uniqueCount="26">
  <si>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</si>
  <si>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</si>
  <si>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</si>
  <si>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</si>
  <si>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</si>
  <si>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</si>
  <si>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</si>
  <si>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</si>
  <si>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</si>
  <si>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</si>
  <si>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</si>
  <si>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rp</t>
  </si>
  <si>
    <t>rgrp</t>
  </si>
  <si>
    <t>o</t>
  </si>
  <si>
    <t>m3(rp)</t>
  </si>
  <si>
    <t>m3(rgrp)</t>
  </si>
  <si>
    <t>m3(o)</t>
  </si>
  <si>
    <t>rg</t>
  </si>
  <si>
    <t>m5(rp)</t>
  </si>
  <si>
    <t>m5(rgrp)</t>
  </si>
  <si>
    <t>m5(o)</t>
  </si>
  <si>
    <t>phi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</si>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</sst>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"/>
  <sheetViews>
    <sheetView tabSelected="1" workbookViewId="0">
      <selection activeCell="L5" sqref="L5"/>
    </sheetView>
  </sheetViews>
  <sheetFormatPr defaultRowHeight="15"/>
  <cols>
    <col min="1" max="1" width="30.5703125" customWidth="1"/>
    <col min="13" max="13" width="17.42578125" customWidth="1"/>
    <col min="14" max="14" width="15.7109375" customWidth="1"/>
    <col min="15" max="15" width="15.85546875" bestFit="1" customWidth="1"/>
    <col min="16" max="16" width="16.7109375" customWidth="1"/>
  </cols>
  <sheetData>
    <row r="1" spans="1:42" ht="36.75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9" t="s">
        <v>11</v>
      </c>
      <c r="R1" s="19" t="s">
        <v>11</v>
      </c>
      <c r="S1" s="19" t="s">
        <v>12</v>
      </c>
      <c r="T1" s="19" t="s">
        <v>13</v>
      </c>
      <c r="U1" s="19" t="s">
        <v>14</v>
      </c>
      <c r="V1" s="19" t="s">
        <v>15</v>
      </c>
      <c r="W1" s="19" t="s">
        <v>16</v>
      </c>
      <c r="X1" s="19" t="s">
        <v>11</v>
      </c>
      <c r="Y1" s="19" t="s">
        <v>11</v>
      </c>
      <c r="Z1" s="19" t="s">
        <v>11</v>
      </c>
      <c r="AA1" s="19" t="s">
        <v>12</v>
      </c>
      <c r="AB1" s="19" t="s">
        <v>11</v>
      </c>
      <c r="AC1" s="19" t="s">
        <v>13</v>
      </c>
      <c r="AD1" s="19" t="s">
        <v>18</v>
      </c>
      <c r="AE1" s="19" t="s">
        <v>19</v>
      </c>
      <c r="AF1" s="19" t="s">
        <v>20</v>
      </c>
      <c r="AG1" s="19" t="s">
        <v>21</v>
      </c>
      <c r="AH1" s="19" t="s">
        <v>11</v>
      </c>
      <c r="AI1" s="19" t="s">
        <v>17</v>
      </c>
      <c r="AJ1" s="19" t="s">
        <v>12</v>
      </c>
      <c r="AK1" s="19" t="s">
        <v>17</v>
      </c>
      <c r="AL1" s="19" t="s">
        <v>13</v>
      </c>
      <c r="AM1" s="19" t="s">
        <v>22</v>
      </c>
      <c r="AN1" s="19" t="s">
        <v>23</v>
      </c>
      <c r="AO1" s="19" t="s">
        <v>24</v>
      </c>
      <c r="AP1" s="19" t="s">
        <v>25</v>
      </c>
    </row>
    <row r="2" spans="1:42" ht="18.75">
      <c r="A2" s="4" t="s">
        <v>1</v>
      </c>
      <c r="B2" s="17">
        <v>36.36</v>
      </c>
      <c r="C2" s="17">
        <v>31.73</v>
      </c>
      <c r="D2" s="17">
        <v>31.72</v>
      </c>
      <c r="E2" s="17">
        <v>29.3</v>
      </c>
      <c r="F2" s="13">
        <v>23.04</v>
      </c>
      <c r="G2" s="13">
        <v>26.87</v>
      </c>
      <c r="H2" s="13">
        <v>22.62</v>
      </c>
      <c r="I2" s="17">
        <v>34.94</v>
      </c>
      <c r="J2" s="13">
        <v>16.010000000000002</v>
      </c>
      <c r="K2" s="13">
        <v>16.86</v>
      </c>
      <c r="L2" s="16">
        <f>AVERAGE(B2:K2)</f>
        <v>26.945</v>
      </c>
      <c r="N2">
        <v>0.7</v>
      </c>
      <c r="P2">
        <v>0.3</v>
      </c>
      <c r="Q2">
        <f>N2*O3</f>
        <v>0.55999999999999994</v>
      </c>
      <c r="R2">
        <f>N2*P3</f>
        <v>0.13999999999999999</v>
      </c>
      <c r="S2">
        <f>P2*O3</f>
        <v>0.24</v>
      </c>
      <c r="T2">
        <f>P2*P3</f>
        <v>0.06</v>
      </c>
      <c r="U2">
        <f>Q2+R2</f>
        <v>0.7</v>
      </c>
      <c r="V2">
        <f>S2</f>
        <v>0.24</v>
      </c>
      <c r="W2">
        <f>T2</f>
        <v>0.06</v>
      </c>
      <c r="X2">
        <f>U2*N4</f>
        <v>0.42</v>
      </c>
      <c r="Y2">
        <f>U2*P4</f>
        <v>0.27999999999999997</v>
      </c>
      <c r="Z2">
        <f>V2*N4</f>
        <v>0.14399999999999999</v>
      </c>
      <c r="AA2">
        <f>V2*P4</f>
        <v>9.6000000000000002E-2</v>
      </c>
      <c r="AB2">
        <f>W2*N4</f>
        <v>3.5999999999999997E-2</v>
      </c>
      <c r="AC2">
        <f>W2*P4</f>
        <v>2.4E-2</v>
      </c>
      <c r="AD2">
        <f>X2+Y2+Z2+AB2</f>
        <v>0.88</v>
      </c>
      <c r="AE2">
        <f>AA2</f>
        <v>9.6000000000000002E-2</v>
      </c>
      <c r="AF2">
        <f>AC2</f>
        <v>2.4E-2</v>
      </c>
      <c r="AG2">
        <f>AD2*M5</f>
        <v>0.52800000000000002</v>
      </c>
      <c r="AH2">
        <f>AD2*P5</f>
        <v>0.35200000000000004</v>
      </c>
      <c r="AI2">
        <f>AE2*M5</f>
        <v>5.7599999999999998E-2</v>
      </c>
      <c r="AJ2">
        <f>AE2*P5</f>
        <v>3.8400000000000004E-2</v>
      </c>
      <c r="AK2">
        <f>AF2*M5</f>
        <v>1.44E-2</v>
      </c>
      <c r="AL2">
        <f>AF2*P5</f>
        <v>9.6000000000000009E-3</v>
      </c>
      <c r="AM2">
        <f>(AI2+AK2)/(1-AG2)</f>
        <v>0.15254237288135594</v>
      </c>
      <c r="AN2">
        <f>(AH2)/(1-AG2)</f>
        <v>0.7457627118644069</v>
      </c>
      <c r="AO2">
        <f>AJ2/(1-AG2)</f>
        <v>8.1355932203389839E-2</v>
      </c>
      <c r="AP2">
        <f>AL2/(1-AG2)</f>
        <v>2.033898305084746E-2</v>
      </c>
    </row>
    <row r="3" spans="1:42" ht="18.75">
      <c r="A3" s="3" t="s">
        <v>2</v>
      </c>
      <c r="B3" s="17">
        <v>10.98</v>
      </c>
      <c r="C3" s="17">
        <v>9.4600000000000009</v>
      </c>
      <c r="D3" s="17">
        <v>8.83</v>
      </c>
      <c r="E3" s="17">
        <v>7.17</v>
      </c>
      <c r="F3" s="13">
        <v>5.0999999999999996</v>
      </c>
      <c r="G3" s="13">
        <v>6.48</v>
      </c>
      <c r="H3" s="13">
        <v>5.45</v>
      </c>
      <c r="I3" s="17">
        <v>8.1300000000000008</v>
      </c>
      <c r="J3" s="13">
        <v>4.26</v>
      </c>
      <c r="K3" s="13">
        <v>4.0599999999999996</v>
      </c>
      <c r="L3" s="16">
        <f>AVERAGE(B3:K3)</f>
        <v>6.9920000000000018</v>
      </c>
      <c r="M3" s="13"/>
      <c r="O3">
        <v>0.8</v>
      </c>
      <c r="P3">
        <v>0.2</v>
      </c>
    </row>
    <row r="4" spans="1:42" ht="18.75">
      <c r="A4" s="5" t="s">
        <v>3</v>
      </c>
      <c r="B4" s="13">
        <v>0</v>
      </c>
      <c r="C4" s="13">
        <v>0</v>
      </c>
      <c r="D4" s="17">
        <v>0.01</v>
      </c>
      <c r="E4" s="17">
        <v>0.01</v>
      </c>
      <c r="F4" s="17">
        <v>0.01</v>
      </c>
      <c r="G4" s="17">
        <v>0.01</v>
      </c>
      <c r="H4" s="17">
        <v>0.01</v>
      </c>
      <c r="I4" s="17">
        <v>0.01</v>
      </c>
      <c r="J4" s="17">
        <v>0.01</v>
      </c>
      <c r="K4" s="17">
        <v>0.01</v>
      </c>
      <c r="L4" s="16">
        <f>AVERAGE(B4:K4)</f>
        <v>8.0000000000000002E-3</v>
      </c>
      <c r="N4" s="17">
        <v>0.6</v>
      </c>
      <c r="P4">
        <v>0.4</v>
      </c>
    </row>
    <row r="5" spans="1:42" ht="18.75">
      <c r="A5" s="6" t="s">
        <v>4</v>
      </c>
      <c r="B5" s="17">
        <v>5.8</v>
      </c>
      <c r="C5" s="17">
        <v>5.04</v>
      </c>
      <c r="D5" s="17">
        <v>4.5599999999999996</v>
      </c>
      <c r="E5" s="17">
        <v>3.83</v>
      </c>
      <c r="F5" s="13">
        <v>3.01</v>
      </c>
      <c r="G5" s="13">
        <v>3.64</v>
      </c>
      <c r="H5" s="13">
        <v>2.93</v>
      </c>
      <c r="I5" s="17">
        <v>4.51</v>
      </c>
      <c r="J5" s="13">
        <v>2.5</v>
      </c>
      <c r="K5" s="13">
        <v>2.1800000000000002</v>
      </c>
      <c r="L5" s="16">
        <f>AVERAGE(B5:K5)</f>
        <v>3.7999999999999994</v>
      </c>
      <c r="M5" s="13">
        <v>0.6</v>
      </c>
      <c r="P5">
        <v>0.4</v>
      </c>
    </row>
    <row r="6" spans="1:42">
      <c r="A6" s="1"/>
      <c r="L6" s="16"/>
    </row>
    <row r="7" spans="1:42" ht="15.75">
      <c r="A7" s="7" t="s">
        <v>5</v>
      </c>
      <c r="B7" s="14">
        <v>9.8299999999999993E-4</v>
      </c>
      <c r="C7" s="15">
        <v>3.8499999999999998E-4</v>
      </c>
      <c r="D7" s="18">
        <v>7.7459E-2</v>
      </c>
      <c r="E7" s="18">
        <v>1.0052999999999999E-2</v>
      </c>
      <c r="F7" s="15">
        <v>2.826E-3</v>
      </c>
      <c r="G7" s="15">
        <v>1.769E-3</v>
      </c>
      <c r="H7" s="18">
        <v>4.96E-3</v>
      </c>
      <c r="I7" s="18">
        <v>0.27490999999999999</v>
      </c>
      <c r="J7" s="18">
        <v>4.9519999999999998E-3</v>
      </c>
      <c r="K7" s="15">
        <v>2.0249999999999999E-3</v>
      </c>
      <c r="L7" s="16">
        <f>AVERAGE(B7:K7)</f>
        <v>3.8032200000000002E-2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2014-04-13T06:40:17Z</dcterms:created>
  <dcterms:modified xsi:type="dcterms:W3CDTF">2014-04-23T10:37:20Z</dcterms:modified>
</cp:coreProperties>
</file>