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S2" i="1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<sst xmlns="http://schemas.openxmlformats.org/spreadsheetml/2006/main" count="40" uniqueCount="27">
  <si>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</si>
  <si>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</si>
  <si>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</si>
  <si>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</si>
  <si>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</si>
  <si>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</si>
  <si>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</si>
  <si>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</si>
  <si>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</si>
  <si>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</si>
  <si>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</si>
  <si>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phi</t>
  </si>
  <si>
    <t>rp</t>
  </si>
  <si>
    <t>rg</t>
  </si>
  <si>
    <t>o</t>
  </si>
  <si>
    <t>m3(rg)</t>
  </si>
  <si>
    <t>m3(rp)</t>
  </si>
  <si>
    <t>m3(o)</t>
  </si>
  <si>
    <t>rgrp</t>
  </si>
  <si>
    <t>m5(rg)</t>
  </si>
  <si>
    <t>m5(rp)</t>
  </si>
  <si>
    <t>m5(rgrp)</t>
  </si>
  <si>
    <t>m5(o)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</si>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</sst>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"/>
  <sheetViews>
    <sheetView tabSelected="1" workbookViewId="0">
      <selection activeCell="H5" sqref="H5"/>
    </sheetView>
  </sheetViews>
  <sheetFormatPr defaultRowHeight="15"/>
  <cols>
    <col min="1" max="1" width="30.7109375" customWidth="1"/>
    <col min="13" max="13" width="18" customWidth="1"/>
    <col min="14" max="14" width="17.140625" customWidth="1"/>
    <col min="15" max="15" width="16.42578125" customWidth="1"/>
    <col min="16" max="16" width="18" customWidth="1"/>
  </cols>
  <sheetData>
    <row r="1" spans="1:45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8" t="s">
        <v>13</v>
      </c>
      <c r="Y1" s="18" t="s">
        <v>13</v>
      </c>
      <c r="Z1" s="18" t="s">
        <v>12</v>
      </c>
      <c r="AA1" s="18" t="s">
        <v>12</v>
      </c>
      <c r="AB1" s="18" t="s">
        <v>18</v>
      </c>
      <c r="AC1" s="18" t="s">
        <v>14</v>
      </c>
      <c r="AD1" s="18" t="s">
        <v>19</v>
      </c>
      <c r="AE1" s="18" t="s">
        <v>20</v>
      </c>
      <c r="AF1" s="18" t="s">
        <v>21</v>
      </c>
      <c r="AG1" s="18" t="s">
        <v>22</v>
      </c>
      <c r="AH1" s="18" t="s">
        <v>13</v>
      </c>
      <c r="AI1" s="18" t="s">
        <v>13</v>
      </c>
      <c r="AJ1" s="18" t="s">
        <v>11</v>
      </c>
      <c r="AK1" s="18" t="s">
        <v>12</v>
      </c>
      <c r="AL1" s="18" t="s">
        <v>13</v>
      </c>
      <c r="AM1" s="18" t="s">
        <v>18</v>
      </c>
      <c r="AN1" s="18" t="s">
        <v>13</v>
      </c>
      <c r="AO1" s="18" t="s">
        <v>14</v>
      </c>
      <c r="AP1" s="18" t="s">
        <v>23</v>
      </c>
      <c r="AQ1" s="18" t="s">
        <v>24</v>
      </c>
      <c r="AR1" s="18" t="s">
        <v>25</v>
      </c>
      <c r="AS1" s="18" t="s">
        <v>26</v>
      </c>
    </row>
    <row r="2" spans="1:45" ht="18.75">
      <c r="A2" s="4" t="s">
        <v>1</v>
      </c>
      <c r="B2" s="13">
        <v>19.04</v>
      </c>
      <c r="C2" s="13">
        <v>20.47</v>
      </c>
      <c r="D2" s="16">
        <v>31.62</v>
      </c>
      <c r="E2" s="16">
        <v>26.98</v>
      </c>
      <c r="F2" s="13">
        <v>13.55</v>
      </c>
      <c r="G2" s="13">
        <v>19.73</v>
      </c>
      <c r="H2" s="16">
        <v>31.28</v>
      </c>
      <c r="I2" s="16">
        <v>36.619999999999997</v>
      </c>
      <c r="J2" s="16">
        <v>32.659999999999997</v>
      </c>
      <c r="K2" s="16">
        <v>29.05</v>
      </c>
      <c r="L2" s="15">
        <f>AVERAGE(B2:K2)</f>
        <v>26.1</v>
      </c>
      <c r="N2" s="16">
        <v>0.6</v>
      </c>
      <c r="P2">
        <v>0.4</v>
      </c>
      <c r="Q2">
        <f>N2*M3</f>
        <v>0.42</v>
      </c>
      <c r="R2">
        <f>N2*P3</f>
        <v>0.18</v>
      </c>
      <c r="S2">
        <f>M3*P2</f>
        <v>0.27999999999999997</v>
      </c>
      <c r="T2">
        <f>P2*P3</f>
        <v>0.12</v>
      </c>
      <c r="U2">
        <f>S2/(1-Q2)</f>
        <v>0.48275862068965508</v>
      </c>
      <c r="V2">
        <f>R2/(1-Q2)</f>
        <v>0.31034482758620685</v>
      </c>
      <c r="W2">
        <f>T2/(1-Q2)</f>
        <v>0.2068965517241379</v>
      </c>
      <c r="X2">
        <f>U2*O4</f>
        <v>0.38620689655172408</v>
      </c>
      <c r="Y2">
        <f>U2*P4</f>
        <v>9.6551724137931019E-2</v>
      </c>
      <c r="Z2">
        <f>V2*O4</f>
        <v>0.24827586206896549</v>
      </c>
      <c r="AA2">
        <f>V2*P4</f>
        <v>6.2068965517241372E-2</v>
      </c>
      <c r="AB2">
        <f>W2*O4</f>
        <v>0.16551724137931034</v>
      </c>
      <c r="AC2">
        <f>W2*P4</f>
        <v>4.1379310344827586E-2</v>
      </c>
      <c r="AD2">
        <f>(X2+Y2)</f>
        <v>0.48275862068965508</v>
      </c>
      <c r="AE2">
        <f>Z2+AA2</f>
        <v>0.31034482758620685</v>
      </c>
      <c r="AF2">
        <f>AB2</f>
        <v>0.16551724137931034</v>
      </c>
      <c r="AG2">
        <f>AC2</f>
        <v>4.1379310344827586E-2</v>
      </c>
      <c r="AH2">
        <f>AD2*M5</f>
        <v>0.28965517241379302</v>
      </c>
      <c r="AI2">
        <f>AD2*P5</f>
        <v>0.19310344827586204</v>
      </c>
      <c r="AJ2">
        <f>AE2*M5</f>
        <v>0.18620689655172409</v>
      </c>
      <c r="AK2">
        <f>AE2*P5</f>
        <v>0.12413793103448274</v>
      </c>
      <c r="AL2">
        <f>AF2*M5</f>
        <v>9.9310344827586203E-2</v>
      </c>
      <c r="AM2">
        <f>AF2*P5</f>
        <v>6.620689655172414E-2</v>
      </c>
      <c r="AN2">
        <f>AG2*M5</f>
        <v>2.4827586206896551E-2</v>
      </c>
      <c r="AO2">
        <f>AG2*P5</f>
        <v>1.6551724137931035E-2</v>
      </c>
      <c r="AP2">
        <f>(AH2+AI2+AL2+AN2)/(1-AJ2)</f>
        <v>0.74576271186440646</v>
      </c>
      <c r="AQ2">
        <f>(AK2)/(1-AJ2)</f>
        <v>0.15254237288135589</v>
      </c>
      <c r="AR2">
        <f>AM2/(1-AJ2)</f>
        <v>8.1355932203389825E-2</v>
      </c>
      <c r="AS2">
        <f>AO2/(1-AJ2)</f>
        <v>2.0338983050847456E-2</v>
      </c>
    </row>
    <row r="3" spans="1:45" ht="18.75">
      <c r="A3" s="3" t="s">
        <v>2</v>
      </c>
      <c r="B3" s="13">
        <v>4.5999999999999996</v>
      </c>
      <c r="C3" s="13">
        <v>5.53</v>
      </c>
      <c r="D3" s="16">
        <v>7.58</v>
      </c>
      <c r="E3" s="13">
        <v>6.81</v>
      </c>
      <c r="F3" s="13">
        <v>4.25</v>
      </c>
      <c r="G3" s="13">
        <v>6.06</v>
      </c>
      <c r="H3" s="16">
        <v>10.31</v>
      </c>
      <c r="I3" s="16">
        <v>11.93</v>
      </c>
      <c r="J3" s="16">
        <v>11.6</v>
      </c>
      <c r="K3" s="16">
        <v>10.11</v>
      </c>
      <c r="L3" s="15">
        <f>AVERAGE(B3:K3)</f>
        <v>7.8780000000000001</v>
      </c>
      <c r="M3" s="16">
        <v>0.7</v>
      </c>
      <c r="P3">
        <v>0.3</v>
      </c>
    </row>
    <row r="4" spans="1:45" ht="18.75">
      <c r="A4" s="5" t="s">
        <v>3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5">
        <f>AVERAGE(B4:K4)</f>
        <v>0</v>
      </c>
      <c r="O4">
        <v>0.8</v>
      </c>
      <c r="P4">
        <v>0.2</v>
      </c>
    </row>
    <row r="5" spans="1:45" ht="18.75">
      <c r="A5" s="6" t="s">
        <v>4</v>
      </c>
      <c r="B5" s="13">
        <v>4.51</v>
      </c>
      <c r="C5" s="13">
        <v>5.26</v>
      </c>
      <c r="D5" s="16">
        <v>7.32</v>
      </c>
      <c r="E5" s="16">
        <v>7.1</v>
      </c>
      <c r="F5" s="13">
        <v>3.74</v>
      </c>
      <c r="G5" s="13">
        <v>5.23</v>
      </c>
      <c r="H5" s="16">
        <v>8.76</v>
      </c>
      <c r="I5" s="16">
        <v>9.11</v>
      </c>
      <c r="J5" s="16">
        <v>8.8699999999999992</v>
      </c>
      <c r="K5" s="16">
        <v>6.91</v>
      </c>
      <c r="L5" s="15">
        <f>AVERAGE(B5:K5)</f>
        <v>6.6809999999999992</v>
      </c>
      <c r="M5" s="16">
        <v>0.6</v>
      </c>
      <c r="N5" s="16"/>
      <c r="P5">
        <v>0.4</v>
      </c>
    </row>
    <row r="6" spans="1:45">
      <c r="A6" s="1"/>
      <c r="L6" s="15"/>
    </row>
    <row r="7" spans="1:45" ht="15.75">
      <c r="A7" s="7" t="s">
        <v>5</v>
      </c>
      <c r="B7" s="19">
        <v>4.3800000000000002E-3</v>
      </c>
      <c r="C7" s="14">
        <v>3.3600000000000001E-3</v>
      </c>
      <c r="D7" s="14">
        <v>1.2700000000000001E-3</v>
      </c>
      <c r="E7" s="14">
        <v>1.1019999999999999E-3</v>
      </c>
      <c r="F7" s="17">
        <v>7.8169999999999993E-3</v>
      </c>
      <c r="G7" s="14">
        <v>1.4109999999999999E-3</v>
      </c>
      <c r="H7" s="17">
        <v>3.1664999999999999E-2</v>
      </c>
      <c r="I7" s="17">
        <v>4.516E-3</v>
      </c>
      <c r="J7" s="14">
        <v>2.8660000000000001E-3</v>
      </c>
      <c r="K7" s="17">
        <v>1.5266E-2</v>
      </c>
      <c r="L7" s="15">
        <f>AVERAGE(B7:K7)</f>
        <v>7.3653E-3</v>
      </c>
    </row>
    <row r="8" spans="1:45">
      <c r="F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2014-04-13T06:40:49Z</dcterms:created>
  <dcterms:modified xsi:type="dcterms:W3CDTF">2014-04-23T11:04:56Z</dcterms:modified>
</cp:coreProperties>
</file>