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P2" i="1"/>
  <c r="AO2"/>
  <c r="AN2"/>
  <c r="AM2"/>
  <c r="AL2"/>
  <c r="AK2"/>
  <c r="AJ2"/>
  <c r="AI2"/>
  <c r="AH2"/>
  <c r="AG2"/>
  <c r="AF2" l="1"/>
  <c r="AE2"/>
  <c r="AD2"/>
  <c r="AC2"/>
  <c r="AB2"/>
  <c r="AA2"/>
  <c r="X2"/>
  <c r="Y2"/>
  <c r="Z2"/>
  <c r="W2"/>
  <c r="V2"/>
  <c r="U2"/>
  <c r="T2"/>
  <c r="S2"/>
  <c r="R2"/>
  <c r="Q2"/>
  <c r="L7" l="1"/>
  <c r="L5" l="1"/>
  <c r="L4"/>
  <c r="L3"/>
  <c r="L2"/>
</calcChain>
</file>

<file path=xl/sharedStrings.xml><?xml version="1.0" encoding="utf-8"?>
<sst xmlns="http://schemas.openxmlformats.org/spreadsheetml/2006/main" count="37" uniqueCount="26">
  <si>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</si>
  <si>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</si>
  <si>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</si>
  <si>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</si>
  <si>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</si>
  <si>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</si>
  <si>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</si>
  <si>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</si>
  <si>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</si>
  <si>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</si>
  <si>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</si>
  <si>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rg</t>
  </si>
  <si>
    <t>rgrp</t>
  </si>
  <si>
    <t>o</t>
  </si>
  <si>
    <t>m3(rg)</t>
  </si>
  <si>
    <t>m3(rgrp)</t>
  </si>
  <si>
    <t>m3(o)</t>
  </si>
  <si>
    <t>m5(rg)</t>
  </si>
  <si>
    <t>m5(rgrp)</t>
  </si>
  <si>
    <t>m5(o)</t>
  </si>
  <si>
    <t>phi</t>
  </si>
  <si>
    <t>rp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</si>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</sst>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0" borderId="0" xfId="0" applyNumberFormat="1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"/>
  <sheetViews>
    <sheetView tabSelected="1" workbookViewId="0">
      <selection activeCell="M7" sqref="M7"/>
    </sheetView>
  </sheetViews>
  <sheetFormatPr defaultRowHeight="15"/>
  <cols>
    <col min="1" max="1" width="30.140625" customWidth="1"/>
    <col min="13" max="13" width="17.85546875" customWidth="1"/>
    <col min="14" max="14" width="16.5703125" customWidth="1"/>
    <col min="15" max="15" width="16.140625" customWidth="1"/>
    <col min="16" max="16" width="17.85546875" customWidth="1"/>
  </cols>
  <sheetData>
    <row r="1" spans="1:42" ht="36" customHeight="1">
      <c r="A1" s="2" t="s">
        <v>0</v>
      </c>
      <c r="B1" s="10">
        <v>2013</v>
      </c>
      <c r="C1" s="11">
        <v>2012</v>
      </c>
      <c r="D1" s="10">
        <v>2011</v>
      </c>
      <c r="E1" s="10">
        <v>2010</v>
      </c>
      <c r="F1" s="10">
        <v>2009</v>
      </c>
      <c r="G1" s="10">
        <v>2008</v>
      </c>
      <c r="H1" s="10">
        <v>2007</v>
      </c>
      <c r="I1" s="10">
        <v>2006</v>
      </c>
      <c r="J1" s="10">
        <v>2005</v>
      </c>
      <c r="K1" s="10">
        <v>2004</v>
      </c>
      <c r="L1" s="13" t="s">
        <v>6</v>
      </c>
      <c r="M1" s="9" t="s">
        <v>7</v>
      </c>
      <c r="N1" s="9" t="s">
        <v>8</v>
      </c>
      <c r="O1" s="12" t="s">
        <v>9</v>
      </c>
      <c r="P1" s="9" t="s">
        <v>10</v>
      </c>
      <c r="Q1" s="8" t="s">
        <v>11</v>
      </c>
      <c r="R1" s="22" t="s">
        <v>12</v>
      </c>
      <c r="S1" s="22" t="s">
        <v>11</v>
      </c>
      <c r="T1" s="22" t="s">
        <v>13</v>
      </c>
      <c r="U1" s="22" t="s">
        <v>14</v>
      </c>
      <c r="V1" s="22" t="s">
        <v>15</v>
      </c>
      <c r="W1" s="22" t="s">
        <v>16</v>
      </c>
      <c r="X1" s="22" t="s">
        <v>11</v>
      </c>
      <c r="Y1" s="22" t="s">
        <v>11</v>
      </c>
      <c r="Z1" s="22" t="s">
        <v>11</v>
      </c>
      <c r="AA1" s="22" t="s">
        <v>12</v>
      </c>
      <c r="AB1" s="22" t="s">
        <v>11</v>
      </c>
      <c r="AC1" s="22" t="s">
        <v>13</v>
      </c>
      <c r="AD1" s="22" t="s">
        <v>17</v>
      </c>
      <c r="AE1" s="22" t="s">
        <v>18</v>
      </c>
      <c r="AF1" s="22" t="s">
        <v>19</v>
      </c>
      <c r="AG1" s="22" t="s">
        <v>20</v>
      </c>
      <c r="AH1" s="22" t="s">
        <v>11</v>
      </c>
      <c r="AI1" s="22" t="s">
        <v>21</v>
      </c>
      <c r="AJ1" s="22" t="s">
        <v>12</v>
      </c>
      <c r="AK1" s="22" t="s">
        <v>21</v>
      </c>
      <c r="AL1" s="22" t="s">
        <v>13</v>
      </c>
      <c r="AM1" s="22" t="s">
        <v>22</v>
      </c>
      <c r="AN1" s="22" t="s">
        <v>23</v>
      </c>
      <c r="AO1" s="22" t="s">
        <v>24</v>
      </c>
      <c r="AP1" s="22" t="s">
        <v>25</v>
      </c>
    </row>
    <row r="2" spans="1:42" ht="18.75">
      <c r="A2" s="4" t="s">
        <v>1</v>
      </c>
      <c r="B2" s="14">
        <v>16.440000000000001</v>
      </c>
      <c r="C2" s="19">
        <v>24.37</v>
      </c>
      <c r="D2" s="14">
        <v>16.2</v>
      </c>
      <c r="E2" s="14">
        <v>16.579999999999998</v>
      </c>
      <c r="F2" s="19">
        <v>18.649999999999999</v>
      </c>
      <c r="G2" s="14">
        <v>14.05</v>
      </c>
      <c r="H2" s="14">
        <v>15.38</v>
      </c>
      <c r="I2" s="19">
        <v>21.51</v>
      </c>
      <c r="J2" s="14">
        <v>14.39</v>
      </c>
      <c r="K2" s="19">
        <v>26.78</v>
      </c>
      <c r="L2" s="17">
        <f>AVERAGE(B2:K2)</f>
        <v>18.434999999999999</v>
      </c>
      <c r="O2">
        <v>0.7</v>
      </c>
      <c r="P2">
        <v>0.3</v>
      </c>
      <c r="Q2">
        <f>O2*M3</f>
        <v>0.42</v>
      </c>
      <c r="R2">
        <f>O2*P3</f>
        <v>0.27999999999999997</v>
      </c>
      <c r="S2">
        <f>P2*M3</f>
        <v>0.18</v>
      </c>
      <c r="T2">
        <f>P2*P3</f>
        <v>0.12</v>
      </c>
      <c r="U2">
        <f>Q2+S2</f>
        <v>0.6</v>
      </c>
      <c r="V2">
        <f>R2</f>
        <v>0.27999999999999997</v>
      </c>
      <c r="W2">
        <f>T2</f>
        <v>0.12</v>
      </c>
      <c r="X2">
        <f>U2*M4</f>
        <v>0.36</v>
      </c>
      <c r="Y2">
        <f>U2*P4</f>
        <v>0.24</v>
      </c>
      <c r="Z2">
        <f>V2*M4</f>
        <v>0.16799999999999998</v>
      </c>
      <c r="AA2">
        <f>V2*P4</f>
        <v>0.11199999999999999</v>
      </c>
      <c r="AB2">
        <f>W2*M4</f>
        <v>7.1999999999999995E-2</v>
      </c>
      <c r="AC2">
        <f>W2*P4</f>
        <v>4.8000000000000001E-2</v>
      </c>
      <c r="AD2">
        <f>X2+Y2+Z2+AB2</f>
        <v>0.84</v>
      </c>
      <c r="AE2">
        <f>AA2</f>
        <v>0.11199999999999999</v>
      </c>
      <c r="AF2">
        <f>AC2</f>
        <v>4.8000000000000001E-2</v>
      </c>
      <c r="AG2">
        <f>AD2*N5</f>
        <v>0.58799999999999997</v>
      </c>
      <c r="AH2">
        <f>AD2*P5</f>
        <v>0.252</v>
      </c>
      <c r="AI2">
        <f>AE2*N5</f>
        <v>7.8399999999999984E-2</v>
      </c>
      <c r="AJ2">
        <f>AE2*P5</f>
        <v>3.3599999999999998E-2</v>
      </c>
      <c r="AK2">
        <f>AF2*N5</f>
        <v>3.3599999999999998E-2</v>
      </c>
      <c r="AL2">
        <f>AF2*P5</f>
        <v>1.44E-2</v>
      </c>
      <c r="AM2">
        <f>AH2/(1-AG2)</f>
        <v>0.61165048543689315</v>
      </c>
      <c r="AN2">
        <f>(AI2+AK2)/(1-AG2)</f>
        <v>0.27184466019417469</v>
      </c>
      <c r="AO2">
        <f>AJ2/(1-AG2)</f>
        <v>8.1553398058252416E-2</v>
      </c>
      <c r="AP2">
        <f>AL2/(1-AG2)</f>
        <v>3.4951456310679606E-2</v>
      </c>
    </row>
    <row r="3" spans="1:42" ht="18.75">
      <c r="A3" s="3" t="s">
        <v>2</v>
      </c>
      <c r="B3" s="14">
        <v>1.46</v>
      </c>
      <c r="C3" s="14">
        <v>1.83</v>
      </c>
      <c r="D3" s="19">
        <v>2.34</v>
      </c>
      <c r="E3" s="19">
        <v>2.73</v>
      </c>
      <c r="F3" s="19">
        <v>2.59</v>
      </c>
      <c r="G3" s="19">
        <v>3.09</v>
      </c>
      <c r="H3" s="19">
        <v>2.54</v>
      </c>
      <c r="I3" s="19">
        <v>2.46</v>
      </c>
      <c r="J3" s="14">
        <v>1.68</v>
      </c>
      <c r="K3" s="14">
        <v>0</v>
      </c>
      <c r="L3" s="17">
        <f>AVERAGE(B3:K3)</f>
        <v>2.0720000000000001</v>
      </c>
      <c r="M3">
        <v>0.6</v>
      </c>
      <c r="P3">
        <v>0.4</v>
      </c>
    </row>
    <row r="4" spans="1:42" ht="18.75">
      <c r="A4" s="5" t="s">
        <v>3</v>
      </c>
      <c r="B4" s="14">
        <v>0.27</v>
      </c>
      <c r="C4" s="14">
        <v>0.45</v>
      </c>
      <c r="D4" s="20">
        <v>0.41</v>
      </c>
      <c r="E4" s="14">
        <v>0.35</v>
      </c>
      <c r="F4" s="19">
        <v>0.28000000000000003</v>
      </c>
      <c r="G4" s="19">
        <v>0.24</v>
      </c>
      <c r="H4" s="19">
        <v>0.27</v>
      </c>
      <c r="I4" s="14">
        <v>0.21</v>
      </c>
      <c r="J4" s="19">
        <v>0.26</v>
      </c>
      <c r="K4" s="19">
        <v>0.36</v>
      </c>
      <c r="L4" s="17">
        <f>AVERAGE(B4:K4)</f>
        <v>0.31</v>
      </c>
      <c r="M4" s="19">
        <v>0.6</v>
      </c>
      <c r="P4">
        <v>0.4</v>
      </c>
    </row>
    <row r="5" spans="1:42" ht="18.75">
      <c r="A5" s="6" t="s">
        <v>4</v>
      </c>
      <c r="B5" s="14">
        <v>0.79</v>
      </c>
      <c r="C5" s="14">
        <v>0.99</v>
      </c>
      <c r="D5" s="14">
        <v>0.89</v>
      </c>
      <c r="E5" s="14">
        <v>1.28</v>
      </c>
      <c r="F5" s="14">
        <v>0.97</v>
      </c>
      <c r="G5" s="14">
        <v>1.1399999999999999</v>
      </c>
      <c r="H5" s="19">
        <v>1.38</v>
      </c>
      <c r="I5" s="19">
        <v>1.71</v>
      </c>
      <c r="J5" s="14">
        <v>0.91</v>
      </c>
      <c r="K5" s="14">
        <v>1.3</v>
      </c>
      <c r="L5" s="17">
        <f>AVERAGE(B5:K5)</f>
        <v>1.1359999999999999</v>
      </c>
      <c r="N5">
        <v>0.7</v>
      </c>
      <c r="P5">
        <v>0.3</v>
      </c>
    </row>
    <row r="6" spans="1:42">
      <c r="A6" s="1"/>
      <c r="L6" s="17"/>
    </row>
    <row r="7" spans="1:42" ht="15.75">
      <c r="A7" s="7" t="s">
        <v>5</v>
      </c>
      <c r="B7" s="15">
        <v>5.7920000000000003E-3</v>
      </c>
      <c r="C7" s="21">
        <v>8.1729999999999997E-3</v>
      </c>
      <c r="D7" s="16">
        <v>2.8410000000000002E-3</v>
      </c>
      <c r="E7" s="21">
        <v>1.2234999999999999E-2</v>
      </c>
      <c r="F7" s="21">
        <v>6.3730000000000002E-3</v>
      </c>
      <c r="G7" s="16">
        <v>4.3579999999999999E-3</v>
      </c>
      <c r="H7" s="16">
        <v>4.666E-3</v>
      </c>
      <c r="I7" s="16">
        <v>2.7699999999999999E-3</v>
      </c>
      <c r="J7" s="21">
        <v>8.8199999999999997E-3</v>
      </c>
      <c r="L7" s="18">
        <f>AVERAGE(B7:J7)</f>
        <v>6.2253333333333345E-3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2014-04-13T06:43:49Z</dcterms:created>
  <dcterms:modified xsi:type="dcterms:W3CDTF">2014-04-24T06:03:10Z</dcterms:modified>
</cp:coreProperties>
</file>