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rtha Kar\Desktop\New Research Data\Belief Assignment\"/>
    </mc:Choice>
  </mc:AlternateContent>
  <bookViews>
    <workbookView xWindow="0" yWindow="0" windowWidth="19200" windowHeight="82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Q2" i="1" l="1"/>
  <c r="S2" i="1"/>
  <c r="U2" i="1"/>
  <c r="AL2" i="1"/>
  <c r="AI2" i="1"/>
  <c r="AF2" i="1"/>
  <c r="AC2" i="1"/>
  <c r="AB2" i="1"/>
  <c r="T2" i="1"/>
  <c r="W2" i="1" s="1"/>
  <c r="V2" i="1"/>
  <c r="Z2" i="1" s="1"/>
  <c r="R2" i="1"/>
  <c r="AA2" i="1" l="1"/>
  <c r="AE2" i="1" s="1"/>
  <c r="X2" i="1"/>
  <c r="Y2" i="1"/>
  <c r="AD2" i="1" l="1"/>
  <c r="AK2" i="1"/>
  <c r="AH2" i="1"/>
  <c r="AG2" i="1" l="1"/>
  <c r="AM2" i="1" s="1"/>
  <c r="AJ2" i="1"/>
  <c r="AN2" i="1" l="1"/>
  <c r="AP2" i="1"/>
  <c r="AO2" i="1"/>
  <c r="L2" i="1"/>
  <c r="L7" i="1" l="1"/>
  <c r="L5" i="1"/>
  <c r="L4" i="1"/>
  <c r="L3" i="1"/>
</calcChain>
</file>

<file path=xl/sharedStrings.xml><?xml version="1.0" encoding="utf-8"?>
<sst xmlns="http://schemas.openxmlformats.org/spreadsheetml/2006/main" count="37" uniqueCount="26">
  <si>
    <t>Factors</t>
  </si>
  <si>
    <t>Price to Earnings Ratio</t>
  </si>
  <si>
    <t>Price to Book Value</t>
  </si>
  <si>
    <t>Long term debt/Equity ratio</t>
  </si>
  <si>
    <t>Price to salses Ratio</t>
  </si>
  <si>
    <t>PSR</t>
  </si>
  <si>
    <t>Mean</t>
  </si>
  <si>
    <t>m(Return_Good)</t>
  </si>
  <si>
    <t>m(Return_Poor)</t>
  </si>
  <si>
    <t>m(Return_Good,Return_Poor)</t>
  </si>
  <si>
    <t>m(Θ)</t>
  </si>
  <si>
    <t>rp</t>
  </si>
  <si>
    <t>rgrp</t>
  </si>
  <si>
    <t>o</t>
  </si>
  <si>
    <t>m3(rp)</t>
  </si>
  <si>
    <t>m3(rgrp)</t>
  </si>
  <si>
    <t>m3(o)</t>
  </si>
  <si>
    <t>m5(rp)</t>
  </si>
  <si>
    <t>m5(rgrp)</t>
  </si>
  <si>
    <t>m5(o)</t>
  </si>
  <si>
    <t>phi</t>
  </si>
  <si>
    <t>rg</t>
  </si>
  <si>
    <t>m7(rg)</t>
  </si>
  <si>
    <t>m7(rp)</t>
  </si>
  <si>
    <t>m7(rgrp)</t>
  </si>
  <si>
    <t>m7(O)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</si>
</sst>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0" x14ac:knownFonts="1">
    <font>
      <sz val="11"/>
      <color theme="1"/>
      <name val="Calibri"/>
      <family val="2"/>
      <scheme val="minor"/>
    </font>
    <font>
      <b/>
      <sz val="14"/>
      <color rgb="FF00B050"/>
      <name val="Times New Roman"/>
      <family val="1"/>
    </font>
    <font>
      <sz val="14"/>
      <color rgb="FF00B050"/>
      <name val="Times New Roman"/>
      <family val="1"/>
    </font>
    <font>
      <sz val="14"/>
      <color rgb="FFFF0000"/>
      <name val="Times New Roman"/>
      <family val="1"/>
    </font>
    <font>
      <sz val="14"/>
      <color rgb="FF0070C0"/>
      <name val="Times New Roman"/>
      <family val="1"/>
    </font>
    <font>
      <sz val="14"/>
      <color rgb="FFC00000"/>
      <name val="Times New Roman"/>
      <family val="1"/>
    </font>
    <font>
      <b/>
      <sz val="12"/>
      <color rgb="FF002060"/>
      <name val="Times New Roman"/>
      <family val="1"/>
    </font>
    <font>
      <sz val="12"/>
      <color rgb="FFC00000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0" xfId="0" applyFont="1"/>
    <xf numFmtId="0" fontId="2" fillId="0" borderId="1" xfId="0" applyFont="1" applyBorder="1"/>
    <xf numFmtId="0" fontId="2" fillId="0" borderId="1" xfId="0" applyFont="1" applyBorder="1" applyAlignment="1"/>
    <xf numFmtId="0" fontId="7" fillId="0" borderId="0" xfId="0" applyFont="1" applyAlignment="1">
      <alignment wrapText="1"/>
    </xf>
    <xf numFmtId="0" fontId="8" fillId="0" borderId="1" xfId="0" applyFont="1" applyBorder="1"/>
    <xf numFmtId="0" fontId="0" fillId="0" borderId="0" xfId="0" applyAlignment="1">
      <alignment vertical="center" wrapText="1"/>
    </xf>
    <xf numFmtId="164" fontId="0" fillId="0" borderId="0" xfId="0" applyNumberFormat="1"/>
    <xf numFmtId="0" fontId="9" fillId="0" borderId="0" xfId="0" applyFont="1"/>
    <xf numFmtId="164" fontId="9" fillId="0" borderId="0" xfId="0" applyNumberFormat="1" applyFont="1"/>
    <xf numFmtId="0" fontId="9" fillId="0" borderId="0" xfId="0" applyFont="1" applyAlignment="1">
      <alignment vertical="center" wrapText="1"/>
    </xf>
    <xf numFmtId="0" fontId="7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"/>
  <sheetViews>
    <sheetView tabSelected="1" topLeftCell="AF1" workbookViewId="0">
      <selection activeCell="AP2" sqref="AM2:AP2"/>
    </sheetView>
  </sheetViews>
  <sheetFormatPr defaultRowHeight="15" x14ac:dyDescent="0.25"/>
  <cols>
    <col min="1" max="1" width="30.140625" customWidth="1"/>
    <col min="13" max="13" width="17.28515625" customWidth="1"/>
    <col min="14" max="14" width="17" customWidth="1"/>
    <col min="15" max="15" width="16.85546875" customWidth="1"/>
    <col min="16" max="16" width="16.140625" customWidth="1"/>
  </cols>
  <sheetData>
    <row r="1" spans="1:42" ht="36" customHeight="1" x14ac:dyDescent="0.3">
      <c r="A1" s="2" t="s">
        <v>0</v>
      </c>
      <c r="B1" s="9">
        <v>2013</v>
      </c>
      <c r="C1" s="10">
        <v>2012</v>
      </c>
      <c r="D1" s="9">
        <v>2011</v>
      </c>
      <c r="E1" s="9">
        <v>2010</v>
      </c>
      <c r="F1" s="9">
        <v>2009</v>
      </c>
      <c r="G1" s="9">
        <v>2008</v>
      </c>
      <c r="H1" s="9">
        <v>2007</v>
      </c>
      <c r="I1" s="9">
        <v>2006</v>
      </c>
      <c r="J1" s="9">
        <v>2005</v>
      </c>
      <c r="K1" s="9">
        <v>2004</v>
      </c>
      <c r="L1" s="12" t="s">
        <v>6</v>
      </c>
      <c r="M1" s="8" t="s">
        <v>7</v>
      </c>
      <c r="N1" s="8" t="s">
        <v>8</v>
      </c>
      <c r="O1" s="11" t="s">
        <v>9</v>
      </c>
      <c r="P1" s="8" t="s">
        <v>10</v>
      </c>
      <c r="Q1" s="18" t="s">
        <v>11</v>
      </c>
      <c r="R1" s="18" t="s">
        <v>11</v>
      </c>
      <c r="S1" s="18" t="s">
        <v>12</v>
      </c>
      <c r="T1" s="18" t="s">
        <v>13</v>
      </c>
      <c r="U1" s="18" t="s">
        <v>14</v>
      </c>
      <c r="V1" s="18" t="s">
        <v>15</v>
      </c>
      <c r="W1" s="18" t="s">
        <v>16</v>
      </c>
      <c r="X1" s="18" t="s">
        <v>11</v>
      </c>
      <c r="Y1" s="18" t="s">
        <v>11</v>
      </c>
      <c r="Z1" s="18" t="s">
        <v>12</v>
      </c>
      <c r="AA1" s="18" t="s">
        <v>12</v>
      </c>
      <c r="AB1" s="18" t="s">
        <v>12</v>
      </c>
      <c r="AC1" s="18" t="s">
        <v>13</v>
      </c>
      <c r="AD1" s="18" t="s">
        <v>17</v>
      </c>
      <c r="AE1" s="18" t="s">
        <v>18</v>
      </c>
      <c r="AF1" s="18" t="s">
        <v>19</v>
      </c>
      <c r="AG1" s="18" t="s">
        <v>20</v>
      </c>
      <c r="AH1" s="18" t="s">
        <v>21</v>
      </c>
      <c r="AI1" s="18" t="s">
        <v>21</v>
      </c>
      <c r="AJ1" s="18" t="s">
        <v>11</v>
      </c>
      <c r="AK1" s="18" t="s">
        <v>12</v>
      </c>
      <c r="AL1" s="18" t="s">
        <v>13</v>
      </c>
      <c r="AM1" s="18" t="s">
        <v>22</v>
      </c>
      <c r="AN1" s="18" t="s">
        <v>23</v>
      </c>
      <c r="AO1" s="18" t="s">
        <v>24</v>
      </c>
      <c r="AP1" s="18" t="s">
        <v>25</v>
      </c>
    </row>
    <row r="2" spans="1:42" ht="18.75" x14ac:dyDescent="0.3">
      <c r="A2" s="4" t="s">
        <v>1</v>
      </c>
      <c r="B2" s="13">
        <v>25.52</v>
      </c>
      <c r="C2" s="13">
        <v>22.51</v>
      </c>
      <c r="D2" s="17">
        <v>32.56</v>
      </c>
      <c r="E2" s="17">
        <v>30.91</v>
      </c>
      <c r="F2" s="13">
        <v>11.86</v>
      </c>
      <c r="G2" s="13">
        <v>18.559999999999999</v>
      </c>
      <c r="H2" s="17">
        <v>33.58</v>
      </c>
      <c r="I2" s="17">
        <v>35.69</v>
      </c>
      <c r="J2" s="17">
        <v>39.15</v>
      </c>
      <c r="K2" s="13">
        <v>0</v>
      </c>
      <c r="L2" s="15">
        <f>AVERAGE(B2:J2)</f>
        <v>27.815555555555555</v>
      </c>
      <c r="N2">
        <v>0.6</v>
      </c>
      <c r="P2">
        <v>0.4</v>
      </c>
      <c r="Q2">
        <f>N2*O3</f>
        <v>0.42</v>
      </c>
      <c r="R2">
        <f>N2*P3</f>
        <v>0.18</v>
      </c>
      <c r="S2">
        <f>P2*O3</f>
        <v>0.27999999999999997</v>
      </c>
      <c r="T2">
        <f>P2*P3</f>
        <v>0.12</v>
      </c>
      <c r="U2">
        <f>Q2+R2</f>
        <v>0.6</v>
      </c>
      <c r="V2">
        <f>S2</f>
        <v>0.27999999999999997</v>
      </c>
      <c r="W2">
        <f>T2</f>
        <v>0.12</v>
      </c>
      <c r="X2">
        <f>U2*O4</f>
        <v>0.42</v>
      </c>
      <c r="Y2">
        <f>U2*P4</f>
        <v>0.18</v>
      </c>
      <c r="Z2">
        <f>V2*O4</f>
        <v>0.19599999999999998</v>
      </c>
      <c r="AA2">
        <f>V2*P4</f>
        <v>8.3999999999999991E-2</v>
      </c>
      <c r="AB2">
        <f>W2*O4</f>
        <v>8.3999999999999991E-2</v>
      </c>
      <c r="AC2">
        <f>W2*P4</f>
        <v>3.5999999999999997E-2</v>
      </c>
      <c r="AD2">
        <f>X2+Y2</f>
        <v>0.6</v>
      </c>
      <c r="AE2">
        <f>Z2+AA2+AB2</f>
        <v>0.36399999999999999</v>
      </c>
      <c r="AF2">
        <f>AC2</f>
        <v>3.5999999999999997E-2</v>
      </c>
      <c r="AG2">
        <f>AD2*M5</f>
        <v>0.48</v>
      </c>
      <c r="AH2">
        <f>AE2*M5</f>
        <v>0.29120000000000001</v>
      </c>
      <c r="AI2">
        <f>AF2*M5</f>
        <v>2.8799999999999999E-2</v>
      </c>
      <c r="AJ2">
        <f>AD2*P5</f>
        <v>0.24</v>
      </c>
      <c r="AK2">
        <f>AE2*P5</f>
        <v>0.14560000000000001</v>
      </c>
      <c r="AL2">
        <f>AF2*P5</f>
        <v>1.44E-2</v>
      </c>
      <c r="AM2">
        <f>(AH2+AI2)/(1-AG2)</f>
        <v>0.61538461538461542</v>
      </c>
      <c r="AN2">
        <f>AJ2/(1-AG2)</f>
        <v>0.46153846153846151</v>
      </c>
      <c r="AO2">
        <f>AK2/(1-AG2)</f>
        <v>0.28000000000000003</v>
      </c>
      <c r="AP2">
        <f>AL2/(1-AG2)</f>
        <v>2.769230769230769E-2</v>
      </c>
    </row>
    <row r="3" spans="1:42" ht="18.75" x14ac:dyDescent="0.3">
      <c r="A3" s="3" t="s">
        <v>2</v>
      </c>
      <c r="B3" s="13">
        <v>9.48</v>
      </c>
      <c r="C3" s="13">
        <v>9.23</v>
      </c>
      <c r="D3" s="17">
        <v>11.88</v>
      </c>
      <c r="E3" s="13">
        <v>10.18</v>
      </c>
      <c r="F3" s="13">
        <v>3.96</v>
      </c>
      <c r="G3" s="13">
        <v>7.28</v>
      </c>
      <c r="H3" s="17">
        <v>14.95</v>
      </c>
      <c r="I3" s="17">
        <v>16.7</v>
      </c>
      <c r="J3" s="17">
        <v>20.71</v>
      </c>
      <c r="K3" s="13">
        <v>0</v>
      </c>
      <c r="L3" s="15">
        <f>AVERAGE(B3:J3)</f>
        <v>11.596666666666668</v>
      </c>
      <c r="O3">
        <v>0.7</v>
      </c>
      <c r="P3">
        <v>0.3</v>
      </c>
    </row>
    <row r="4" spans="1:42" ht="18.75" x14ac:dyDescent="0.3">
      <c r="A4" s="5" t="s">
        <v>3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5">
        <f>AVERAGE(B4:J4)</f>
        <v>0</v>
      </c>
      <c r="O4">
        <v>0.7</v>
      </c>
      <c r="P4">
        <v>0.3</v>
      </c>
    </row>
    <row r="5" spans="1:42" ht="18.75" x14ac:dyDescent="0.3">
      <c r="A5" s="6" t="s">
        <v>4</v>
      </c>
      <c r="B5" s="13">
        <v>6.35</v>
      </c>
      <c r="C5" s="13">
        <v>6</v>
      </c>
      <c r="D5" s="17">
        <v>7.91</v>
      </c>
      <c r="E5" s="17">
        <v>6.63</v>
      </c>
      <c r="F5" s="13">
        <v>2.36</v>
      </c>
      <c r="G5" s="13">
        <v>4.34</v>
      </c>
      <c r="H5" s="17">
        <v>8.06</v>
      </c>
      <c r="I5" s="17">
        <v>8.34</v>
      </c>
      <c r="J5" s="17">
        <v>8.5399999999999991</v>
      </c>
      <c r="K5" s="13">
        <v>0</v>
      </c>
      <c r="L5" s="15">
        <f>AVERAGE(B5:J5)</f>
        <v>6.503333333333333</v>
      </c>
      <c r="M5" s="17">
        <v>0.8</v>
      </c>
      <c r="P5">
        <v>0.4</v>
      </c>
    </row>
    <row r="6" spans="1:42" x14ac:dyDescent="0.25">
      <c r="A6" s="1"/>
      <c r="L6" s="15"/>
    </row>
    <row r="7" spans="1:42" ht="15.75" x14ac:dyDescent="0.25">
      <c r="A7" s="7" t="s">
        <v>5</v>
      </c>
      <c r="B7" s="14">
        <v>5.2300000000000003E-4</v>
      </c>
      <c r="C7">
        <v>6.0099999999999997E-4</v>
      </c>
      <c r="D7">
        <v>1.2260000000000001E-3</v>
      </c>
      <c r="E7" s="15">
        <v>6.9723999999999994E-2</v>
      </c>
      <c r="F7">
        <v>3.1419999999999998E-3</v>
      </c>
      <c r="G7">
        <v>1.632E-3</v>
      </c>
      <c r="H7" s="15">
        <v>2.9108999999999999E-2</v>
      </c>
      <c r="I7">
        <v>6.7450000000000001E-3</v>
      </c>
      <c r="L7" s="16">
        <f>AVERAGE(B7:I7)</f>
        <v>1.408775E-2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Partha Kar</cp:lastModifiedBy>
  <dcterms:created xsi:type="dcterms:W3CDTF">2014-04-13T06:49:41Z</dcterms:created>
  <dcterms:modified xsi:type="dcterms:W3CDTF">2014-04-20T03:16:09Z</dcterms:modified>
</cp:coreProperties>
</file>