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" i="1" l="1"/>
  <c r="AA2" i="1" s="1"/>
  <c r="T2" i="1"/>
  <c r="W2" i="1" s="1"/>
  <c r="S2" i="1"/>
  <c r="R2" i="1"/>
  <c r="U2" i="1" s="1"/>
  <c r="Q2" i="1"/>
  <c r="Y2" i="1" l="1"/>
  <c r="X2" i="1"/>
  <c r="AD2" i="1" s="1"/>
  <c r="AC2" i="1"/>
  <c r="AG2" i="1" s="1"/>
  <c r="AB2" i="1"/>
  <c r="AF2" i="1" s="1"/>
  <c r="Z2" i="1"/>
  <c r="AE2" i="1" s="1"/>
  <c r="AM2" i="1" l="1"/>
  <c r="AL2" i="1"/>
  <c r="AI2" i="1"/>
  <c r="AH2" i="1"/>
  <c r="AK2" i="1"/>
  <c r="AJ2" i="1"/>
  <c r="AO2" i="1"/>
  <c r="AN2" i="1"/>
  <c r="AP2" i="1" l="1"/>
  <c r="AS2" i="1"/>
  <c r="AQ2" i="1"/>
  <c r="AR2" i="1"/>
  <c r="L3" i="1" l="1"/>
  <c r="L4" i="1"/>
  <c r="L5" i="1"/>
  <c r="L7" i="1"/>
  <c r="L2" i="1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<sst xmlns="http://schemas.openxmlformats.org/spreadsheetml/2006/main" count="40" uniqueCount="27">
  <si>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</si>
  <si>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</si>
  <si>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</si>
  <si>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</si>
  <si>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</si>
  <si>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</si>
  <si>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</si>
  <si>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</si>
  <si>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</si>
  <si>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</si>
  <si>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</si>
  <si>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φ</t>
  </si>
  <si>
    <t>R_G</t>
  </si>
  <si>
    <t>R_P</t>
  </si>
  <si>
    <t>Θ</t>
  </si>
  <si>
    <t>m3(R_G)</t>
  </si>
  <si>
    <t>m3(R_P)</t>
  </si>
  <si>
    <t>m3(Θ)</t>
  </si>
  <si>
    <t>(R_G,R_P)</t>
  </si>
  <si>
    <t>m4(R_G)</t>
  </si>
  <si>
    <t>m4(R_P)</t>
  </si>
  <si>
    <t>m4(R_G,R_P)</t>
  </si>
  <si>
    <t>m4(Θ)</t>
  </si>
  <si>
    <t>m5(R_G)</t>
  </si>
  <si>
    <t>m5(R_P)</t>
  </si>
  <si>
    <t>m5(R_G,R_P)</t>
  </si>
  <si>
    <t>m5(Θ)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</si>
</sst>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7" fillId="0" borderId="0" xfId="0" applyFont="1" applyFill="1" applyBorder="1"/>
    <xf numFmtId="0" fontId="10" fillId="0" borderId="0" xfId="0" applyFont="1"/>
    <xf numFmtId="0" fontId="7" fillId="0" borderId="0" xfId="0" applyFont="1" applyFill="1" applyBorder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AN1" workbookViewId="0">
      <selection activeCell="AP2" sqref="AP2:AS2"/>
    </sheetView>
  </sheetViews>
  <sheetFormatPr defaultRowHeight="15" x14ac:dyDescent="0.25"/>
  <cols>
    <col min="1" max="1" width="30.7109375" customWidth="1"/>
    <col min="13" max="13" width="17" customWidth="1"/>
    <col min="14" max="14" width="16.85546875" customWidth="1"/>
    <col min="15" max="15" width="16" customWidth="1"/>
    <col min="16" max="16" width="17.140625" customWidth="1"/>
  </cols>
  <sheetData>
    <row r="1" spans="1:46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7" t="s">
        <v>11</v>
      </c>
      <c r="R1" s="17" t="s">
        <v>12</v>
      </c>
      <c r="S1" s="17" t="s">
        <v>13</v>
      </c>
      <c r="T1" s="18" t="s">
        <v>14</v>
      </c>
      <c r="U1" s="17" t="s">
        <v>15</v>
      </c>
      <c r="V1" s="17" t="s">
        <v>16</v>
      </c>
      <c r="W1" s="18" t="s">
        <v>17</v>
      </c>
      <c r="X1" s="17" t="s">
        <v>12</v>
      </c>
      <c r="Y1" s="17" t="s">
        <v>12</v>
      </c>
      <c r="Z1" s="17" t="s">
        <v>13</v>
      </c>
      <c r="AA1" s="17" t="s">
        <v>13</v>
      </c>
      <c r="AB1" s="11" t="s">
        <v>18</v>
      </c>
      <c r="AC1" s="18" t="s">
        <v>14</v>
      </c>
      <c r="AD1" s="17" t="s">
        <v>19</v>
      </c>
      <c r="AE1" s="17" t="s">
        <v>20</v>
      </c>
      <c r="AF1" s="19" t="s">
        <v>21</v>
      </c>
      <c r="AG1" s="17" t="s">
        <v>22</v>
      </c>
      <c r="AH1" s="17" t="s">
        <v>12</v>
      </c>
      <c r="AI1" s="17" t="s">
        <v>12</v>
      </c>
      <c r="AJ1" s="17" t="s">
        <v>11</v>
      </c>
      <c r="AK1" s="17" t="s">
        <v>13</v>
      </c>
      <c r="AL1" s="17" t="s">
        <v>12</v>
      </c>
      <c r="AM1" s="11" t="s">
        <v>18</v>
      </c>
      <c r="AN1" s="17" t="s">
        <v>12</v>
      </c>
      <c r="AO1" s="18" t="s">
        <v>14</v>
      </c>
      <c r="AP1" s="17" t="s">
        <v>23</v>
      </c>
      <c r="AQ1" s="17" t="s">
        <v>24</v>
      </c>
      <c r="AR1" s="19" t="s">
        <v>25</v>
      </c>
      <c r="AS1" s="17" t="s">
        <v>26</v>
      </c>
    </row>
    <row r="2" spans="1:46" ht="18.75" x14ac:dyDescent="0.3">
      <c r="A2" s="4" t="s">
        <v>1</v>
      </c>
      <c r="B2" s="13">
        <v>6.15</v>
      </c>
      <c r="C2" s="13">
        <v>7.01</v>
      </c>
      <c r="D2" s="16">
        <v>8.8699999999999992</v>
      </c>
      <c r="E2" s="16">
        <v>11.51</v>
      </c>
      <c r="F2" s="13">
        <v>3.09</v>
      </c>
      <c r="G2" s="16">
        <v>11.35</v>
      </c>
      <c r="H2" s="13">
        <v>6.43</v>
      </c>
      <c r="I2" s="16">
        <v>8.7200000000000006</v>
      </c>
      <c r="J2" s="13">
        <v>6.58</v>
      </c>
      <c r="K2" s="16">
        <v>8.33</v>
      </c>
      <c r="L2" s="15">
        <f>AVERAGE(B2:K2)</f>
        <v>7.8039999999999994</v>
      </c>
      <c r="M2">
        <v>0.6</v>
      </c>
      <c r="P2">
        <v>0.4</v>
      </c>
      <c r="Q2">
        <f>M2*N3</f>
        <v>0.42</v>
      </c>
      <c r="R2">
        <f>M2*P3</f>
        <v>0.18</v>
      </c>
      <c r="S2">
        <f>P2*N3</f>
        <v>0.27999999999999997</v>
      </c>
      <c r="T2">
        <f>P2*P3</f>
        <v>0.12</v>
      </c>
      <c r="U2">
        <f>(R2/(1-Q2))</f>
        <v>0.31034482758620685</v>
      </c>
      <c r="V2">
        <f>S2/(1-Q2)</f>
        <v>0.48275862068965508</v>
      </c>
      <c r="W2">
        <f>T2/(1-Q2)</f>
        <v>0.2068965517241379</v>
      </c>
      <c r="X2">
        <f>O4*U2</f>
        <v>0.18620689655172409</v>
      </c>
      <c r="Y2">
        <f>P4*U2</f>
        <v>0.12413793103448274</v>
      </c>
      <c r="Z2">
        <f>O4*V2</f>
        <v>0.28965517241379302</v>
      </c>
      <c r="AA2">
        <f>P4*V2</f>
        <v>0.19310344827586204</v>
      </c>
      <c r="AB2">
        <f>O4*W2</f>
        <v>0.12413793103448273</v>
      </c>
      <c r="AC2">
        <f>P4*W2</f>
        <v>8.2758620689655171E-2</v>
      </c>
      <c r="AD2">
        <f>(X2+Y2)/(1-0)</f>
        <v>0.31034482758620685</v>
      </c>
      <c r="AE2">
        <f>(Z2+AA2)/(1-0)</f>
        <v>0.48275862068965503</v>
      </c>
      <c r="AF2">
        <f>AB2/(1-0)</f>
        <v>0.12413793103448273</v>
      </c>
      <c r="AG2">
        <f>AC2/(1-0)</f>
        <v>8.2758620689655171E-2</v>
      </c>
      <c r="AH2">
        <f>M5*AD2</f>
        <v>0.18620689655172409</v>
      </c>
      <c r="AI2">
        <f>AD2*P5</f>
        <v>0.12413793103448274</v>
      </c>
      <c r="AJ2">
        <f>M5*AE2</f>
        <v>0.28965517241379302</v>
      </c>
      <c r="AK2">
        <f>AE2*P5</f>
        <v>0.19310344827586201</v>
      </c>
      <c r="AL2">
        <f>AF2*M5</f>
        <v>7.4482758620689635E-2</v>
      </c>
      <c r="AM2">
        <f>AF2*P5</f>
        <v>4.9655172413793094E-2</v>
      </c>
      <c r="AN2">
        <f>AG2*M5</f>
        <v>4.9655172413793101E-2</v>
      </c>
      <c r="AO2">
        <f>AG2*P5</f>
        <v>3.310344827586207E-2</v>
      </c>
      <c r="AP2">
        <f>(AH2+AI2+AL2+AN2)/(1-AJ2)</f>
        <v>0.61165048543689304</v>
      </c>
      <c r="AQ2">
        <f>AK2/(1-AJ2)</f>
        <v>0.27184466019417464</v>
      </c>
      <c r="AR2">
        <f>AM2/(1-AJ2)</f>
        <v>6.9902912621359198E-2</v>
      </c>
      <c r="AS2">
        <f>AO2/(1-AJ2)</f>
        <v>4.660194174757281E-2</v>
      </c>
      <c r="AT2" s="17"/>
    </row>
    <row r="3" spans="1:46" ht="18.75" x14ac:dyDescent="0.3">
      <c r="A3" s="3" t="s">
        <v>2</v>
      </c>
      <c r="B3" s="13">
        <v>0.55000000000000004</v>
      </c>
      <c r="C3" s="13">
        <v>0.88</v>
      </c>
      <c r="D3" s="13">
        <v>1.27</v>
      </c>
      <c r="E3" s="13">
        <v>1.52</v>
      </c>
      <c r="F3" s="13">
        <v>0.61</v>
      </c>
      <c r="G3" s="16">
        <v>2.3199999999999998</v>
      </c>
      <c r="H3" s="16">
        <v>1.87</v>
      </c>
      <c r="I3" s="16">
        <v>3.04</v>
      </c>
      <c r="J3" s="16">
        <v>3.14</v>
      </c>
      <c r="K3" s="16">
        <v>3.14</v>
      </c>
      <c r="L3" s="15">
        <f t="shared" ref="L3:L7" si="0">AVERAGE(B3:K3)</f>
        <v>1.8340000000000001</v>
      </c>
      <c r="N3" s="16">
        <v>0.7</v>
      </c>
      <c r="P3">
        <v>0.3</v>
      </c>
      <c r="AT3" s="20"/>
    </row>
    <row r="4" spans="1:46" ht="18.75" x14ac:dyDescent="0.3">
      <c r="A4" s="5" t="s">
        <v>3</v>
      </c>
      <c r="B4" s="13">
        <v>0.42</v>
      </c>
      <c r="C4" s="13">
        <v>0.46</v>
      </c>
      <c r="D4" s="13">
        <v>0.59</v>
      </c>
      <c r="E4" s="16">
        <v>0.78</v>
      </c>
      <c r="F4" s="16">
        <v>0.78</v>
      </c>
      <c r="G4" s="16">
        <v>0.66</v>
      </c>
      <c r="H4" s="13">
        <v>0.5</v>
      </c>
      <c r="I4" s="13">
        <v>0.3</v>
      </c>
      <c r="J4" s="13">
        <v>0.51</v>
      </c>
      <c r="K4" s="16">
        <v>0.95</v>
      </c>
      <c r="L4" s="15">
        <f t="shared" si="0"/>
        <v>0.59499999999999997</v>
      </c>
      <c r="O4">
        <v>0.6</v>
      </c>
      <c r="P4">
        <v>0.4</v>
      </c>
    </row>
    <row r="5" spans="1:46" ht="18.75" x14ac:dyDescent="0.3">
      <c r="A5" s="6" t="s">
        <v>4</v>
      </c>
      <c r="B5" s="13">
        <v>0.72</v>
      </c>
      <c r="C5" s="13">
        <v>1.23</v>
      </c>
      <c r="D5" s="16">
        <v>1.87</v>
      </c>
      <c r="E5" s="16">
        <v>2.1</v>
      </c>
      <c r="F5" s="13">
        <v>0.56000000000000005</v>
      </c>
      <c r="G5" s="16">
        <v>2.2799999999999998</v>
      </c>
      <c r="H5" s="13">
        <v>1.32</v>
      </c>
      <c r="I5" s="16">
        <v>1.73</v>
      </c>
      <c r="J5" s="13">
        <v>1.4</v>
      </c>
      <c r="K5" s="13">
        <v>1.19</v>
      </c>
      <c r="L5" s="15">
        <f t="shared" si="0"/>
        <v>1.44</v>
      </c>
      <c r="M5" s="13">
        <v>0.6</v>
      </c>
      <c r="P5">
        <v>0.4</v>
      </c>
    </row>
    <row r="6" spans="1:46" x14ac:dyDescent="0.25">
      <c r="A6" s="1"/>
      <c r="L6" s="15"/>
    </row>
    <row r="7" spans="1:46" ht="15.75" x14ac:dyDescent="0.25">
      <c r="A7" s="7" t="s">
        <v>5</v>
      </c>
      <c r="B7" s="14">
        <v>1.934E-3</v>
      </c>
      <c r="C7">
        <v>1.7725000000000001E-2</v>
      </c>
      <c r="D7">
        <v>7.8619999999999992E-3</v>
      </c>
      <c r="E7" s="15">
        <v>5.7172000000000001E-2</v>
      </c>
      <c r="F7" s="15">
        <v>0.103785</v>
      </c>
      <c r="G7">
        <v>1.1087E-2</v>
      </c>
      <c r="H7">
        <v>1.1202E-2</v>
      </c>
      <c r="I7">
        <v>3.2070000000000002E-3</v>
      </c>
      <c r="J7" s="15">
        <v>2.6849999999999999E-2</v>
      </c>
      <c r="K7">
        <v>8.2559999999999995E-3</v>
      </c>
      <c r="L7" s="15">
        <f t="shared" si="0"/>
        <v>2.4907999999999996E-2</v>
      </c>
    </row>
    <row r="8" spans="1:46" x14ac:dyDescent="0.25">
      <c r="L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2014-04-13T06:51:44Z</dcterms:created>
  <dcterms:modified xsi:type="dcterms:W3CDTF">2014-04-20T03:16:26Z</dcterms:modified>
</cp:coreProperties>
</file>