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19200" windowHeight="823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AO2" i="1"/>
  <c r="AN2"/>
  <c r="AM2"/>
  <c r="AL2"/>
  <c r="AK2"/>
  <c r="AG2"/>
  <c r="AH2"/>
  <c r="AI2"/>
  <c r="AJ2"/>
  <c r="AF2" l="1"/>
  <c r="AE2"/>
  <c r="AD2"/>
  <c r="AC2"/>
  <c r="AB2"/>
  <c r="AA2"/>
  <c r="Z2"/>
  <c r="Y2"/>
  <c r="X2"/>
  <c r="W2"/>
  <c r="V2"/>
  <c r="U2"/>
  <c r="T2"/>
  <c r="S2"/>
  <c r="R2"/>
  <c r="Q2"/>
  <c r="L7" l="1"/>
  <c r="L5"/>
  <c r="L4"/>
  <c r="L3"/>
  <c r="L2"/>
</calcChain>
</file>

<file path=xl/sharedStrings.xml><?xml version="1.0" encoding="utf-8"?>
<sst xmlns="http://schemas.openxmlformats.org/spreadsheetml/2006/main" count="36" uniqueCount="25">
  <si>
    <t>Factors</t>
  </si>
  <si>
    <t>Price to Earnings Ratio</t>
  </si>
  <si>
    <t>Price to Book Value</t>
  </si>
  <si>
    <t>Long term debt/Equity ratio</t>
  </si>
  <si>
    <t>Price to salses Ratio</t>
  </si>
  <si>
    <t>PSR</t>
  </si>
  <si>
    <t>Mean</t>
  </si>
  <si>
    <t>m(Return_Good)</t>
  </si>
  <si>
    <t>m(Return_Poor)</t>
  </si>
  <si>
    <t>m(Return_Good,Return_Poor)</t>
  </si>
  <si>
    <t>m(Θ)</t>
  </si>
  <si>
    <t>R_G</t>
  </si>
  <si>
    <t>R_G,R_P</t>
  </si>
  <si>
    <t>Θ</t>
  </si>
  <si>
    <t>m3(R_G)</t>
  </si>
  <si>
    <t>m3(R_G,R_P)</t>
  </si>
  <si>
    <t>m3(Θ)</t>
  </si>
  <si>
    <t>φ</t>
  </si>
  <si>
    <t>R_P</t>
  </si>
  <si>
    <t>m5(R_P)</t>
  </si>
  <si>
    <t>m5(R_G,R_P)</t>
  </si>
  <si>
    <t>m5(Θ)</t>
  </si>
  <si>
    <t>m7(R_P)</t>
  </si>
  <si>
    <t>m7(R_G,R_P)</t>
  </si>
  <si>
    <t>m7(Θ)</t>
  </si>
</sst>
</file>

<file path=xl/styles.xml><?xml version="1.0" encoding="utf-8"?>
<styleSheet xmlns="http://schemas.openxmlformats.org/spreadsheetml/2006/main">
  <numFmts count="1">
    <numFmt numFmtId="164" formatCode="0.000000"/>
  </numFmts>
  <fonts count="10">
    <font>
      <sz val="11"/>
      <color theme="1"/>
      <name val="Calibri"/>
      <family val="2"/>
      <scheme val="minor"/>
    </font>
    <font>
      <sz val="12"/>
      <color rgb="FFC00000"/>
      <name val="Times New Roman"/>
      <family val="1"/>
    </font>
    <font>
      <b/>
      <sz val="14"/>
      <color rgb="FF00B050"/>
      <name val="Times New Roman"/>
      <family val="1"/>
    </font>
    <font>
      <sz val="14"/>
      <color rgb="FF00B050"/>
      <name val="Times New Roman"/>
      <family val="1"/>
    </font>
    <font>
      <sz val="14"/>
      <color rgb="FFFF0000"/>
      <name val="Times New Roman"/>
      <family val="1"/>
    </font>
    <font>
      <sz val="14"/>
      <color rgb="FF0070C0"/>
      <name val="Times New Roman"/>
      <family val="1"/>
    </font>
    <font>
      <sz val="14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2"/>
      <color rgb="FFFF0000"/>
      <name val="Times New Roman"/>
      <family val="1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0" fontId="2" fillId="0" borderId="1" xfId="0" applyFont="1" applyBorder="1"/>
    <xf numFmtId="0" fontId="3" fillId="0" borderId="1" xfId="0" applyFont="1" applyBorder="1"/>
    <xf numFmtId="0" fontId="4" fillId="0" borderId="1" xfId="0" applyFont="1" applyBorder="1"/>
    <xf numFmtId="0" fontId="5" fillId="0" borderId="1" xfId="0" applyFont="1" applyBorder="1"/>
    <xf numFmtId="0" fontId="6" fillId="0" borderId="1" xfId="0" applyFont="1" applyBorder="1"/>
    <xf numFmtId="0" fontId="7" fillId="0" borderId="1" xfId="0" applyFont="1" applyBorder="1"/>
    <xf numFmtId="0" fontId="1" fillId="0" borderId="0" xfId="0" applyFont="1"/>
    <xf numFmtId="0" fontId="3" fillId="0" borderId="1" xfId="0" applyFont="1" applyBorder="1"/>
    <xf numFmtId="0" fontId="3" fillId="0" borderId="1" xfId="0" applyFont="1" applyBorder="1" applyAlignment="1"/>
    <xf numFmtId="0" fontId="1" fillId="0" borderId="0" xfId="0" applyFont="1" applyAlignment="1">
      <alignment wrapText="1"/>
    </xf>
    <xf numFmtId="0" fontId="8" fillId="0" borderId="1" xfId="0" applyFont="1" applyBorder="1"/>
    <xf numFmtId="0" fontId="0" fillId="0" borderId="0" xfId="0" applyAlignment="1">
      <alignment vertical="center" wrapText="1"/>
    </xf>
    <xf numFmtId="164" fontId="0" fillId="0" borderId="0" xfId="0" applyNumberFormat="1"/>
    <xf numFmtId="0" fontId="0" fillId="0" borderId="0" xfId="0" applyNumberFormat="1"/>
    <xf numFmtId="0" fontId="9" fillId="0" borderId="0" xfId="0" applyFont="1"/>
    <xf numFmtId="0" fontId="9" fillId="0" borderId="0" xfId="0" applyFont="1" applyAlignment="1">
      <alignment vertical="center" wrapText="1"/>
    </xf>
    <xf numFmtId="0" fontId="9" fillId="0" borderId="0" xfId="0" applyNumberFormat="1" applyFont="1"/>
    <xf numFmtId="0" fontId="1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O7"/>
  <sheetViews>
    <sheetView tabSelected="1" workbookViewId="0">
      <selection activeCell="L5" sqref="L5"/>
    </sheetView>
  </sheetViews>
  <sheetFormatPr defaultRowHeight="15"/>
  <cols>
    <col min="1" max="1" width="30.28515625" customWidth="1"/>
    <col min="13" max="13" width="18" customWidth="1"/>
    <col min="14" max="14" width="15.85546875" customWidth="1"/>
    <col min="15" max="15" width="16.42578125" customWidth="1"/>
    <col min="16" max="16" width="16" customWidth="1"/>
    <col min="22" max="22" width="13.5703125" customWidth="1"/>
    <col min="31" max="32" width="14.85546875" customWidth="1"/>
    <col min="34" max="34" width="10.42578125" customWidth="1"/>
    <col min="40" max="40" width="12.140625" customWidth="1"/>
  </cols>
  <sheetData>
    <row r="1" spans="1:41" ht="36" customHeight="1">
      <c r="A1" s="2" t="s">
        <v>0</v>
      </c>
      <c r="B1" s="9">
        <v>2013</v>
      </c>
      <c r="C1" s="10">
        <v>2012</v>
      </c>
      <c r="D1" s="9">
        <v>2011</v>
      </c>
      <c r="E1" s="9">
        <v>2010</v>
      </c>
      <c r="F1" s="9">
        <v>2009</v>
      </c>
      <c r="G1" s="9">
        <v>2008</v>
      </c>
      <c r="H1" s="9">
        <v>2007</v>
      </c>
      <c r="I1" s="9">
        <v>2006</v>
      </c>
      <c r="J1" s="9">
        <v>2005</v>
      </c>
      <c r="K1" s="9">
        <v>2004</v>
      </c>
      <c r="L1" s="12" t="s">
        <v>6</v>
      </c>
      <c r="M1" s="8" t="s">
        <v>7</v>
      </c>
      <c r="N1" s="8" t="s">
        <v>8</v>
      </c>
      <c r="O1" s="11" t="s">
        <v>9</v>
      </c>
      <c r="P1" s="8" t="s">
        <v>10</v>
      </c>
      <c r="Q1" s="19" t="s">
        <v>11</v>
      </c>
      <c r="R1" s="19" t="s">
        <v>11</v>
      </c>
      <c r="S1" s="19" t="s">
        <v>12</v>
      </c>
      <c r="T1" t="s">
        <v>13</v>
      </c>
      <c r="U1" s="19" t="s">
        <v>14</v>
      </c>
      <c r="V1" s="19" t="s">
        <v>15</v>
      </c>
      <c r="W1" t="s">
        <v>16</v>
      </c>
      <c r="X1" t="s">
        <v>17</v>
      </c>
      <c r="Y1" t="s">
        <v>18</v>
      </c>
      <c r="Z1" t="s">
        <v>18</v>
      </c>
      <c r="AA1" s="19" t="s">
        <v>12</v>
      </c>
      <c r="AB1" t="s">
        <v>18</v>
      </c>
      <c r="AC1" t="s">
        <v>13</v>
      </c>
      <c r="AD1" t="s">
        <v>19</v>
      </c>
      <c r="AE1" t="s">
        <v>20</v>
      </c>
      <c r="AF1" t="s">
        <v>21</v>
      </c>
      <c r="AG1" t="s">
        <v>18</v>
      </c>
      <c r="AH1" t="s">
        <v>18</v>
      </c>
      <c r="AI1" t="s">
        <v>18</v>
      </c>
      <c r="AJ1" s="19" t="s">
        <v>12</v>
      </c>
      <c r="AK1" t="s">
        <v>18</v>
      </c>
      <c r="AL1" t="s">
        <v>13</v>
      </c>
      <c r="AM1" t="s">
        <v>22</v>
      </c>
      <c r="AN1" t="s">
        <v>23</v>
      </c>
      <c r="AO1" t="s">
        <v>24</v>
      </c>
    </row>
    <row r="2" spans="1:41" ht="18.75">
      <c r="A2" s="4" t="s">
        <v>1</v>
      </c>
      <c r="B2" s="13">
        <v>10.6</v>
      </c>
      <c r="C2" s="17">
        <v>13.69</v>
      </c>
      <c r="D2" s="17">
        <v>17.32</v>
      </c>
      <c r="E2" s="17">
        <v>17.440000000000001</v>
      </c>
      <c r="F2" s="17">
        <v>11.68</v>
      </c>
      <c r="G2" s="17">
        <v>14.62</v>
      </c>
      <c r="H2" s="13">
        <v>9.89</v>
      </c>
      <c r="I2" s="17">
        <v>12.28</v>
      </c>
      <c r="J2" s="13">
        <v>9.6300000000000008</v>
      </c>
      <c r="K2" s="13">
        <v>10.11</v>
      </c>
      <c r="L2" s="16">
        <f>AVERAGE(B2:K2)</f>
        <v>12.725999999999999</v>
      </c>
      <c r="M2" s="17">
        <v>0.6</v>
      </c>
      <c r="P2">
        <v>0.4</v>
      </c>
      <c r="Q2">
        <f>M2*O3</f>
        <v>0.48</v>
      </c>
      <c r="R2">
        <f>M2*P3</f>
        <v>0.12</v>
      </c>
      <c r="S2">
        <f>P2*O3</f>
        <v>0.32000000000000006</v>
      </c>
      <c r="T2">
        <f>P3*P2</f>
        <v>8.0000000000000016E-2</v>
      </c>
      <c r="U2">
        <f>Q2+R2</f>
        <v>0.6</v>
      </c>
      <c r="V2">
        <f>S2</f>
        <v>0.32000000000000006</v>
      </c>
      <c r="W2">
        <f>T2</f>
        <v>8.0000000000000016E-2</v>
      </c>
      <c r="X2">
        <f>U2*N4</f>
        <v>0.42</v>
      </c>
      <c r="Y2">
        <f>U2*P4</f>
        <v>0.18</v>
      </c>
      <c r="Z2">
        <f>V2*N4</f>
        <v>0.22400000000000003</v>
      </c>
      <c r="AA2">
        <f>V2*P4</f>
        <v>9.6000000000000016E-2</v>
      </c>
      <c r="AB2">
        <f>W2*N4</f>
        <v>5.6000000000000008E-2</v>
      </c>
      <c r="AC2">
        <f>W2*P4</f>
        <v>2.4000000000000004E-2</v>
      </c>
      <c r="AD2">
        <f>(Y2+Z2+AB2)/(1-X2)</f>
        <v>0.79310344827586199</v>
      </c>
      <c r="AE2">
        <f>AA2/(1-X2)</f>
        <v>0.16551724137931034</v>
      </c>
      <c r="AF2">
        <f>AC2/(1-X2)</f>
        <v>4.1379310344827586E-2</v>
      </c>
      <c r="AG2">
        <f>O5*AD2</f>
        <v>0.47586206896551719</v>
      </c>
      <c r="AH2">
        <f>AD2*P5</f>
        <v>0.3172413793103448</v>
      </c>
      <c r="AI2">
        <f>AE2*O5</f>
        <v>9.9310344827586203E-2</v>
      </c>
      <c r="AJ2">
        <f>AE2*P5</f>
        <v>6.620689655172414E-2</v>
      </c>
      <c r="AK2">
        <f>AF2*O5</f>
        <v>2.4827586206896551E-2</v>
      </c>
      <c r="AL2">
        <f>AF2*P5</f>
        <v>1.6551724137931035E-2</v>
      </c>
      <c r="AM2">
        <f>AG2+AH2+AI2+AK2</f>
        <v>0.91724137931034466</v>
      </c>
      <c r="AN2">
        <f>AJ2</f>
        <v>6.620689655172414E-2</v>
      </c>
      <c r="AO2">
        <f>AL2</f>
        <v>1.6551724137931035E-2</v>
      </c>
    </row>
    <row r="3" spans="1:41" ht="18.75">
      <c r="A3" s="3" t="s">
        <v>2</v>
      </c>
      <c r="B3" s="13">
        <v>1.67</v>
      </c>
      <c r="C3" s="17">
        <v>2.2000000000000002</v>
      </c>
      <c r="D3" s="17">
        <v>3.06</v>
      </c>
      <c r="E3" s="17">
        <v>3.09</v>
      </c>
      <c r="F3" s="17">
        <v>2.1</v>
      </c>
      <c r="G3" s="17">
        <v>2.76</v>
      </c>
      <c r="H3" s="13">
        <v>1.96</v>
      </c>
      <c r="I3" s="17">
        <v>2.7</v>
      </c>
      <c r="J3" s="17">
        <v>2.08</v>
      </c>
      <c r="K3" s="17">
        <v>2.42</v>
      </c>
      <c r="L3" s="16">
        <f>AVERAGE(B3:K3)</f>
        <v>2.4039999999999999</v>
      </c>
      <c r="O3" s="16">
        <v>0.8</v>
      </c>
      <c r="P3">
        <v>0.2</v>
      </c>
    </row>
    <row r="4" spans="1:41" ht="18.75">
      <c r="A4" s="5" t="s">
        <v>3</v>
      </c>
      <c r="B4" s="17">
        <v>0.28000000000000003</v>
      </c>
      <c r="C4" s="17">
        <v>0.17</v>
      </c>
      <c r="D4" s="13">
        <v>0.1</v>
      </c>
      <c r="E4" s="13">
        <v>0.08</v>
      </c>
      <c r="F4" s="13">
        <v>0.09</v>
      </c>
      <c r="G4" s="13">
        <v>0.11</v>
      </c>
      <c r="H4" s="13">
        <v>0.15</v>
      </c>
      <c r="I4" s="17">
        <v>0.21</v>
      </c>
      <c r="J4" s="17">
        <v>0.26</v>
      </c>
      <c r="K4" s="17">
        <v>0.3</v>
      </c>
      <c r="L4" s="16">
        <f>AVERAGE(B4:K4)</f>
        <v>0.17499999999999999</v>
      </c>
      <c r="N4" s="17">
        <v>0.7</v>
      </c>
      <c r="P4">
        <v>0.3</v>
      </c>
    </row>
    <row r="5" spans="1:41" ht="18.75">
      <c r="A5" s="6" t="s">
        <v>4</v>
      </c>
      <c r="B5" s="13">
        <v>0.84</v>
      </c>
      <c r="C5" s="13">
        <v>1.1599999999999999</v>
      </c>
      <c r="D5" s="17">
        <v>1.79</v>
      </c>
      <c r="E5" s="17">
        <v>2.0499999999999998</v>
      </c>
      <c r="F5" s="13">
        <v>1.27</v>
      </c>
      <c r="G5" s="17">
        <v>1.93</v>
      </c>
      <c r="H5" s="13">
        <v>1.35</v>
      </c>
      <c r="I5" s="17">
        <v>1.81</v>
      </c>
      <c r="J5" s="17">
        <v>1.27</v>
      </c>
      <c r="K5" s="17">
        <v>1.45</v>
      </c>
      <c r="L5" s="16">
        <f>AVERAGE(B5:K5)</f>
        <v>1.4919999999999998</v>
      </c>
      <c r="O5" s="16">
        <v>0.6</v>
      </c>
      <c r="P5">
        <v>0.4</v>
      </c>
    </row>
    <row r="6" spans="1:41">
      <c r="A6" s="1"/>
      <c r="L6" s="16"/>
    </row>
    <row r="7" spans="1:41" ht="15.75">
      <c r="A7" s="7" t="s">
        <v>5</v>
      </c>
      <c r="B7" s="14">
        <v>1.127E-3</v>
      </c>
      <c r="C7" s="15">
        <v>7.3800000000000005E-4</v>
      </c>
      <c r="D7" s="15">
        <v>4.7100000000000001E-4</v>
      </c>
      <c r="E7" s="15">
        <v>2.9350000000000001E-3</v>
      </c>
      <c r="F7" s="18">
        <v>2.8677999999999999E-2</v>
      </c>
      <c r="G7" s="18">
        <v>1.3062000000000001E-2</v>
      </c>
      <c r="H7" s="15">
        <v>4.8979999999999996E-3</v>
      </c>
      <c r="I7" s="15">
        <v>1.8029999999999999E-3</v>
      </c>
      <c r="J7" s="18">
        <v>9.9439999999999997E-3</v>
      </c>
      <c r="K7" s="18">
        <v>2.8069E-2</v>
      </c>
      <c r="L7" s="16">
        <f>AVERAGE(B7:K7)</f>
        <v>9.1724999999999984E-3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GSMT</cp:lastModifiedBy>
  <dcterms:created xsi:type="dcterms:W3CDTF">2014-04-13T06:32:14Z</dcterms:created>
  <dcterms:modified xsi:type="dcterms:W3CDTF">2014-04-23T10:07:47Z</dcterms:modified>
</cp:coreProperties>
</file>