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al\learning\Projects\financial modeling\data\"/>
    </mc:Choice>
  </mc:AlternateContent>
  <xr:revisionPtr revIDLastSave="0" documentId="13_ncr:1_{EF9B14D3-B60F-40C2-9A08-AF1B6F622456}" xr6:coauthVersionLast="47" xr6:coauthVersionMax="47" xr10:uidLastSave="{00000000-0000-0000-0000-000000000000}"/>
  <bookViews>
    <workbookView xWindow="-108" yWindow="-108" windowWidth="23256" windowHeight="12456" activeTab="1" xr2:uid="{11002A4F-83FE-472F-8E5A-9DA455CE49F8}"/>
  </bookViews>
  <sheets>
    <sheet name="P&amp;L source" sheetId="1" r:id="rId1"/>
    <sheet name="BS 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F19" i="2" s="1"/>
  <c r="J8" i="2"/>
  <c r="K8" i="2"/>
  <c r="L8" i="2"/>
  <c r="D15" i="2"/>
  <c r="E15" i="2"/>
  <c r="E19" i="2" s="1"/>
  <c r="F15" i="2"/>
  <c r="J17" i="2"/>
  <c r="J19" i="2" s="1"/>
  <c r="J22" i="2" s="1"/>
  <c r="K17" i="2"/>
  <c r="K19" i="2" s="1"/>
  <c r="K22" i="2" s="1"/>
  <c r="L17" i="2"/>
  <c r="L19" i="2" s="1"/>
  <c r="L22" i="2" s="1"/>
  <c r="D19" i="2"/>
  <c r="D6" i="1"/>
  <c r="E6" i="1"/>
  <c r="F6" i="1"/>
  <c r="D14" i="1"/>
  <c r="E14" i="1"/>
  <c r="F14" i="1"/>
  <c r="F18" i="1" s="1"/>
  <c r="F23" i="1" s="1"/>
  <c r="F27" i="1" s="1"/>
  <c r="D18" i="1"/>
  <c r="D23" i="1" s="1"/>
  <c r="D27" i="1" s="1"/>
  <c r="E18" i="1"/>
  <c r="E23" i="1" s="1"/>
  <c r="E27" i="1" s="1"/>
</calcChain>
</file>

<file path=xl/sharedStrings.xml><?xml version="1.0" encoding="utf-8"?>
<sst xmlns="http://schemas.openxmlformats.org/spreadsheetml/2006/main" count="53" uniqueCount="48">
  <si>
    <t>Net Income</t>
  </si>
  <si>
    <t>Taxes</t>
  </si>
  <si>
    <t>EBT</t>
  </si>
  <si>
    <t>Extraordinary income</t>
  </si>
  <si>
    <t>Financial income/expenses</t>
  </si>
  <si>
    <t>EBIT</t>
  </si>
  <si>
    <t>D&amp;A</t>
  </si>
  <si>
    <t>EBITDA</t>
  </si>
  <si>
    <t>Other operating expenses</t>
  </si>
  <si>
    <t>Lease costs</t>
  </si>
  <si>
    <t>Cost for services</t>
  </si>
  <si>
    <t>Direct costs</t>
  </si>
  <si>
    <t>Raw materials</t>
  </si>
  <si>
    <t>Revenue</t>
  </si>
  <si>
    <t>Other revenue</t>
  </si>
  <si>
    <t>Revenue from sales and services</t>
  </si>
  <si>
    <t>2018
Act</t>
  </si>
  <si>
    <t>2017
Act</t>
  </si>
  <si>
    <t>2016
Act</t>
  </si>
  <si>
    <t>USD in thousands</t>
  </si>
  <si>
    <t>P&amp;L source</t>
  </si>
  <si>
    <t>Total Liabilities &amp; Equity</t>
  </si>
  <si>
    <t>Total Assets</t>
  </si>
  <si>
    <t>Total Liabilities</t>
  </si>
  <si>
    <t>Other Financial liabilities</t>
  </si>
  <si>
    <t>Bank borrowings</t>
  </si>
  <si>
    <t>Non fixed assets</t>
  </si>
  <si>
    <t>Cash and equivalents</t>
  </si>
  <si>
    <t>Provisions for retirement benefits</t>
  </si>
  <si>
    <t>Deferred taxes</t>
  </si>
  <si>
    <t>Other assets</t>
  </si>
  <si>
    <t>Other liabilities</t>
  </si>
  <si>
    <t>Trade receivables</t>
  </si>
  <si>
    <t>Trade payable</t>
  </si>
  <si>
    <t>Inventory</t>
  </si>
  <si>
    <t>Total Equity</t>
  </si>
  <si>
    <t>Fixed assets</t>
  </si>
  <si>
    <t>Profit/(loss) for the year</t>
  </si>
  <si>
    <t>Retained earnings</t>
  </si>
  <si>
    <t>Financial assets</t>
  </si>
  <si>
    <t>Reserves</t>
  </si>
  <si>
    <t>PP&amp;E</t>
  </si>
  <si>
    <t>Share Capital</t>
  </si>
  <si>
    <t>Intangible assets</t>
  </si>
  <si>
    <t>31Dec18
Act</t>
  </si>
  <si>
    <t>31Dec17
Act</t>
  </si>
  <si>
    <t>31Dec16
Act</t>
  </si>
  <si>
    <t>BS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</si>
</sst>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_);_(* \(#,##0.0\);_(* &quot;-&quot;?_);@_)"/>
    <numFmt numFmtId="165" formatCode="_(* #,##0_);_(* \(#,##0\);_(* &quot;-&quot;?_);@_)"/>
    <numFmt numFmtId="166" formatCode="_(* #,##0.00_);_(* \(#,##0.00\);_(* &quot;-&quot;?_);@_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0" xfId="0" applyNumberFormat="1" applyFont="1" applyFill="1"/>
    <xf numFmtId="165" fontId="2" fillId="2" borderId="1" xfId="0" applyNumberFormat="1" applyFont="1" applyFill="1" applyBorder="1"/>
    <xf numFmtId="164" fontId="2" fillId="2" borderId="1" xfId="0" applyNumberFormat="1" applyFont="1" applyFill="1" applyBorder="1"/>
    <xf numFmtId="165" fontId="1" fillId="2" borderId="0" xfId="0" applyNumberFormat="1" applyFont="1" applyFill="1"/>
    <xf numFmtId="165" fontId="2" fillId="2" borderId="2" xfId="0" applyNumberFormat="1" applyFont="1" applyFill="1" applyBorder="1"/>
    <xf numFmtId="164" fontId="2" fillId="2" borderId="2" xfId="0" applyNumberFormat="1" applyFont="1" applyFill="1" applyBorder="1"/>
    <xf numFmtId="166" fontId="1" fillId="2" borderId="0" xfId="0" applyNumberFormat="1" applyFont="1" applyFill="1"/>
    <xf numFmtId="164" fontId="2" fillId="2" borderId="3" xfId="0" applyNumberFormat="1" applyFont="1" applyFill="1" applyBorder="1" applyAlignment="1">
      <alignment horizontal="right" wrapText="1"/>
    </xf>
    <xf numFmtId="164" fontId="2" fillId="2" borderId="3" xfId="0" applyNumberFormat="1" applyFont="1" applyFill="1" applyBorder="1"/>
    <xf numFmtId="164" fontId="3" fillId="2" borderId="0" xfId="0" applyNumberFormat="1" applyFont="1" applyFill="1"/>
    <xf numFmtId="165" fontId="1" fillId="2" borderId="1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C4DF-633C-48B8-ACD4-CF145A6BFF65}">
  <dimension ref="B1:M27"/>
  <sheetViews>
    <sheetView tabSelected="1" zoomScale="130" zoomScaleNormal="130" workbookViewId="0">
      <selection activeCell="A22" sqref="A22"/>
    </sheetView>
  </sheetViews>
  <sheetFormatPr defaultColWidth="9.109375" defaultRowHeight="11.4" x14ac:dyDescent="0.2"/>
  <cols>
    <col min="1" max="1" width="2" style="1" customWidth="1"/>
    <col min="2" max="2" width="27.88671875" style="1" bestFit="1" customWidth="1"/>
    <col min="3" max="3" width="9.109375" style="1"/>
    <col min="4" max="6" width="10.5546875" style="1" bestFit="1" customWidth="1"/>
    <col min="7" max="16384" width="9.109375" style="1"/>
  </cols>
  <sheetData>
    <row r="1" spans="2:13" ht="15.6" x14ac:dyDescent="0.3">
      <c r="B1" s="10" t="s">
        <v>20</v>
      </c>
    </row>
    <row r="3" spans="2:13" ht="24" x14ac:dyDescent="0.25">
      <c r="B3" s="9" t="s">
        <v>19</v>
      </c>
      <c r="C3" s="9"/>
      <c r="D3" s="8" t="s">
        <v>18</v>
      </c>
      <c r="E3" s="8" t="s">
        <v>17</v>
      </c>
      <c r="F3" s="8" t="s">
        <v>16</v>
      </c>
    </row>
    <row r="4" spans="2:13" x14ac:dyDescent="0.2">
      <c r="B4" s="1" t="s">
        <v>15</v>
      </c>
      <c r="D4" s="4">
        <v>177203</v>
      </c>
      <c r="E4" s="4">
        <v>188618</v>
      </c>
      <c r="F4" s="4">
        <v>208366</v>
      </c>
    </row>
    <row r="5" spans="2:13" x14ac:dyDescent="0.2">
      <c r="B5" s="1" t="s">
        <v>14</v>
      </c>
      <c r="D5" s="4">
        <v>3520</v>
      </c>
      <c r="E5" s="4">
        <v>2416</v>
      </c>
      <c r="F5" s="4">
        <v>2585</v>
      </c>
      <c r="J5" s="7"/>
      <c r="K5" s="7"/>
      <c r="L5" s="7"/>
      <c r="M5" s="7"/>
    </row>
    <row r="6" spans="2:13" ht="12" x14ac:dyDescent="0.25">
      <c r="B6" s="6" t="s">
        <v>13</v>
      </c>
      <c r="C6" s="6"/>
      <c r="D6" s="5">
        <f>D4+D5</f>
        <v>180723</v>
      </c>
      <c r="E6" s="5">
        <f>E4+E5</f>
        <v>191034</v>
      </c>
      <c r="F6" s="5">
        <f>F4+F5</f>
        <v>210951</v>
      </c>
    </row>
    <row r="7" spans="2:13" x14ac:dyDescent="0.2">
      <c r="D7" s="4"/>
      <c r="E7" s="4"/>
      <c r="F7" s="4"/>
    </row>
    <row r="8" spans="2:13" x14ac:dyDescent="0.2">
      <c r="B8" s="1" t="s">
        <v>12</v>
      </c>
      <c r="D8" s="4">
        <v>-139903.0394666667</v>
      </c>
      <c r="E8" s="4">
        <v>-138922.98879999999</v>
      </c>
      <c r="F8" s="4">
        <v>-150080.46882539699</v>
      </c>
    </row>
    <row r="9" spans="2:13" x14ac:dyDescent="0.2">
      <c r="B9" s="1" t="s">
        <v>11</v>
      </c>
      <c r="D9" s="4">
        <v>-2491.3280000000004</v>
      </c>
      <c r="E9" s="4">
        <v>-11649.177600000001</v>
      </c>
      <c r="F9" s="4">
        <v>-7442.6495999999997</v>
      </c>
    </row>
    <row r="10" spans="2:13" x14ac:dyDescent="0.2">
      <c r="B10" s="1" t="s">
        <v>10</v>
      </c>
      <c r="D10" s="4">
        <v>-16389.593600000004</v>
      </c>
      <c r="E10" s="4">
        <v>-17878.310399999998</v>
      </c>
      <c r="F10" s="4">
        <v>-22293.312000000005</v>
      </c>
    </row>
    <row r="11" spans="2:13" x14ac:dyDescent="0.2">
      <c r="B11" s="1" t="s">
        <v>9</v>
      </c>
      <c r="D11" s="4">
        <v>-290.72640000000007</v>
      </c>
      <c r="E11" s="4">
        <v>-246.13120000000004</v>
      </c>
      <c r="F11" s="4">
        <v>-120.92160000000001</v>
      </c>
    </row>
    <row r="12" spans="2:13" x14ac:dyDescent="0.2">
      <c r="B12" s="1" t="s">
        <v>8</v>
      </c>
      <c r="D12" s="4">
        <v>-1330.9952000000003</v>
      </c>
      <c r="E12" s="4">
        <v>-1123.4560000000001</v>
      </c>
      <c r="F12" s="4">
        <v>-1452.7744000000002</v>
      </c>
    </row>
    <row r="13" spans="2:13" x14ac:dyDescent="0.2">
      <c r="D13" s="4"/>
      <c r="E13" s="4"/>
      <c r="F13" s="4"/>
    </row>
    <row r="14" spans="2:13" ht="12" x14ac:dyDescent="0.25">
      <c r="B14" s="6" t="s">
        <v>7</v>
      </c>
      <c r="C14" s="6"/>
      <c r="D14" s="5">
        <f>D6+SUM(D8:D12)</f>
        <v>20317.317333333282</v>
      </c>
      <c r="E14" s="5">
        <f>E6+SUM(E8:E12)</f>
        <v>21213.936000000016</v>
      </c>
      <c r="F14" s="5">
        <f>F6+SUM(F8:F12)</f>
        <v>29560.873574603</v>
      </c>
    </row>
    <row r="15" spans="2:13" x14ac:dyDescent="0.2">
      <c r="D15" s="4"/>
      <c r="E15" s="4"/>
      <c r="F15" s="4"/>
    </row>
    <row r="16" spans="2:13" x14ac:dyDescent="0.2">
      <c r="B16" s="1" t="s">
        <v>6</v>
      </c>
      <c r="D16" s="4">
        <v>-2907.8000000000006</v>
      </c>
      <c r="E16" s="4">
        <v>-4649.8</v>
      </c>
      <c r="F16" s="4">
        <v>-6430.6600000000008</v>
      </c>
    </row>
    <row r="17" spans="2:6" x14ac:dyDescent="0.2">
      <c r="D17" s="4"/>
      <c r="E17" s="4"/>
      <c r="F17" s="4"/>
    </row>
    <row r="18" spans="2:6" ht="12" x14ac:dyDescent="0.25">
      <c r="B18" s="6" t="s">
        <v>5</v>
      </c>
      <c r="C18" s="6"/>
      <c r="D18" s="5">
        <f>D14+D16</f>
        <v>17409.517333333282</v>
      </c>
      <c r="E18" s="5">
        <f>E14+E16</f>
        <v>16564.136000000017</v>
      </c>
      <c r="F18" s="5">
        <f>F14+F16</f>
        <v>23130.213574603</v>
      </c>
    </row>
    <row r="19" spans="2:6" x14ac:dyDescent="0.2">
      <c r="D19" s="4"/>
      <c r="E19" s="4"/>
      <c r="F19" s="4"/>
    </row>
    <row r="20" spans="2:6" x14ac:dyDescent="0.2">
      <c r="B20" s="1" t="s">
        <v>4</v>
      </c>
      <c r="D20" s="4">
        <v>-1266.3000000000002</v>
      </c>
      <c r="E20" s="4">
        <v>-2190.9</v>
      </c>
      <c r="F20" s="4">
        <v>-2663.92</v>
      </c>
    </row>
    <row r="21" spans="2:6" x14ac:dyDescent="0.2">
      <c r="B21" s="1" t="s">
        <v>3</v>
      </c>
      <c r="D21" s="4">
        <v>-317.58000000000004</v>
      </c>
      <c r="E21" s="4">
        <v>-864.30000000000007</v>
      </c>
      <c r="F21" s="4">
        <v>-320.26</v>
      </c>
    </row>
    <row r="22" spans="2:6" x14ac:dyDescent="0.2">
      <c r="D22" s="4"/>
      <c r="E22" s="4"/>
      <c r="F22" s="4"/>
    </row>
    <row r="23" spans="2:6" ht="12" x14ac:dyDescent="0.25">
      <c r="B23" s="6" t="s">
        <v>2</v>
      </c>
      <c r="C23" s="6"/>
      <c r="D23" s="5">
        <f>D18+D21+D20</f>
        <v>15825.637333333281</v>
      </c>
      <c r="E23" s="5">
        <f>E18+E21+E20</f>
        <v>13508.936000000018</v>
      </c>
      <c r="F23" s="5">
        <f>F18+F21+F20</f>
        <v>20146.033574603003</v>
      </c>
    </row>
    <row r="24" spans="2:6" x14ac:dyDescent="0.2">
      <c r="D24" s="4"/>
      <c r="E24" s="4"/>
      <c r="F24" s="4"/>
    </row>
    <row r="25" spans="2:6" x14ac:dyDescent="0.2">
      <c r="B25" s="1" t="s">
        <v>1</v>
      </c>
      <c r="D25" s="4">
        <v>-3805.7759999999998</v>
      </c>
      <c r="E25" s="4">
        <v>-3050.192</v>
      </c>
      <c r="F25" s="4">
        <v>-3814.88</v>
      </c>
    </row>
    <row r="26" spans="2:6" x14ac:dyDescent="0.2">
      <c r="D26" s="4"/>
      <c r="E26" s="4"/>
      <c r="F26" s="4"/>
    </row>
    <row r="27" spans="2:6" ht="12.6" thickBot="1" x14ac:dyDescent="0.3">
      <c r="B27" s="3" t="s">
        <v>0</v>
      </c>
      <c r="C27" s="3"/>
      <c r="D27" s="2">
        <f>D23+D25</f>
        <v>12019.861333333281</v>
      </c>
      <c r="E27" s="2">
        <f>E23+E25</f>
        <v>10458.744000000017</v>
      </c>
      <c r="F27" s="2">
        <f>F23+F25</f>
        <v>16331.153574603002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6BA8-C43D-42F1-A76E-2249D1699289}">
  <dimension ref="B1:L22"/>
  <sheetViews>
    <sheetView tabSelected="1" zoomScale="130" zoomScaleNormal="130" workbookViewId="0">
      <selection activeCell="A22" sqref="A22"/>
    </sheetView>
  </sheetViews>
  <sheetFormatPr defaultColWidth="9.109375" defaultRowHeight="11.4" x14ac:dyDescent="0.2"/>
  <cols>
    <col min="1" max="1" width="2" style="1" customWidth="1"/>
    <col min="2" max="2" width="24.109375" style="1" bestFit="1" customWidth="1"/>
    <col min="3" max="3" width="9.109375" style="1"/>
    <col min="4" max="4" width="10.88671875" style="1" customWidth="1"/>
    <col min="5" max="5" width="10.6640625" style="1" customWidth="1"/>
    <col min="6" max="6" width="10" style="1" bestFit="1" customWidth="1"/>
    <col min="7" max="7" width="9.109375" style="1"/>
    <col min="8" max="8" width="22.109375" style="1" bestFit="1" customWidth="1"/>
    <col min="9" max="9" width="9.109375" style="1"/>
    <col min="10" max="10" width="10" style="1" bestFit="1" customWidth="1"/>
    <col min="11" max="11" width="10.5546875" style="1" customWidth="1"/>
    <col min="12" max="12" width="11.109375" style="1" customWidth="1"/>
    <col min="13" max="16384" width="9.109375" style="1"/>
  </cols>
  <sheetData>
    <row r="1" spans="2:12" ht="15.6" x14ac:dyDescent="0.3">
      <c r="B1" s="10" t="s">
        <v>47</v>
      </c>
    </row>
    <row r="3" spans="2:12" ht="24" x14ac:dyDescent="0.25">
      <c r="B3" s="9" t="s">
        <v>19</v>
      </c>
      <c r="C3" s="9"/>
      <c r="D3" s="8" t="s">
        <v>46</v>
      </c>
      <c r="E3" s="8" t="s">
        <v>45</v>
      </c>
      <c r="F3" s="8" t="s">
        <v>44</v>
      </c>
      <c r="H3" s="9" t="s">
        <v>19</v>
      </c>
      <c r="I3" s="9"/>
      <c r="J3" s="8" t="s">
        <v>46</v>
      </c>
      <c r="K3" s="8" t="s">
        <v>45</v>
      </c>
      <c r="L3" s="8" t="s">
        <v>44</v>
      </c>
    </row>
    <row r="4" spans="2:12" x14ac:dyDescent="0.2">
      <c r="B4" s="1" t="s">
        <v>43</v>
      </c>
      <c r="D4" s="4">
        <v>5961.6</v>
      </c>
      <c r="E4" s="4">
        <v>5840</v>
      </c>
      <c r="F4" s="4">
        <v>5650</v>
      </c>
      <c r="G4" s="4"/>
      <c r="H4" s="4" t="s">
        <v>42</v>
      </c>
      <c r="I4" s="4"/>
      <c r="J4" s="4">
        <v>6784.8</v>
      </c>
      <c r="K4" s="4">
        <v>6800</v>
      </c>
      <c r="L4" s="4">
        <v>7508</v>
      </c>
    </row>
    <row r="5" spans="2:12" x14ac:dyDescent="0.2">
      <c r="B5" s="1" t="s">
        <v>41</v>
      </c>
      <c r="D5" s="4">
        <v>45106.400000000001</v>
      </c>
      <c r="E5" s="4">
        <v>49072.4</v>
      </c>
      <c r="F5" s="4">
        <v>56109.2</v>
      </c>
      <c r="G5" s="4"/>
      <c r="H5" s="4" t="s">
        <v>40</v>
      </c>
      <c r="I5" s="4"/>
      <c r="J5" s="4">
        <v>46224</v>
      </c>
      <c r="K5" s="4">
        <v>44414.400000000001</v>
      </c>
      <c r="L5" s="4">
        <v>46513.2</v>
      </c>
    </row>
    <row r="6" spans="2:12" x14ac:dyDescent="0.2">
      <c r="B6" s="1" t="s">
        <v>39</v>
      </c>
      <c r="D6" s="4">
        <v>8824</v>
      </c>
      <c r="E6" s="4">
        <v>9831</v>
      </c>
      <c r="F6" s="4">
        <v>10323</v>
      </c>
      <c r="G6" s="4"/>
      <c r="H6" s="4" t="s">
        <v>38</v>
      </c>
      <c r="I6" s="4"/>
      <c r="J6" s="4">
        <v>16393.7</v>
      </c>
      <c r="K6" s="4">
        <v>25993.7</v>
      </c>
      <c r="L6" s="4">
        <v>21516</v>
      </c>
    </row>
    <row r="7" spans="2:12" x14ac:dyDescent="0.2">
      <c r="D7" s="4"/>
      <c r="E7" s="4"/>
      <c r="F7" s="4"/>
      <c r="G7" s="4"/>
      <c r="H7" s="4" t="s">
        <v>37</v>
      </c>
      <c r="I7" s="4"/>
      <c r="J7" s="4">
        <v>12019.861333333281</v>
      </c>
      <c r="K7" s="4">
        <v>10458.744000000017</v>
      </c>
      <c r="L7" s="4">
        <v>16331.153574603002</v>
      </c>
    </row>
    <row r="8" spans="2:12" ht="12.6" thickBot="1" x14ac:dyDescent="0.3">
      <c r="B8" s="3" t="s">
        <v>36</v>
      </c>
      <c r="C8" s="12"/>
      <c r="D8" s="2">
        <f>D6+D5+D4</f>
        <v>59892</v>
      </c>
      <c r="E8" s="2">
        <f>E6+E5+E4</f>
        <v>64743.4</v>
      </c>
      <c r="F8" s="2">
        <f>F6+F5+F4</f>
        <v>72082.2</v>
      </c>
      <c r="G8" s="4"/>
      <c r="H8" s="2" t="s">
        <v>35</v>
      </c>
      <c r="I8" s="11"/>
      <c r="J8" s="2">
        <f>SUM(J4:J7)</f>
        <v>81422.361333333276</v>
      </c>
      <c r="K8" s="2">
        <f>SUM(K4:K7)</f>
        <v>87666.844000000026</v>
      </c>
      <c r="L8" s="2">
        <f>SUM(L4:L7)</f>
        <v>91868.353574602996</v>
      </c>
    </row>
    <row r="9" spans="2:12" x14ac:dyDescent="0.2">
      <c r="D9" s="4"/>
      <c r="E9" s="4"/>
      <c r="F9" s="4"/>
      <c r="G9" s="4"/>
      <c r="H9" s="4"/>
      <c r="I9" s="4"/>
      <c r="J9" s="4"/>
      <c r="K9" s="4"/>
      <c r="L9" s="4"/>
    </row>
    <row r="10" spans="2:12" x14ac:dyDescent="0.2">
      <c r="B10" s="1" t="s">
        <v>34</v>
      </c>
      <c r="D10" s="4">
        <v>31167.200000000001</v>
      </c>
      <c r="E10" s="4">
        <v>36396.800000000003</v>
      </c>
      <c r="F10" s="4">
        <v>46212</v>
      </c>
      <c r="G10" s="4"/>
      <c r="H10" s="4" t="s">
        <v>33</v>
      </c>
      <c r="I10" s="4"/>
      <c r="J10" s="4">
        <v>15891.2</v>
      </c>
      <c r="K10" s="4">
        <v>26351.599999999999</v>
      </c>
      <c r="L10" s="4">
        <v>36189.599999999999</v>
      </c>
    </row>
    <row r="11" spans="2:12" x14ac:dyDescent="0.2">
      <c r="B11" s="1" t="s">
        <v>32</v>
      </c>
      <c r="D11" s="4">
        <v>32883.599999999999</v>
      </c>
      <c r="E11" s="4">
        <v>38556</v>
      </c>
      <c r="F11" s="4">
        <v>43581.599999999999</v>
      </c>
      <c r="G11" s="4"/>
      <c r="H11" s="4" t="s">
        <v>31</v>
      </c>
      <c r="I11" s="4"/>
      <c r="J11" s="4">
        <v>5315</v>
      </c>
      <c r="K11" s="4">
        <v>4334</v>
      </c>
      <c r="L11" s="4">
        <v>6473.0464253970422</v>
      </c>
    </row>
    <row r="12" spans="2:12" x14ac:dyDescent="0.2">
      <c r="B12" s="1" t="s">
        <v>30</v>
      </c>
      <c r="D12" s="4">
        <v>8841.6</v>
      </c>
      <c r="E12" s="4">
        <v>11359.199999999999</v>
      </c>
      <c r="F12" s="4">
        <v>17602.8</v>
      </c>
      <c r="G12" s="4"/>
      <c r="H12" s="4" t="s">
        <v>29</v>
      </c>
      <c r="I12" s="4"/>
      <c r="J12" s="4">
        <v>478.83866666668911</v>
      </c>
      <c r="K12" s="4">
        <v>1217.9560000000056</v>
      </c>
      <c r="L12" s="4">
        <v>1760.3999999999999</v>
      </c>
    </row>
    <row r="13" spans="2:12" x14ac:dyDescent="0.2">
      <c r="D13" s="4"/>
      <c r="E13" s="4"/>
      <c r="F13" s="4"/>
      <c r="G13" s="4"/>
      <c r="H13" s="4" t="s">
        <v>28</v>
      </c>
      <c r="I13" s="4"/>
      <c r="J13" s="4">
        <v>175.2</v>
      </c>
      <c r="K13" s="4">
        <v>248.39999999999998</v>
      </c>
      <c r="L13" s="4">
        <v>240</v>
      </c>
    </row>
    <row r="14" spans="2:12" x14ac:dyDescent="0.2">
      <c r="B14" s="1" t="s">
        <v>27</v>
      </c>
      <c r="D14" s="4">
        <v>11791.199999999999</v>
      </c>
      <c r="E14" s="4">
        <v>19408.8</v>
      </c>
      <c r="F14" s="4">
        <v>8173.6</v>
      </c>
      <c r="G14" s="4"/>
      <c r="H14" s="4"/>
      <c r="I14" s="4"/>
      <c r="J14" s="4"/>
      <c r="K14" s="4"/>
      <c r="L14" s="4"/>
    </row>
    <row r="15" spans="2:12" ht="12.6" thickBot="1" x14ac:dyDescent="0.3">
      <c r="B15" s="3" t="s">
        <v>26</v>
      </c>
      <c r="C15" s="12"/>
      <c r="D15" s="2">
        <f>+D14+D12+D11+D10</f>
        <v>84683.599999999991</v>
      </c>
      <c r="E15" s="2">
        <f>+E14+E12+E11+E10</f>
        <v>105720.8</v>
      </c>
      <c r="F15" s="2">
        <f>+F14+F12+F11+F10</f>
        <v>115570</v>
      </c>
      <c r="G15" s="4"/>
      <c r="H15" s="4" t="s">
        <v>25</v>
      </c>
      <c r="I15" s="4"/>
      <c r="J15" s="4">
        <v>37402.600000000006</v>
      </c>
      <c r="K15" s="4">
        <v>45594.6</v>
      </c>
      <c r="L15" s="4">
        <v>50680.399999999994</v>
      </c>
    </row>
    <row r="16" spans="2:12" x14ac:dyDescent="0.2">
      <c r="D16" s="4"/>
      <c r="E16" s="4"/>
      <c r="F16" s="4"/>
      <c r="G16" s="4"/>
      <c r="H16" s="4" t="s">
        <v>24</v>
      </c>
      <c r="I16" s="4"/>
      <c r="J16" s="4">
        <v>3890.3999999999996</v>
      </c>
      <c r="K16" s="4">
        <v>5050.8</v>
      </c>
      <c r="L16" s="4">
        <v>440.4</v>
      </c>
    </row>
    <row r="17" spans="2:12" ht="12.6" thickBot="1" x14ac:dyDescent="0.3">
      <c r="D17" s="4"/>
      <c r="E17" s="4"/>
      <c r="F17" s="4"/>
      <c r="G17" s="4"/>
      <c r="H17" s="2" t="s">
        <v>23</v>
      </c>
      <c r="I17" s="11"/>
      <c r="J17" s="2">
        <f>J16+J15+SUM(J10:J13)</f>
        <v>63153.238666666701</v>
      </c>
      <c r="K17" s="2">
        <f>K16+K15+SUM(K10:K13)</f>
        <v>82797.356</v>
      </c>
      <c r="L17" s="2">
        <f>L16+L15+SUM(L10:L13)</f>
        <v>95783.846425397031</v>
      </c>
    </row>
    <row r="18" spans="2:12" x14ac:dyDescent="0.2">
      <c r="D18" s="4"/>
      <c r="E18" s="4"/>
      <c r="F18" s="4"/>
      <c r="G18" s="4"/>
      <c r="H18" s="4"/>
      <c r="I18" s="4"/>
      <c r="J18" s="4"/>
      <c r="K18" s="4"/>
      <c r="L18" s="4"/>
    </row>
    <row r="19" spans="2:12" ht="12.6" thickBot="1" x14ac:dyDescent="0.3">
      <c r="B19" s="3" t="s">
        <v>22</v>
      </c>
      <c r="C19" s="12"/>
      <c r="D19" s="2">
        <f>D15+D8</f>
        <v>144575.59999999998</v>
      </c>
      <c r="E19" s="2">
        <f>E15+E8</f>
        <v>170464.2</v>
      </c>
      <c r="F19" s="2">
        <f>F15+F8</f>
        <v>187652.2</v>
      </c>
      <c r="G19" s="4"/>
      <c r="H19" s="2" t="s">
        <v>21</v>
      </c>
      <c r="I19" s="11"/>
      <c r="J19" s="2">
        <f>J17+J8</f>
        <v>144575.59999999998</v>
      </c>
      <c r="K19" s="2">
        <f>K17+K8</f>
        <v>170464.2</v>
      </c>
      <c r="L19" s="2">
        <f>L17+L8</f>
        <v>187652.2</v>
      </c>
    </row>
    <row r="22" spans="2:12" x14ac:dyDescent="0.2">
      <c r="J22" s="1">
        <f>J19-D19</f>
        <v>0</v>
      </c>
      <c r="K22" s="1">
        <f>K19-E19</f>
        <v>0</v>
      </c>
      <c r="L22" s="1">
        <f>L19-F19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 source</vt:lpstr>
      <vt:lpstr>BS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Subhadri Mallik</dc:creator>
  <cp:lastModifiedBy>Subhadri Mallik</cp:lastModifiedBy>
  <dcterms:created xsi:type="dcterms:W3CDTF">2022-08-30T17:28:53Z</dcterms:created>
  <dcterms:modified xsi:type="dcterms:W3CDTF">2022-08-30T17:31:57Z</dcterms:modified>
</cp:coreProperties>
</file>