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activeTab="8"/>
  </bookViews>
  <sheets>
    <sheet name="sem4-1" sheetId="4" r:id="rId1"/>
    <sheet name="sem4-2" sheetId="1" r:id="rId2"/>
    <sheet name="sem4-3" sheetId="3" r:id="rId3"/>
    <sheet name="sem5-1" sheetId="7" r:id="rId4"/>
    <sheet name="Sem5-2" sheetId="8" r:id="rId5"/>
    <sheet name="sem5-3" sheetId="9" r:id="rId6"/>
    <sheet name="sem 6-1" sheetId="10" r:id="rId7"/>
    <sheet name="Sem6-2" sheetId="11" r:id="rId8"/>
    <sheet name="Sem6-3" sheetId="12" r:id="rId9"/>
  </sheets>
  <externalReferences>
    <externalReference r:id="rId10"/>
  </externalReferences>
  <definedNames>
    <definedName name="_xlnm.Print_Area" localSheetId="3">'sem5-1'!$A$1:$P$66</definedName>
    <definedName name="_xlnm.Print_Titles" localSheetId="3">'sem5-1'!$42:$42</definedName>
  </definedNames>
  <calcPr calcId="125725"/>
</workbook>
</file>

<file path=xl/calcChain.xml><?xml version="1.0" encoding="utf-8"?>
<calcChain xmlns="http://schemas.openxmlformats.org/spreadsheetml/2006/main">
  <c r="R7" i="12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"/>
  <c r="F12"/>
  <c r="O8"/>
  <c r="O67"/>
  <c r="J67"/>
  <c r="I67"/>
  <c r="H67"/>
  <c r="G67"/>
  <c r="F67"/>
  <c r="E67"/>
  <c r="O66"/>
  <c r="J66"/>
  <c r="I66"/>
  <c r="H66"/>
  <c r="G66"/>
  <c r="F66"/>
  <c r="E66"/>
  <c r="O65"/>
  <c r="J65"/>
  <c r="I65"/>
  <c r="H65"/>
  <c r="G65"/>
  <c r="F65"/>
  <c r="E65"/>
  <c r="O64"/>
  <c r="J64"/>
  <c r="I64"/>
  <c r="H64"/>
  <c r="G64"/>
  <c r="F64"/>
  <c r="E64"/>
  <c r="O63"/>
  <c r="J63"/>
  <c r="I63"/>
  <c r="H63"/>
  <c r="G63"/>
  <c r="F63"/>
  <c r="E63"/>
  <c r="O62"/>
  <c r="J62"/>
  <c r="I62"/>
  <c r="H62"/>
  <c r="G62"/>
  <c r="F62"/>
  <c r="E62"/>
  <c r="O61"/>
  <c r="J61"/>
  <c r="I61"/>
  <c r="H61"/>
  <c r="G61"/>
  <c r="F61"/>
  <c r="E61"/>
  <c r="O60"/>
  <c r="J60"/>
  <c r="I60"/>
  <c r="H60"/>
  <c r="G60"/>
  <c r="F60"/>
  <c r="E60"/>
  <c r="O59"/>
  <c r="J59"/>
  <c r="I59"/>
  <c r="H59"/>
  <c r="G59"/>
  <c r="F59"/>
  <c r="E59"/>
  <c r="O58"/>
  <c r="J58"/>
  <c r="I58"/>
  <c r="H58"/>
  <c r="G58"/>
  <c r="F58"/>
  <c r="E58"/>
  <c r="O57"/>
  <c r="J57"/>
  <c r="I57"/>
  <c r="H57"/>
  <c r="G57"/>
  <c r="F57"/>
  <c r="E57"/>
  <c r="O56"/>
  <c r="J56"/>
  <c r="I56"/>
  <c r="H56"/>
  <c r="G56"/>
  <c r="F56"/>
  <c r="E56"/>
  <c r="O55"/>
  <c r="J55"/>
  <c r="I55"/>
  <c r="H55"/>
  <c r="G55"/>
  <c r="F55"/>
  <c r="E55"/>
  <c r="O54"/>
  <c r="J54"/>
  <c r="I54"/>
  <c r="H54"/>
  <c r="G54"/>
  <c r="F54"/>
  <c r="E54"/>
  <c r="O53"/>
  <c r="J53"/>
  <c r="I53"/>
  <c r="H53"/>
  <c r="G53"/>
  <c r="F53"/>
  <c r="E53"/>
  <c r="O52"/>
  <c r="J52"/>
  <c r="I52"/>
  <c r="H52"/>
  <c r="G52"/>
  <c r="F52"/>
  <c r="E52"/>
  <c r="O51"/>
  <c r="J51"/>
  <c r="I51"/>
  <c r="H51"/>
  <c r="G51"/>
  <c r="F51"/>
  <c r="E51"/>
  <c r="O50"/>
  <c r="J50"/>
  <c r="I50"/>
  <c r="H50"/>
  <c r="G50"/>
  <c r="F50"/>
  <c r="E50"/>
  <c r="O49"/>
  <c r="J49"/>
  <c r="I49"/>
  <c r="H49"/>
  <c r="G49"/>
  <c r="F49"/>
  <c r="E49"/>
  <c r="O48"/>
  <c r="J48"/>
  <c r="I48"/>
  <c r="H48"/>
  <c r="G48"/>
  <c r="F48"/>
  <c r="E48"/>
  <c r="O47"/>
  <c r="J47"/>
  <c r="I47"/>
  <c r="H47"/>
  <c r="G47"/>
  <c r="F47"/>
  <c r="E47"/>
  <c r="O46"/>
  <c r="J46"/>
  <c r="I46"/>
  <c r="H46"/>
  <c r="G46"/>
  <c r="F46"/>
  <c r="E46"/>
  <c r="O45"/>
  <c r="J45"/>
  <c r="I45"/>
  <c r="H45"/>
  <c r="G45"/>
  <c r="F45"/>
  <c r="E45"/>
  <c r="O44"/>
  <c r="J44"/>
  <c r="I44"/>
  <c r="H44"/>
  <c r="G44"/>
  <c r="F44"/>
  <c r="E44"/>
  <c r="O43"/>
  <c r="J43"/>
  <c r="I43"/>
  <c r="H43"/>
  <c r="G43"/>
  <c r="F43"/>
  <c r="E43"/>
  <c r="O42"/>
  <c r="J42"/>
  <c r="I42"/>
  <c r="H42"/>
  <c r="G42"/>
  <c r="F42"/>
  <c r="E42"/>
  <c r="O41"/>
  <c r="J41"/>
  <c r="I41"/>
  <c r="H41"/>
  <c r="G41"/>
  <c r="F41"/>
  <c r="E41"/>
  <c r="O40"/>
  <c r="J40"/>
  <c r="I40"/>
  <c r="H40"/>
  <c r="G40"/>
  <c r="F40"/>
  <c r="E40"/>
  <c r="O39"/>
  <c r="J39"/>
  <c r="I39"/>
  <c r="H39"/>
  <c r="G39"/>
  <c r="F39"/>
  <c r="E39"/>
  <c r="O38"/>
  <c r="J38"/>
  <c r="I38"/>
  <c r="H38"/>
  <c r="G38"/>
  <c r="F38"/>
  <c r="E38"/>
  <c r="O37"/>
  <c r="J37"/>
  <c r="I37"/>
  <c r="H37"/>
  <c r="G37"/>
  <c r="F37"/>
  <c r="E37"/>
  <c r="O35"/>
  <c r="J35"/>
  <c r="I35"/>
  <c r="H35"/>
  <c r="G35"/>
  <c r="F35"/>
  <c r="E35"/>
  <c r="O34"/>
  <c r="J34"/>
  <c r="I34"/>
  <c r="H34"/>
  <c r="G34"/>
  <c r="F34"/>
  <c r="E34"/>
  <c r="O33"/>
  <c r="J33"/>
  <c r="I33"/>
  <c r="H33"/>
  <c r="G33"/>
  <c r="F33"/>
  <c r="E33"/>
  <c r="O32"/>
  <c r="J32"/>
  <c r="I32"/>
  <c r="H32"/>
  <c r="G32"/>
  <c r="F32"/>
  <c r="E32"/>
  <c r="O31"/>
  <c r="J31"/>
  <c r="I31"/>
  <c r="H31"/>
  <c r="G31"/>
  <c r="F31"/>
  <c r="E31"/>
  <c r="O30"/>
  <c r="J30"/>
  <c r="I30"/>
  <c r="H30"/>
  <c r="G30"/>
  <c r="F30"/>
  <c r="E30"/>
  <c r="O29"/>
  <c r="J29"/>
  <c r="I29"/>
  <c r="H29"/>
  <c r="G29"/>
  <c r="F29"/>
  <c r="E29"/>
  <c r="O28"/>
  <c r="J28"/>
  <c r="I28"/>
  <c r="H28"/>
  <c r="G28"/>
  <c r="F28"/>
  <c r="E28"/>
  <c r="O27"/>
  <c r="J27"/>
  <c r="I27"/>
  <c r="H27"/>
  <c r="G27"/>
  <c r="F27"/>
  <c r="E27"/>
  <c r="O26"/>
  <c r="J26"/>
  <c r="I26"/>
  <c r="H26"/>
  <c r="G26"/>
  <c r="F26"/>
  <c r="E26"/>
  <c r="O25"/>
  <c r="J25"/>
  <c r="I25"/>
  <c r="H25"/>
  <c r="G25"/>
  <c r="F25"/>
  <c r="E25"/>
  <c r="O24"/>
  <c r="J24"/>
  <c r="I24"/>
  <c r="H24"/>
  <c r="G24"/>
  <c r="F24"/>
  <c r="E24"/>
  <c r="O23"/>
  <c r="J23"/>
  <c r="I23"/>
  <c r="H23"/>
  <c r="G23"/>
  <c r="F23"/>
  <c r="E23"/>
  <c r="O22"/>
  <c r="J22"/>
  <c r="I22"/>
  <c r="H22"/>
  <c r="G22"/>
  <c r="F22"/>
  <c r="E22"/>
  <c r="O21"/>
  <c r="J21"/>
  <c r="I21"/>
  <c r="H21"/>
  <c r="G21"/>
  <c r="F21"/>
  <c r="E21"/>
  <c r="O20"/>
  <c r="J20"/>
  <c r="I20"/>
  <c r="H20"/>
  <c r="G20"/>
  <c r="F20"/>
  <c r="E20"/>
  <c r="O19"/>
  <c r="J19"/>
  <c r="I19"/>
  <c r="H19"/>
  <c r="G19"/>
  <c r="F19"/>
  <c r="E19"/>
  <c r="O18"/>
  <c r="J18"/>
  <c r="I18"/>
  <c r="H18"/>
  <c r="G18"/>
  <c r="F18"/>
  <c r="E18"/>
  <c r="O17"/>
  <c r="J17"/>
  <c r="I17"/>
  <c r="H17"/>
  <c r="G17"/>
  <c r="F17"/>
  <c r="E17"/>
  <c r="O16"/>
  <c r="J16"/>
  <c r="I16"/>
  <c r="H16"/>
  <c r="G16"/>
  <c r="F16"/>
  <c r="E16"/>
  <c r="O15"/>
  <c r="J15"/>
  <c r="I15"/>
  <c r="H15"/>
  <c r="G15"/>
  <c r="F15"/>
  <c r="E15"/>
  <c r="O14"/>
  <c r="J14"/>
  <c r="I14"/>
  <c r="H14"/>
  <c r="G14"/>
  <c r="F14"/>
  <c r="E14"/>
  <c r="O13"/>
  <c r="J13"/>
  <c r="I13"/>
  <c r="H13"/>
  <c r="G13"/>
  <c r="F13"/>
  <c r="E13"/>
  <c r="O12"/>
  <c r="J12"/>
  <c r="I12"/>
  <c r="H12"/>
  <c r="G12"/>
  <c r="E12"/>
  <c r="N12" s="1"/>
  <c r="Q12" s="1"/>
  <c r="O11"/>
  <c r="J11"/>
  <c r="I11"/>
  <c r="H11"/>
  <c r="G11"/>
  <c r="F11"/>
  <c r="E11"/>
  <c r="O10"/>
  <c r="J10"/>
  <c r="I10"/>
  <c r="H10"/>
  <c r="G10"/>
  <c r="F10"/>
  <c r="E10"/>
  <c r="N10" s="1"/>
  <c r="Q10" s="1"/>
  <c r="O9"/>
  <c r="J9"/>
  <c r="I9"/>
  <c r="H9"/>
  <c r="G9"/>
  <c r="F9"/>
  <c r="E9"/>
  <c r="J8"/>
  <c r="I8"/>
  <c r="H8"/>
  <c r="G8"/>
  <c r="F8"/>
  <c r="E8"/>
  <c r="O7"/>
  <c r="J7"/>
  <c r="I7"/>
  <c r="H7"/>
  <c r="G7"/>
  <c r="F7"/>
  <c r="E7"/>
  <c r="O6"/>
  <c r="J6"/>
  <c r="I6"/>
  <c r="H6"/>
  <c r="G6"/>
  <c r="F6"/>
  <c r="E6"/>
  <c r="R5"/>
  <c r="N5"/>
  <c r="Q5" i="11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J6"/>
  <c r="I6"/>
  <c r="H6"/>
  <c r="G6"/>
  <c r="F6"/>
  <c r="E6"/>
  <c r="N5"/>
  <c r="O9" i="10"/>
  <c r="O9" i="11" s="1"/>
  <c r="O17" i="10"/>
  <c r="O17" i="11" s="1"/>
  <c r="O21" i="10"/>
  <c r="O21" i="11" s="1"/>
  <c r="O62" i="10"/>
  <c r="O62" i="11" s="1"/>
  <c r="O66" i="10"/>
  <c r="O66" i="11" s="1"/>
  <c r="J7" i="10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E7"/>
  <c r="E8"/>
  <c r="E9"/>
  <c r="N9" s="1"/>
  <c r="E10"/>
  <c r="E11"/>
  <c r="E12"/>
  <c r="E13"/>
  <c r="E14"/>
  <c r="N14" s="1"/>
  <c r="O14" s="1"/>
  <c r="O14" i="11" s="1"/>
  <c r="E15" i="10"/>
  <c r="E16"/>
  <c r="E17"/>
  <c r="N17" s="1"/>
  <c r="E18"/>
  <c r="E19"/>
  <c r="E20"/>
  <c r="E21"/>
  <c r="N21" s="1"/>
  <c r="E22"/>
  <c r="E23"/>
  <c r="E24"/>
  <c r="E25"/>
  <c r="E26"/>
  <c r="E27"/>
  <c r="E28"/>
  <c r="E29"/>
  <c r="N29" s="1"/>
  <c r="E30"/>
  <c r="E31"/>
  <c r="E32"/>
  <c r="E33"/>
  <c r="N33" s="1"/>
  <c r="O33" s="1"/>
  <c r="O33" i="11" s="1"/>
  <c r="E34" i="10"/>
  <c r="E35"/>
  <c r="E37"/>
  <c r="E38"/>
  <c r="N38" s="1"/>
  <c r="O38" s="1"/>
  <c r="O38" i="11" s="1"/>
  <c r="E39" i="10"/>
  <c r="E40"/>
  <c r="E41"/>
  <c r="E42"/>
  <c r="E43"/>
  <c r="E44"/>
  <c r="E45"/>
  <c r="E46"/>
  <c r="N46" s="1"/>
  <c r="O46" s="1"/>
  <c r="O46" i="11" s="1"/>
  <c r="E47" i="10"/>
  <c r="E48"/>
  <c r="E49"/>
  <c r="E50"/>
  <c r="N50" s="1"/>
  <c r="E51"/>
  <c r="E52"/>
  <c r="E53"/>
  <c r="E54"/>
  <c r="N54" s="1"/>
  <c r="O54" s="1"/>
  <c r="O54" i="11" s="1"/>
  <c r="E55" i="10"/>
  <c r="N55" s="1"/>
  <c r="O55" s="1"/>
  <c r="O55" i="11" s="1"/>
  <c r="E56" i="10"/>
  <c r="E57"/>
  <c r="E58"/>
  <c r="N58" s="1"/>
  <c r="O58" s="1"/>
  <c r="O58" i="11" s="1"/>
  <c r="E59" i="10"/>
  <c r="E60"/>
  <c r="E61"/>
  <c r="E62"/>
  <c r="N62" s="1"/>
  <c r="E63"/>
  <c r="E64"/>
  <c r="E65"/>
  <c r="E66"/>
  <c r="N66" s="1"/>
  <c r="E67"/>
  <c r="J6"/>
  <c r="I6"/>
  <c r="H6"/>
  <c r="G6"/>
  <c r="F6"/>
  <c r="E6"/>
  <c r="N42"/>
  <c r="O42" s="1"/>
  <c r="O42" i="11" s="1"/>
  <c r="N25" i="10"/>
  <c r="O25" s="1"/>
  <c r="O25" i="11" s="1"/>
  <c r="N13" i="10"/>
  <c r="N5"/>
  <c r="O66" i="9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"/>
  <c r="H7"/>
  <c r="H8"/>
  <c r="H9"/>
  <c r="H10"/>
  <c r="H11"/>
  <c r="H12"/>
  <c r="H13"/>
  <c r="H14"/>
  <c r="H15"/>
  <c r="H16"/>
  <c r="N16" s="1"/>
  <c r="H17"/>
  <c r="H18"/>
  <c r="H19"/>
  <c r="H20"/>
  <c r="H21"/>
  <c r="H22"/>
  <c r="H23"/>
  <c r="H24"/>
  <c r="H25"/>
  <c r="H26"/>
  <c r="H27"/>
  <c r="H28"/>
  <c r="H29"/>
  <c r="H30"/>
  <c r="H31"/>
  <c r="H32"/>
  <c r="N32" s="1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N52" s="1"/>
  <c r="H53"/>
  <c r="H54"/>
  <c r="H55"/>
  <c r="H56"/>
  <c r="H57"/>
  <c r="H58"/>
  <c r="H59"/>
  <c r="H60"/>
  <c r="H61"/>
  <c r="H62"/>
  <c r="H63"/>
  <c r="H64"/>
  <c r="H65"/>
  <c r="H66"/>
  <c r="H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"/>
  <c r="F7"/>
  <c r="F8"/>
  <c r="F9"/>
  <c r="F10"/>
  <c r="F11"/>
  <c r="F12"/>
  <c r="N12" s="1"/>
  <c r="F13"/>
  <c r="F14"/>
  <c r="F15"/>
  <c r="F16"/>
  <c r="F17"/>
  <c r="F18"/>
  <c r="F19"/>
  <c r="F20"/>
  <c r="N20" s="1"/>
  <c r="F21"/>
  <c r="F22"/>
  <c r="F23"/>
  <c r="F24"/>
  <c r="F25"/>
  <c r="F26"/>
  <c r="F27"/>
  <c r="F28"/>
  <c r="N28" s="1"/>
  <c r="F29"/>
  <c r="F30"/>
  <c r="F31"/>
  <c r="F32"/>
  <c r="F33"/>
  <c r="F34"/>
  <c r="F35"/>
  <c r="F36"/>
  <c r="F37"/>
  <c r="F38"/>
  <c r="N38" s="1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N66" s="1"/>
  <c r="F6"/>
  <c r="E7"/>
  <c r="E8"/>
  <c r="E9"/>
  <c r="N9" s="1"/>
  <c r="Q9" s="1"/>
  <c r="E10"/>
  <c r="E11"/>
  <c r="E12"/>
  <c r="E13"/>
  <c r="N13" s="1"/>
  <c r="Q13" s="1"/>
  <c r="E14"/>
  <c r="E15"/>
  <c r="E16"/>
  <c r="E17"/>
  <c r="N17" s="1"/>
  <c r="Q17" s="1"/>
  <c r="E18"/>
  <c r="E19"/>
  <c r="E20"/>
  <c r="E21"/>
  <c r="N21" s="1"/>
  <c r="Q21" s="1"/>
  <c r="E22"/>
  <c r="E23"/>
  <c r="E24"/>
  <c r="E25"/>
  <c r="N25" s="1"/>
  <c r="Q25" s="1"/>
  <c r="E26"/>
  <c r="E27"/>
  <c r="E28"/>
  <c r="E29"/>
  <c r="N29" s="1"/>
  <c r="Q29" s="1"/>
  <c r="E30"/>
  <c r="E31"/>
  <c r="E32"/>
  <c r="E33"/>
  <c r="E34"/>
  <c r="E35"/>
  <c r="E36"/>
  <c r="E37"/>
  <c r="E38"/>
  <c r="E39"/>
  <c r="E40"/>
  <c r="E41"/>
  <c r="N41" s="1"/>
  <c r="Q41" s="1"/>
  <c r="E42"/>
  <c r="E43"/>
  <c r="E44"/>
  <c r="E45"/>
  <c r="N45" s="1"/>
  <c r="Q45" s="1"/>
  <c r="E46"/>
  <c r="E47"/>
  <c r="N47" s="1"/>
  <c r="E48"/>
  <c r="E49"/>
  <c r="N49" s="1"/>
  <c r="Q49" s="1"/>
  <c r="E50"/>
  <c r="E51"/>
  <c r="E52"/>
  <c r="E53"/>
  <c r="N53" s="1"/>
  <c r="Q53" s="1"/>
  <c r="E54"/>
  <c r="E55"/>
  <c r="E56"/>
  <c r="N56" s="1"/>
  <c r="E57"/>
  <c r="N57" s="1"/>
  <c r="Q57" s="1"/>
  <c r="E58"/>
  <c r="E59"/>
  <c r="E60"/>
  <c r="E61"/>
  <c r="N61" s="1"/>
  <c r="Q61" s="1"/>
  <c r="E62"/>
  <c r="E63"/>
  <c r="E64"/>
  <c r="E65"/>
  <c r="E66"/>
  <c r="E6"/>
  <c r="N63"/>
  <c r="Q63" s="1"/>
  <c r="N43"/>
  <c r="Q43" s="1"/>
  <c r="N24"/>
  <c r="Q24" s="1"/>
  <c r="N8"/>
  <c r="Q8" s="1"/>
  <c r="N5"/>
  <c r="J7" i="8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N55" s="1"/>
  <c r="O55" s="1"/>
  <c r="H56"/>
  <c r="H57"/>
  <c r="H58"/>
  <c r="H59"/>
  <c r="H60"/>
  <c r="H61"/>
  <c r="H62"/>
  <c r="H63"/>
  <c r="H64"/>
  <c r="H65"/>
  <c r="H66"/>
  <c r="H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N38" s="1"/>
  <c r="O38" s="1"/>
  <c r="G39"/>
  <c r="G40"/>
  <c r="G41"/>
  <c r="G42"/>
  <c r="N42" s="1"/>
  <c r="O42" s="1"/>
  <c r="G43"/>
  <c r="G44"/>
  <c r="G45"/>
  <c r="G46"/>
  <c r="N46" s="1"/>
  <c r="O46" s="1"/>
  <c r="G47"/>
  <c r="G48"/>
  <c r="G49"/>
  <c r="G50"/>
  <c r="N50" s="1"/>
  <c r="O50" s="1"/>
  <c r="G51"/>
  <c r="G52"/>
  <c r="G53"/>
  <c r="G54"/>
  <c r="G55"/>
  <c r="G56"/>
  <c r="G57"/>
  <c r="G58"/>
  <c r="G59"/>
  <c r="G60"/>
  <c r="G61"/>
  <c r="G62"/>
  <c r="G63"/>
  <c r="G64"/>
  <c r="G65"/>
  <c r="G66"/>
  <c r="G6"/>
  <c r="F7"/>
  <c r="N7" s="1"/>
  <c r="O7" s="1"/>
  <c r="F8"/>
  <c r="F9"/>
  <c r="N9" s="1"/>
  <c r="O9" s="1"/>
  <c r="F10"/>
  <c r="F11"/>
  <c r="N11" s="1"/>
  <c r="O11" s="1"/>
  <c r="F12"/>
  <c r="F13"/>
  <c r="N13" s="1"/>
  <c r="O13" s="1"/>
  <c r="F14"/>
  <c r="F15"/>
  <c r="N15" s="1"/>
  <c r="O15" s="1"/>
  <c r="F16"/>
  <c r="F17"/>
  <c r="N17" s="1"/>
  <c r="O17" s="1"/>
  <c r="F18"/>
  <c r="F19"/>
  <c r="N19" s="1"/>
  <c r="O19" s="1"/>
  <c r="F20"/>
  <c r="F21"/>
  <c r="N21" s="1"/>
  <c r="O21" s="1"/>
  <c r="F22"/>
  <c r="F23"/>
  <c r="N23" s="1"/>
  <c r="O23" s="1"/>
  <c r="F24"/>
  <c r="F25"/>
  <c r="F26"/>
  <c r="F27"/>
  <c r="F28"/>
  <c r="F29"/>
  <c r="N29" s="1"/>
  <c r="O29" s="1"/>
  <c r="F30"/>
  <c r="F31"/>
  <c r="F32"/>
  <c r="F33"/>
  <c r="N33" s="1"/>
  <c r="O33" s="1"/>
  <c r="F34"/>
  <c r="F35"/>
  <c r="F36"/>
  <c r="F37"/>
  <c r="N37" s="1"/>
  <c r="O37" s="1"/>
  <c r="F38"/>
  <c r="F39"/>
  <c r="F40"/>
  <c r="F41"/>
  <c r="N41" s="1"/>
  <c r="O41" s="1"/>
  <c r="F42"/>
  <c r="F43"/>
  <c r="F44"/>
  <c r="F45"/>
  <c r="N45" s="1"/>
  <c r="O45" s="1"/>
  <c r="F46"/>
  <c r="F47"/>
  <c r="F48"/>
  <c r="F49"/>
  <c r="N49" s="1"/>
  <c r="O49" s="1"/>
  <c r="F50"/>
  <c r="F51"/>
  <c r="F52"/>
  <c r="F53"/>
  <c r="F54"/>
  <c r="F55"/>
  <c r="F56"/>
  <c r="F57"/>
  <c r="F58"/>
  <c r="F59"/>
  <c r="N59" s="1"/>
  <c r="O59" s="1"/>
  <c r="F60"/>
  <c r="F61"/>
  <c r="N61" s="1"/>
  <c r="O61" s="1"/>
  <c r="F62"/>
  <c r="F63"/>
  <c r="N63" s="1"/>
  <c r="O63" s="1"/>
  <c r="F64"/>
  <c r="F65"/>
  <c r="N65" s="1"/>
  <c r="O65" s="1"/>
  <c r="F66"/>
  <c r="F6"/>
  <c r="E7"/>
  <c r="E8"/>
  <c r="N8" s="1"/>
  <c r="O8" s="1"/>
  <c r="E9"/>
  <c r="E10"/>
  <c r="E11"/>
  <c r="E12"/>
  <c r="N12" s="1"/>
  <c r="O12" s="1"/>
  <c r="E13"/>
  <c r="E14"/>
  <c r="E15"/>
  <c r="E16"/>
  <c r="N16" s="1"/>
  <c r="O16" s="1"/>
  <c r="E17"/>
  <c r="E18"/>
  <c r="E19"/>
  <c r="E20"/>
  <c r="N20" s="1"/>
  <c r="O20" s="1"/>
  <c r="E21"/>
  <c r="E22"/>
  <c r="E23"/>
  <c r="E24"/>
  <c r="N24" s="1"/>
  <c r="O24" s="1"/>
  <c r="E25"/>
  <c r="E26"/>
  <c r="N26" s="1"/>
  <c r="O26" s="1"/>
  <c r="E27"/>
  <c r="E28"/>
  <c r="N28" s="1"/>
  <c r="O28" s="1"/>
  <c r="E29"/>
  <c r="E30"/>
  <c r="N30" s="1"/>
  <c r="O30" s="1"/>
  <c r="E31"/>
  <c r="E32"/>
  <c r="N32" s="1"/>
  <c r="O32" s="1"/>
  <c r="E33"/>
  <c r="E34"/>
  <c r="E35"/>
  <c r="N35" s="1"/>
  <c r="O35" s="1"/>
  <c r="E36"/>
  <c r="E37"/>
  <c r="E38"/>
  <c r="E39"/>
  <c r="N39" s="1"/>
  <c r="O39" s="1"/>
  <c r="E40"/>
  <c r="E41"/>
  <c r="E42"/>
  <c r="E43"/>
  <c r="N43" s="1"/>
  <c r="O43" s="1"/>
  <c r="E44"/>
  <c r="E45"/>
  <c r="E46"/>
  <c r="E47"/>
  <c r="N47" s="1"/>
  <c r="O47" s="1"/>
  <c r="E48"/>
  <c r="E49"/>
  <c r="E50"/>
  <c r="E51"/>
  <c r="N51" s="1"/>
  <c r="O51" s="1"/>
  <c r="E52"/>
  <c r="E53"/>
  <c r="E54"/>
  <c r="N54" s="1"/>
  <c r="O54" s="1"/>
  <c r="E55"/>
  <c r="E56"/>
  <c r="N56" s="1"/>
  <c r="O56" s="1"/>
  <c r="E57"/>
  <c r="E58"/>
  <c r="E59"/>
  <c r="E60"/>
  <c r="N60" s="1"/>
  <c r="O60" s="1"/>
  <c r="E61"/>
  <c r="E62"/>
  <c r="E63"/>
  <c r="E64"/>
  <c r="N64" s="1"/>
  <c r="O64" s="1"/>
  <c r="E65"/>
  <c r="E66"/>
  <c r="E6"/>
  <c r="N66"/>
  <c r="O66" s="1"/>
  <c r="N62"/>
  <c r="O62" s="1"/>
  <c r="N58"/>
  <c r="O58" s="1"/>
  <c r="N53"/>
  <c r="O53" s="1"/>
  <c r="N48"/>
  <c r="O48" s="1"/>
  <c r="N44"/>
  <c r="O44" s="1"/>
  <c r="N40"/>
  <c r="O40" s="1"/>
  <c r="N36"/>
  <c r="O36" s="1"/>
  <c r="N31"/>
  <c r="O31" s="1"/>
  <c r="N27"/>
  <c r="O27" s="1"/>
  <c r="N22"/>
  <c r="O22" s="1"/>
  <c r="N18"/>
  <c r="O18" s="1"/>
  <c r="N14"/>
  <c r="O14" s="1"/>
  <c r="N10"/>
  <c r="O10" s="1"/>
  <c r="N6"/>
  <c r="O6" s="1"/>
  <c r="N5"/>
  <c r="J7" i="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N34" s="1"/>
  <c r="G35"/>
  <c r="G36"/>
  <c r="G37"/>
  <c r="G38"/>
  <c r="N38" s="1"/>
  <c r="G39"/>
  <c r="G40"/>
  <c r="G41"/>
  <c r="G42"/>
  <c r="N42" s="1"/>
  <c r="G43"/>
  <c r="G44"/>
  <c r="G45"/>
  <c r="G46"/>
  <c r="N46" s="1"/>
  <c r="G47"/>
  <c r="G48"/>
  <c r="G49"/>
  <c r="G50"/>
  <c r="N50" s="1"/>
  <c r="G51"/>
  <c r="G52"/>
  <c r="G53"/>
  <c r="G54"/>
  <c r="N54" s="1"/>
  <c r="G55"/>
  <c r="G56"/>
  <c r="G57"/>
  <c r="G58"/>
  <c r="N58" s="1"/>
  <c r="G59"/>
  <c r="G60"/>
  <c r="G61"/>
  <c r="G62"/>
  <c r="N62" s="1"/>
  <c r="G63"/>
  <c r="G64"/>
  <c r="G65"/>
  <c r="G66"/>
  <c r="N66" s="1"/>
  <c r="G6"/>
  <c r="F7"/>
  <c r="N7" s="1"/>
  <c r="F8"/>
  <c r="F9"/>
  <c r="N9" s="1"/>
  <c r="F10"/>
  <c r="F11"/>
  <c r="N11" s="1"/>
  <c r="F12"/>
  <c r="F13"/>
  <c r="N13" s="1"/>
  <c r="F14"/>
  <c r="F15"/>
  <c r="N15" s="1"/>
  <c r="F16"/>
  <c r="F17"/>
  <c r="N17" s="1"/>
  <c r="F18"/>
  <c r="F19"/>
  <c r="N19" s="1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"/>
  <c r="E31"/>
  <c r="N31" s="1"/>
  <c r="E32"/>
  <c r="N32" s="1"/>
  <c r="E33"/>
  <c r="N33" s="1"/>
  <c r="E34"/>
  <c r="E35"/>
  <c r="N35" s="1"/>
  <c r="E36"/>
  <c r="N36" s="1"/>
  <c r="E37"/>
  <c r="N37" s="1"/>
  <c r="E38"/>
  <c r="E39"/>
  <c r="N39" s="1"/>
  <c r="E40"/>
  <c r="N40" s="1"/>
  <c r="E41"/>
  <c r="N41" s="1"/>
  <c r="E42"/>
  <c r="E43"/>
  <c r="N43" s="1"/>
  <c r="E44"/>
  <c r="N44" s="1"/>
  <c r="E45"/>
  <c r="N45" s="1"/>
  <c r="E46"/>
  <c r="E47"/>
  <c r="N47" s="1"/>
  <c r="E48"/>
  <c r="N48" s="1"/>
  <c r="E49"/>
  <c r="N49" s="1"/>
  <c r="E50"/>
  <c r="E51"/>
  <c r="N51" s="1"/>
  <c r="E52"/>
  <c r="N52" s="1"/>
  <c r="E53"/>
  <c r="N53" s="1"/>
  <c r="E54"/>
  <c r="E55"/>
  <c r="N55" s="1"/>
  <c r="E56"/>
  <c r="N56" s="1"/>
  <c r="E57"/>
  <c r="N57" s="1"/>
  <c r="E58"/>
  <c r="E59"/>
  <c r="N59" s="1"/>
  <c r="E60"/>
  <c r="N60" s="1"/>
  <c r="E61"/>
  <c r="N61" s="1"/>
  <c r="E62"/>
  <c r="E63"/>
  <c r="N63" s="1"/>
  <c r="E64"/>
  <c r="N64" s="1"/>
  <c r="E65"/>
  <c r="N65" s="1"/>
  <c r="E66"/>
  <c r="E13"/>
  <c r="E14"/>
  <c r="N14" s="1"/>
  <c r="E15"/>
  <c r="E16"/>
  <c r="N16" s="1"/>
  <c r="E17"/>
  <c r="E18"/>
  <c r="N18" s="1"/>
  <c r="E19"/>
  <c r="E20"/>
  <c r="E21"/>
  <c r="N21" s="1"/>
  <c r="E22"/>
  <c r="N22" s="1"/>
  <c r="E23"/>
  <c r="N23" s="1"/>
  <c r="E24"/>
  <c r="N24" s="1"/>
  <c r="E25"/>
  <c r="N25" s="1"/>
  <c r="E26"/>
  <c r="N26" s="1"/>
  <c r="E27"/>
  <c r="N27" s="1"/>
  <c r="E28"/>
  <c r="N28" s="1"/>
  <c r="E29"/>
  <c r="N29" s="1"/>
  <c r="E30"/>
  <c r="N30" s="1"/>
  <c r="E7"/>
  <c r="E8"/>
  <c r="N8" s="1"/>
  <c r="E9"/>
  <c r="E10"/>
  <c r="N10" s="1"/>
  <c r="E11"/>
  <c r="E12"/>
  <c r="N12" s="1"/>
  <c r="E6"/>
  <c r="N6" s="1"/>
  <c r="N5"/>
  <c r="O59" i="4"/>
  <c r="M7" i="3"/>
  <c r="R7" s="1"/>
  <c r="M10"/>
  <c r="R10" s="1"/>
  <c r="M5" i="1"/>
  <c r="N51" i="4"/>
  <c r="N52"/>
  <c r="N53"/>
  <c r="N54"/>
  <c r="N55"/>
  <c r="N56"/>
  <c r="N57"/>
  <c r="N58"/>
  <c r="N59"/>
  <c r="N60"/>
  <c r="N61"/>
  <c r="N62"/>
  <c r="N63"/>
  <c r="N64"/>
  <c r="N65"/>
  <c r="N66"/>
  <c r="N38"/>
  <c r="N39"/>
  <c r="N40"/>
  <c r="N41"/>
  <c r="N42"/>
  <c r="N43"/>
  <c r="N44"/>
  <c r="N45"/>
  <c r="N46"/>
  <c r="N47"/>
  <c r="N48"/>
  <c r="N49"/>
  <c r="N50"/>
  <c r="N26"/>
  <c r="N27"/>
  <c r="N28"/>
  <c r="N29"/>
  <c r="N30"/>
  <c r="N31"/>
  <c r="N32"/>
  <c r="N33"/>
  <c r="N34"/>
  <c r="N35"/>
  <c r="N36"/>
  <c r="N37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6"/>
  <c r="N5"/>
  <c r="Q37" i="3"/>
  <c r="Q55"/>
  <c r="Q56"/>
  <c r="Q57"/>
  <c r="Q58"/>
  <c r="Q59"/>
  <c r="Q60"/>
  <c r="Q61"/>
  <c r="Q62"/>
  <c r="Q63"/>
  <c r="Q64"/>
  <c r="Q65"/>
  <c r="Q66"/>
  <c r="Q38"/>
  <c r="Q39"/>
  <c r="Q40"/>
  <c r="Q41"/>
  <c r="Q42"/>
  <c r="Q43"/>
  <c r="Q44"/>
  <c r="Q45"/>
  <c r="Q46"/>
  <c r="Q47"/>
  <c r="Q48"/>
  <c r="Q49"/>
  <c r="Q50"/>
  <c r="Q51"/>
  <c r="Q52"/>
  <c r="Q53"/>
  <c r="Q54"/>
  <c r="Q20"/>
  <c r="Q21"/>
  <c r="Q22"/>
  <c r="Q23"/>
  <c r="Q24"/>
  <c r="Q25"/>
  <c r="Q26"/>
  <c r="Q27"/>
  <c r="Q28"/>
  <c r="Q29"/>
  <c r="Q30"/>
  <c r="Q31"/>
  <c r="Q32"/>
  <c r="Q33"/>
  <c r="Q34"/>
  <c r="Q35"/>
  <c r="Q36"/>
  <c r="Q7"/>
  <c r="Q8"/>
  <c r="Q9"/>
  <c r="Q10"/>
  <c r="Q11"/>
  <c r="Q12"/>
  <c r="Q13"/>
  <c r="Q14"/>
  <c r="Q15"/>
  <c r="Q16"/>
  <c r="Q17"/>
  <c r="Q18"/>
  <c r="Q19"/>
  <c r="Q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E7"/>
  <c r="N7" s="1"/>
  <c r="E8"/>
  <c r="N8" s="1"/>
  <c r="E9"/>
  <c r="N9" s="1"/>
  <c r="E10"/>
  <c r="E11"/>
  <c r="N11" s="1"/>
  <c r="E12"/>
  <c r="N12" s="1"/>
  <c r="E13"/>
  <c r="N13" s="1"/>
  <c r="E14"/>
  <c r="E15"/>
  <c r="N15" s="1"/>
  <c r="E16"/>
  <c r="N16" s="1"/>
  <c r="E17"/>
  <c r="N17" s="1"/>
  <c r="E18"/>
  <c r="E19"/>
  <c r="N19" s="1"/>
  <c r="E20"/>
  <c r="N20" s="1"/>
  <c r="E21"/>
  <c r="N21" s="1"/>
  <c r="E22"/>
  <c r="E23"/>
  <c r="N23" s="1"/>
  <c r="E24"/>
  <c r="N24" s="1"/>
  <c r="E25"/>
  <c r="N25" s="1"/>
  <c r="E26"/>
  <c r="E27"/>
  <c r="N27" s="1"/>
  <c r="E28"/>
  <c r="N28" s="1"/>
  <c r="E29"/>
  <c r="N29" s="1"/>
  <c r="E30"/>
  <c r="E31"/>
  <c r="N31" s="1"/>
  <c r="E32"/>
  <c r="N32" s="1"/>
  <c r="E33"/>
  <c r="N33" s="1"/>
  <c r="E34"/>
  <c r="E35"/>
  <c r="N35" s="1"/>
  <c r="E36"/>
  <c r="N36" s="1"/>
  <c r="E37"/>
  <c r="N37" s="1"/>
  <c r="E38"/>
  <c r="E39"/>
  <c r="N39" s="1"/>
  <c r="E40"/>
  <c r="N40" s="1"/>
  <c r="E41"/>
  <c r="N41" s="1"/>
  <c r="E42"/>
  <c r="E43"/>
  <c r="N43" s="1"/>
  <c r="E44"/>
  <c r="N44" s="1"/>
  <c r="E45"/>
  <c r="N45" s="1"/>
  <c r="E46"/>
  <c r="E47"/>
  <c r="N47" s="1"/>
  <c r="E48"/>
  <c r="N48" s="1"/>
  <c r="E49"/>
  <c r="N49" s="1"/>
  <c r="E50"/>
  <c r="E51"/>
  <c r="N51" s="1"/>
  <c r="E52"/>
  <c r="N52" s="1"/>
  <c r="E53"/>
  <c r="N53" s="1"/>
  <c r="E54"/>
  <c r="E55"/>
  <c r="N55" s="1"/>
  <c r="E56"/>
  <c r="N56" s="1"/>
  <c r="E57"/>
  <c r="N57" s="1"/>
  <c r="E58"/>
  <c r="E59"/>
  <c r="N59" s="1"/>
  <c r="E60"/>
  <c r="N60" s="1"/>
  <c r="E61"/>
  <c r="N61" s="1"/>
  <c r="E62"/>
  <c r="E63"/>
  <c r="N63" s="1"/>
  <c r="E64"/>
  <c r="N64" s="1"/>
  <c r="E65"/>
  <c r="N65" s="1"/>
  <c r="E66"/>
  <c r="I6"/>
  <c r="H6"/>
  <c r="G6"/>
  <c r="F6"/>
  <c r="E6"/>
  <c r="N6" s="1"/>
  <c r="I7" i="1"/>
  <c r="I8"/>
  <c r="I9"/>
  <c r="I10"/>
  <c r="N10" i="3" s="1"/>
  <c r="I11" i="1"/>
  <c r="M11" s="1"/>
  <c r="I12"/>
  <c r="I13"/>
  <c r="I14"/>
  <c r="N14" i="3" s="1"/>
  <c r="I15" i="1"/>
  <c r="I16"/>
  <c r="I17"/>
  <c r="I18"/>
  <c r="M18" i="3" s="1"/>
  <c r="R18" s="1"/>
  <c r="I19" i="1"/>
  <c r="I20"/>
  <c r="I21"/>
  <c r="I22"/>
  <c r="M22" i="3" s="1"/>
  <c r="R22" s="1"/>
  <c r="I23" i="1"/>
  <c r="I24"/>
  <c r="I25"/>
  <c r="I26"/>
  <c r="N26" i="3" s="1"/>
  <c r="I27" i="1"/>
  <c r="I28"/>
  <c r="I29"/>
  <c r="I30"/>
  <c r="M30" i="3" s="1"/>
  <c r="R30" s="1"/>
  <c r="I31" i="1"/>
  <c r="I32"/>
  <c r="I33"/>
  <c r="I34"/>
  <c r="N34" i="3" s="1"/>
  <c r="I35" i="1"/>
  <c r="I36"/>
  <c r="I37"/>
  <c r="I38"/>
  <c r="M38" i="3" s="1"/>
  <c r="R38" s="1"/>
  <c r="I39" i="1"/>
  <c r="I40"/>
  <c r="I41"/>
  <c r="I42"/>
  <c r="N42" i="3" s="1"/>
  <c r="I43" i="1"/>
  <c r="I44"/>
  <c r="I45"/>
  <c r="I46"/>
  <c r="M46" i="3" s="1"/>
  <c r="R46" s="1"/>
  <c r="I47" i="1"/>
  <c r="I48"/>
  <c r="I49"/>
  <c r="I50"/>
  <c r="N50" i="3" s="1"/>
  <c r="I51" i="1"/>
  <c r="I52"/>
  <c r="I53"/>
  <c r="I54"/>
  <c r="M54" i="3" s="1"/>
  <c r="R54" s="1"/>
  <c r="I55" i="1"/>
  <c r="I56"/>
  <c r="I57"/>
  <c r="I58"/>
  <c r="N58" i="3" s="1"/>
  <c r="I59" i="1"/>
  <c r="I60"/>
  <c r="I61"/>
  <c r="I62"/>
  <c r="M62" i="3" s="1"/>
  <c r="R62" s="1"/>
  <c r="I63" i="1"/>
  <c r="I64"/>
  <c r="I65"/>
  <c r="I66"/>
  <c r="N66" i="3" s="1"/>
  <c r="I6" i="1"/>
  <c r="M6" i="3" s="1"/>
  <c r="R6" s="1"/>
  <c r="E13" i="1"/>
  <c r="M13" i="3" s="1"/>
  <c r="R13" s="1"/>
  <c r="E14" i="1"/>
  <c r="E15"/>
  <c r="M15" i="3" s="1"/>
  <c r="R15" s="1"/>
  <c r="E16" i="1"/>
  <c r="M16" i="3" s="1"/>
  <c r="R16" s="1"/>
  <c r="E17" i="1"/>
  <c r="M17" i="3" s="1"/>
  <c r="R17" s="1"/>
  <c r="E18" i="1"/>
  <c r="E19"/>
  <c r="M19" i="3" s="1"/>
  <c r="R19" s="1"/>
  <c r="E20" i="1"/>
  <c r="M20" i="3" s="1"/>
  <c r="R20" s="1"/>
  <c r="E21" i="1"/>
  <c r="M21" i="3" s="1"/>
  <c r="R21" s="1"/>
  <c r="E22" i="1"/>
  <c r="E23"/>
  <c r="M23" i="3" s="1"/>
  <c r="R23" s="1"/>
  <c r="E24" i="1"/>
  <c r="M24" i="3" s="1"/>
  <c r="R24" s="1"/>
  <c r="E25" i="1"/>
  <c r="M25" i="3" s="1"/>
  <c r="R25" s="1"/>
  <c r="E26" i="1"/>
  <c r="E27"/>
  <c r="M27" i="3" s="1"/>
  <c r="R27" s="1"/>
  <c r="E28" i="1"/>
  <c r="M28" i="3" s="1"/>
  <c r="R28" s="1"/>
  <c r="E29" i="1"/>
  <c r="M29" i="3" s="1"/>
  <c r="R29" s="1"/>
  <c r="E30" i="1"/>
  <c r="E31"/>
  <c r="M31" i="3" s="1"/>
  <c r="R31" s="1"/>
  <c r="E32" i="1"/>
  <c r="M32" i="3" s="1"/>
  <c r="R32" s="1"/>
  <c r="E33" i="1"/>
  <c r="M33" i="3" s="1"/>
  <c r="R33" s="1"/>
  <c r="E34" i="1"/>
  <c r="E35"/>
  <c r="M35" i="3" s="1"/>
  <c r="R35" s="1"/>
  <c r="E36" i="1"/>
  <c r="M36" i="3" s="1"/>
  <c r="R36" s="1"/>
  <c r="E37" i="1"/>
  <c r="M37" i="3" s="1"/>
  <c r="R37" s="1"/>
  <c r="E38" i="1"/>
  <c r="E39"/>
  <c r="M39" i="3" s="1"/>
  <c r="R39" s="1"/>
  <c r="E40" i="1"/>
  <c r="M40" i="3" s="1"/>
  <c r="R40" s="1"/>
  <c r="E41" i="1"/>
  <c r="M41" i="3" s="1"/>
  <c r="R41" s="1"/>
  <c r="E42" i="1"/>
  <c r="E43"/>
  <c r="M43" i="3" s="1"/>
  <c r="R43" s="1"/>
  <c r="E44" i="1"/>
  <c r="M44" i="3" s="1"/>
  <c r="R44" s="1"/>
  <c r="E45" i="1"/>
  <c r="M45" i="3" s="1"/>
  <c r="R45" s="1"/>
  <c r="E46" i="1"/>
  <c r="E47"/>
  <c r="M47" i="3" s="1"/>
  <c r="R47" s="1"/>
  <c r="E48" i="1"/>
  <c r="M48" i="3" s="1"/>
  <c r="R48" s="1"/>
  <c r="E49" i="1"/>
  <c r="M49" i="3" s="1"/>
  <c r="R49" s="1"/>
  <c r="E50" i="1"/>
  <c r="E51"/>
  <c r="M51" i="3" s="1"/>
  <c r="R51" s="1"/>
  <c r="E52" i="1"/>
  <c r="M52" i="3" s="1"/>
  <c r="R52" s="1"/>
  <c r="E53" i="1"/>
  <c r="M53" i="3" s="1"/>
  <c r="R53" s="1"/>
  <c r="E54" i="1"/>
  <c r="E55"/>
  <c r="M55" i="3" s="1"/>
  <c r="R55" s="1"/>
  <c r="E56" i="1"/>
  <c r="M56" i="3" s="1"/>
  <c r="R56" s="1"/>
  <c r="E57" i="1"/>
  <c r="M57" i="3" s="1"/>
  <c r="R57" s="1"/>
  <c r="E58" i="1"/>
  <c r="E59"/>
  <c r="O59" s="1"/>
  <c r="E60"/>
  <c r="M60" i="3" s="1"/>
  <c r="R60" s="1"/>
  <c r="E61" i="1"/>
  <c r="M61" i="3" s="1"/>
  <c r="R61" s="1"/>
  <c r="E62" i="1"/>
  <c r="E63"/>
  <c r="M63" i="3" s="1"/>
  <c r="R63" s="1"/>
  <c r="E64" i="1"/>
  <c r="M64" i="3" s="1"/>
  <c r="R64" s="1"/>
  <c r="E65" i="1"/>
  <c r="M65" i="3" s="1"/>
  <c r="R65" s="1"/>
  <c r="E66" i="1"/>
  <c r="E9"/>
  <c r="M9" i="3" s="1"/>
  <c r="R9" s="1"/>
  <c r="E10" i="1"/>
  <c r="E11"/>
  <c r="E12"/>
  <c r="M12" i="3" s="1"/>
  <c r="R12" s="1"/>
  <c r="E7" i="1"/>
  <c r="M7" s="1"/>
  <c r="E8"/>
  <c r="M8" i="3" s="1"/>
  <c r="R8" s="1"/>
  <c r="E6" i="1"/>
  <c r="M6" s="1"/>
  <c r="N9" i="12" l="1"/>
  <c r="Q9" s="1"/>
  <c r="N21"/>
  <c r="Q21" s="1"/>
  <c r="N14"/>
  <c r="Q14" s="1"/>
  <c r="N22"/>
  <c r="Q22" s="1"/>
  <c r="N28"/>
  <c r="Q28" s="1"/>
  <c r="N37"/>
  <c r="Q37" s="1"/>
  <c r="N43"/>
  <c r="Q43" s="1"/>
  <c r="N53"/>
  <c r="Q53" s="1"/>
  <c r="N55"/>
  <c r="Q55" s="1"/>
  <c r="N61"/>
  <c r="Q61" s="1"/>
  <c r="N13"/>
  <c r="Q13" s="1"/>
  <c r="N15"/>
  <c r="Q15" s="1"/>
  <c r="N17"/>
  <c r="Q17" s="1"/>
  <c r="N23"/>
  <c r="Q23" s="1"/>
  <c r="N33"/>
  <c r="Q33" s="1"/>
  <c r="N42"/>
  <c r="Q42" s="1"/>
  <c r="N64"/>
  <c r="Q64" s="1"/>
  <c r="N67"/>
  <c r="Q67" s="1"/>
  <c r="N66"/>
  <c r="Q66" s="1"/>
  <c r="N65"/>
  <c r="Q65" s="1"/>
  <c r="N63"/>
  <c r="Q63" s="1"/>
  <c r="N62"/>
  <c r="Q62" s="1"/>
  <c r="N60"/>
  <c r="Q60" s="1"/>
  <c r="N59"/>
  <c r="Q59" s="1"/>
  <c r="N58"/>
  <c r="Q58" s="1"/>
  <c r="N57"/>
  <c r="Q57" s="1"/>
  <c r="N56"/>
  <c r="Q56" s="1"/>
  <c r="N54"/>
  <c r="Q54" s="1"/>
  <c r="N52"/>
  <c r="Q52" s="1"/>
  <c r="N51"/>
  <c r="Q51" s="1"/>
  <c r="N50"/>
  <c r="Q50" s="1"/>
  <c r="N49"/>
  <c r="Q49" s="1"/>
  <c r="N48"/>
  <c r="Q48" s="1"/>
  <c r="N47"/>
  <c r="Q47" s="1"/>
  <c r="N46"/>
  <c r="Q46" s="1"/>
  <c r="N45"/>
  <c r="Q45" s="1"/>
  <c r="N44"/>
  <c r="Q44" s="1"/>
  <c r="N41"/>
  <c r="Q41" s="1"/>
  <c r="N40"/>
  <c r="Q40" s="1"/>
  <c r="N39"/>
  <c r="Q39" s="1"/>
  <c r="N38"/>
  <c r="Q38" s="1"/>
  <c r="N35"/>
  <c r="Q35" s="1"/>
  <c r="N34"/>
  <c r="Q34" s="1"/>
  <c r="N32"/>
  <c r="Q32" s="1"/>
  <c r="N31"/>
  <c r="Q31" s="1"/>
  <c r="N30"/>
  <c r="Q30" s="1"/>
  <c r="N29"/>
  <c r="Q29" s="1"/>
  <c r="N27"/>
  <c r="Q27" s="1"/>
  <c r="N26"/>
  <c r="Q26" s="1"/>
  <c r="N25"/>
  <c r="Q25" s="1"/>
  <c r="N24"/>
  <c r="Q24" s="1"/>
  <c r="N20"/>
  <c r="Q20" s="1"/>
  <c r="N19"/>
  <c r="Q19" s="1"/>
  <c r="N18"/>
  <c r="Q18" s="1"/>
  <c r="N16"/>
  <c r="Q16" s="1"/>
  <c r="N11"/>
  <c r="Q11" s="1"/>
  <c r="N8"/>
  <c r="Q8" s="1"/>
  <c r="N7"/>
  <c r="Q7" s="1"/>
  <c r="N6"/>
  <c r="Q6" s="1"/>
  <c r="R51" i="9"/>
  <c r="O51" i="7"/>
  <c r="O27"/>
  <c r="R23" i="9"/>
  <c r="O23" i="7"/>
  <c r="O65"/>
  <c r="O61"/>
  <c r="R61" i="9"/>
  <c r="O57" i="7"/>
  <c r="O53"/>
  <c r="R53" i="9"/>
  <c r="O49" i="7"/>
  <c r="R49" i="9"/>
  <c r="O45" i="7"/>
  <c r="R45" i="9"/>
  <c r="O41" i="7"/>
  <c r="R41" i="9"/>
  <c r="O37" i="7"/>
  <c r="O33"/>
  <c r="R12" i="9"/>
  <c r="O12" i="7"/>
  <c r="R8" i="9"/>
  <c r="O8" i="7"/>
  <c r="R28" i="9"/>
  <c r="O28" i="7"/>
  <c r="R24" i="9"/>
  <c r="O24" i="7"/>
  <c r="R16" i="9"/>
  <c r="O16" i="7"/>
  <c r="O19"/>
  <c r="R15" i="9"/>
  <c r="O15" i="7"/>
  <c r="O11"/>
  <c r="R7" i="9"/>
  <c r="O7" i="7"/>
  <c r="Q47" i="9"/>
  <c r="P47"/>
  <c r="Q28"/>
  <c r="P28"/>
  <c r="Q20"/>
  <c r="P20"/>
  <c r="Q12"/>
  <c r="P12"/>
  <c r="O6" i="7"/>
  <c r="O29"/>
  <c r="R29" i="9"/>
  <c r="O25" i="7"/>
  <c r="R25" i="9"/>
  <c r="O21" i="7"/>
  <c r="R21" i="9"/>
  <c r="R63"/>
  <c r="O63" i="7"/>
  <c r="O59"/>
  <c r="O55"/>
  <c r="R47" i="9"/>
  <c r="O47" i="7"/>
  <c r="R43" i="9"/>
  <c r="O43" i="7"/>
  <c r="O39"/>
  <c r="R35" i="9"/>
  <c r="O35" i="7"/>
  <c r="O31"/>
  <c r="Q56" i="9"/>
  <c r="P56"/>
  <c r="O10" i="7"/>
  <c r="O30"/>
  <c r="O26"/>
  <c r="O22"/>
  <c r="R18" i="9"/>
  <c r="O18" i="7"/>
  <c r="O14"/>
  <c r="O64"/>
  <c r="O60"/>
  <c r="R56" i="9"/>
  <c r="O56" i="7"/>
  <c r="O52"/>
  <c r="O48"/>
  <c r="O44"/>
  <c r="R40" i="9"/>
  <c r="O40" i="7"/>
  <c r="O36"/>
  <c r="R32" i="9"/>
  <c r="O32" i="7"/>
  <c r="R17" i="9"/>
  <c r="O17" i="7"/>
  <c r="R13" i="9"/>
  <c r="O13" i="7"/>
  <c r="R9" i="9"/>
  <c r="O9" i="7"/>
  <c r="R66" i="9"/>
  <c r="O66" i="7"/>
  <c r="O62"/>
  <c r="O58"/>
  <c r="R54" i="9"/>
  <c r="O54" i="7"/>
  <c r="O50"/>
  <c r="O46"/>
  <c r="O42"/>
  <c r="R38" i="9"/>
  <c r="O38" i="7"/>
  <c r="O34"/>
  <c r="Q66" i="9"/>
  <c r="P66"/>
  <c r="Q38"/>
  <c r="P38"/>
  <c r="Q52"/>
  <c r="P52"/>
  <c r="Q32"/>
  <c r="P32"/>
  <c r="Q16"/>
  <c r="P16"/>
  <c r="Q62" i="11"/>
  <c r="Q29"/>
  <c r="Q21"/>
  <c r="Q9"/>
  <c r="M26" i="1"/>
  <c r="M18"/>
  <c r="M10"/>
  <c r="M62"/>
  <c r="M54"/>
  <c r="M46"/>
  <c r="M38"/>
  <c r="M30"/>
  <c r="N18" i="3"/>
  <c r="N62"/>
  <c r="N54"/>
  <c r="N46"/>
  <c r="N38"/>
  <c r="N30"/>
  <c r="M66"/>
  <c r="R66" s="1"/>
  <c r="M58"/>
  <c r="R58" s="1"/>
  <c r="M50"/>
  <c r="R50" s="1"/>
  <c r="M42"/>
  <c r="R42" s="1"/>
  <c r="M34"/>
  <c r="R34" s="1"/>
  <c r="M26"/>
  <c r="R26" s="1"/>
  <c r="M14"/>
  <c r="R14" s="1"/>
  <c r="M11"/>
  <c r="R11" s="1"/>
  <c r="M28" i="1"/>
  <c r="M24"/>
  <c r="M20"/>
  <c r="M16"/>
  <c r="M12"/>
  <c r="M8"/>
  <c r="M64"/>
  <c r="M60"/>
  <c r="M56"/>
  <c r="M52"/>
  <c r="M48"/>
  <c r="M44"/>
  <c r="M40"/>
  <c r="M36"/>
  <c r="M32"/>
  <c r="M22"/>
  <c r="M14"/>
  <c r="M66"/>
  <c r="M58"/>
  <c r="M50"/>
  <c r="M42"/>
  <c r="M34"/>
  <c r="N22" i="3"/>
  <c r="M27" i="1"/>
  <c r="M23"/>
  <c r="M19"/>
  <c r="M15"/>
  <c r="M63"/>
  <c r="M59"/>
  <c r="M55"/>
  <c r="M51"/>
  <c r="M47"/>
  <c r="M43"/>
  <c r="M39"/>
  <c r="M35"/>
  <c r="M31"/>
  <c r="M59" i="3"/>
  <c r="R59" s="1"/>
  <c r="M25" i="1"/>
  <c r="M21"/>
  <c r="M17"/>
  <c r="M13"/>
  <c r="M9"/>
  <c r="M65"/>
  <c r="M61"/>
  <c r="M57"/>
  <c r="M53"/>
  <c r="M49"/>
  <c r="M45"/>
  <c r="M41"/>
  <c r="M37"/>
  <c r="M33"/>
  <c r="M29"/>
  <c r="N62" i="9"/>
  <c r="N58"/>
  <c r="N54"/>
  <c r="N50"/>
  <c r="R50" s="1"/>
  <c r="N46"/>
  <c r="N42"/>
  <c r="N34"/>
  <c r="N30"/>
  <c r="N26"/>
  <c r="N22"/>
  <c r="N18"/>
  <c r="N14"/>
  <c r="N10"/>
  <c r="R10" s="1"/>
  <c r="P9"/>
  <c r="P13"/>
  <c r="P17"/>
  <c r="P21"/>
  <c r="P25"/>
  <c r="P29"/>
  <c r="P41"/>
  <c r="P43"/>
  <c r="P45"/>
  <c r="P49"/>
  <c r="P53"/>
  <c r="P57"/>
  <c r="P61"/>
  <c r="P63"/>
  <c r="O50" i="10"/>
  <c r="O50" i="11" s="1"/>
  <c r="O29" i="10"/>
  <c r="O29" i="11" s="1"/>
  <c r="Q25"/>
  <c r="N20" i="7"/>
  <c r="N59" i="9"/>
  <c r="R59" s="1"/>
  <c r="N55"/>
  <c r="N51"/>
  <c r="N35"/>
  <c r="N31"/>
  <c r="R31" s="1"/>
  <c r="N27"/>
  <c r="R27" s="1"/>
  <c r="N23"/>
  <c r="N19"/>
  <c r="N15"/>
  <c r="N11"/>
  <c r="N7"/>
  <c r="O13" i="10"/>
  <c r="O13" i="11" s="1"/>
  <c r="N6"/>
  <c r="N64" i="9"/>
  <c r="N44"/>
  <c r="N40"/>
  <c r="N36"/>
  <c r="P8"/>
  <c r="P24"/>
  <c r="P6" i="11"/>
  <c r="N7"/>
  <c r="N8"/>
  <c r="P8" s="1"/>
  <c r="N9"/>
  <c r="P9" s="1"/>
  <c r="N10"/>
  <c r="N11"/>
  <c r="N12"/>
  <c r="N13"/>
  <c r="P13" s="1"/>
  <c r="N14"/>
  <c r="N15"/>
  <c r="P15" s="1"/>
  <c r="N16"/>
  <c r="N17"/>
  <c r="N18"/>
  <c r="P18" s="1"/>
  <c r="N19"/>
  <c r="P19" s="1"/>
  <c r="N20"/>
  <c r="N21"/>
  <c r="P21" s="1"/>
  <c r="N22"/>
  <c r="N23"/>
  <c r="P23" s="1"/>
  <c r="N24"/>
  <c r="N25"/>
  <c r="P25" s="1"/>
  <c r="N26"/>
  <c r="N27"/>
  <c r="P27" s="1"/>
  <c r="N28"/>
  <c r="N29"/>
  <c r="P29" s="1"/>
  <c r="N30"/>
  <c r="N31"/>
  <c r="N32"/>
  <c r="N33"/>
  <c r="N34"/>
  <c r="P34" s="1"/>
  <c r="N35"/>
  <c r="N37"/>
  <c r="P37" s="1"/>
  <c r="N38"/>
  <c r="N39"/>
  <c r="P39" s="1"/>
  <c r="N40"/>
  <c r="N41"/>
  <c r="P41" s="1"/>
  <c r="N42"/>
  <c r="N43"/>
  <c r="P43" s="1"/>
  <c r="N44"/>
  <c r="N45"/>
  <c r="N46"/>
  <c r="N47"/>
  <c r="N48"/>
  <c r="N49"/>
  <c r="N50"/>
  <c r="P50" s="1"/>
  <c r="N51"/>
  <c r="N52"/>
  <c r="N53"/>
  <c r="N54"/>
  <c r="N55"/>
  <c r="N56"/>
  <c r="N57"/>
  <c r="N58"/>
  <c r="N59"/>
  <c r="P59" s="1"/>
  <c r="N60"/>
  <c r="P60" s="1"/>
  <c r="N61"/>
  <c r="P61" s="1"/>
  <c r="N62"/>
  <c r="P62" s="1"/>
  <c r="N63"/>
  <c r="N64"/>
  <c r="N65"/>
  <c r="N66"/>
  <c r="N67"/>
  <c r="N6" i="10"/>
  <c r="O6" s="1"/>
  <c r="O6" i="11" s="1"/>
  <c r="N59" i="10"/>
  <c r="N51"/>
  <c r="O51" s="1"/>
  <c r="O51" i="11" s="1"/>
  <c r="N43" i="10"/>
  <c r="N34"/>
  <c r="N26"/>
  <c r="O26" s="1"/>
  <c r="O26" i="11" s="1"/>
  <c r="N18" i="10"/>
  <c r="N10"/>
  <c r="O10" s="1"/>
  <c r="O10" i="11" s="1"/>
  <c r="N39" i="10"/>
  <c r="N67"/>
  <c r="O67" s="1"/>
  <c r="O67" i="11" s="1"/>
  <c r="N47" i="10"/>
  <c r="O47" s="1"/>
  <c r="O47" i="11" s="1"/>
  <c r="N22" i="10"/>
  <c r="O22" s="1"/>
  <c r="O22" i="11" s="1"/>
  <c r="N63" i="10"/>
  <c r="O63" s="1"/>
  <c r="O63" i="11" s="1"/>
  <c r="N30" i="10"/>
  <c r="O30" s="1"/>
  <c r="O30" i="11" s="1"/>
  <c r="N7" i="10"/>
  <c r="O7" s="1"/>
  <c r="O7" i="11" s="1"/>
  <c r="N15" i="10"/>
  <c r="N23"/>
  <c r="N31"/>
  <c r="O31" s="1"/>
  <c r="O31" i="11" s="1"/>
  <c r="N40" i="10"/>
  <c r="O40" s="1"/>
  <c r="O40" i="11" s="1"/>
  <c r="N48" i="10"/>
  <c r="O48" s="1"/>
  <c r="O48" i="11" s="1"/>
  <c r="N56" i="10"/>
  <c r="O56" s="1"/>
  <c r="O56" i="11" s="1"/>
  <c r="N64" i="10"/>
  <c r="O64" s="1"/>
  <c r="O64" i="11" s="1"/>
  <c r="N8" i="10"/>
  <c r="N16"/>
  <c r="O16" s="1"/>
  <c r="O16" i="11" s="1"/>
  <c r="N32" i="10"/>
  <c r="O32" s="1"/>
  <c r="O32" i="11" s="1"/>
  <c r="N41" i="10"/>
  <c r="N49"/>
  <c r="O49" s="1"/>
  <c r="O49" i="11" s="1"/>
  <c r="N57" i="10"/>
  <c r="O57" s="1"/>
  <c r="O57" i="11" s="1"/>
  <c r="N65" i="10"/>
  <c r="O65" s="1"/>
  <c r="O65" i="11" s="1"/>
  <c r="N24" i="10"/>
  <c r="O24" s="1"/>
  <c r="O24" i="11" s="1"/>
  <c r="N11" i="10"/>
  <c r="O11" s="1"/>
  <c r="O11" i="11" s="1"/>
  <c r="N19" i="10"/>
  <c r="N27"/>
  <c r="N35"/>
  <c r="O35" s="1"/>
  <c r="O35" i="11" s="1"/>
  <c r="N44" i="10"/>
  <c r="O44" s="1"/>
  <c r="O44" i="11" s="1"/>
  <c r="N52" i="10"/>
  <c r="O52" s="1"/>
  <c r="O52" i="11" s="1"/>
  <c r="N60" i="10"/>
  <c r="N12"/>
  <c r="O12" s="1"/>
  <c r="O12" i="11" s="1"/>
  <c r="N20" i="10"/>
  <c r="O20" s="1"/>
  <c r="O20" i="11" s="1"/>
  <c r="N28" i="10"/>
  <c r="O28" s="1"/>
  <c r="O28" i="11" s="1"/>
  <c r="N37" i="10"/>
  <c r="N45"/>
  <c r="O45" s="1"/>
  <c r="O45" i="11" s="1"/>
  <c r="N53" i="10"/>
  <c r="O53" s="1"/>
  <c r="O53" i="11" s="1"/>
  <c r="N61" i="10"/>
  <c r="N6" i="9"/>
  <c r="N65"/>
  <c r="N60"/>
  <c r="N48"/>
  <c r="R48" s="1"/>
  <c r="N39"/>
  <c r="N37"/>
  <c r="R37" s="1"/>
  <c r="N33"/>
  <c r="N57" i="8"/>
  <c r="O57" s="1"/>
  <c r="N52"/>
  <c r="O52" s="1"/>
  <c r="N34"/>
  <c r="O34" s="1"/>
  <c r="N25"/>
  <c r="O25" s="1"/>
  <c r="Q39" i="9" l="1"/>
  <c r="P39"/>
  <c r="Q37" i="11"/>
  <c r="O37" i="10"/>
  <c r="O37" i="11" s="1"/>
  <c r="O27" i="10"/>
  <c r="O27" i="11" s="1"/>
  <c r="Q27"/>
  <c r="Q64" i="9"/>
  <c r="P64"/>
  <c r="Q11"/>
  <c r="P11"/>
  <c r="Q55"/>
  <c r="P55"/>
  <c r="Q26"/>
  <c r="P26"/>
  <c r="Q62"/>
  <c r="P62"/>
  <c r="Q41" i="11"/>
  <c r="O41" i="10"/>
  <c r="O41" i="11" s="1"/>
  <c r="O59" i="10"/>
  <c r="O59" i="11" s="1"/>
  <c r="Q59"/>
  <c r="Q44" i="9"/>
  <c r="P44"/>
  <c r="Q7"/>
  <c r="P7"/>
  <c r="Q23"/>
  <c r="P23"/>
  <c r="Q51"/>
  <c r="P51"/>
  <c r="Q22"/>
  <c r="P22"/>
  <c r="Q42"/>
  <c r="P42"/>
  <c r="Q58"/>
  <c r="P58"/>
  <c r="Q33"/>
  <c r="P33"/>
  <c r="Q60"/>
  <c r="P60"/>
  <c r="O8" i="10"/>
  <c r="O8" i="11" s="1"/>
  <c r="Q8"/>
  <c r="O18" i="10"/>
  <c r="O18" i="11" s="1"/>
  <c r="Q18"/>
  <c r="P46"/>
  <c r="Q46"/>
  <c r="P33"/>
  <c r="Q33"/>
  <c r="P17"/>
  <c r="Q17"/>
  <c r="Q40" i="9"/>
  <c r="P40"/>
  <c r="Q19"/>
  <c r="P19"/>
  <c r="Q35"/>
  <c r="P35"/>
  <c r="O20" i="7"/>
  <c r="R20" i="9"/>
  <c r="Q18"/>
  <c r="P18"/>
  <c r="Q34"/>
  <c r="P34"/>
  <c r="Q54"/>
  <c r="P54"/>
  <c r="R34"/>
  <c r="R42"/>
  <c r="R58"/>
  <c r="R64"/>
  <c r="R26"/>
  <c r="R39"/>
  <c r="Q6" i="11"/>
  <c r="Q50"/>
  <c r="Q13"/>
  <c r="R11" i="9"/>
  <c r="R19"/>
  <c r="Q6"/>
  <c r="P6"/>
  <c r="O60" i="10"/>
  <c r="O60" i="11" s="1"/>
  <c r="Q60"/>
  <c r="Q23"/>
  <c r="O23" i="10"/>
  <c r="O23" i="11" s="1"/>
  <c r="Q39"/>
  <c r="O39" i="10"/>
  <c r="O39" i="11" s="1"/>
  <c r="O34" i="10"/>
  <c r="O34" i="11" s="1"/>
  <c r="Q34"/>
  <c r="Q27" i="9"/>
  <c r="P27"/>
  <c r="Q10"/>
  <c r="P10"/>
  <c r="Q46"/>
  <c r="P46"/>
  <c r="Q37"/>
  <c r="P37"/>
  <c r="Q65"/>
  <c r="P65"/>
  <c r="Q48"/>
  <c r="P48"/>
  <c r="O61" i="10"/>
  <c r="O61" i="11" s="1"/>
  <c r="Q61"/>
  <c r="Q19"/>
  <c r="O19" i="10"/>
  <c r="O19" i="11" s="1"/>
  <c r="Q15"/>
  <c r="O15" i="10"/>
  <c r="O15" i="11" s="1"/>
  <c r="O43" i="10"/>
  <c r="O43" i="11" s="1"/>
  <c r="Q43"/>
  <c r="Q36" i="9"/>
  <c r="P36"/>
  <c r="Q15"/>
  <c r="P15"/>
  <c r="Q31"/>
  <c r="P31"/>
  <c r="Q59"/>
  <c r="P59"/>
  <c r="Q14"/>
  <c r="P14"/>
  <c r="Q30"/>
  <c r="P30"/>
  <c r="Q50"/>
  <c r="P50"/>
  <c r="R46"/>
  <c r="R62"/>
  <c r="R36"/>
  <c r="R44"/>
  <c r="R52"/>
  <c r="R60"/>
  <c r="R14"/>
  <c r="R22"/>
  <c r="R30"/>
  <c r="R55"/>
  <c r="R6"/>
  <c r="R33"/>
  <c r="R57"/>
  <c r="R65"/>
  <c r="P65" i="11"/>
  <c r="Q65"/>
  <c r="P67"/>
  <c r="Q67"/>
  <c r="P55"/>
  <c r="Q55"/>
  <c r="P66"/>
  <c r="Q66"/>
  <c r="P64"/>
  <c r="Q64"/>
  <c r="P63"/>
  <c r="Q63"/>
  <c r="P58"/>
  <c r="Q58"/>
  <c r="P57"/>
  <c r="Q57"/>
  <c r="P56"/>
  <c r="Q56"/>
  <c r="P54"/>
  <c r="Q54"/>
  <c r="P53"/>
  <c r="Q53"/>
  <c r="P52"/>
  <c r="Q52"/>
  <c r="P51"/>
  <c r="Q51"/>
  <c r="P49"/>
  <c r="Q49"/>
  <c r="P48"/>
  <c r="Q48"/>
  <c r="P47"/>
  <c r="Q47"/>
  <c r="P45"/>
  <c r="Q45"/>
  <c r="P44"/>
  <c r="Q44"/>
  <c r="P42"/>
  <c r="Q42"/>
  <c r="P40"/>
  <c r="Q40"/>
  <c r="P38"/>
  <c r="Q38"/>
  <c r="P32"/>
  <c r="Q32"/>
  <c r="P31"/>
  <c r="Q31"/>
  <c r="P30"/>
  <c r="Q30"/>
  <c r="P28"/>
  <c r="Q28"/>
  <c r="P26"/>
  <c r="Q26"/>
  <c r="P24"/>
  <c r="Q24"/>
  <c r="P20"/>
  <c r="Q20"/>
  <c r="P16"/>
  <c r="Q16"/>
  <c r="P14"/>
  <c r="Q14"/>
  <c r="P12"/>
  <c r="Q12"/>
  <c r="P11"/>
  <c r="Q11"/>
  <c r="P10"/>
  <c r="Q10"/>
  <c r="P7"/>
  <c r="Q7"/>
  <c r="P35"/>
  <c r="Q35"/>
  <c r="P22"/>
  <c r="Q22"/>
</calcChain>
</file>

<file path=xl/sharedStrings.xml><?xml version="1.0" encoding="utf-8"?>
<sst xmlns="http://schemas.openxmlformats.org/spreadsheetml/2006/main" count="789" uniqueCount="169">
  <si>
    <t>S. No.</t>
  </si>
  <si>
    <t>Register No.</t>
  </si>
  <si>
    <t>Student Name</t>
  </si>
  <si>
    <t>ABARNA B</t>
  </si>
  <si>
    <t>ABINAYA P</t>
  </si>
  <si>
    <t>ABINAYADEVI M</t>
  </si>
  <si>
    <t>ABIRAMI S</t>
  </si>
  <si>
    <t>AMALESH FERNANDO J T</t>
  </si>
  <si>
    <t>ASHWIN VICKRAM V</t>
  </si>
  <si>
    <t>BHANU PRATHA R</t>
  </si>
  <si>
    <t>DANIEL MATHEW JASPER</t>
  </si>
  <si>
    <t>DHEVI AMIRTHAA N V</t>
  </si>
  <si>
    <t>DINESH A</t>
  </si>
  <si>
    <t>DIVYA R</t>
  </si>
  <si>
    <t>GOKUL R</t>
  </si>
  <si>
    <t>HARESHRERAM K M</t>
  </si>
  <si>
    <t>HARSHA PRIYA G</t>
  </si>
  <si>
    <t>IMMANUEL YOGESH S</t>
  </si>
  <si>
    <t>JASMINE S</t>
  </si>
  <si>
    <t>JENIFER T</t>
  </si>
  <si>
    <t>JOHAN THOMSON S</t>
  </si>
  <si>
    <t>JOSEPH LIONEL FABER</t>
  </si>
  <si>
    <t>KALAI ARASAN S</t>
  </si>
  <si>
    <t>KARANKUMAR V</t>
  </si>
  <si>
    <t>KARTHIKEYAN K R</t>
  </si>
  <si>
    <t>KESHINI K</t>
  </si>
  <si>
    <t>KRISHNAKANTH R</t>
  </si>
  <si>
    <t>KUMARAGURU G</t>
  </si>
  <si>
    <t>LENISH INFANTIN F</t>
  </si>
  <si>
    <t>MAGBOOL KHAN M</t>
  </si>
  <si>
    <t>MALAVIHA R</t>
  </si>
  <si>
    <t>MANIKANDAN M</t>
  </si>
  <si>
    <t>MICHAEL ANTONY H</t>
  </si>
  <si>
    <t>MURALITHARAN P</t>
  </si>
  <si>
    <t>MUTHULINGAM N</t>
  </si>
  <si>
    <t>NAGHARJUNAN R</t>
  </si>
  <si>
    <t>NATARAJAN D</t>
  </si>
  <si>
    <t>PADMAVATHY B</t>
  </si>
  <si>
    <t>PAVITHRA P</t>
  </si>
  <si>
    <t>PRASANTH K</t>
  </si>
  <si>
    <t>PRIYADHARSHINI T</t>
  </si>
  <si>
    <t>RADHIKA K</t>
  </si>
  <si>
    <t>RAJKAMAL K</t>
  </si>
  <si>
    <t>RINI C</t>
  </si>
  <si>
    <t>SAFRIN S</t>
  </si>
  <si>
    <t>SANDEEPNAG SP</t>
  </si>
  <si>
    <t>SANGEETHA S B</t>
  </si>
  <si>
    <t>SANJANA M (1996-11-10)</t>
  </si>
  <si>
    <t>SANJANA M (1997-05-30)</t>
  </si>
  <si>
    <t>SHAHANA R</t>
  </si>
  <si>
    <t>SHARON SELVARANI R</t>
  </si>
  <si>
    <t>SHREEJA S</t>
  </si>
  <si>
    <t>SHWETHA S</t>
  </si>
  <si>
    <t>SIVARANJANI K</t>
  </si>
  <si>
    <t>SRI AISHWARYA B</t>
  </si>
  <si>
    <t>STANIS VINETTE J</t>
  </si>
  <si>
    <t>SUBRAJA S</t>
  </si>
  <si>
    <t>SWETHA R</t>
  </si>
  <si>
    <t>TABITHA JESSIE DARE J</t>
  </si>
  <si>
    <t>VAISHALI C</t>
  </si>
  <si>
    <t>VAISHNAVE P A</t>
  </si>
  <si>
    <t>VIGNESHWARAN T</t>
  </si>
  <si>
    <t>VINODH KUMAR M</t>
  </si>
  <si>
    <t>YESHWANTH SUNDAR K</t>
  </si>
  <si>
    <t>OS LAB</t>
  </si>
  <si>
    <t>SE LAB</t>
  </si>
  <si>
    <t>MP LAB</t>
  </si>
  <si>
    <t>Leave taken</t>
  </si>
  <si>
    <t>St Joseph,'s Institute of technology</t>
  </si>
  <si>
    <t>II year IT- IV SEM</t>
  </si>
  <si>
    <t>Total hours</t>
  </si>
  <si>
    <t>Attendance slot report - 2 (24/2/16 to 17/3/16)</t>
  </si>
  <si>
    <t>MA6453PQT</t>
  </si>
  <si>
    <t>EC6504MP</t>
  </si>
  <si>
    <t>CS6401OS</t>
  </si>
  <si>
    <t>CS6402DAA</t>
  </si>
  <si>
    <t>CS6403SE</t>
  </si>
  <si>
    <t>sign</t>
  </si>
  <si>
    <t>St Joseph's Institute of Technology</t>
  </si>
  <si>
    <t>II Year -IV sem Attandance Report1 (1/2/16 to 23/2/16)</t>
  </si>
  <si>
    <t>Att</t>
  </si>
  <si>
    <t>Reg No</t>
  </si>
  <si>
    <t>Name of the Student</t>
  </si>
  <si>
    <t>L</t>
  </si>
  <si>
    <t>ML</t>
  </si>
  <si>
    <t xml:space="preserve">DAA </t>
  </si>
  <si>
    <t>SE</t>
  </si>
  <si>
    <t>OS</t>
  </si>
  <si>
    <t>PQT</t>
  </si>
  <si>
    <t>MP</t>
  </si>
  <si>
    <t>SE lab</t>
  </si>
  <si>
    <t>OS lab</t>
  </si>
  <si>
    <t>Mp Lab</t>
  </si>
  <si>
    <t>percentage</t>
  </si>
  <si>
    <t>Sign</t>
  </si>
  <si>
    <t>Total Hours</t>
  </si>
  <si>
    <t>ABARNA  B</t>
  </si>
  <si>
    <t xml:space="preserve">ABINAYA DEVI M </t>
  </si>
  <si>
    <t xml:space="preserve">ABIRAMI S </t>
  </si>
  <si>
    <t>BHANUPRATHA R</t>
  </si>
  <si>
    <t xml:space="preserve">DANIEL MATHEW JASPER </t>
  </si>
  <si>
    <t xml:space="preserve">DHEVI AMIRTHAA N V </t>
  </si>
  <si>
    <t>JASMINE  S</t>
  </si>
  <si>
    <t xml:space="preserve">JOSEPH LIONEL FABER </t>
  </si>
  <si>
    <t xml:space="preserve">KESHINI K </t>
  </si>
  <si>
    <t xml:space="preserve">MANIKANDAN M </t>
  </si>
  <si>
    <t xml:space="preserve">MICHAEL ANTONY SELVA H </t>
  </si>
  <si>
    <t>MURALI THARAN P</t>
  </si>
  <si>
    <t xml:space="preserve">SAFRIN S </t>
  </si>
  <si>
    <t>SANDEEPNAG S P</t>
  </si>
  <si>
    <t xml:space="preserve">SANGEETHA S B </t>
  </si>
  <si>
    <t>SANJANA M</t>
  </si>
  <si>
    <t>SANJANA M (30-05-1997)</t>
  </si>
  <si>
    <t xml:space="preserve">SHREEJA S </t>
  </si>
  <si>
    <t xml:space="preserve">SWETHA R </t>
  </si>
  <si>
    <t>VAISHNAVE  P A</t>
  </si>
  <si>
    <t>VIGNESHWARAN  T</t>
  </si>
  <si>
    <t>YESWANTH SUNDAR K</t>
  </si>
  <si>
    <t>cumulative %</t>
  </si>
  <si>
    <t>total leaves taken</t>
  </si>
  <si>
    <t>leave aloted</t>
  </si>
  <si>
    <t>Attendance slot report - 3 (18/3/16 to 12/4/16)</t>
  </si>
  <si>
    <t>cumulative att %</t>
  </si>
  <si>
    <t>St Joseph's Institute of technology</t>
  </si>
  <si>
    <t>Cumulative Hrs (496)</t>
  </si>
  <si>
    <t>III year IT- V SEM</t>
  </si>
  <si>
    <t>IT6501 GM</t>
  </si>
  <si>
    <t>CS6502 OOAD</t>
  </si>
  <si>
    <t>IT6502 DSP</t>
  </si>
  <si>
    <t>IT6503 WP</t>
  </si>
  <si>
    <t>EC6801 WC</t>
  </si>
  <si>
    <t>CS6551 CN</t>
  </si>
  <si>
    <t>CASE TOOLS</t>
  </si>
  <si>
    <t>N/W LAB</t>
  </si>
  <si>
    <t>OOAD LAB</t>
  </si>
  <si>
    <t>PERCENTAGE %</t>
  </si>
  <si>
    <t>TOT HRS</t>
  </si>
  <si>
    <t>Attendance slot report - 1 (04/07/16 - 29/07/16)</t>
  </si>
  <si>
    <t>PERCENT%</t>
  </si>
  <si>
    <t>Attendance slot report - 3 (30/08/16 - 27/09/16)</t>
  </si>
  <si>
    <t>Attendance slot report - 2 (01/08/16 - 29/08/16)</t>
  </si>
  <si>
    <t>slot3 %</t>
  </si>
  <si>
    <t>slot1 %</t>
  </si>
  <si>
    <t>slot 2 %</t>
  </si>
  <si>
    <t>cum</t>
  </si>
  <si>
    <t>Percent %</t>
  </si>
  <si>
    <t>III year IT- VI SEM</t>
  </si>
  <si>
    <t>Attendance slot report - 1 (04/01/17 - 02/02/17)</t>
  </si>
  <si>
    <t>IT6611 MAD lab</t>
  </si>
  <si>
    <t>GE6757 TQM</t>
  </si>
  <si>
    <t>IT6602 SA</t>
  </si>
  <si>
    <t>CS6660 AI</t>
  </si>
  <si>
    <t>CS6659 COMP</t>
  </si>
  <si>
    <t>IT6601 MC</t>
  </si>
  <si>
    <t>CS6601 DS</t>
  </si>
  <si>
    <t>IT6612 compiler lab</t>
  </si>
  <si>
    <t>GE6674 Comm lab</t>
  </si>
  <si>
    <t>Attendance slot report - 2 (03/02/17 - 28/02/17)</t>
  </si>
  <si>
    <t>S. No</t>
  </si>
  <si>
    <t>CS6660 COMP</t>
  </si>
  <si>
    <t>CS6659 AI</t>
  </si>
  <si>
    <t>Slot 2 %</t>
  </si>
  <si>
    <t>Slot 1 %</t>
  </si>
  <si>
    <t>cum %</t>
  </si>
  <si>
    <t>Cum %</t>
  </si>
  <si>
    <t>HOD</t>
  </si>
  <si>
    <t>Counsellor</t>
  </si>
  <si>
    <t>Attendance slot report - 3 (01/03/17 - 25/03/17)</t>
  </si>
  <si>
    <t>Slot 3 %</t>
  </si>
</sst>
</file>

<file path=xl/styles.xml><?xml version="1.0" encoding="utf-8"?>
<styleSheet xmlns="http://schemas.openxmlformats.org/spreadsheetml/2006/main">
  <numFmts count="1">
    <numFmt numFmtId="164" formatCode="0.0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Cambria"/>
      <family val="1"/>
      <scheme val="major"/>
    </font>
    <font>
      <sz val="10"/>
      <color indexed="8"/>
      <name val="Cambria"/>
      <family val="1"/>
      <scheme val="major"/>
    </font>
    <font>
      <sz val="10"/>
      <color rgb="FF000000"/>
      <name val="Cambria"/>
      <family val="1"/>
      <scheme val="major"/>
    </font>
    <font>
      <b/>
      <sz val="18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9.5"/>
      <color theme="1"/>
      <name val="Times New Roman"/>
      <family val="1"/>
    </font>
    <font>
      <b/>
      <sz val="9.5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0" xfId="0" applyBorder="1"/>
    <xf numFmtId="0" fontId="0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Border="1"/>
    <xf numFmtId="164" fontId="10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/>
    </xf>
    <xf numFmtId="0" fontId="12" fillId="0" borderId="1" xfId="0" applyFont="1" applyBorder="1"/>
    <xf numFmtId="0" fontId="13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2" fontId="0" fillId="0" borderId="0" xfId="0" applyNumberFormat="1"/>
    <xf numFmtId="1" fontId="13" fillId="2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/>
    <xf numFmtId="2" fontId="1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6" fillId="0" borderId="1" xfId="0" applyFont="1" applyBorder="1"/>
    <xf numFmtId="0" fontId="17" fillId="2" borderId="1" xfId="0" applyFont="1" applyFill="1" applyBorder="1" applyAlignment="1">
      <alignment horizontal="center" vertical="center" wrapText="1"/>
    </xf>
    <xf numFmtId="2" fontId="1" fillId="0" borderId="0" xfId="0" applyNumberFormat="1" applyFont="1"/>
    <xf numFmtId="0" fontId="10" fillId="0" borderId="0" xfId="0" applyFont="1" applyFill="1" applyBorder="1"/>
    <xf numFmtId="0" fontId="1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2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attandance%20entry%20V%20SEM%20(SLOT%201,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m4-1"/>
      <sheetName val="sem4-2"/>
      <sheetName val="sem4-3"/>
      <sheetName val="sem5-1"/>
      <sheetName val="Sheet1"/>
    </sheetNames>
    <sheetDataSet>
      <sheetData sheetId="0"/>
      <sheetData sheetId="1"/>
      <sheetData sheetId="2"/>
      <sheetData sheetId="3">
        <row r="6">
          <cell r="O6">
            <v>100</v>
          </cell>
        </row>
        <row r="7">
          <cell r="O7">
            <v>100</v>
          </cell>
        </row>
        <row r="8">
          <cell r="O8">
            <v>100</v>
          </cell>
        </row>
        <row r="9">
          <cell r="O9">
            <v>100</v>
          </cell>
        </row>
        <row r="10">
          <cell r="O10">
            <v>100</v>
          </cell>
        </row>
        <row r="11">
          <cell r="O11">
            <v>96.590909090909093</v>
          </cell>
        </row>
        <row r="12">
          <cell r="O12">
            <v>100</v>
          </cell>
        </row>
        <row r="13">
          <cell r="O13">
            <v>100</v>
          </cell>
        </row>
        <row r="14">
          <cell r="O14">
            <v>96.590909090909093</v>
          </cell>
        </row>
        <row r="15">
          <cell r="O15">
            <v>100</v>
          </cell>
        </row>
        <row r="16">
          <cell r="O16">
            <v>100</v>
          </cell>
        </row>
        <row r="17">
          <cell r="O17">
            <v>96.590909090909093</v>
          </cell>
        </row>
        <row r="18">
          <cell r="O18">
            <v>100</v>
          </cell>
        </row>
        <row r="19">
          <cell r="O19">
            <v>100</v>
          </cell>
        </row>
        <row r="20">
          <cell r="O20">
            <v>96.590909090909093</v>
          </cell>
        </row>
        <row r="21">
          <cell r="O21">
            <v>100</v>
          </cell>
        </row>
        <row r="22">
          <cell r="O22">
            <v>100</v>
          </cell>
        </row>
        <row r="23">
          <cell r="O23">
            <v>100</v>
          </cell>
        </row>
        <row r="24">
          <cell r="O24">
            <v>96.590909090909093</v>
          </cell>
        </row>
        <row r="25">
          <cell r="O25">
            <v>100</v>
          </cell>
        </row>
        <row r="26">
          <cell r="O26">
            <v>100</v>
          </cell>
        </row>
        <row r="27">
          <cell r="O27">
            <v>100</v>
          </cell>
        </row>
        <row r="28">
          <cell r="O28">
            <v>89.772727272727266</v>
          </cell>
        </row>
        <row r="29">
          <cell r="O29">
            <v>96.590909090909093</v>
          </cell>
        </row>
        <row r="30">
          <cell r="O30">
            <v>100</v>
          </cell>
        </row>
        <row r="31">
          <cell r="O31">
            <v>100</v>
          </cell>
        </row>
        <row r="32">
          <cell r="O32">
            <v>100</v>
          </cell>
        </row>
        <row r="33">
          <cell r="O33">
            <v>100</v>
          </cell>
        </row>
        <row r="34">
          <cell r="O34">
            <v>100</v>
          </cell>
        </row>
        <row r="35">
          <cell r="O35">
            <v>100</v>
          </cell>
        </row>
        <row r="36">
          <cell r="O36">
            <v>100</v>
          </cell>
        </row>
        <row r="37">
          <cell r="O37">
            <v>100</v>
          </cell>
        </row>
        <row r="38">
          <cell r="O38">
            <v>100</v>
          </cell>
        </row>
        <row r="39">
          <cell r="O39">
            <v>100</v>
          </cell>
        </row>
        <row r="40">
          <cell r="O40">
            <v>100</v>
          </cell>
        </row>
        <row r="41">
          <cell r="O41">
            <v>96.590909090909093</v>
          </cell>
        </row>
        <row r="42">
          <cell r="O42">
            <v>100</v>
          </cell>
        </row>
        <row r="43">
          <cell r="O43">
            <v>100</v>
          </cell>
        </row>
        <row r="44">
          <cell r="O44">
            <v>100</v>
          </cell>
        </row>
        <row r="45">
          <cell r="O45">
            <v>100</v>
          </cell>
        </row>
        <row r="46">
          <cell r="O46">
            <v>100</v>
          </cell>
        </row>
        <row r="47">
          <cell r="O47">
            <v>100</v>
          </cell>
        </row>
        <row r="48">
          <cell r="O48">
            <v>96.590909090909093</v>
          </cell>
        </row>
        <row r="49">
          <cell r="O49">
            <v>93.181818181818173</v>
          </cell>
        </row>
        <row r="50">
          <cell r="O50">
            <v>96.590909090909093</v>
          </cell>
        </row>
        <row r="51">
          <cell r="O51">
            <v>96.590909090909093</v>
          </cell>
        </row>
        <row r="52">
          <cell r="O52">
            <v>96.590909090909093</v>
          </cell>
        </row>
        <row r="53">
          <cell r="O53">
            <v>96.590909090909093</v>
          </cell>
        </row>
        <row r="54">
          <cell r="O54">
            <v>96.590909090909093</v>
          </cell>
        </row>
        <row r="55">
          <cell r="O55">
            <v>100</v>
          </cell>
        </row>
        <row r="56">
          <cell r="O56">
            <v>100</v>
          </cell>
        </row>
        <row r="57">
          <cell r="O57">
            <v>96.590909090909093</v>
          </cell>
        </row>
        <row r="58">
          <cell r="O58">
            <v>96.590909090909093</v>
          </cell>
        </row>
        <row r="59">
          <cell r="O59">
            <v>100</v>
          </cell>
        </row>
        <row r="60">
          <cell r="O60">
            <v>100</v>
          </cell>
        </row>
        <row r="61">
          <cell r="O61">
            <v>96.590909090909093</v>
          </cell>
        </row>
        <row r="62">
          <cell r="O62">
            <v>100</v>
          </cell>
        </row>
        <row r="63">
          <cell r="O63">
            <v>100</v>
          </cell>
        </row>
        <row r="64">
          <cell r="O64">
            <v>96.590909090909093</v>
          </cell>
        </row>
        <row r="65">
          <cell r="O65">
            <v>100</v>
          </cell>
        </row>
        <row r="66">
          <cell r="O66">
            <v>100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workbookViewId="0">
      <selection sqref="A1:XFD1048576"/>
    </sheetView>
  </sheetViews>
  <sheetFormatPr defaultRowHeight="15"/>
  <cols>
    <col min="1" max="13" width="9.140625" style="4"/>
    <col min="14" max="14" width="12.85546875" style="4" customWidth="1"/>
    <col min="15" max="16384" width="9.140625" style="4"/>
  </cols>
  <sheetData>
    <row r="1" spans="1:15" ht="18.75" customHeight="1">
      <c r="A1" s="59" t="s">
        <v>78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1"/>
    </row>
    <row r="2" spans="1:15" ht="18.75" customHeight="1">
      <c r="A2" s="59" t="s">
        <v>79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1"/>
    </row>
    <row r="3" spans="1:15" ht="18.75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</row>
    <row r="4" spans="1:15" s="9" customFormat="1">
      <c r="A4" s="9" t="s">
        <v>80</v>
      </c>
      <c r="B4" s="9" t="s">
        <v>81</v>
      </c>
      <c r="C4" s="9" t="s">
        <v>82</v>
      </c>
      <c r="D4" s="9" t="s">
        <v>83</v>
      </c>
      <c r="E4" s="9" t="s">
        <v>84</v>
      </c>
      <c r="F4" s="9" t="s">
        <v>85</v>
      </c>
      <c r="G4" s="9" t="s">
        <v>86</v>
      </c>
      <c r="H4" s="9" t="s">
        <v>87</v>
      </c>
      <c r="I4" s="9" t="s">
        <v>88</v>
      </c>
      <c r="J4" s="9" t="s">
        <v>89</v>
      </c>
      <c r="K4" s="9" t="s">
        <v>90</v>
      </c>
      <c r="L4" s="9" t="s">
        <v>91</v>
      </c>
      <c r="M4" s="9" t="s">
        <v>92</v>
      </c>
      <c r="N4" s="9" t="s">
        <v>93</v>
      </c>
      <c r="O4" s="9" t="s">
        <v>94</v>
      </c>
    </row>
    <row r="5" spans="1:15">
      <c r="B5" s="4" t="s">
        <v>95</v>
      </c>
      <c r="F5" s="4">
        <v>23</v>
      </c>
      <c r="G5" s="4">
        <v>23</v>
      </c>
      <c r="H5" s="4">
        <v>23</v>
      </c>
      <c r="I5" s="4">
        <v>24</v>
      </c>
      <c r="J5" s="4">
        <v>22</v>
      </c>
      <c r="K5" s="4">
        <v>15</v>
      </c>
      <c r="L5" s="4">
        <v>15</v>
      </c>
      <c r="M5" s="4">
        <v>15</v>
      </c>
      <c r="N5" s="4">
        <f>SUM(F5:M5)</f>
        <v>160</v>
      </c>
    </row>
    <row r="6" spans="1:15">
      <c r="A6" s="4">
        <v>1</v>
      </c>
      <c r="B6" s="4">
        <v>312414205001</v>
      </c>
      <c r="C6" s="4" t="s">
        <v>96</v>
      </c>
      <c r="D6" s="4">
        <v>0</v>
      </c>
      <c r="E6" s="4">
        <v>2</v>
      </c>
      <c r="F6" s="4">
        <v>21</v>
      </c>
      <c r="G6" s="4">
        <v>21</v>
      </c>
      <c r="H6" s="4">
        <v>21</v>
      </c>
      <c r="I6" s="4">
        <v>22</v>
      </c>
      <c r="J6" s="4">
        <v>20</v>
      </c>
      <c r="K6" s="4">
        <v>15</v>
      </c>
      <c r="L6" s="4">
        <v>15</v>
      </c>
      <c r="M6" s="4">
        <v>15</v>
      </c>
      <c r="N6" s="4">
        <f>(SUM(F6:M6)/160)*100</f>
        <v>93.75</v>
      </c>
    </row>
    <row r="7" spans="1:15">
      <c r="A7" s="4">
        <v>2</v>
      </c>
      <c r="B7" s="4">
        <v>312414205002</v>
      </c>
      <c r="C7" s="4" t="s">
        <v>4</v>
      </c>
      <c r="D7" s="4">
        <v>1</v>
      </c>
      <c r="E7" s="4">
        <v>0</v>
      </c>
      <c r="F7" s="4">
        <v>22</v>
      </c>
      <c r="G7" s="4">
        <v>22</v>
      </c>
      <c r="H7" s="4">
        <v>22</v>
      </c>
      <c r="I7" s="4">
        <v>23</v>
      </c>
      <c r="J7" s="4">
        <v>21</v>
      </c>
      <c r="K7" s="4">
        <v>15</v>
      </c>
      <c r="L7" s="4">
        <v>15</v>
      </c>
      <c r="M7" s="4">
        <v>15</v>
      </c>
      <c r="N7" s="4">
        <f t="shared" ref="N7:N66" si="0">(SUM(F7:M7)/160)*100</f>
        <v>96.875</v>
      </c>
    </row>
    <row r="8" spans="1:15">
      <c r="A8" s="4">
        <v>3</v>
      </c>
      <c r="B8" s="4">
        <v>312414205003</v>
      </c>
      <c r="C8" s="4" t="s">
        <v>97</v>
      </c>
      <c r="D8" s="4">
        <v>2</v>
      </c>
      <c r="F8" s="4">
        <v>21</v>
      </c>
      <c r="G8" s="4">
        <v>21</v>
      </c>
      <c r="H8" s="4">
        <v>21</v>
      </c>
      <c r="I8" s="4">
        <v>22</v>
      </c>
      <c r="J8" s="4">
        <v>20</v>
      </c>
      <c r="K8" s="4">
        <v>15</v>
      </c>
      <c r="L8" s="4">
        <v>15</v>
      </c>
      <c r="M8" s="4">
        <v>15</v>
      </c>
      <c r="N8" s="4">
        <f t="shared" si="0"/>
        <v>93.75</v>
      </c>
    </row>
    <row r="9" spans="1:15">
      <c r="A9" s="4">
        <v>4</v>
      </c>
      <c r="B9" s="4">
        <v>312414205004</v>
      </c>
      <c r="C9" s="4" t="s">
        <v>98</v>
      </c>
      <c r="D9" s="4">
        <v>1</v>
      </c>
      <c r="F9" s="4">
        <v>22</v>
      </c>
      <c r="G9" s="4">
        <v>22</v>
      </c>
      <c r="H9" s="4">
        <v>22</v>
      </c>
      <c r="I9" s="4">
        <v>23</v>
      </c>
      <c r="J9" s="4">
        <v>21</v>
      </c>
      <c r="K9" s="4">
        <v>15</v>
      </c>
      <c r="L9" s="4">
        <v>15</v>
      </c>
      <c r="M9" s="4">
        <v>15</v>
      </c>
      <c r="N9" s="4">
        <f t="shared" si="0"/>
        <v>96.875</v>
      </c>
    </row>
    <row r="10" spans="1:15">
      <c r="A10" s="4">
        <v>5</v>
      </c>
      <c r="B10" s="4">
        <v>312414205005</v>
      </c>
      <c r="C10" s="4" t="s">
        <v>7</v>
      </c>
      <c r="D10" s="4">
        <v>0</v>
      </c>
      <c r="F10" s="4">
        <v>23</v>
      </c>
      <c r="G10" s="4">
        <v>23</v>
      </c>
      <c r="H10" s="4">
        <v>23</v>
      </c>
      <c r="I10" s="4">
        <v>24</v>
      </c>
      <c r="J10" s="4">
        <v>22</v>
      </c>
      <c r="K10" s="4">
        <v>15</v>
      </c>
      <c r="L10" s="4">
        <v>15</v>
      </c>
      <c r="M10" s="4">
        <v>15</v>
      </c>
      <c r="N10" s="4">
        <f t="shared" si="0"/>
        <v>100</v>
      </c>
    </row>
    <row r="11" spans="1:15">
      <c r="A11" s="4">
        <v>6</v>
      </c>
      <c r="B11" s="4">
        <v>312414205006</v>
      </c>
      <c r="C11" s="4" t="s">
        <v>8</v>
      </c>
      <c r="D11" s="4">
        <v>2</v>
      </c>
      <c r="F11" s="4">
        <v>21</v>
      </c>
      <c r="G11" s="4">
        <v>21</v>
      </c>
      <c r="H11" s="4">
        <v>21</v>
      </c>
      <c r="I11" s="4">
        <v>22</v>
      </c>
      <c r="J11" s="4">
        <v>20</v>
      </c>
      <c r="K11" s="4">
        <v>15</v>
      </c>
      <c r="L11" s="4">
        <v>15</v>
      </c>
      <c r="M11" s="4">
        <v>15</v>
      </c>
      <c r="N11" s="4">
        <f t="shared" si="0"/>
        <v>93.75</v>
      </c>
    </row>
    <row r="12" spans="1:15">
      <c r="A12" s="4">
        <v>7</v>
      </c>
      <c r="B12" s="4">
        <v>312414205007</v>
      </c>
      <c r="C12" s="4" t="s">
        <v>99</v>
      </c>
      <c r="D12" s="4">
        <v>0</v>
      </c>
      <c r="F12" s="4">
        <v>23</v>
      </c>
      <c r="G12" s="4">
        <v>23</v>
      </c>
      <c r="H12" s="4">
        <v>23</v>
      </c>
      <c r="I12" s="4">
        <v>24</v>
      </c>
      <c r="J12" s="4">
        <v>22</v>
      </c>
      <c r="K12" s="4">
        <v>15</v>
      </c>
      <c r="L12" s="4">
        <v>15</v>
      </c>
      <c r="M12" s="4">
        <v>15</v>
      </c>
      <c r="N12" s="4">
        <f t="shared" si="0"/>
        <v>100</v>
      </c>
    </row>
    <row r="13" spans="1:15">
      <c r="A13" s="4">
        <v>8</v>
      </c>
      <c r="B13" s="4">
        <v>312414205008</v>
      </c>
      <c r="C13" s="4" t="s">
        <v>100</v>
      </c>
      <c r="D13" s="4">
        <v>1</v>
      </c>
      <c r="F13" s="4">
        <v>22</v>
      </c>
      <c r="G13" s="4">
        <v>22</v>
      </c>
      <c r="H13" s="4">
        <v>22</v>
      </c>
      <c r="I13" s="4">
        <v>23</v>
      </c>
      <c r="J13" s="4">
        <v>21</v>
      </c>
      <c r="K13" s="4">
        <v>15</v>
      </c>
      <c r="L13" s="4">
        <v>15</v>
      </c>
      <c r="M13" s="4">
        <v>15</v>
      </c>
      <c r="N13" s="4">
        <f t="shared" si="0"/>
        <v>96.875</v>
      </c>
    </row>
    <row r="14" spans="1:15">
      <c r="A14" s="4">
        <v>9</v>
      </c>
      <c r="B14" s="4">
        <v>312414205009</v>
      </c>
      <c r="C14" s="4" t="s">
        <v>101</v>
      </c>
      <c r="D14" s="4">
        <v>1</v>
      </c>
      <c r="F14" s="4">
        <v>22</v>
      </c>
      <c r="G14" s="4">
        <v>22</v>
      </c>
      <c r="H14" s="4">
        <v>22</v>
      </c>
      <c r="I14" s="4">
        <v>23</v>
      </c>
      <c r="J14" s="4">
        <v>21</v>
      </c>
      <c r="K14" s="4">
        <v>15</v>
      </c>
      <c r="L14" s="4">
        <v>15</v>
      </c>
      <c r="M14" s="4">
        <v>15</v>
      </c>
      <c r="N14" s="4">
        <f t="shared" si="0"/>
        <v>96.875</v>
      </c>
    </row>
    <row r="15" spans="1:15">
      <c r="A15" s="4">
        <v>10</v>
      </c>
      <c r="B15" s="4">
        <v>312414205010</v>
      </c>
      <c r="C15" s="4" t="s">
        <v>12</v>
      </c>
      <c r="D15" s="4">
        <v>0</v>
      </c>
      <c r="F15" s="4">
        <v>23</v>
      </c>
      <c r="G15" s="4">
        <v>23</v>
      </c>
      <c r="H15" s="4">
        <v>23</v>
      </c>
      <c r="I15" s="4">
        <v>24</v>
      </c>
      <c r="J15" s="4">
        <v>22</v>
      </c>
      <c r="K15" s="4">
        <v>15</v>
      </c>
      <c r="L15" s="4">
        <v>15</v>
      </c>
      <c r="M15" s="4">
        <v>15</v>
      </c>
      <c r="N15" s="4">
        <f t="shared" si="0"/>
        <v>100</v>
      </c>
    </row>
    <row r="16" spans="1:15">
      <c r="A16" s="4">
        <v>11</v>
      </c>
      <c r="B16" s="4">
        <v>312414205011</v>
      </c>
      <c r="C16" s="4" t="s">
        <v>13</v>
      </c>
      <c r="D16" s="4">
        <v>1</v>
      </c>
      <c r="F16" s="4">
        <v>22</v>
      </c>
      <c r="G16" s="4">
        <v>22</v>
      </c>
      <c r="H16" s="4">
        <v>22</v>
      </c>
      <c r="I16" s="4">
        <v>23</v>
      </c>
      <c r="J16" s="4">
        <v>21</v>
      </c>
      <c r="K16" s="4">
        <v>15</v>
      </c>
      <c r="L16" s="4">
        <v>15</v>
      </c>
      <c r="M16" s="4">
        <v>15</v>
      </c>
      <c r="N16" s="4">
        <f t="shared" si="0"/>
        <v>96.875</v>
      </c>
    </row>
    <row r="17" spans="1:14">
      <c r="A17" s="4">
        <v>12</v>
      </c>
      <c r="B17" s="4">
        <v>312414205012</v>
      </c>
      <c r="C17" s="4" t="s">
        <v>14</v>
      </c>
      <c r="D17" s="4">
        <v>1</v>
      </c>
      <c r="F17" s="4">
        <v>22</v>
      </c>
      <c r="G17" s="4">
        <v>22</v>
      </c>
      <c r="H17" s="4">
        <v>22</v>
      </c>
      <c r="I17" s="4">
        <v>23</v>
      </c>
      <c r="J17" s="4">
        <v>21</v>
      </c>
      <c r="K17" s="4">
        <v>15</v>
      </c>
      <c r="L17" s="4">
        <v>15</v>
      </c>
      <c r="M17" s="4">
        <v>15</v>
      </c>
      <c r="N17" s="4">
        <f t="shared" si="0"/>
        <v>96.875</v>
      </c>
    </row>
    <row r="18" spans="1:14">
      <c r="A18" s="4">
        <v>13</v>
      </c>
      <c r="B18" s="4">
        <v>312414205013</v>
      </c>
      <c r="C18" s="4" t="s">
        <v>15</v>
      </c>
      <c r="D18" s="4">
        <v>0</v>
      </c>
      <c r="F18" s="4">
        <v>23</v>
      </c>
      <c r="G18" s="4">
        <v>23</v>
      </c>
      <c r="H18" s="4">
        <v>23</v>
      </c>
      <c r="I18" s="4">
        <v>24</v>
      </c>
      <c r="J18" s="4">
        <v>22</v>
      </c>
      <c r="K18" s="4">
        <v>15</v>
      </c>
      <c r="L18" s="4">
        <v>15</v>
      </c>
      <c r="M18" s="4">
        <v>15</v>
      </c>
      <c r="N18" s="4">
        <f t="shared" si="0"/>
        <v>100</v>
      </c>
    </row>
    <row r="19" spans="1:14">
      <c r="A19" s="4">
        <v>14</v>
      </c>
      <c r="B19" s="4">
        <v>312414205014</v>
      </c>
      <c r="C19" s="4" t="s">
        <v>16</v>
      </c>
      <c r="D19" s="4">
        <v>1</v>
      </c>
      <c r="F19" s="4">
        <v>22</v>
      </c>
      <c r="G19" s="4">
        <v>22</v>
      </c>
      <c r="H19" s="4">
        <v>22</v>
      </c>
      <c r="I19" s="4">
        <v>23</v>
      </c>
      <c r="J19" s="4">
        <v>21</v>
      </c>
      <c r="K19" s="4">
        <v>15</v>
      </c>
      <c r="L19" s="4">
        <v>15</v>
      </c>
      <c r="M19" s="4">
        <v>15</v>
      </c>
      <c r="N19" s="4">
        <f t="shared" si="0"/>
        <v>96.875</v>
      </c>
    </row>
    <row r="20" spans="1:14">
      <c r="A20" s="4">
        <v>15</v>
      </c>
      <c r="B20" s="4">
        <v>312414205015</v>
      </c>
      <c r="C20" s="4" t="s">
        <v>17</v>
      </c>
      <c r="D20" s="4">
        <v>2</v>
      </c>
      <c r="F20" s="4">
        <v>21</v>
      </c>
      <c r="G20" s="4">
        <v>21</v>
      </c>
      <c r="H20" s="4">
        <v>21</v>
      </c>
      <c r="I20" s="4">
        <v>22</v>
      </c>
      <c r="J20" s="4">
        <v>20</v>
      </c>
      <c r="K20" s="4">
        <v>15</v>
      </c>
      <c r="L20" s="4">
        <v>15</v>
      </c>
      <c r="M20" s="4">
        <v>15</v>
      </c>
      <c r="N20" s="4">
        <f t="shared" si="0"/>
        <v>93.75</v>
      </c>
    </row>
    <row r="21" spans="1:14">
      <c r="A21" s="4">
        <v>16</v>
      </c>
      <c r="B21" s="4">
        <v>312414205016</v>
      </c>
      <c r="C21" s="4" t="s">
        <v>102</v>
      </c>
      <c r="D21" s="4">
        <v>0</v>
      </c>
      <c r="F21" s="4">
        <v>23</v>
      </c>
      <c r="G21" s="4">
        <v>23</v>
      </c>
      <c r="H21" s="4">
        <v>23</v>
      </c>
      <c r="I21" s="4">
        <v>24</v>
      </c>
      <c r="J21" s="4">
        <v>22</v>
      </c>
      <c r="K21" s="4">
        <v>15</v>
      </c>
      <c r="L21" s="4">
        <v>15</v>
      </c>
      <c r="M21" s="4">
        <v>15</v>
      </c>
      <c r="N21" s="4">
        <f t="shared" si="0"/>
        <v>100</v>
      </c>
    </row>
    <row r="22" spans="1:14">
      <c r="A22" s="4">
        <v>17</v>
      </c>
      <c r="B22" s="4">
        <v>312414205017</v>
      </c>
      <c r="C22" s="4" t="s">
        <v>19</v>
      </c>
      <c r="D22" s="4">
        <v>1</v>
      </c>
      <c r="F22" s="4">
        <v>22</v>
      </c>
      <c r="G22" s="4">
        <v>22</v>
      </c>
      <c r="H22" s="4">
        <v>22</v>
      </c>
      <c r="I22" s="4">
        <v>23</v>
      </c>
      <c r="J22" s="4">
        <v>21</v>
      </c>
      <c r="K22" s="4">
        <v>15</v>
      </c>
      <c r="L22" s="4">
        <v>15</v>
      </c>
      <c r="M22" s="4">
        <v>15</v>
      </c>
      <c r="N22" s="4">
        <f t="shared" si="0"/>
        <v>96.875</v>
      </c>
    </row>
    <row r="23" spans="1:14">
      <c r="A23" s="4">
        <v>18</v>
      </c>
      <c r="B23" s="4">
        <v>312414205018</v>
      </c>
      <c r="C23" s="4" t="s">
        <v>20</v>
      </c>
      <c r="D23" s="4">
        <v>1</v>
      </c>
      <c r="F23" s="4">
        <v>22</v>
      </c>
      <c r="G23" s="4">
        <v>22</v>
      </c>
      <c r="H23" s="4">
        <v>22</v>
      </c>
      <c r="I23" s="4">
        <v>23</v>
      </c>
      <c r="J23" s="4">
        <v>21</v>
      </c>
      <c r="K23" s="4">
        <v>15</v>
      </c>
      <c r="L23" s="4">
        <v>15</v>
      </c>
      <c r="M23" s="4">
        <v>15</v>
      </c>
      <c r="N23" s="4">
        <f t="shared" si="0"/>
        <v>96.875</v>
      </c>
    </row>
    <row r="24" spans="1:14">
      <c r="A24" s="4">
        <v>19</v>
      </c>
      <c r="B24" s="4">
        <v>312414205019</v>
      </c>
      <c r="C24" s="4" t="s">
        <v>103</v>
      </c>
      <c r="D24" s="4">
        <v>1</v>
      </c>
      <c r="E24" s="4">
        <v>2</v>
      </c>
      <c r="F24" s="4">
        <v>20</v>
      </c>
      <c r="G24" s="4">
        <v>20</v>
      </c>
      <c r="H24" s="4">
        <v>20</v>
      </c>
      <c r="I24" s="4">
        <v>23</v>
      </c>
      <c r="J24" s="4">
        <v>21</v>
      </c>
      <c r="K24" s="4">
        <v>15</v>
      </c>
      <c r="L24" s="4">
        <v>15</v>
      </c>
      <c r="M24" s="4">
        <v>15</v>
      </c>
      <c r="N24" s="4">
        <f t="shared" si="0"/>
        <v>93.125</v>
      </c>
    </row>
    <row r="25" spans="1:14">
      <c r="A25" s="4">
        <v>20</v>
      </c>
      <c r="B25" s="4">
        <v>312414205020</v>
      </c>
      <c r="C25" s="4" t="s">
        <v>22</v>
      </c>
      <c r="D25" s="4">
        <v>0</v>
      </c>
      <c r="F25" s="4">
        <v>23</v>
      </c>
      <c r="G25" s="4">
        <v>23</v>
      </c>
      <c r="H25" s="4">
        <v>23</v>
      </c>
      <c r="I25" s="4">
        <v>24</v>
      </c>
      <c r="J25" s="4">
        <v>22</v>
      </c>
      <c r="K25" s="4">
        <v>15</v>
      </c>
      <c r="L25" s="4">
        <v>15</v>
      </c>
      <c r="M25" s="4">
        <v>15</v>
      </c>
      <c r="N25" s="4">
        <f t="shared" si="0"/>
        <v>100</v>
      </c>
    </row>
    <row r="26" spans="1:14">
      <c r="A26" s="4">
        <v>21</v>
      </c>
      <c r="B26" s="4">
        <v>312414205021</v>
      </c>
      <c r="C26" s="4" t="s">
        <v>23</v>
      </c>
      <c r="D26" s="4">
        <v>1</v>
      </c>
      <c r="F26" s="4">
        <v>22</v>
      </c>
      <c r="G26" s="4">
        <v>22</v>
      </c>
      <c r="H26" s="4">
        <v>22</v>
      </c>
      <c r="I26" s="4">
        <v>23</v>
      </c>
      <c r="J26" s="4">
        <v>21</v>
      </c>
      <c r="K26" s="4">
        <v>15</v>
      </c>
      <c r="L26" s="4">
        <v>15</v>
      </c>
      <c r="M26" s="4">
        <v>15</v>
      </c>
      <c r="N26" s="4">
        <f>(SUM(F26:M26)/160)*100</f>
        <v>96.875</v>
      </c>
    </row>
    <row r="27" spans="1:14">
      <c r="A27" s="4">
        <v>22</v>
      </c>
      <c r="B27" s="4">
        <v>312414205022</v>
      </c>
      <c r="C27" s="4" t="s">
        <v>24</v>
      </c>
      <c r="D27" s="4">
        <v>0</v>
      </c>
      <c r="F27" s="4">
        <v>23</v>
      </c>
      <c r="G27" s="4">
        <v>23</v>
      </c>
      <c r="H27" s="4">
        <v>23</v>
      </c>
      <c r="I27" s="4">
        <v>24</v>
      </c>
      <c r="J27" s="4">
        <v>21</v>
      </c>
      <c r="K27" s="4">
        <v>15</v>
      </c>
      <c r="L27" s="4">
        <v>15</v>
      </c>
      <c r="M27" s="4">
        <v>15</v>
      </c>
      <c r="N27" s="4">
        <f t="shared" si="0"/>
        <v>99.375</v>
      </c>
    </row>
    <row r="28" spans="1:14">
      <c r="A28" s="4">
        <v>23</v>
      </c>
      <c r="B28" s="4">
        <v>312414205023</v>
      </c>
      <c r="C28" s="4" t="s">
        <v>104</v>
      </c>
      <c r="D28" s="4">
        <v>2</v>
      </c>
      <c r="F28" s="4">
        <v>21</v>
      </c>
      <c r="G28" s="4">
        <v>21</v>
      </c>
      <c r="H28" s="4">
        <v>21</v>
      </c>
      <c r="I28" s="4">
        <v>23</v>
      </c>
      <c r="J28" s="4">
        <v>20</v>
      </c>
      <c r="K28" s="4">
        <v>15</v>
      </c>
      <c r="L28" s="4">
        <v>15</v>
      </c>
      <c r="M28" s="4">
        <v>15</v>
      </c>
      <c r="N28" s="4">
        <f t="shared" si="0"/>
        <v>94.375</v>
      </c>
    </row>
    <row r="29" spans="1:14">
      <c r="A29" s="4">
        <v>24</v>
      </c>
      <c r="B29" s="4">
        <v>312414205024</v>
      </c>
      <c r="C29" s="4" t="s">
        <v>26</v>
      </c>
      <c r="D29" s="4">
        <v>2</v>
      </c>
      <c r="F29" s="4">
        <v>21</v>
      </c>
      <c r="G29" s="4">
        <v>21</v>
      </c>
      <c r="H29" s="4">
        <v>21</v>
      </c>
      <c r="I29" s="4">
        <v>22</v>
      </c>
      <c r="J29" s="4">
        <v>20</v>
      </c>
      <c r="K29" s="4">
        <v>15</v>
      </c>
      <c r="L29" s="4">
        <v>15</v>
      </c>
      <c r="M29" s="4">
        <v>15</v>
      </c>
      <c r="N29" s="4">
        <f t="shared" si="0"/>
        <v>93.75</v>
      </c>
    </row>
    <row r="30" spans="1:14">
      <c r="A30" s="4">
        <v>25</v>
      </c>
      <c r="B30" s="4">
        <v>312414205025</v>
      </c>
      <c r="C30" s="4" t="s">
        <v>27</v>
      </c>
      <c r="E30" s="4">
        <v>2</v>
      </c>
      <c r="F30" s="4">
        <v>21</v>
      </c>
      <c r="G30" s="4">
        <v>21</v>
      </c>
      <c r="H30" s="4">
        <v>21</v>
      </c>
      <c r="I30" s="4">
        <v>23</v>
      </c>
      <c r="J30" s="4">
        <v>21</v>
      </c>
      <c r="K30" s="4">
        <v>15</v>
      </c>
      <c r="L30" s="4">
        <v>15</v>
      </c>
      <c r="M30" s="4">
        <v>15</v>
      </c>
      <c r="N30" s="4">
        <f t="shared" si="0"/>
        <v>95</v>
      </c>
    </row>
    <row r="31" spans="1:14">
      <c r="A31" s="4">
        <v>26</v>
      </c>
      <c r="B31" s="4">
        <v>312414205026</v>
      </c>
      <c r="C31" s="4" t="s">
        <v>28</v>
      </c>
      <c r="D31" s="4">
        <v>0</v>
      </c>
      <c r="F31" s="4">
        <v>23</v>
      </c>
      <c r="G31" s="4">
        <v>23</v>
      </c>
      <c r="H31" s="4">
        <v>23</v>
      </c>
      <c r="I31" s="4">
        <v>24</v>
      </c>
      <c r="J31" s="4">
        <v>22</v>
      </c>
      <c r="K31" s="4">
        <v>15</v>
      </c>
      <c r="L31" s="4">
        <v>15</v>
      </c>
      <c r="M31" s="4">
        <v>15</v>
      </c>
      <c r="N31" s="4">
        <f t="shared" si="0"/>
        <v>100</v>
      </c>
    </row>
    <row r="32" spans="1:14">
      <c r="A32" s="4">
        <v>27</v>
      </c>
      <c r="B32" s="4">
        <v>312414205027</v>
      </c>
      <c r="C32" s="4" t="s">
        <v>29</v>
      </c>
      <c r="D32" s="4">
        <v>0</v>
      </c>
      <c r="F32" s="4">
        <v>23</v>
      </c>
      <c r="G32" s="4">
        <v>23</v>
      </c>
      <c r="H32" s="4">
        <v>23</v>
      </c>
      <c r="I32" s="4">
        <v>24</v>
      </c>
      <c r="J32" s="4">
        <v>22</v>
      </c>
      <c r="K32" s="4">
        <v>15</v>
      </c>
      <c r="L32" s="4">
        <v>15</v>
      </c>
      <c r="M32" s="4">
        <v>15</v>
      </c>
      <c r="N32" s="4">
        <f t="shared" si="0"/>
        <v>100</v>
      </c>
    </row>
    <row r="33" spans="1:14">
      <c r="A33" s="4">
        <v>28</v>
      </c>
      <c r="B33" s="4">
        <v>312414205028</v>
      </c>
      <c r="C33" s="4" t="s">
        <v>30</v>
      </c>
      <c r="D33" s="4">
        <v>0</v>
      </c>
      <c r="F33" s="4">
        <v>23</v>
      </c>
      <c r="G33" s="4">
        <v>23</v>
      </c>
      <c r="H33" s="4">
        <v>23</v>
      </c>
      <c r="I33" s="4">
        <v>24</v>
      </c>
      <c r="J33" s="4">
        <v>22</v>
      </c>
      <c r="K33" s="4">
        <v>15</v>
      </c>
      <c r="L33" s="4">
        <v>15</v>
      </c>
      <c r="M33" s="4">
        <v>15</v>
      </c>
      <c r="N33" s="4">
        <f t="shared" si="0"/>
        <v>100</v>
      </c>
    </row>
    <row r="34" spans="1:14">
      <c r="A34" s="4">
        <v>29</v>
      </c>
      <c r="B34" s="4">
        <v>312414205029</v>
      </c>
      <c r="C34" s="4" t="s">
        <v>105</v>
      </c>
      <c r="D34" s="4">
        <v>0</v>
      </c>
      <c r="F34" s="4">
        <v>23</v>
      </c>
      <c r="G34" s="4">
        <v>23</v>
      </c>
      <c r="H34" s="4">
        <v>23</v>
      </c>
      <c r="I34" s="4">
        <v>24</v>
      </c>
      <c r="J34" s="4">
        <v>22</v>
      </c>
      <c r="K34" s="4">
        <v>15</v>
      </c>
      <c r="L34" s="4">
        <v>15</v>
      </c>
      <c r="M34" s="4">
        <v>15</v>
      </c>
      <c r="N34" s="4">
        <f t="shared" si="0"/>
        <v>100</v>
      </c>
    </row>
    <row r="35" spans="1:14">
      <c r="A35" s="4">
        <v>30</v>
      </c>
      <c r="B35" s="4">
        <v>312414205030</v>
      </c>
      <c r="C35" s="4" t="s">
        <v>106</v>
      </c>
      <c r="D35" s="4">
        <v>0</v>
      </c>
      <c r="F35" s="4">
        <v>23</v>
      </c>
      <c r="G35" s="4">
        <v>23</v>
      </c>
      <c r="H35" s="4">
        <v>23</v>
      </c>
      <c r="I35" s="4">
        <v>24</v>
      </c>
      <c r="J35" s="4">
        <v>22</v>
      </c>
      <c r="K35" s="4">
        <v>15</v>
      </c>
      <c r="L35" s="4">
        <v>15</v>
      </c>
      <c r="M35" s="4">
        <v>15</v>
      </c>
      <c r="N35" s="4">
        <f t="shared" si="0"/>
        <v>100</v>
      </c>
    </row>
    <row r="36" spans="1:14">
      <c r="A36" s="4">
        <v>31</v>
      </c>
      <c r="B36" s="4">
        <v>312414205031</v>
      </c>
      <c r="C36" s="4" t="s">
        <v>107</v>
      </c>
      <c r="D36" s="4">
        <v>1</v>
      </c>
      <c r="F36" s="4">
        <v>22</v>
      </c>
      <c r="G36" s="4">
        <v>22</v>
      </c>
      <c r="H36" s="4">
        <v>22</v>
      </c>
      <c r="I36" s="4">
        <v>23</v>
      </c>
      <c r="J36" s="4">
        <v>21</v>
      </c>
      <c r="K36" s="4">
        <v>15</v>
      </c>
      <c r="L36" s="4">
        <v>15</v>
      </c>
      <c r="M36" s="4">
        <v>15</v>
      </c>
      <c r="N36" s="4">
        <f t="shared" si="0"/>
        <v>96.875</v>
      </c>
    </row>
    <row r="37" spans="1:14">
      <c r="A37" s="4">
        <v>32</v>
      </c>
      <c r="B37" s="4">
        <v>312414205032</v>
      </c>
      <c r="C37" s="4" t="s">
        <v>34</v>
      </c>
      <c r="D37" s="4">
        <v>2</v>
      </c>
      <c r="F37" s="4">
        <v>21</v>
      </c>
      <c r="G37" s="4">
        <v>21</v>
      </c>
      <c r="H37" s="4">
        <v>21</v>
      </c>
      <c r="I37" s="4">
        <v>22</v>
      </c>
      <c r="J37" s="4">
        <v>20</v>
      </c>
      <c r="K37" s="4">
        <v>15</v>
      </c>
      <c r="L37" s="4">
        <v>15</v>
      </c>
      <c r="M37" s="4">
        <v>15</v>
      </c>
      <c r="N37" s="4">
        <f t="shared" si="0"/>
        <v>93.75</v>
      </c>
    </row>
    <row r="38" spans="1:14">
      <c r="A38" s="4">
        <v>33</v>
      </c>
      <c r="B38" s="4">
        <v>312414205033</v>
      </c>
      <c r="C38" s="4" t="s">
        <v>35</v>
      </c>
      <c r="D38" s="4">
        <v>1</v>
      </c>
      <c r="F38" s="4">
        <v>22</v>
      </c>
      <c r="G38" s="4">
        <v>22</v>
      </c>
      <c r="H38" s="4">
        <v>22</v>
      </c>
      <c r="I38" s="4">
        <v>23</v>
      </c>
      <c r="J38" s="4">
        <v>21</v>
      </c>
      <c r="K38" s="4">
        <v>15</v>
      </c>
      <c r="L38" s="4">
        <v>15</v>
      </c>
      <c r="M38" s="4">
        <v>15</v>
      </c>
      <c r="N38" s="4">
        <f>(SUM(F38:M38)/160)*100</f>
        <v>96.875</v>
      </c>
    </row>
    <row r="39" spans="1:14">
      <c r="A39" s="4">
        <v>34</v>
      </c>
      <c r="B39" s="4">
        <v>312414205034</v>
      </c>
      <c r="C39" s="4" t="s">
        <v>36</v>
      </c>
      <c r="D39" s="4">
        <v>0</v>
      </c>
      <c r="F39" s="4">
        <v>23</v>
      </c>
      <c r="G39" s="4">
        <v>23</v>
      </c>
      <c r="H39" s="4">
        <v>23</v>
      </c>
      <c r="I39" s="4">
        <v>24</v>
      </c>
      <c r="J39" s="4">
        <v>22</v>
      </c>
      <c r="K39" s="4">
        <v>15</v>
      </c>
      <c r="L39" s="4">
        <v>15</v>
      </c>
      <c r="M39" s="4">
        <v>15</v>
      </c>
      <c r="N39" s="4">
        <f t="shared" si="0"/>
        <v>100</v>
      </c>
    </row>
    <row r="40" spans="1:14">
      <c r="A40" s="4">
        <v>35</v>
      </c>
      <c r="B40" s="4">
        <v>312414205035</v>
      </c>
      <c r="C40" s="4" t="s">
        <v>37</v>
      </c>
      <c r="D40" s="4">
        <v>0</v>
      </c>
      <c r="F40" s="4">
        <v>23</v>
      </c>
      <c r="G40" s="4">
        <v>23</v>
      </c>
      <c r="H40" s="4">
        <v>23</v>
      </c>
      <c r="I40" s="4">
        <v>24</v>
      </c>
      <c r="J40" s="4">
        <v>22</v>
      </c>
      <c r="K40" s="4">
        <v>15</v>
      </c>
      <c r="L40" s="4">
        <v>15</v>
      </c>
      <c r="M40" s="4">
        <v>15</v>
      </c>
      <c r="N40" s="4">
        <f t="shared" si="0"/>
        <v>100</v>
      </c>
    </row>
    <row r="41" spans="1:14">
      <c r="A41" s="4">
        <v>36</v>
      </c>
      <c r="B41" s="4">
        <v>312414205036</v>
      </c>
      <c r="C41" s="4" t="s">
        <v>38</v>
      </c>
      <c r="D41" s="4">
        <v>3</v>
      </c>
      <c r="F41" s="4">
        <v>20</v>
      </c>
      <c r="G41" s="4">
        <v>20</v>
      </c>
      <c r="H41" s="4">
        <v>20</v>
      </c>
      <c r="I41" s="4">
        <v>23</v>
      </c>
      <c r="J41" s="4">
        <v>21</v>
      </c>
      <c r="K41" s="4">
        <v>15</v>
      </c>
      <c r="L41" s="4">
        <v>15</v>
      </c>
      <c r="M41" s="4">
        <v>15</v>
      </c>
      <c r="N41" s="4">
        <f t="shared" si="0"/>
        <v>93.125</v>
      </c>
    </row>
    <row r="42" spans="1:14">
      <c r="A42" s="4">
        <v>37</v>
      </c>
      <c r="B42" s="4">
        <v>312414205037</v>
      </c>
      <c r="C42" s="4" t="s">
        <v>39</v>
      </c>
      <c r="D42" s="4">
        <v>2</v>
      </c>
      <c r="F42" s="4">
        <v>21</v>
      </c>
      <c r="G42" s="4">
        <v>21</v>
      </c>
      <c r="H42" s="4">
        <v>21</v>
      </c>
      <c r="I42" s="4">
        <v>22</v>
      </c>
      <c r="J42" s="4">
        <v>20</v>
      </c>
      <c r="K42" s="4">
        <v>15</v>
      </c>
      <c r="L42" s="4">
        <v>15</v>
      </c>
      <c r="M42" s="4">
        <v>15</v>
      </c>
      <c r="N42" s="4">
        <f t="shared" si="0"/>
        <v>93.75</v>
      </c>
    </row>
    <row r="43" spans="1:14">
      <c r="A43" s="4">
        <v>38</v>
      </c>
      <c r="B43" s="4">
        <v>312414205038</v>
      </c>
      <c r="C43" s="4" t="s">
        <v>40</v>
      </c>
      <c r="D43" s="4">
        <v>0</v>
      </c>
      <c r="F43" s="4">
        <v>23</v>
      </c>
      <c r="G43" s="4">
        <v>23</v>
      </c>
      <c r="H43" s="4">
        <v>23</v>
      </c>
      <c r="I43" s="4">
        <v>24</v>
      </c>
      <c r="J43" s="4">
        <v>22</v>
      </c>
      <c r="K43" s="4">
        <v>15</v>
      </c>
      <c r="L43" s="4">
        <v>15</v>
      </c>
      <c r="M43" s="4">
        <v>15</v>
      </c>
      <c r="N43" s="4">
        <f t="shared" si="0"/>
        <v>100</v>
      </c>
    </row>
    <row r="44" spans="1:14">
      <c r="A44" s="4">
        <v>39</v>
      </c>
      <c r="B44" s="4">
        <v>312414205039</v>
      </c>
      <c r="C44" s="4" t="s">
        <v>41</v>
      </c>
      <c r="D44" s="4">
        <v>0</v>
      </c>
      <c r="F44" s="4">
        <v>23</v>
      </c>
      <c r="G44" s="4">
        <v>23</v>
      </c>
      <c r="H44" s="4">
        <v>23</v>
      </c>
      <c r="I44" s="4">
        <v>24</v>
      </c>
      <c r="J44" s="4">
        <v>22</v>
      </c>
      <c r="K44" s="4">
        <v>15</v>
      </c>
      <c r="L44" s="4">
        <v>15</v>
      </c>
      <c r="M44" s="4">
        <v>15</v>
      </c>
      <c r="N44" s="4">
        <f t="shared" si="0"/>
        <v>100</v>
      </c>
    </row>
    <row r="45" spans="1:14">
      <c r="A45" s="4">
        <v>40</v>
      </c>
      <c r="B45" s="4">
        <v>312414205040</v>
      </c>
      <c r="C45" s="4" t="s">
        <v>42</v>
      </c>
      <c r="D45" s="4">
        <v>2</v>
      </c>
      <c r="F45" s="4">
        <v>21</v>
      </c>
      <c r="G45" s="4">
        <v>21</v>
      </c>
      <c r="H45" s="4">
        <v>21</v>
      </c>
      <c r="I45" s="4">
        <v>23</v>
      </c>
      <c r="J45" s="4">
        <v>20</v>
      </c>
      <c r="K45" s="4">
        <v>15</v>
      </c>
      <c r="L45" s="4">
        <v>15</v>
      </c>
      <c r="M45" s="4">
        <v>15</v>
      </c>
      <c r="N45" s="4">
        <f t="shared" si="0"/>
        <v>94.375</v>
      </c>
    </row>
    <row r="46" spans="1:14">
      <c r="A46" s="4">
        <v>41</v>
      </c>
      <c r="B46" s="4">
        <v>312414205041</v>
      </c>
      <c r="C46" s="4" t="s">
        <v>43</v>
      </c>
      <c r="D46" s="4">
        <v>1</v>
      </c>
      <c r="F46" s="4">
        <v>22</v>
      </c>
      <c r="G46" s="4">
        <v>22</v>
      </c>
      <c r="H46" s="4">
        <v>22</v>
      </c>
      <c r="I46" s="4">
        <v>23</v>
      </c>
      <c r="J46" s="4">
        <v>21</v>
      </c>
      <c r="K46" s="4">
        <v>15</v>
      </c>
      <c r="L46" s="4">
        <v>15</v>
      </c>
      <c r="M46" s="4">
        <v>15</v>
      </c>
      <c r="N46" s="4">
        <f t="shared" si="0"/>
        <v>96.875</v>
      </c>
    </row>
    <row r="47" spans="1:14">
      <c r="A47" s="4">
        <v>42</v>
      </c>
      <c r="B47" s="4">
        <v>312414205042</v>
      </c>
      <c r="C47" s="4" t="s">
        <v>108</v>
      </c>
      <c r="D47" s="4">
        <v>1</v>
      </c>
      <c r="F47" s="4">
        <v>22</v>
      </c>
      <c r="G47" s="4">
        <v>22</v>
      </c>
      <c r="H47" s="4">
        <v>22</v>
      </c>
      <c r="I47" s="4">
        <v>23</v>
      </c>
      <c r="J47" s="4">
        <v>21</v>
      </c>
      <c r="K47" s="4">
        <v>15</v>
      </c>
      <c r="L47" s="4">
        <v>15</v>
      </c>
      <c r="M47" s="4">
        <v>15</v>
      </c>
      <c r="N47" s="4">
        <f t="shared" si="0"/>
        <v>96.875</v>
      </c>
    </row>
    <row r="48" spans="1:14">
      <c r="A48" s="4">
        <v>43</v>
      </c>
      <c r="B48" s="4">
        <v>312414205043</v>
      </c>
      <c r="C48" s="4" t="s">
        <v>109</v>
      </c>
      <c r="D48" s="4">
        <v>2</v>
      </c>
      <c r="F48" s="4">
        <v>21</v>
      </c>
      <c r="G48" s="4">
        <v>21</v>
      </c>
      <c r="H48" s="4">
        <v>21</v>
      </c>
      <c r="I48" s="4">
        <v>22</v>
      </c>
      <c r="J48" s="4">
        <v>20</v>
      </c>
      <c r="K48" s="4">
        <v>15</v>
      </c>
      <c r="L48" s="4">
        <v>15</v>
      </c>
      <c r="M48" s="4">
        <v>15</v>
      </c>
      <c r="N48" s="4">
        <f t="shared" si="0"/>
        <v>93.75</v>
      </c>
    </row>
    <row r="49" spans="1:15">
      <c r="A49" s="4">
        <v>44</v>
      </c>
      <c r="B49" s="4">
        <v>312414205044</v>
      </c>
      <c r="C49" s="4" t="s">
        <v>110</v>
      </c>
      <c r="D49" s="4">
        <v>0</v>
      </c>
      <c r="F49" s="4">
        <v>23</v>
      </c>
      <c r="G49" s="4">
        <v>23</v>
      </c>
      <c r="H49" s="4">
        <v>23</v>
      </c>
      <c r="I49" s="4">
        <v>24</v>
      </c>
      <c r="J49" s="4">
        <v>22</v>
      </c>
      <c r="K49" s="4">
        <v>15</v>
      </c>
      <c r="L49" s="4">
        <v>15</v>
      </c>
      <c r="M49" s="4">
        <v>15</v>
      </c>
      <c r="N49" s="4">
        <f t="shared" si="0"/>
        <v>100</v>
      </c>
    </row>
    <row r="50" spans="1:15">
      <c r="A50" s="4">
        <v>45</v>
      </c>
      <c r="B50" s="4">
        <v>312414205045</v>
      </c>
      <c r="C50" s="4" t="s">
        <v>111</v>
      </c>
      <c r="D50" s="4">
        <v>0</v>
      </c>
      <c r="F50" s="4">
        <v>23</v>
      </c>
      <c r="G50" s="4">
        <v>23</v>
      </c>
      <c r="H50" s="4">
        <v>23</v>
      </c>
      <c r="I50" s="4">
        <v>24</v>
      </c>
      <c r="J50" s="4">
        <v>22</v>
      </c>
      <c r="K50" s="4">
        <v>15</v>
      </c>
      <c r="L50" s="4">
        <v>15</v>
      </c>
      <c r="M50" s="4">
        <v>15</v>
      </c>
      <c r="N50" s="4">
        <f t="shared" si="0"/>
        <v>100</v>
      </c>
    </row>
    <row r="51" spans="1:15">
      <c r="A51" s="4">
        <v>46</v>
      </c>
      <c r="B51" s="4">
        <v>312414205046</v>
      </c>
      <c r="C51" s="4" t="s">
        <v>112</v>
      </c>
      <c r="D51" s="4">
        <v>1</v>
      </c>
      <c r="F51" s="4">
        <v>22</v>
      </c>
      <c r="G51" s="4">
        <v>22</v>
      </c>
      <c r="H51" s="4">
        <v>22</v>
      </c>
      <c r="I51" s="4">
        <v>23</v>
      </c>
      <c r="J51" s="4">
        <v>21</v>
      </c>
      <c r="K51" s="4">
        <v>15</v>
      </c>
      <c r="L51" s="4">
        <v>15</v>
      </c>
      <c r="M51" s="4">
        <v>15</v>
      </c>
      <c r="N51" s="4">
        <f>(SUM(F51:M51)/160)*100</f>
        <v>96.875</v>
      </c>
    </row>
    <row r="52" spans="1:15">
      <c r="A52" s="4">
        <v>47</v>
      </c>
      <c r="B52" s="4">
        <v>312414205047</v>
      </c>
      <c r="C52" s="4" t="s">
        <v>49</v>
      </c>
      <c r="D52" s="4">
        <v>2</v>
      </c>
      <c r="F52" s="4">
        <v>21</v>
      </c>
      <c r="G52" s="4">
        <v>21</v>
      </c>
      <c r="H52" s="4">
        <v>21</v>
      </c>
      <c r="I52" s="4">
        <v>22</v>
      </c>
      <c r="J52" s="4">
        <v>20</v>
      </c>
      <c r="K52" s="4">
        <v>15</v>
      </c>
      <c r="L52" s="4">
        <v>15</v>
      </c>
      <c r="M52" s="4">
        <v>15</v>
      </c>
      <c r="N52" s="4">
        <f t="shared" si="0"/>
        <v>93.75</v>
      </c>
    </row>
    <row r="53" spans="1:15">
      <c r="A53" s="4">
        <v>48</v>
      </c>
      <c r="B53" s="4">
        <v>312414205048</v>
      </c>
      <c r="C53" s="4" t="s">
        <v>50</v>
      </c>
      <c r="D53" s="4">
        <v>2</v>
      </c>
      <c r="F53" s="4">
        <v>21</v>
      </c>
      <c r="G53" s="4">
        <v>21</v>
      </c>
      <c r="H53" s="4">
        <v>21</v>
      </c>
      <c r="I53" s="4">
        <v>22</v>
      </c>
      <c r="J53" s="4">
        <v>20</v>
      </c>
      <c r="K53" s="4">
        <v>15</v>
      </c>
      <c r="L53" s="4">
        <v>15</v>
      </c>
      <c r="M53" s="4">
        <v>15</v>
      </c>
      <c r="N53" s="4">
        <f t="shared" si="0"/>
        <v>93.75</v>
      </c>
    </row>
    <row r="54" spans="1:15">
      <c r="A54" s="4">
        <v>49</v>
      </c>
      <c r="B54" s="4">
        <v>312414205049</v>
      </c>
      <c r="C54" s="4" t="s">
        <v>113</v>
      </c>
      <c r="D54" s="4">
        <v>0</v>
      </c>
      <c r="F54" s="4">
        <v>23</v>
      </c>
      <c r="G54" s="4">
        <v>23</v>
      </c>
      <c r="H54" s="4">
        <v>23</v>
      </c>
      <c r="I54" s="4">
        <v>24</v>
      </c>
      <c r="J54" s="4">
        <v>22</v>
      </c>
      <c r="K54" s="4">
        <v>15</v>
      </c>
      <c r="L54" s="4">
        <v>15</v>
      </c>
      <c r="M54" s="4">
        <v>15</v>
      </c>
      <c r="N54" s="4">
        <f t="shared" si="0"/>
        <v>100</v>
      </c>
    </row>
    <row r="55" spans="1:15">
      <c r="A55" s="4">
        <v>50</v>
      </c>
      <c r="B55" s="4">
        <v>312414205050</v>
      </c>
      <c r="C55" s="4" t="s">
        <v>52</v>
      </c>
      <c r="D55" s="4">
        <v>0</v>
      </c>
      <c r="F55" s="4">
        <v>23</v>
      </c>
      <c r="G55" s="4">
        <v>23</v>
      </c>
      <c r="H55" s="4">
        <v>23</v>
      </c>
      <c r="I55" s="4">
        <v>24</v>
      </c>
      <c r="J55" s="4">
        <v>22</v>
      </c>
      <c r="K55" s="4">
        <v>15</v>
      </c>
      <c r="L55" s="4">
        <v>15</v>
      </c>
      <c r="M55" s="4">
        <v>15</v>
      </c>
      <c r="N55" s="4">
        <f t="shared" si="0"/>
        <v>100</v>
      </c>
    </row>
    <row r="56" spans="1:15">
      <c r="A56" s="4">
        <v>51</v>
      </c>
      <c r="B56" s="4">
        <v>312414205051</v>
      </c>
      <c r="C56" s="4" t="s">
        <v>53</v>
      </c>
      <c r="D56" s="4">
        <v>2</v>
      </c>
      <c r="F56" s="4">
        <v>21</v>
      </c>
      <c r="G56" s="4">
        <v>21</v>
      </c>
      <c r="H56" s="4">
        <v>21</v>
      </c>
      <c r="I56" s="4">
        <v>22</v>
      </c>
      <c r="J56" s="4">
        <v>20</v>
      </c>
      <c r="K56" s="4">
        <v>15</v>
      </c>
      <c r="L56" s="4">
        <v>15</v>
      </c>
      <c r="M56" s="4">
        <v>15</v>
      </c>
      <c r="N56" s="4">
        <f t="shared" si="0"/>
        <v>93.75</v>
      </c>
    </row>
    <row r="57" spans="1:15">
      <c r="A57" s="4">
        <v>52</v>
      </c>
      <c r="B57" s="4">
        <v>312414205053</v>
      </c>
      <c r="C57" s="4" t="s">
        <v>54</v>
      </c>
      <c r="D57" s="4">
        <v>0</v>
      </c>
      <c r="F57" s="4">
        <v>23</v>
      </c>
      <c r="G57" s="4">
        <v>23</v>
      </c>
      <c r="H57" s="4">
        <v>23</v>
      </c>
      <c r="I57" s="4">
        <v>24</v>
      </c>
      <c r="J57" s="4">
        <v>22</v>
      </c>
      <c r="K57" s="4">
        <v>15</v>
      </c>
      <c r="L57" s="4">
        <v>15</v>
      </c>
      <c r="M57" s="4">
        <v>15</v>
      </c>
      <c r="N57" s="4">
        <f t="shared" si="0"/>
        <v>100</v>
      </c>
    </row>
    <row r="58" spans="1:15">
      <c r="A58" s="4">
        <v>53</v>
      </c>
      <c r="B58" s="4">
        <v>312414205054</v>
      </c>
      <c r="C58" s="4" t="s">
        <v>55</v>
      </c>
      <c r="D58" s="4">
        <v>0</v>
      </c>
      <c r="F58" s="4">
        <v>23</v>
      </c>
      <c r="G58" s="4">
        <v>23</v>
      </c>
      <c r="H58" s="4">
        <v>23</v>
      </c>
      <c r="I58" s="4">
        <v>24</v>
      </c>
      <c r="J58" s="4">
        <v>22</v>
      </c>
      <c r="K58" s="4">
        <v>15</v>
      </c>
      <c r="L58" s="4">
        <v>15</v>
      </c>
      <c r="M58" s="4">
        <v>15</v>
      </c>
      <c r="N58" s="4">
        <f t="shared" si="0"/>
        <v>100</v>
      </c>
    </row>
    <row r="59" spans="1:15">
      <c r="A59" s="4">
        <v>54</v>
      </c>
      <c r="B59" s="4">
        <v>312414205055</v>
      </c>
      <c r="C59" s="4" t="s">
        <v>56</v>
      </c>
      <c r="D59" s="4">
        <v>0</v>
      </c>
      <c r="F59" s="4">
        <v>23</v>
      </c>
      <c r="G59" s="4">
        <v>23</v>
      </c>
      <c r="H59" s="4">
        <v>23</v>
      </c>
      <c r="I59" s="4">
        <v>24</v>
      </c>
      <c r="J59" s="4">
        <v>22</v>
      </c>
      <c r="K59" s="4">
        <v>15</v>
      </c>
      <c r="L59" s="4">
        <v>15</v>
      </c>
      <c r="M59" s="4">
        <v>15</v>
      </c>
      <c r="N59" s="4">
        <f t="shared" si="0"/>
        <v>100</v>
      </c>
      <c r="O59" s="4">
        <f>SUM(F59:M59)</f>
        <v>160</v>
      </c>
    </row>
    <row r="60" spans="1:15">
      <c r="A60" s="4">
        <v>55</v>
      </c>
      <c r="B60" s="4">
        <v>312414205056</v>
      </c>
      <c r="C60" s="4" t="s">
        <v>114</v>
      </c>
      <c r="D60" s="4">
        <v>2</v>
      </c>
      <c r="E60" s="4">
        <v>1</v>
      </c>
      <c r="F60" s="4">
        <v>20</v>
      </c>
      <c r="G60" s="4">
        <v>20</v>
      </c>
      <c r="H60" s="4">
        <v>20</v>
      </c>
      <c r="I60" s="4">
        <v>22</v>
      </c>
      <c r="J60" s="4">
        <v>20</v>
      </c>
      <c r="K60" s="4">
        <v>15</v>
      </c>
      <c r="L60" s="4">
        <v>15</v>
      </c>
      <c r="M60" s="4">
        <v>15</v>
      </c>
      <c r="N60" s="4">
        <f t="shared" si="0"/>
        <v>91.875</v>
      </c>
    </row>
    <row r="61" spans="1:15">
      <c r="A61" s="4">
        <v>56</v>
      </c>
      <c r="B61" s="4">
        <v>312414205057</v>
      </c>
      <c r="C61" s="4" t="s">
        <v>58</v>
      </c>
      <c r="D61" s="4">
        <v>0</v>
      </c>
      <c r="F61" s="4">
        <v>23</v>
      </c>
      <c r="G61" s="4">
        <v>23</v>
      </c>
      <c r="H61" s="4">
        <v>23</v>
      </c>
      <c r="I61" s="4">
        <v>24</v>
      </c>
      <c r="J61" s="4">
        <v>22</v>
      </c>
      <c r="K61" s="4">
        <v>15</v>
      </c>
      <c r="L61" s="4">
        <v>15</v>
      </c>
      <c r="M61" s="4">
        <v>15</v>
      </c>
      <c r="N61" s="4">
        <f t="shared" si="0"/>
        <v>100</v>
      </c>
    </row>
    <row r="62" spans="1:15">
      <c r="A62" s="4">
        <v>57</v>
      </c>
      <c r="B62" s="4">
        <v>312414205058</v>
      </c>
      <c r="C62" s="4" t="s">
        <v>59</v>
      </c>
      <c r="D62" s="4">
        <v>3</v>
      </c>
      <c r="F62" s="4">
        <v>20</v>
      </c>
      <c r="G62" s="4">
        <v>20</v>
      </c>
      <c r="H62" s="4">
        <v>20</v>
      </c>
      <c r="I62" s="4">
        <v>23</v>
      </c>
      <c r="J62" s="4">
        <v>21</v>
      </c>
      <c r="K62" s="4">
        <v>15</v>
      </c>
      <c r="L62" s="4">
        <v>15</v>
      </c>
      <c r="M62" s="4">
        <v>15</v>
      </c>
      <c r="N62" s="4">
        <f t="shared" si="0"/>
        <v>93.125</v>
      </c>
    </row>
    <row r="63" spans="1:15">
      <c r="A63" s="4">
        <v>58</v>
      </c>
      <c r="B63" s="4">
        <v>312414205059</v>
      </c>
      <c r="C63" s="4" t="s">
        <v>115</v>
      </c>
      <c r="D63" s="4">
        <v>0</v>
      </c>
      <c r="F63" s="4">
        <v>23</v>
      </c>
      <c r="G63" s="4">
        <v>23</v>
      </c>
      <c r="H63" s="4">
        <v>23</v>
      </c>
      <c r="I63" s="4">
        <v>24</v>
      </c>
      <c r="J63" s="4">
        <v>22</v>
      </c>
      <c r="K63" s="4">
        <v>15</v>
      </c>
      <c r="L63" s="4">
        <v>15</v>
      </c>
      <c r="M63" s="4">
        <v>15</v>
      </c>
      <c r="N63" s="4">
        <f t="shared" si="0"/>
        <v>100</v>
      </c>
    </row>
    <row r="64" spans="1:15">
      <c r="A64" s="4">
        <v>59</v>
      </c>
      <c r="B64" s="4">
        <v>312414205060</v>
      </c>
      <c r="C64" s="4" t="s">
        <v>116</v>
      </c>
      <c r="D64" s="4">
        <v>1</v>
      </c>
      <c r="F64" s="4">
        <v>22</v>
      </c>
      <c r="G64" s="4">
        <v>22</v>
      </c>
      <c r="H64" s="4">
        <v>22</v>
      </c>
      <c r="I64" s="4">
        <v>23</v>
      </c>
      <c r="J64" s="4">
        <v>21</v>
      </c>
      <c r="K64" s="4">
        <v>15</v>
      </c>
      <c r="L64" s="4">
        <v>15</v>
      </c>
      <c r="M64" s="4">
        <v>15</v>
      </c>
      <c r="N64" s="4">
        <f t="shared" si="0"/>
        <v>96.875</v>
      </c>
    </row>
    <row r="65" spans="1:14">
      <c r="A65" s="4">
        <v>60</v>
      </c>
      <c r="B65" s="4">
        <v>312414205061</v>
      </c>
      <c r="C65" s="4" t="s">
        <v>62</v>
      </c>
      <c r="D65" s="4">
        <v>2</v>
      </c>
      <c r="F65" s="4">
        <v>21</v>
      </c>
      <c r="G65" s="4">
        <v>21</v>
      </c>
      <c r="H65" s="4">
        <v>21</v>
      </c>
      <c r="I65" s="4">
        <v>22</v>
      </c>
      <c r="J65" s="4">
        <v>20</v>
      </c>
      <c r="K65" s="4">
        <v>15</v>
      </c>
      <c r="L65" s="4">
        <v>15</v>
      </c>
      <c r="M65" s="4">
        <v>15</v>
      </c>
      <c r="N65" s="4">
        <f t="shared" si="0"/>
        <v>93.75</v>
      </c>
    </row>
    <row r="66" spans="1:14">
      <c r="A66" s="4">
        <v>61</v>
      </c>
      <c r="B66" s="4">
        <v>312414205062</v>
      </c>
      <c r="C66" s="4" t="s">
        <v>117</v>
      </c>
      <c r="D66" s="4">
        <v>0</v>
      </c>
      <c r="F66" s="4">
        <v>23</v>
      </c>
      <c r="G66" s="4">
        <v>23</v>
      </c>
      <c r="H66" s="4">
        <v>23</v>
      </c>
      <c r="I66" s="4">
        <v>24</v>
      </c>
      <c r="J66" s="4">
        <v>22</v>
      </c>
      <c r="K66" s="4">
        <v>15</v>
      </c>
      <c r="L66" s="4">
        <v>15</v>
      </c>
      <c r="M66" s="4">
        <v>15</v>
      </c>
      <c r="N66" s="4">
        <f t="shared" si="0"/>
        <v>100</v>
      </c>
    </row>
  </sheetData>
  <mergeCells count="2">
    <mergeCell ref="A1:N1"/>
    <mergeCell ref="A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"/>
  <sheetViews>
    <sheetView zoomScaleSheetLayoutView="84" workbookViewId="0">
      <selection activeCell="O60" sqref="O60"/>
    </sheetView>
  </sheetViews>
  <sheetFormatPr defaultRowHeight="15"/>
  <cols>
    <col min="1" max="1" width="7.28515625" customWidth="1"/>
    <col min="2" max="2" width="14.28515625" customWidth="1"/>
    <col min="3" max="3" width="21.7109375" customWidth="1"/>
    <col min="4" max="4" width="6.42578125" customWidth="1"/>
    <col min="5" max="5" width="5.85546875" customWidth="1"/>
    <col min="6" max="6" width="5.5703125" customWidth="1"/>
    <col min="7" max="7" width="6" customWidth="1"/>
    <col min="8" max="8" width="5.7109375" customWidth="1"/>
    <col min="9" max="9" width="6.7109375" customWidth="1"/>
    <col min="10" max="10" width="5.5703125" customWidth="1"/>
    <col min="11" max="11" width="5.7109375" customWidth="1"/>
    <col min="12" max="13" width="6.28515625" customWidth="1"/>
  </cols>
  <sheetData>
    <row r="1" spans="1:14" ht="22.5">
      <c r="A1" s="62" t="s">
        <v>68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7"/>
    </row>
    <row r="2" spans="1:14" ht="22.5">
      <c r="A2" s="62" t="s">
        <v>71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17"/>
    </row>
    <row r="3" spans="1:14" ht="22.5">
      <c r="A3" s="63" t="s">
        <v>69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18"/>
    </row>
    <row r="4" spans="1:14" ht="45">
      <c r="A4" s="2" t="s">
        <v>0</v>
      </c>
      <c r="B4" s="3" t="s">
        <v>1</v>
      </c>
      <c r="C4" s="2" t="s">
        <v>2</v>
      </c>
      <c r="D4" s="2" t="s">
        <v>67</v>
      </c>
      <c r="E4" s="16" t="s">
        <v>74</v>
      </c>
      <c r="F4" s="16" t="s">
        <v>75</v>
      </c>
      <c r="G4" s="16" t="s">
        <v>76</v>
      </c>
      <c r="H4" s="16" t="s">
        <v>73</v>
      </c>
      <c r="I4" s="16" t="s">
        <v>72</v>
      </c>
      <c r="J4" s="8" t="s">
        <v>64</v>
      </c>
      <c r="K4" s="8" t="s">
        <v>65</v>
      </c>
      <c r="L4" s="8" t="s">
        <v>66</v>
      </c>
      <c r="M4" s="8" t="s">
        <v>118</v>
      </c>
      <c r="N4" s="15" t="s">
        <v>77</v>
      </c>
    </row>
    <row r="5" spans="1:14" ht="25.5" customHeight="1">
      <c r="A5" s="64" t="s">
        <v>70</v>
      </c>
      <c r="B5" s="65"/>
      <c r="C5" s="65"/>
      <c r="D5" s="66"/>
      <c r="E5" s="7">
        <v>24</v>
      </c>
      <c r="F5" s="7">
        <v>24</v>
      </c>
      <c r="G5" s="7">
        <v>24</v>
      </c>
      <c r="H5" s="7">
        <v>24</v>
      </c>
      <c r="I5" s="7">
        <v>28</v>
      </c>
      <c r="J5" s="7">
        <v>12</v>
      </c>
      <c r="K5" s="7">
        <v>12</v>
      </c>
      <c r="L5" s="7">
        <v>12</v>
      </c>
      <c r="M5" s="7">
        <f>SUM(E5:L5)</f>
        <v>160</v>
      </c>
      <c r="N5" s="4"/>
    </row>
    <row r="6" spans="1:14">
      <c r="A6" s="1">
        <v>1</v>
      </c>
      <c r="B6" s="5">
        <v>312414205001</v>
      </c>
      <c r="C6" s="6" t="s">
        <v>3</v>
      </c>
      <c r="D6" s="10">
        <v>0</v>
      </c>
      <c r="E6" s="11">
        <f>24-D6</f>
        <v>24</v>
      </c>
      <c r="F6" s="11">
        <v>24</v>
      </c>
      <c r="G6" s="11">
        <v>24</v>
      </c>
      <c r="H6" s="11">
        <v>24</v>
      </c>
      <c r="I6" s="11">
        <f>28-D6</f>
        <v>28</v>
      </c>
      <c r="J6" s="9">
        <v>12</v>
      </c>
      <c r="K6" s="11">
        <v>12</v>
      </c>
      <c r="L6" s="11">
        <v>12</v>
      </c>
      <c r="M6" s="11">
        <f>SUM(E6:L6,'sem4-1'!F6:M6)/(160+160)*100</f>
        <v>96.875</v>
      </c>
      <c r="N6" s="4"/>
    </row>
    <row r="7" spans="1:14">
      <c r="A7" s="1">
        <v>2</v>
      </c>
      <c r="B7" s="5">
        <v>312414205002</v>
      </c>
      <c r="C7" s="6" t="s">
        <v>4</v>
      </c>
      <c r="D7" s="10">
        <v>0</v>
      </c>
      <c r="E7" s="11">
        <f t="shared" ref="E7:E66" si="0">24-D7</f>
        <v>24</v>
      </c>
      <c r="F7" s="11">
        <v>24</v>
      </c>
      <c r="G7" s="11">
        <v>24</v>
      </c>
      <c r="H7" s="11">
        <v>24</v>
      </c>
      <c r="I7" s="11">
        <f t="shared" ref="I7:I66" si="1">28-D7</f>
        <v>28</v>
      </c>
      <c r="J7" s="11">
        <v>12</v>
      </c>
      <c r="K7" s="11">
        <v>12</v>
      </c>
      <c r="L7" s="11">
        <v>12</v>
      </c>
      <c r="M7" s="11">
        <f>SUM(E7:L7,'sem4-1'!F7:M7)/(160+160)*100</f>
        <v>98.4375</v>
      </c>
      <c r="N7" s="4"/>
    </row>
    <row r="8" spans="1:14">
      <c r="A8" s="1">
        <v>3</v>
      </c>
      <c r="B8" s="5">
        <v>312414205003</v>
      </c>
      <c r="C8" s="6" t="s">
        <v>5</v>
      </c>
      <c r="D8" s="10">
        <v>1</v>
      </c>
      <c r="E8" s="11">
        <f t="shared" si="0"/>
        <v>23</v>
      </c>
      <c r="F8" s="11">
        <v>23</v>
      </c>
      <c r="G8" s="11">
        <v>23</v>
      </c>
      <c r="H8" s="11">
        <v>23</v>
      </c>
      <c r="I8" s="11">
        <f t="shared" si="1"/>
        <v>27</v>
      </c>
      <c r="J8" s="11">
        <v>12</v>
      </c>
      <c r="K8" s="11">
        <v>12</v>
      </c>
      <c r="L8" s="11">
        <v>12</v>
      </c>
      <c r="M8" s="11">
        <f>SUM(E8:L8,'sem4-1'!F8:M8)/(160+160)*100</f>
        <v>95.3125</v>
      </c>
      <c r="N8" s="4"/>
    </row>
    <row r="9" spans="1:14">
      <c r="A9" s="1">
        <v>4</v>
      </c>
      <c r="B9" s="5">
        <v>312414205004</v>
      </c>
      <c r="C9" s="6" t="s">
        <v>6</v>
      </c>
      <c r="D9" s="10">
        <v>0</v>
      </c>
      <c r="E9" s="11">
        <f t="shared" si="0"/>
        <v>24</v>
      </c>
      <c r="F9" s="11">
        <v>24</v>
      </c>
      <c r="G9" s="11">
        <v>24</v>
      </c>
      <c r="H9" s="11">
        <v>24</v>
      </c>
      <c r="I9" s="11">
        <f t="shared" si="1"/>
        <v>28</v>
      </c>
      <c r="J9" s="11">
        <v>12</v>
      </c>
      <c r="K9" s="11">
        <v>12</v>
      </c>
      <c r="L9" s="11">
        <v>12</v>
      </c>
      <c r="M9" s="11">
        <f>SUM(E9:L9,'sem4-1'!F9:M9)/(160+160)*100</f>
        <v>98.4375</v>
      </c>
      <c r="N9" s="4"/>
    </row>
    <row r="10" spans="1:14">
      <c r="A10" s="1">
        <v>5</v>
      </c>
      <c r="B10" s="5">
        <v>312414205005</v>
      </c>
      <c r="C10" s="6" t="s">
        <v>7</v>
      </c>
      <c r="D10" s="10">
        <v>1</v>
      </c>
      <c r="E10" s="11">
        <f t="shared" si="0"/>
        <v>23</v>
      </c>
      <c r="F10" s="11">
        <v>23</v>
      </c>
      <c r="G10" s="11">
        <v>23</v>
      </c>
      <c r="H10" s="11">
        <v>23</v>
      </c>
      <c r="I10" s="11">
        <f t="shared" si="1"/>
        <v>27</v>
      </c>
      <c r="J10" s="11">
        <v>12</v>
      </c>
      <c r="K10" s="11">
        <v>12</v>
      </c>
      <c r="L10" s="11">
        <v>12</v>
      </c>
      <c r="M10" s="11">
        <f>SUM(E10:L10,'sem4-1'!F10:M10)/(160+160)*100</f>
        <v>98.4375</v>
      </c>
      <c r="N10" s="4"/>
    </row>
    <row r="11" spans="1:14">
      <c r="A11" s="1">
        <v>6</v>
      </c>
      <c r="B11" s="5">
        <v>312414205006</v>
      </c>
      <c r="C11" s="6" t="s">
        <v>8</v>
      </c>
      <c r="D11" s="10">
        <v>0</v>
      </c>
      <c r="E11" s="11">
        <f t="shared" si="0"/>
        <v>24</v>
      </c>
      <c r="F11" s="11">
        <v>24</v>
      </c>
      <c r="G11" s="11">
        <v>24</v>
      </c>
      <c r="H11" s="11">
        <v>24</v>
      </c>
      <c r="I11" s="11">
        <f t="shared" si="1"/>
        <v>28</v>
      </c>
      <c r="J11" s="11">
        <v>12</v>
      </c>
      <c r="K11" s="11">
        <v>12</v>
      </c>
      <c r="L11" s="11">
        <v>12</v>
      </c>
      <c r="M11" s="11">
        <f>SUM(E11:L11,'sem4-1'!F11:M11)/(160+160)*100</f>
        <v>96.875</v>
      </c>
      <c r="N11" s="4"/>
    </row>
    <row r="12" spans="1:14">
      <c r="A12" s="1">
        <v>7</v>
      </c>
      <c r="B12" s="5">
        <v>312414205007</v>
      </c>
      <c r="C12" s="6" t="s">
        <v>9</v>
      </c>
      <c r="D12" s="10">
        <v>0</v>
      </c>
      <c r="E12" s="11">
        <f t="shared" si="0"/>
        <v>24</v>
      </c>
      <c r="F12" s="11">
        <v>24</v>
      </c>
      <c r="G12" s="11">
        <v>24</v>
      </c>
      <c r="H12" s="11">
        <v>24</v>
      </c>
      <c r="I12" s="11">
        <f t="shared" si="1"/>
        <v>28</v>
      </c>
      <c r="J12" s="11">
        <v>12</v>
      </c>
      <c r="K12" s="11">
        <v>12</v>
      </c>
      <c r="L12" s="11">
        <v>12</v>
      </c>
      <c r="M12" s="11">
        <f>SUM(E12:L12,'sem4-1'!F12:M12)/(160+160)*100</f>
        <v>100</v>
      </c>
      <c r="N12" s="4"/>
    </row>
    <row r="13" spans="1:14">
      <c r="A13" s="1">
        <v>8</v>
      </c>
      <c r="B13" s="5">
        <v>312414205008</v>
      </c>
      <c r="C13" s="6" t="s">
        <v>10</v>
      </c>
      <c r="D13" s="10">
        <v>1</v>
      </c>
      <c r="E13" s="11">
        <f t="shared" si="0"/>
        <v>23</v>
      </c>
      <c r="F13" s="11">
        <v>23</v>
      </c>
      <c r="G13" s="11">
        <v>23</v>
      </c>
      <c r="H13" s="11">
        <v>23</v>
      </c>
      <c r="I13" s="11">
        <f t="shared" si="1"/>
        <v>27</v>
      </c>
      <c r="J13" s="11">
        <v>12</v>
      </c>
      <c r="K13" s="11">
        <v>12</v>
      </c>
      <c r="L13" s="11">
        <v>12</v>
      </c>
      <c r="M13" s="11">
        <f>SUM(E13:L13,'sem4-1'!F13:M13)/(160+160)*100</f>
        <v>96.875</v>
      </c>
      <c r="N13" s="4"/>
    </row>
    <row r="14" spans="1:14">
      <c r="A14" s="1">
        <v>9</v>
      </c>
      <c r="B14" s="5">
        <v>312414205009</v>
      </c>
      <c r="C14" s="6" t="s">
        <v>11</v>
      </c>
      <c r="D14" s="10">
        <v>0</v>
      </c>
      <c r="E14" s="11">
        <f t="shared" si="0"/>
        <v>24</v>
      </c>
      <c r="F14" s="11">
        <v>24</v>
      </c>
      <c r="G14" s="11">
        <v>24</v>
      </c>
      <c r="H14" s="11">
        <v>24</v>
      </c>
      <c r="I14" s="11">
        <f t="shared" si="1"/>
        <v>28</v>
      </c>
      <c r="J14" s="11">
        <v>12</v>
      </c>
      <c r="K14" s="11">
        <v>12</v>
      </c>
      <c r="L14" s="11">
        <v>12</v>
      </c>
      <c r="M14" s="11">
        <f>SUM(E14:L14,'sem4-1'!F14:M14)/(160+160)*100</f>
        <v>98.4375</v>
      </c>
      <c r="N14" s="4"/>
    </row>
    <row r="15" spans="1:14">
      <c r="A15" s="1">
        <v>10</v>
      </c>
      <c r="B15" s="5">
        <v>312414205010</v>
      </c>
      <c r="C15" s="6" t="s">
        <v>12</v>
      </c>
      <c r="D15" s="10">
        <v>1</v>
      </c>
      <c r="E15" s="11">
        <f t="shared" si="0"/>
        <v>23</v>
      </c>
      <c r="F15" s="11">
        <v>23</v>
      </c>
      <c r="G15" s="11">
        <v>23</v>
      </c>
      <c r="H15" s="11">
        <v>23</v>
      </c>
      <c r="I15" s="11">
        <f t="shared" si="1"/>
        <v>27</v>
      </c>
      <c r="J15" s="11">
        <v>12</v>
      </c>
      <c r="K15" s="11">
        <v>12</v>
      </c>
      <c r="L15" s="11">
        <v>12</v>
      </c>
      <c r="M15" s="11">
        <f>SUM(E15:L15,'sem4-1'!F15:M15)/(160+160)*100</f>
        <v>98.4375</v>
      </c>
      <c r="N15" s="4"/>
    </row>
    <row r="16" spans="1:14">
      <c r="A16" s="1">
        <v>11</v>
      </c>
      <c r="B16" s="5">
        <v>312414205011</v>
      </c>
      <c r="C16" s="6" t="s">
        <v>13</v>
      </c>
      <c r="D16" s="10">
        <v>2</v>
      </c>
      <c r="E16" s="11">
        <f t="shared" si="0"/>
        <v>22</v>
      </c>
      <c r="F16" s="11">
        <v>22</v>
      </c>
      <c r="G16" s="11">
        <v>22</v>
      </c>
      <c r="H16" s="11">
        <v>22</v>
      </c>
      <c r="I16" s="11">
        <f t="shared" si="1"/>
        <v>26</v>
      </c>
      <c r="J16" s="11">
        <v>12</v>
      </c>
      <c r="K16" s="11">
        <v>12</v>
      </c>
      <c r="L16" s="11">
        <v>12</v>
      </c>
      <c r="M16" s="11">
        <f>SUM(E16:L16,'sem4-1'!F16:M16)/(160+160)*100</f>
        <v>95.3125</v>
      </c>
      <c r="N16" s="4"/>
    </row>
    <row r="17" spans="1:14">
      <c r="A17" s="1">
        <v>12</v>
      </c>
      <c r="B17" s="5">
        <v>312414205012</v>
      </c>
      <c r="C17" s="6" t="s">
        <v>14</v>
      </c>
      <c r="D17" s="10">
        <v>0</v>
      </c>
      <c r="E17" s="11">
        <f t="shared" si="0"/>
        <v>24</v>
      </c>
      <c r="F17" s="11">
        <v>24</v>
      </c>
      <c r="G17" s="11">
        <v>24</v>
      </c>
      <c r="H17" s="11">
        <v>24</v>
      </c>
      <c r="I17" s="11">
        <f t="shared" si="1"/>
        <v>28</v>
      </c>
      <c r="J17" s="11">
        <v>12</v>
      </c>
      <c r="K17" s="11">
        <v>12</v>
      </c>
      <c r="L17" s="11">
        <v>12</v>
      </c>
      <c r="M17" s="11">
        <f>SUM(E17:L17,'sem4-1'!F17:M17)/(160+160)*100</f>
        <v>98.4375</v>
      </c>
      <c r="N17" s="4"/>
    </row>
    <row r="18" spans="1:14">
      <c r="A18" s="1">
        <v>13</v>
      </c>
      <c r="B18" s="5">
        <v>312414205013</v>
      </c>
      <c r="C18" s="6" t="s">
        <v>15</v>
      </c>
      <c r="D18" s="10">
        <v>1</v>
      </c>
      <c r="E18" s="11">
        <f t="shared" si="0"/>
        <v>23</v>
      </c>
      <c r="F18" s="11">
        <v>23</v>
      </c>
      <c r="G18" s="11">
        <v>23</v>
      </c>
      <c r="H18" s="11">
        <v>23</v>
      </c>
      <c r="I18" s="11">
        <f t="shared" si="1"/>
        <v>27</v>
      </c>
      <c r="J18" s="11">
        <v>12</v>
      </c>
      <c r="K18" s="11">
        <v>12</v>
      </c>
      <c r="L18" s="11">
        <v>12</v>
      </c>
      <c r="M18" s="11">
        <f>SUM(E18:L18,'sem4-1'!F18:M18)/(160+160)*100</f>
        <v>98.4375</v>
      </c>
      <c r="N18" s="4"/>
    </row>
    <row r="19" spans="1:14">
      <c r="A19" s="1">
        <v>14</v>
      </c>
      <c r="B19" s="5">
        <v>312414205014</v>
      </c>
      <c r="C19" s="6" t="s">
        <v>16</v>
      </c>
      <c r="D19" s="10">
        <v>0</v>
      </c>
      <c r="E19" s="11">
        <f t="shared" si="0"/>
        <v>24</v>
      </c>
      <c r="F19" s="11">
        <v>24</v>
      </c>
      <c r="G19" s="11">
        <v>24</v>
      </c>
      <c r="H19" s="11">
        <v>24</v>
      </c>
      <c r="I19" s="11">
        <f t="shared" si="1"/>
        <v>28</v>
      </c>
      <c r="J19" s="11">
        <v>12</v>
      </c>
      <c r="K19" s="11">
        <v>12</v>
      </c>
      <c r="L19" s="11">
        <v>12</v>
      </c>
      <c r="M19" s="11">
        <f>SUM(E19:L19,'sem4-1'!F19:M19)/(160+160)*100</f>
        <v>98.4375</v>
      </c>
      <c r="N19" s="4"/>
    </row>
    <row r="20" spans="1:14">
      <c r="A20" s="1">
        <v>15</v>
      </c>
      <c r="B20" s="5">
        <v>312414205015</v>
      </c>
      <c r="C20" s="6" t="s">
        <v>17</v>
      </c>
      <c r="D20" s="10">
        <v>0</v>
      </c>
      <c r="E20" s="11">
        <f t="shared" si="0"/>
        <v>24</v>
      </c>
      <c r="F20" s="11">
        <v>24</v>
      </c>
      <c r="G20" s="11">
        <v>24</v>
      </c>
      <c r="H20" s="11">
        <v>24</v>
      </c>
      <c r="I20" s="11">
        <f t="shared" si="1"/>
        <v>28</v>
      </c>
      <c r="J20" s="11">
        <v>12</v>
      </c>
      <c r="K20" s="11">
        <v>12</v>
      </c>
      <c r="L20" s="11">
        <v>12</v>
      </c>
      <c r="M20" s="11">
        <f>SUM(E20:L20,'sem4-1'!F20:M20)/(160+160)*100</f>
        <v>96.875</v>
      </c>
      <c r="N20" s="4"/>
    </row>
    <row r="21" spans="1:14">
      <c r="A21" s="1">
        <v>16</v>
      </c>
      <c r="B21" s="5">
        <v>312414205016</v>
      </c>
      <c r="C21" s="6" t="s">
        <v>18</v>
      </c>
      <c r="D21" s="10">
        <v>0</v>
      </c>
      <c r="E21" s="11">
        <f t="shared" si="0"/>
        <v>24</v>
      </c>
      <c r="F21" s="11">
        <v>24</v>
      </c>
      <c r="G21" s="11">
        <v>24</v>
      </c>
      <c r="H21" s="11">
        <v>24</v>
      </c>
      <c r="I21" s="11">
        <f t="shared" si="1"/>
        <v>28</v>
      </c>
      <c r="J21" s="11">
        <v>12</v>
      </c>
      <c r="K21" s="11">
        <v>12</v>
      </c>
      <c r="L21" s="11">
        <v>12</v>
      </c>
      <c r="M21" s="11">
        <f>SUM(E21:L21,'sem4-1'!F21:M21)/(160+160)*100</f>
        <v>100</v>
      </c>
      <c r="N21" s="4"/>
    </row>
    <row r="22" spans="1:14">
      <c r="A22" s="1">
        <v>17</v>
      </c>
      <c r="B22" s="5">
        <v>312414205017</v>
      </c>
      <c r="C22" s="6" t="s">
        <v>19</v>
      </c>
      <c r="D22" s="10">
        <v>1</v>
      </c>
      <c r="E22" s="11">
        <f t="shared" si="0"/>
        <v>23</v>
      </c>
      <c r="F22" s="11">
        <v>23</v>
      </c>
      <c r="G22" s="11">
        <v>23</v>
      </c>
      <c r="H22" s="11">
        <v>23</v>
      </c>
      <c r="I22" s="11">
        <f t="shared" si="1"/>
        <v>27</v>
      </c>
      <c r="J22" s="11">
        <v>12</v>
      </c>
      <c r="K22" s="11">
        <v>12</v>
      </c>
      <c r="L22" s="11">
        <v>12</v>
      </c>
      <c r="M22" s="11">
        <f>SUM(E22:L22,'sem4-1'!F22:M22)/(160+160)*100</f>
        <v>96.875</v>
      </c>
      <c r="N22" s="4"/>
    </row>
    <row r="23" spans="1:14">
      <c r="A23" s="1">
        <v>18</v>
      </c>
      <c r="B23" s="5">
        <v>312414205018</v>
      </c>
      <c r="C23" s="6" t="s">
        <v>20</v>
      </c>
      <c r="D23" s="10">
        <v>1</v>
      </c>
      <c r="E23" s="11">
        <f t="shared" si="0"/>
        <v>23</v>
      </c>
      <c r="F23" s="11">
        <v>23</v>
      </c>
      <c r="G23" s="11">
        <v>23</v>
      </c>
      <c r="H23" s="11">
        <v>23</v>
      </c>
      <c r="I23" s="11">
        <f t="shared" si="1"/>
        <v>27</v>
      </c>
      <c r="J23" s="11">
        <v>12</v>
      </c>
      <c r="K23" s="11">
        <v>12</v>
      </c>
      <c r="L23" s="11">
        <v>12</v>
      </c>
      <c r="M23" s="11">
        <f>SUM(E23:L23,'sem4-1'!F23:M23)/(160+160)*100</f>
        <v>96.875</v>
      </c>
      <c r="N23" s="4"/>
    </row>
    <row r="24" spans="1:14">
      <c r="A24" s="1">
        <v>19</v>
      </c>
      <c r="B24" s="5">
        <v>312414205019</v>
      </c>
      <c r="C24" s="6" t="s">
        <v>21</v>
      </c>
      <c r="D24" s="10">
        <v>1</v>
      </c>
      <c r="E24" s="11">
        <f t="shared" si="0"/>
        <v>23</v>
      </c>
      <c r="F24" s="11">
        <v>23</v>
      </c>
      <c r="G24" s="11">
        <v>23</v>
      </c>
      <c r="H24" s="11">
        <v>23</v>
      </c>
      <c r="I24" s="11">
        <f t="shared" si="1"/>
        <v>27</v>
      </c>
      <c r="J24" s="11">
        <v>12</v>
      </c>
      <c r="K24" s="11">
        <v>12</v>
      </c>
      <c r="L24" s="11">
        <v>12</v>
      </c>
      <c r="M24" s="11">
        <f>SUM(E24:L24,'sem4-1'!F24:M24)/(160+160)*100</f>
        <v>95</v>
      </c>
      <c r="N24" s="4"/>
    </row>
    <row r="25" spans="1:14">
      <c r="A25" s="1">
        <v>20</v>
      </c>
      <c r="B25" s="5">
        <v>312414205020</v>
      </c>
      <c r="C25" s="6" t="s">
        <v>22</v>
      </c>
      <c r="D25" s="10">
        <v>2</v>
      </c>
      <c r="E25" s="11">
        <f t="shared" si="0"/>
        <v>22</v>
      </c>
      <c r="F25" s="11">
        <v>22</v>
      </c>
      <c r="G25" s="11">
        <v>22</v>
      </c>
      <c r="H25" s="11">
        <v>22</v>
      </c>
      <c r="I25" s="11">
        <f t="shared" si="1"/>
        <v>26</v>
      </c>
      <c r="J25" s="11">
        <v>12</v>
      </c>
      <c r="K25" s="11">
        <v>12</v>
      </c>
      <c r="L25" s="11">
        <v>12</v>
      </c>
      <c r="M25" s="11">
        <f>SUM(E25:L25,'sem4-1'!F25:M25)/(160+160)*100</f>
        <v>96.875</v>
      </c>
      <c r="N25" s="4"/>
    </row>
    <row r="26" spans="1:14">
      <c r="A26" s="1">
        <v>21</v>
      </c>
      <c r="B26" s="5">
        <v>312414205021</v>
      </c>
      <c r="C26" s="6" t="s">
        <v>23</v>
      </c>
      <c r="D26" s="10">
        <v>0</v>
      </c>
      <c r="E26" s="11">
        <f t="shared" si="0"/>
        <v>24</v>
      </c>
      <c r="F26" s="11">
        <v>24</v>
      </c>
      <c r="G26" s="11">
        <v>24</v>
      </c>
      <c r="H26" s="11">
        <v>24</v>
      </c>
      <c r="I26" s="11">
        <f t="shared" si="1"/>
        <v>28</v>
      </c>
      <c r="J26" s="11">
        <v>12</v>
      </c>
      <c r="K26" s="11">
        <v>12</v>
      </c>
      <c r="L26" s="11">
        <v>12</v>
      </c>
      <c r="M26" s="11">
        <f>SUM(E26:L26,'sem4-1'!F26:M26)/(160+160)*100</f>
        <v>98.4375</v>
      </c>
      <c r="N26" s="4"/>
    </row>
    <row r="27" spans="1:14">
      <c r="A27" s="1">
        <v>22</v>
      </c>
      <c r="B27" s="5">
        <v>312414205022</v>
      </c>
      <c r="C27" s="6" t="s">
        <v>24</v>
      </c>
      <c r="D27" s="10">
        <v>0</v>
      </c>
      <c r="E27" s="11">
        <f t="shared" si="0"/>
        <v>24</v>
      </c>
      <c r="F27" s="11">
        <v>24</v>
      </c>
      <c r="G27" s="11">
        <v>24</v>
      </c>
      <c r="H27" s="11">
        <v>24</v>
      </c>
      <c r="I27" s="11">
        <f t="shared" si="1"/>
        <v>28</v>
      </c>
      <c r="J27" s="11">
        <v>12</v>
      </c>
      <c r="K27" s="11">
        <v>12</v>
      </c>
      <c r="L27" s="11">
        <v>12</v>
      </c>
      <c r="M27" s="11">
        <f>SUM(E27:L27,'sem4-1'!F27:M27)/(160+160)*100</f>
        <v>99.6875</v>
      </c>
      <c r="N27" s="4"/>
    </row>
    <row r="28" spans="1:14">
      <c r="A28" s="1">
        <v>23</v>
      </c>
      <c r="B28" s="5">
        <v>312414205023</v>
      </c>
      <c r="C28" s="6" t="s">
        <v>25</v>
      </c>
      <c r="D28" s="10">
        <v>2</v>
      </c>
      <c r="E28" s="11">
        <f t="shared" si="0"/>
        <v>22</v>
      </c>
      <c r="F28" s="11">
        <v>22</v>
      </c>
      <c r="G28" s="11">
        <v>22</v>
      </c>
      <c r="H28" s="11">
        <v>22</v>
      </c>
      <c r="I28" s="11">
        <f t="shared" si="1"/>
        <v>26</v>
      </c>
      <c r="J28" s="11">
        <v>12</v>
      </c>
      <c r="K28" s="11">
        <v>12</v>
      </c>
      <c r="L28" s="11">
        <v>12</v>
      </c>
      <c r="M28" s="11">
        <f>SUM(E28:L28,'sem4-1'!F28:M28)/(160+160)*100</f>
        <v>94.0625</v>
      </c>
      <c r="N28" s="4"/>
    </row>
    <row r="29" spans="1:14">
      <c r="A29" s="1">
        <v>24</v>
      </c>
      <c r="B29" s="5">
        <v>312414205024</v>
      </c>
      <c r="C29" s="6" t="s">
        <v>26</v>
      </c>
      <c r="D29" s="10">
        <v>0</v>
      </c>
      <c r="E29" s="11">
        <f t="shared" si="0"/>
        <v>24</v>
      </c>
      <c r="F29" s="11">
        <v>24</v>
      </c>
      <c r="G29" s="11">
        <v>24</v>
      </c>
      <c r="H29" s="11">
        <v>24</v>
      </c>
      <c r="I29" s="11">
        <f t="shared" si="1"/>
        <v>28</v>
      </c>
      <c r="J29" s="11">
        <v>12</v>
      </c>
      <c r="K29" s="11">
        <v>12</v>
      </c>
      <c r="L29" s="11">
        <v>12</v>
      </c>
      <c r="M29" s="11">
        <f>SUM(E29:L29,'sem4-1'!F29:M29)/(160+160)*100</f>
        <v>96.875</v>
      </c>
      <c r="N29" s="4"/>
    </row>
    <row r="30" spans="1:14">
      <c r="A30" s="1">
        <v>25</v>
      </c>
      <c r="B30" s="5">
        <v>312414205025</v>
      </c>
      <c r="C30" s="6" t="s">
        <v>27</v>
      </c>
      <c r="D30" s="10">
        <v>0</v>
      </c>
      <c r="E30" s="11">
        <f t="shared" si="0"/>
        <v>24</v>
      </c>
      <c r="F30" s="11">
        <v>24</v>
      </c>
      <c r="G30" s="11">
        <v>24</v>
      </c>
      <c r="H30" s="11">
        <v>24</v>
      </c>
      <c r="I30" s="11">
        <f t="shared" si="1"/>
        <v>28</v>
      </c>
      <c r="J30" s="11">
        <v>12</v>
      </c>
      <c r="K30" s="11">
        <v>12</v>
      </c>
      <c r="L30" s="11">
        <v>12</v>
      </c>
      <c r="M30" s="11">
        <f>SUM(E30:L30,'sem4-1'!F30:M30)/(160+160)*100</f>
        <v>97.5</v>
      </c>
      <c r="N30" s="4"/>
    </row>
    <row r="31" spans="1:14">
      <c r="A31" s="1">
        <v>26</v>
      </c>
      <c r="B31" s="5">
        <v>312414205026</v>
      </c>
      <c r="C31" s="6" t="s">
        <v>28</v>
      </c>
      <c r="D31" s="10">
        <v>1</v>
      </c>
      <c r="E31" s="11">
        <f t="shared" si="0"/>
        <v>23</v>
      </c>
      <c r="F31" s="11">
        <v>23</v>
      </c>
      <c r="G31" s="11">
        <v>23</v>
      </c>
      <c r="H31" s="11">
        <v>23</v>
      </c>
      <c r="I31" s="11">
        <f t="shared" si="1"/>
        <v>27</v>
      </c>
      <c r="J31" s="11">
        <v>12</v>
      </c>
      <c r="K31" s="11">
        <v>12</v>
      </c>
      <c r="L31" s="11">
        <v>12</v>
      </c>
      <c r="M31" s="11">
        <f>SUM(E31:L31,'sem4-1'!F31:M31)/(160+160)*100</f>
        <v>98.4375</v>
      </c>
      <c r="N31" s="4"/>
    </row>
    <row r="32" spans="1:14">
      <c r="A32" s="1">
        <v>27</v>
      </c>
      <c r="B32" s="5">
        <v>312414205027</v>
      </c>
      <c r="C32" s="6" t="s">
        <v>29</v>
      </c>
      <c r="D32" s="10">
        <v>1</v>
      </c>
      <c r="E32" s="11">
        <f t="shared" si="0"/>
        <v>23</v>
      </c>
      <c r="F32" s="11">
        <v>23</v>
      </c>
      <c r="G32" s="11">
        <v>23</v>
      </c>
      <c r="H32" s="11">
        <v>23</v>
      </c>
      <c r="I32" s="11">
        <f t="shared" si="1"/>
        <v>27</v>
      </c>
      <c r="J32" s="11">
        <v>12</v>
      </c>
      <c r="K32" s="11">
        <v>12</v>
      </c>
      <c r="L32" s="11">
        <v>12</v>
      </c>
      <c r="M32" s="11">
        <f>SUM(E32:L32,'sem4-1'!F32:M32)/(160+160)*100</f>
        <v>98.4375</v>
      </c>
      <c r="N32" s="4"/>
    </row>
    <row r="33" spans="1:14">
      <c r="A33" s="1">
        <v>28</v>
      </c>
      <c r="B33" s="5">
        <v>312414205028</v>
      </c>
      <c r="C33" s="6" t="s">
        <v>30</v>
      </c>
      <c r="D33" s="10">
        <v>0</v>
      </c>
      <c r="E33" s="11">
        <f t="shared" si="0"/>
        <v>24</v>
      </c>
      <c r="F33" s="11">
        <v>24</v>
      </c>
      <c r="G33" s="11">
        <v>24</v>
      </c>
      <c r="H33" s="11">
        <v>24</v>
      </c>
      <c r="I33" s="11">
        <f t="shared" si="1"/>
        <v>28</v>
      </c>
      <c r="J33" s="11">
        <v>12</v>
      </c>
      <c r="K33" s="11">
        <v>12</v>
      </c>
      <c r="L33" s="11">
        <v>12</v>
      </c>
      <c r="M33" s="11">
        <f>SUM(E33:L33,'sem4-1'!F33:M33)/(160+160)*100</f>
        <v>100</v>
      </c>
      <c r="N33" s="4"/>
    </row>
    <row r="34" spans="1:14">
      <c r="A34" s="1">
        <v>29</v>
      </c>
      <c r="B34" s="5">
        <v>312414205029</v>
      </c>
      <c r="C34" s="6" t="s">
        <v>31</v>
      </c>
      <c r="D34" s="10">
        <v>0</v>
      </c>
      <c r="E34" s="11">
        <f t="shared" si="0"/>
        <v>24</v>
      </c>
      <c r="F34" s="11">
        <v>24</v>
      </c>
      <c r="G34" s="11">
        <v>24</v>
      </c>
      <c r="H34" s="11">
        <v>24</v>
      </c>
      <c r="I34" s="11">
        <f t="shared" si="1"/>
        <v>28</v>
      </c>
      <c r="J34" s="11">
        <v>12</v>
      </c>
      <c r="K34" s="11">
        <v>12</v>
      </c>
      <c r="L34" s="11">
        <v>12</v>
      </c>
      <c r="M34" s="11">
        <f>SUM(E34:L34,'sem4-1'!F34:M34)/(160+160)*100</f>
        <v>100</v>
      </c>
      <c r="N34" s="4"/>
    </row>
    <row r="35" spans="1:14">
      <c r="A35" s="1">
        <v>30</v>
      </c>
      <c r="B35" s="5">
        <v>312414205030</v>
      </c>
      <c r="C35" s="6" t="s">
        <v>32</v>
      </c>
      <c r="D35" s="10">
        <v>3</v>
      </c>
      <c r="E35" s="11">
        <f t="shared" si="0"/>
        <v>21</v>
      </c>
      <c r="F35" s="11">
        <v>21</v>
      </c>
      <c r="G35" s="11">
        <v>21</v>
      </c>
      <c r="H35" s="11">
        <v>21</v>
      </c>
      <c r="I35" s="11">
        <f t="shared" si="1"/>
        <v>25</v>
      </c>
      <c r="J35" s="11">
        <v>12</v>
      </c>
      <c r="K35" s="11">
        <v>12</v>
      </c>
      <c r="L35" s="11">
        <v>12</v>
      </c>
      <c r="M35" s="11">
        <f>SUM(E35:L35,'sem4-1'!F35:M35)/(160+160)*100</f>
        <v>95.3125</v>
      </c>
      <c r="N35" s="4"/>
    </row>
    <row r="36" spans="1:14">
      <c r="A36" s="1">
        <v>31</v>
      </c>
      <c r="B36" s="5">
        <v>312414205031</v>
      </c>
      <c r="C36" s="6" t="s">
        <v>33</v>
      </c>
      <c r="D36" s="10">
        <v>1</v>
      </c>
      <c r="E36" s="11">
        <f t="shared" si="0"/>
        <v>23</v>
      </c>
      <c r="F36" s="11">
        <v>23</v>
      </c>
      <c r="G36" s="11">
        <v>23</v>
      </c>
      <c r="H36" s="11">
        <v>23</v>
      </c>
      <c r="I36" s="11">
        <f t="shared" si="1"/>
        <v>27</v>
      </c>
      <c r="J36" s="11">
        <v>12</v>
      </c>
      <c r="K36" s="11">
        <v>12</v>
      </c>
      <c r="L36" s="11">
        <v>12</v>
      </c>
      <c r="M36" s="11">
        <f>SUM(E36:L36,'sem4-1'!F36:M36)/(160+160)*100</f>
        <v>96.875</v>
      </c>
      <c r="N36" s="4"/>
    </row>
    <row r="37" spans="1:14">
      <c r="A37" s="1">
        <v>32</v>
      </c>
      <c r="B37" s="5">
        <v>312414205032</v>
      </c>
      <c r="C37" s="6" t="s">
        <v>34</v>
      </c>
      <c r="D37" s="10">
        <v>0</v>
      </c>
      <c r="E37" s="11">
        <f t="shared" si="0"/>
        <v>24</v>
      </c>
      <c r="F37" s="11">
        <v>24</v>
      </c>
      <c r="G37" s="11">
        <v>24</v>
      </c>
      <c r="H37" s="11">
        <v>24</v>
      </c>
      <c r="I37" s="11">
        <f t="shared" si="1"/>
        <v>28</v>
      </c>
      <c r="J37" s="11">
        <v>12</v>
      </c>
      <c r="K37" s="11">
        <v>12</v>
      </c>
      <c r="L37" s="11">
        <v>12</v>
      </c>
      <c r="M37" s="11">
        <f>SUM(E37:L37,'sem4-1'!F37:M37)/(160+160)*100</f>
        <v>96.875</v>
      </c>
      <c r="N37" s="4"/>
    </row>
    <row r="38" spans="1:14">
      <c r="A38" s="1">
        <v>33</v>
      </c>
      <c r="B38" s="5">
        <v>312414205033</v>
      </c>
      <c r="C38" s="6" t="s">
        <v>35</v>
      </c>
      <c r="D38" s="10">
        <v>0</v>
      </c>
      <c r="E38" s="11">
        <f t="shared" si="0"/>
        <v>24</v>
      </c>
      <c r="F38" s="11">
        <v>24</v>
      </c>
      <c r="G38" s="11">
        <v>24</v>
      </c>
      <c r="H38" s="11">
        <v>24</v>
      </c>
      <c r="I38" s="11">
        <f t="shared" si="1"/>
        <v>28</v>
      </c>
      <c r="J38" s="11">
        <v>12</v>
      </c>
      <c r="K38" s="11">
        <v>12</v>
      </c>
      <c r="L38" s="11">
        <v>12</v>
      </c>
      <c r="M38" s="11">
        <f>SUM(E38:L38,'sem4-1'!F38:M38)/(160+160)*100</f>
        <v>98.4375</v>
      </c>
      <c r="N38" s="4"/>
    </row>
    <row r="39" spans="1:14">
      <c r="A39" s="1">
        <v>34</v>
      </c>
      <c r="B39" s="5">
        <v>312414205034</v>
      </c>
      <c r="C39" s="6" t="s">
        <v>36</v>
      </c>
      <c r="D39" s="10">
        <v>1</v>
      </c>
      <c r="E39" s="11">
        <f t="shared" si="0"/>
        <v>23</v>
      </c>
      <c r="F39" s="11">
        <v>23</v>
      </c>
      <c r="G39" s="11">
        <v>23</v>
      </c>
      <c r="H39" s="11">
        <v>23</v>
      </c>
      <c r="I39" s="11">
        <f t="shared" si="1"/>
        <v>27</v>
      </c>
      <c r="J39" s="11">
        <v>12</v>
      </c>
      <c r="K39" s="11">
        <v>12</v>
      </c>
      <c r="L39" s="11">
        <v>12</v>
      </c>
      <c r="M39" s="11">
        <f>SUM(E39:L39,'sem4-1'!F39:M39)/(160+160)*100</f>
        <v>98.4375</v>
      </c>
      <c r="N39" s="4"/>
    </row>
    <row r="40" spans="1:14">
      <c r="A40" s="1">
        <v>35</v>
      </c>
      <c r="B40" s="5">
        <v>312414205035</v>
      </c>
      <c r="C40" s="6" t="s">
        <v>37</v>
      </c>
      <c r="D40" s="10">
        <v>2</v>
      </c>
      <c r="E40" s="11">
        <f t="shared" si="0"/>
        <v>22</v>
      </c>
      <c r="F40" s="11">
        <v>22</v>
      </c>
      <c r="G40" s="11">
        <v>22</v>
      </c>
      <c r="H40" s="11">
        <v>22</v>
      </c>
      <c r="I40" s="11">
        <f t="shared" si="1"/>
        <v>26</v>
      </c>
      <c r="J40" s="11">
        <v>12</v>
      </c>
      <c r="K40" s="11">
        <v>12</v>
      </c>
      <c r="L40" s="11">
        <v>12</v>
      </c>
      <c r="M40" s="11">
        <f>SUM(E40:L40,'sem4-1'!F40:M40)/(160+160)*100</f>
        <v>96.875</v>
      </c>
      <c r="N40" s="4"/>
    </row>
    <row r="41" spans="1:14">
      <c r="A41" s="1">
        <v>36</v>
      </c>
      <c r="B41" s="5">
        <v>312414205036</v>
      </c>
      <c r="C41" s="6" t="s">
        <v>38</v>
      </c>
      <c r="D41" s="10">
        <v>2</v>
      </c>
      <c r="E41" s="11">
        <f t="shared" si="0"/>
        <v>22</v>
      </c>
      <c r="F41" s="11">
        <v>22</v>
      </c>
      <c r="G41" s="11">
        <v>22</v>
      </c>
      <c r="H41" s="11">
        <v>22</v>
      </c>
      <c r="I41" s="11">
        <f t="shared" si="1"/>
        <v>26</v>
      </c>
      <c r="J41" s="11">
        <v>12</v>
      </c>
      <c r="K41" s="11">
        <v>12</v>
      </c>
      <c r="L41" s="11">
        <v>12</v>
      </c>
      <c r="M41" s="11">
        <f>SUM(E41:L41,'sem4-1'!F41:M41)/(160+160)*100</f>
        <v>93.4375</v>
      </c>
      <c r="N41" s="4"/>
    </row>
    <row r="42" spans="1:14">
      <c r="A42" s="1">
        <v>37</v>
      </c>
      <c r="B42" s="5">
        <v>312414205037</v>
      </c>
      <c r="C42" s="6" t="s">
        <v>39</v>
      </c>
      <c r="D42" s="10">
        <v>2</v>
      </c>
      <c r="E42" s="11">
        <f t="shared" si="0"/>
        <v>22</v>
      </c>
      <c r="F42" s="11">
        <v>22</v>
      </c>
      <c r="G42" s="11">
        <v>22</v>
      </c>
      <c r="H42" s="11">
        <v>22</v>
      </c>
      <c r="I42" s="11">
        <f t="shared" si="1"/>
        <v>26</v>
      </c>
      <c r="J42" s="11">
        <v>12</v>
      </c>
      <c r="K42" s="11">
        <v>12</v>
      </c>
      <c r="L42" s="11">
        <v>12</v>
      </c>
      <c r="M42" s="11">
        <f>SUM(E42:L42,'sem4-1'!F42:M42)/(160+160)*100</f>
        <v>93.75</v>
      </c>
      <c r="N42" s="4"/>
    </row>
    <row r="43" spans="1:14">
      <c r="A43" s="1">
        <v>38</v>
      </c>
      <c r="B43" s="5">
        <v>312414205038</v>
      </c>
      <c r="C43" s="6" t="s">
        <v>40</v>
      </c>
      <c r="D43" s="10">
        <v>0</v>
      </c>
      <c r="E43" s="11">
        <f t="shared" si="0"/>
        <v>24</v>
      </c>
      <c r="F43" s="11">
        <v>24</v>
      </c>
      <c r="G43" s="11">
        <v>24</v>
      </c>
      <c r="H43" s="11">
        <v>24</v>
      </c>
      <c r="I43" s="11">
        <f t="shared" si="1"/>
        <v>28</v>
      </c>
      <c r="J43" s="11">
        <v>12</v>
      </c>
      <c r="K43" s="11">
        <v>12</v>
      </c>
      <c r="L43" s="11">
        <v>12</v>
      </c>
      <c r="M43" s="11">
        <f>SUM(E43:L43,'sem4-1'!F43:M43)/(160+160)*100</f>
        <v>100</v>
      </c>
      <c r="N43" s="4"/>
    </row>
    <row r="44" spans="1:14">
      <c r="A44" s="1">
        <v>39</v>
      </c>
      <c r="B44" s="5">
        <v>312414205039</v>
      </c>
      <c r="C44" s="6" t="s">
        <v>41</v>
      </c>
      <c r="D44" s="10">
        <v>2</v>
      </c>
      <c r="E44" s="11">
        <f t="shared" si="0"/>
        <v>22</v>
      </c>
      <c r="F44" s="11">
        <v>22</v>
      </c>
      <c r="G44" s="11">
        <v>22</v>
      </c>
      <c r="H44" s="11">
        <v>22</v>
      </c>
      <c r="I44" s="11">
        <f t="shared" si="1"/>
        <v>26</v>
      </c>
      <c r="J44" s="11">
        <v>12</v>
      </c>
      <c r="K44" s="11">
        <v>12</v>
      </c>
      <c r="L44" s="11">
        <v>12</v>
      </c>
      <c r="M44" s="11">
        <f>SUM(E44:L44,'sem4-1'!F44:M44)/(160+160)*100</f>
        <v>96.875</v>
      </c>
      <c r="N44" s="4"/>
    </row>
    <row r="45" spans="1:14">
      <c r="A45" s="1">
        <v>40</v>
      </c>
      <c r="B45" s="5">
        <v>312414205040</v>
      </c>
      <c r="C45" s="6" t="s">
        <v>42</v>
      </c>
      <c r="D45" s="10">
        <v>1</v>
      </c>
      <c r="E45" s="11">
        <f t="shared" si="0"/>
        <v>23</v>
      </c>
      <c r="F45" s="11">
        <v>23</v>
      </c>
      <c r="G45" s="11">
        <v>23</v>
      </c>
      <c r="H45" s="11">
        <v>23</v>
      </c>
      <c r="I45" s="11">
        <f t="shared" si="1"/>
        <v>27</v>
      </c>
      <c r="J45" s="11">
        <v>12</v>
      </c>
      <c r="K45" s="11">
        <v>12</v>
      </c>
      <c r="L45" s="11">
        <v>12</v>
      </c>
      <c r="M45" s="11">
        <f>SUM(E45:L45,'sem4-1'!F45:M45)/(160+160)*100</f>
        <v>95.625</v>
      </c>
      <c r="N45" s="4"/>
    </row>
    <row r="46" spans="1:14">
      <c r="A46" s="1">
        <v>41</v>
      </c>
      <c r="B46" s="5">
        <v>312414205041</v>
      </c>
      <c r="C46" s="6" t="s">
        <v>43</v>
      </c>
      <c r="D46" s="10">
        <v>2</v>
      </c>
      <c r="E46" s="11">
        <f t="shared" si="0"/>
        <v>22</v>
      </c>
      <c r="F46" s="11">
        <v>22</v>
      </c>
      <c r="G46" s="11">
        <v>22</v>
      </c>
      <c r="H46" s="11">
        <v>22</v>
      </c>
      <c r="I46" s="11">
        <f t="shared" si="1"/>
        <v>26</v>
      </c>
      <c r="J46" s="11">
        <v>12</v>
      </c>
      <c r="K46" s="11">
        <v>12</v>
      </c>
      <c r="L46" s="11">
        <v>12</v>
      </c>
      <c r="M46" s="11">
        <f>SUM(E46:L46,'sem4-1'!F46:M46)/(160+160)*100</f>
        <v>95.3125</v>
      </c>
      <c r="N46" s="4"/>
    </row>
    <row r="47" spans="1:14">
      <c r="A47" s="1">
        <v>42</v>
      </c>
      <c r="B47" s="5">
        <v>312414205042</v>
      </c>
      <c r="C47" s="6" t="s">
        <v>44</v>
      </c>
      <c r="D47" s="10">
        <v>0</v>
      </c>
      <c r="E47" s="11">
        <f t="shared" si="0"/>
        <v>24</v>
      </c>
      <c r="F47" s="11">
        <v>24</v>
      </c>
      <c r="G47" s="11">
        <v>24</v>
      </c>
      <c r="H47" s="11">
        <v>24</v>
      </c>
      <c r="I47" s="11">
        <f t="shared" si="1"/>
        <v>28</v>
      </c>
      <c r="J47" s="11">
        <v>12</v>
      </c>
      <c r="K47" s="11">
        <v>12</v>
      </c>
      <c r="L47" s="11">
        <v>12</v>
      </c>
      <c r="M47" s="11">
        <f>SUM(E47:L47,'sem4-1'!F47:M47)/(160+160)*100</f>
        <v>98.4375</v>
      </c>
      <c r="N47" s="4"/>
    </row>
    <row r="48" spans="1:14">
      <c r="A48" s="1">
        <v>43</v>
      </c>
      <c r="B48" s="5">
        <v>312414205043</v>
      </c>
      <c r="C48" s="6" t="s">
        <v>45</v>
      </c>
      <c r="D48" s="10">
        <v>1</v>
      </c>
      <c r="E48" s="11">
        <f t="shared" si="0"/>
        <v>23</v>
      </c>
      <c r="F48" s="11">
        <v>23</v>
      </c>
      <c r="G48" s="11">
        <v>23</v>
      </c>
      <c r="H48" s="11">
        <v>23</v>
      </c>
      <c r="I48" s="11">
        <f t="shared" si="1"/>
        <v>27</v>
      </c>
      <c r="J48" s="11">
        <v>12</v>
      </c>
      <c r="K48" s="11">
        <v>12</v>
      </c>
      <c r="L48" s="11">
        <v>12</v>
      </c>
      <c r="M48" s="11">
        <f>SUM(E48:L48,'sem4-1'!F48:M48)/(160+160)*100</f>
        <v>95.3125</v>
      </c>
      <c r="N48" s="4"/>
    </row>
    <row r="49" spans="1:15">
      <c r="A49" s="1">
        <v>44</v>
      </c>
      <c r="B49" s="5">
        <v>312414205044</v>
      </c>
      <c r="C49" s="6" t="s">
        <v>46</v>
      </c>
      <c r="D49" s="10">
        <v>2</v>
      </c>
      <c r="E49" s="11">
        <f t="shared" si="0"/>
        <v>22</v>
      </c>
      <c r="F49" s="11">
        <v>22</v>
      </c>
      <c r="G49" s="11">
        <v>22</v>
      </c>
      <c r="H49" s="11">
        <v>22</v>
      </c>
      <c r="I49" s="11">
        <f t="shared" si="1"/>
        <v>26</v>
      </c>
      <c r="J49" s="11">
        <v>12</v>
      </c>
      <c r="K49" s="11">
        <v>12</v>
      </c>
      <c r="L49" s="11">
        <v>12</v>
      </c>
      <c r="M49" s="11">
        <f>SUM(E49:L49,'sem4-1'!F49:M49)/(160+160)*100</f>
        <v>96.875</v>
      </c>
      <c r="N49" s="4"/>
    </row>
    <row r="50" spans="1:15">
      <c r="A50" s="1">
        <v>45</v>
      </c>
      <c r="B50" s="5">
        <v>312414205045</v>
      </c>
      <c r="C50" s="6" t="s">
        <v>47</v>
      </c>
      <c r="D50" s="10">
        <v>1</v>
      </c>
      <c r="E50" s="11">
        <f t="shared" si="0"/>
        <v>23</v>
      </c>
      <c r="F50" s="11">
        <v>23</v>
      </c>
      <c r="G50" s="11">
        <v>23</v>
      </c>
      <c r="H50" s="11">
        <v>23</v>
      </c>
      <c r="I50" s="11">
        <f t="shared" si="1"/>
        <v>27</v>
      </c>
      <c r="J50" s="11">
        <v>12</v>
      </c>
      <c r="K50" s="11">
        <v>12</v>
      </c>
      <c r="L50" s="11">
        <v>12</v>
      </c>
      <c r="M50" s="11">
        <f>SUM(E50:L50,'sem4-1'!F50:M50)/(160+160)*100</f>
        <v>98.4375</v>
      </c>
      <c r="N50" s="4"/>
    </row>
    <row r="51" spans="1:15">
      <c r="A51" s="1">
        <v>46</v>
      </c>
      <c r="B51" s="5">
        <v>312414205046</v>
      </c>
      <c r="C51" s="6" t="s">
        <v>48</v>
      </c>
      <c r="D51" s="10">
        <v>4</v>
      </c>
      <c r="E51" s="11">
        <f t="shared" si="0"/>
        <v>20</v>
      </c>
      <c r="F51" s="11">
        <v>20</v>
      </c>
      <c r="G51" s="11">
        <v>20</v>
      </c>
      <c r="H51" s="11">
        <v>20</v>
      </c>
      <c r="I51" s="11">
        <f t="shared" si="1"/>
        <v>24</v>
      </c>
      <c r="J51" s="11">
        <v>12</v>
      </c>
      <c r="K51" s="11">
        <v>12</v>
      </c>
      <c r="L51" s="11">
        <v>12</v>
      </c>
      <c r="M51" s="11">
        <f>SUM(E51:L51,'sem4-1'!F51:M51)/(160+160)*100</f>
        <v>92.1875</v>
      </c>
      <c r="N51" s="4"/>
    </row>
    <row r="52" spans="1:15">
      <c r="A52" s="1">
        <v>47</v>
      </c>
      <c r="B52" s="5">
        <v>312414205047</v>
      </c>
      <c r="C52" s="6" t="s">
        <v>49</v>
      </c>
      <c r="D52" s="10">
        <v>1</v>
      </c>
      <c r="E52" s="11">
        <f t="shared" si="0"/>
        <v>23</v>
      </c>
      <c r="F52" s="11">
        <v>23</v>
      </c>
      <c r="G52" s="11">
        <v>23</v>
      </c>
      <c r="H52" s="11">
        <v>23</v>
      </c>
      <c r="I52" s="11">
        <f t="shared" si="1"/>
        <v>27</v>
      </c>
      <c r="J52" s="11">
        <v>12</v>
      </c>
      <c r="K52" s="11">
        <v>12</v>
      </c>
      <c r="L52" s="11">
        <v>12</v>
      </c>
      <c r="M52" s="11">
        <f>SUM(E52:L52,'sem4-1'!F52:M52)/(160+160)*100</f>
        <v>95.3125</v>
      </c>
      <c r="N52" s="4"/>
    </row>
    <row r="53" spans="1:15">
      <c r="A53" s="1">
        <v>48</v>
      </c>
      <c r="B53" s="5">
        <v>312414205048</v>
      </c>
      <c r="C53" s="6" t="s">
        <v>50</v>
      </c>
      <c r="D53" s="10">
        <v>1</v>
      </c>
      <c r="E53" s="11">
        <f t="shared" si="0"/>
        <v>23</v>
      </c>
      <c r="F53" s="11">
        <v>23</v>
      </c>
      <c r="G53" s="11">
        <v>23</v>
      </c>
      <c r="H53" s="11">
        <v>23</v>
      </c>
      <c r="I53" s="11">
        <f t="shared" si="1"/>
        <v>27</v>
      </c>
      <c r="J53" s="11">
        <v>12</v>
      </c>
      <c r="K53" s="11">
        <v>12</v>
      </c>
      <c r="L53" s="11">
        <v>12</v>
      </c>
      <c r="M53" s="11">
        <f>SUM(E53:L53,'sem4-1'!F53:M53)/(160+160)*100</f>
        <v>95.3125</v>
      </c>
      <c r="N53" s="4"/>
    </row>
    <row r="54" spans="1:15">
      <c r="A54" s="1">
        <v>49</v>
      </c>
      <c r="B54" s="5">
        <v>312414205049</v>
      </c>
      <c r="C54" s="6" t="s">
        <v>51</v>
      </c>
      <c r="D54" s="10">
        <v>1</v>
      </c>
      <c r="E54" s="11">
        <f t="shared" si="0"/>
        <v>23</v>
      </c>
      <c r="F54" s="11">
        <v>23</v>
      </c>
      <c r="G54" s="11">
        <v>23</v>
      </c>
      <c r="H54" s="11">
        <v>23</v>
      </c>
      <c r="I54" s="11">
        <f t="shared" si="1"/>
        <v>27</v>
      </c>
      <c r="J54" s="11">
        <v>12</v>
      </c>
      <c r="K54" s="11">
        <v>12</v>
      </c>
      <c r="L54" s="11">
        <v>12</v>
      </c>
      <c r="M54" s="11">
        <f>SUM(E54:L54,'sem4-1'!F54:M54)/(160+160)*100</f>
        <v>98.4375</v>
      </c>
      <c r="N54" s="4"/>
    </row>
    <row r="55" spans="1:15">
      <c r="A55" s="1">
        <v>50</v>
      </c>
      <c r="B55" s="5">
        <v>312414205050</v>
      </c>
      <c r="C55" s="6" t="s">
        <v>52</v>
      </c>
      <c r="D55" s="10">
        <v>0</v>
      </c>
      <c r="E55" s="11">
        <f t="shared" si="0"/>
        <v>24</v>
      </c>
      <c r="F55" s="11">
        <v>24</v>
      </c>
      <c r="G55" s="11">
        <v>24</v>
      </c>
      <c r="H55" s="11">
        <v>24</v>
      </c>
      <c r="I55" s="11">
        <f t="shared" si="1"/>
        <v>28</v>
      </c>
      <c r="J55" s="11">
        <v>12</v>
      </c>
      <c r="K55" s="11">
        <v>12</v>
      </c>
      <c r="L55" s="11">
        <v>12</v>
      </c>
      <c r="M55" s="11">
        <f>SUM(E55:L55,'sem4-1'!F55:M55)/(160+160)*100</f>
        <v>100</v>
      </c>
      <c r="N55" s="4"/>
    </row>
    <row r="56" spans="1:15">
      <c r="A56" s="1">
        <v>51</v>
      </c>
      <c r="B56" s="5">
        <v>312414205051</v>
      </c>
      <c r="C56" s="6" t="s">
        <v>53</v>
      </c>
      <c r="D56" s="10">
        <v>3</v>
      </c>
      <c r="E56" s="11">
        <f t="shared" si="0"/>
        <v>21</v>
      </c>
      <c r="F56" s="11">
        <v>21</v>
      </c>
      <c r="G56" s="11">
        <v>21</v>
      </c>
      <c r="H56" s="11">
        <v>21</v>
      </c>
      <c r="I56" s="11">
        <f t="shared" si="1"/>
        <v>25</v>
      </c>
      <c r="J56" s="11">
        <v>12</v>
      </c>
      <c r="K56" s="11">
        <v>12</v>
      </c>
      <c r="L56" s="11">
        <v>12</v>
      </c>
      <c r="M56" s="11">
        <f>SUM(E56:L56,'sem4-1'!F56:M56)/(160+160)*100</f>
        <v>92.1875</v>
      </c>
      <c r="N56" s="4"/>
    </row>
    <row r="57" spans="1:15">
      <c r="A57" s="1">
        <v>52</v>
      </c>
      <c r="B57" s="5">
        <v>312414205053</v>
      </c>
      <c r="C57" s="6" t="s">
        <v>54</v>
      </c>
      <c r="D57" s="10">
        <v>1</v>
      </c>
      <c r="E57" s="11">
        <f t="shared" si="0"/>
        <v>23</v>
      </c>
      <c r="F57" s="11">
        <v>23</v>
      </c>
      <c r="G57" s="11">
        <v>23</v>
      </c>
      <c r="H57" s="11">
        <v>23</v>
      </c>
      <c r="I57" s="11">
        <f t="shared" si="1"/>
        <v>27</v>
      </c>
      <c r="J57" s="11">
        <v>12</v>
      </c>
      <c r="K57" s="11">
        <v>12</v>
      </c>
      <c r="L57" s="11">
        <v>12</v>
      </c>
      <c r="M57" s="11">
        <f>SUM(E57:L57,'sem4-1'!F57:M57)/(160+160)*100</f>
        <v>98.4375</v>
      </c>
      <c r="N57" s="4"/>
    </row>
    <row r="58" spans="1:15">
      <c r="A58" s="1">
        <v>53</v>
      </c>
      <c r="B58" s="5">
        <v>312414205054</v>
      </c>
      <c r="C58" s="6" t="s">
        <v>55</v>
      </c>
      <c r="D58" s="10">
        <v>0</v>
      </c>
      <c r="E58" s="11">
        <f t="shared" si="0"/>
        <v>24</v>
      </c>
      <c r="F58" s="11">
        <v>24</v>
      </c>
      <c r="G58" s="11">
        <v>24</v>
      </c>
      <c r="H58" s="11">
        <v>24</v>
      </c>
      <c r="I58" s="11">
        <f t="shared" si="1"/>
        <v>28</v>
      </c>
      <c r="J58" s="11">
        <v>12</v>
      </c>
      <c r="K58" s="11">
        <v>12</v>
      </c>
      <c r="L58" s="11">
        <v>12</v>
      </c>
      <c r="M58" s="11">
        <f>SUM(E58:L58,'sem4-1'!F58:M58)/(160+160)*100</f>
        <v>100</v>
      </c>
      <c r="N58" s="4"/>
    </row>
    <row r="59" spans="1:15">
      <c r="A59" s="1">
        <v>54</v>
      </c>
      <c r="B59" s="5">
        <v>312414205055</v>
      </c>
      <c r="C59" s="6" t="s">
        <v>56</v>
      </c>
      <c r="D59" s="10">
        <v>0</v>
      </c>
      <c r="E59" s="11">
        <f t="shared" si="0"/>
        <v>24</v>
      </c>
      <c r="F59" s="11">
        <v>24</v>
      </c>
      <c r="G59" s="11">
        <v>24</v>
      </c>
      <c r="H59" s="11">
        <v>24</v>
      </c>
      <c r="I59" s="11">
        <f t="shared" si="1"/>
        <v>28</v>
      </c>
      <c r="J59" s="11">
        <v>12</v>
      </c>
      <c r="K59" s="11">
        <v>12</v>
      </c>
      <c r="L59" s="11">
        <v>12</v>
      </c>
      <c r="M59" s="11">
        <f>SUM(E59:L59,'sem4-1'!F59:M59)/(160+160)*100</f>
        <v>100</v>
      </c>
      <c r="N59" s="4"/>
      <c r="O59">
        <f>SUM(E59:L59)</f>
        <v>160</v>
      </c>
    </row>
    <row r="60" spans="1:15">
      <c r="A60" s="1">
        <v>55</v>
      </c>
      <c r="B60" s="5">
        <v>312414205056</v>
      </c>
      <c r="C60" s="6" t="s">
        <v>57</v>
      </c>
      <c r="D60" s="10">
        <v>0</v>
      </c>
      <c r="E60" s="11">
        <f t="shared" si="0"/>
        <v>24</v>
      </c>
      <c r="F60" s="11">
        <v>24</v>
      </c>
      <c r="G60" s="11">
        <v>24</v>
      </c>
      <c r="H60" s="11">
        <v>24</v>
      </c>
      <c r="I60" s="11">
        <f t="shared" si="1"/>
        <v>28</v>
      </c>
      <c r="J60" s="11">
        <v>12</v>
      </c>
      <c r="K60" s="11">
        <v>12</v>
      </c>
      <c r="L60" s="11">
        <v>12</v>
      </c>
      <c r="M60" s="11">
        <f>SUM(E60:L60,'sem4-1'!F60:M60)/(160+160)*100</f>
        <v>95.9375</v>
      </c>
      <c r="N60" s="4"/>
    </row>
    <row r="61" spans="1:15">
      <c r="A61" s="1">
        <v>56</v>
      </c>
      <c r="B61" s="5">
        <v>312414205057</v>
      </c>
      <c r="C61" s="6" t="s">
        <v>58</v>
      </c>
      <c r="D61" s="10">
        <v>0</v>
      </c>
      <c r="E61" s="11">
        <f t="shared" si="0"/>
        <v>24</v>
      </c>
      <c r="F61" s="11">
        <v>24</v>
      </c>
      <c r="G61" s="11">
        <v>24</v>
      </c>
      <c r="H61" s="11">
        <v>24</v>
      </c>
      <c r="I61" s="11">
        <f t="shared" si="1"/>
        <v>28</v>
      </c>
      <c r="J61" s="11">
        <v>12</v>
      </c>
      <c r="K61" s="11">
        <v>12</v>
      </c>
      <c r="L61" s="11">
        <v>12</v>
      </c>
      <c r="M61" s="11">
        <f>SUM(E61:L61,'sem4-1'!F61:M61)/(160+160)*100</f>
        <v>100</v>
      </c>
      <c r="N61" s="4"/>
    </row>
    <row r="62" spans="1:15">
      <c r="A62" s="1">
        <v>57</v>
      </c>
      <c r="B62" s="5">
        <v>312414205058</v>
      </c>
      <c r="C62" s="6" t="s">
        <v>59</v>
      </c>
      <c r="D62" s="10">
        <v>0</v>
      </c>
      <c r="E62" s="11">
        <f t="shared" si="0"/>
        <v>24</v>
      </c>
      <c r="F62" s="11">
        <v>24</v>
      </c>
      <c r="G62" s="11">
        <v>24</v>
      </c>
      <c r="H62" s="11">
        <v>24</v>
      </c>
      <c r="I62" s="11">
        <f t="shared" si="1"/>
        <v>28</v>
      </c>
      <c r="J62" s="11">
        <v>12</v>
      </c>
      <c r="K62" s="11">
        <v>12</v>
      </c>
      <c r="L62" s="11">
        <v>12</v>
      </c>
      <c r="M62" s="11">
        <f>SUM(E62:L62,'sem4-1'!F62:M62)/(160+160)*100</f>
        <v>96.5625</v>
      </c>
      <c r="N62" s="4"/>
    </row>
    <row r="63" spans="1:15">
      <c r="A63" s="1">
        <v>58</v>
      </c>
      <c r="B63" s="5">
        <v>312414205059</v>
      </c>
      <c r="C63" s="6" t="s">
        <v>60</v>
      </c>
      <c r="D63" s="10">
        <v>0</v>
      </c>
      <c r="E63" s="11">
        <f t="shared" si="0"/>
        <v>24</v>
      </c>
      <c r="F63" s="11">
        <v>24</v>
      </c>
      <c r="G63" s="11">
        <v>24</v>
      </c>
      <c r="H63" s="11">
        <v>24</v>
      </c>
      <c r="I63" s="11">
        <f t="shared" si="1"/>
        <v>28</v>
      </c>
      <c r="J63" s="11">
        <v>12</v>
      </c>
      <c r="K63" s="11">
        <v>12</v>
      </c>
      <c r="L63" s="11">
        <v>12</v>
      </c>
      <c r="M63" s="11">
        <f>SUM(E63:L63,'sem4-1'!F63:M63)/(160+160)*100</f>
        <v>100</v>
      </c>
      <c r="N63" s="4"/>
    </row>
    <row r="64" spans="1:15">
      <c r="A64" s="1">
        <v>59</v>
      </c>
      <c r="B64" s="5">
        <v>312414205060</v>
      </c>
      <c r="C64" s="6" t="s">
        <v>61</v>
      </c>
      <c r="D64" s="10">
        <v>0</v>
      </c>
      <c r="E64" s="11">
        <f t="shared" si="0"/>
        <v>24</v>
      </c>
      <c r="F64" s="11">
        <v>24</v>
      </c>
      <c r="G64" s="11">
        <v>24</v>
      </c>
      <c r="H64" s="11">
        <v>24</v>
      </c>
      <c r="I64" s="11">
        <f t="shared" si="1"/>
        <v>28</v>
      </c>
      <c r="J64" s="11">
        <v>12</v>
      </c>
      <c r="K64" s="11">
        <v>12</v>
      </c>
      <c r="L64" s="11">
        <v>12</v>
      </c>
      <c r="M64" s="11">
        <f>SUM(E64:L64,'sem4-1'!F64:M64)/(160+160)*100</f>
        <v>98.4375</v>
      </c>
      <c r="N64" s="4"/>
    </row>
    <row r="65" spans="1:14">
      <c r="A65" s="1">
        <v>60</v>
      </c>
      <c r="B65" s="5">
        <v>312414205061</v>
      </c>
      <c r="C65" s="6" t="s">
        <v>62</v>
      </c>
      <c r="D65" s="10">
        <v>1</v>
      </c>
      <c r="E65" s="11">
        <f t="shared" si="0"/>
        <v>23</v>
      </c>
      <c r="F65" s="11">
        <v>23</v>
      </c>
      <c r="G65" s="11">
        <v>23</v>
      </c>
      <c r="H65" s="11">
        <v>23</v>
      </c>
      <c r="I65" s="12">
        <f t="shared" si="1"/>
        <v>27</v>
      </c>
      <c r="J65" s="11">
        <v>12</v>
      </c>
      <c r="K65" s="11">
        <v>12</v>
      </c>
      <c r="L65" s="11">
        <v>12</v>
      </c>
      <c r="M65" s="11">
        <f>SUM(E65:L65,'sem4-1'!F65:M65)/(160+160)*100</f>
        <v>95.3125</v>
      </c>
      <c r="N65" s="4"/>
    </row>
    <row r="66" spans="1:14">
      <c r="A66" s="1">
        <v>61</v>
      </c>
      <c r="B66" s="5">
        <v>312414205062</v>
      </c>
      <c r="C66" s="6" t="s">
        <v>63</v>
      </c>
      <c r="D66" s="10">
        <v>0</v>
      </c>
      <c r="E66" s="11">
        <f t="shared" si="0"/>
        <v>24</v>
      </c>
      <c r="F66" s="11">
        <v>24</v>
      </c>
      <c r="G66" s="11">
        <v>24</v>
      </c>
      <c r="H66" s="14">
        <v>24</v>
      </c>
      <c r="I66" s="11">
        <f t="shared" si="1"/>
        <v>28</v>
      </c>
      <c r="J66" s="11">
        <v>12</v>
      </c>
      <c r="K66" s="11">
        <v>12</v>
      </c>
      <c r="L66" s="11">
        <v>12</v>
      </c>
      <c r="M66" s="11">
        <f>SUM(E66:L66,'sem4-1'!F66:M66)/(160+160)*100</f>
        <v>100</v>
      </c>
      <c r="N66" s="4"/>
    </row>
    <row r="67" spans="1:14">
      <c r="I67" s="13"/>
    </row>
    <row r="68" spans="1:14">
      <c r="I68" s="13"/>
    </row>
  </sheetData>
  <mergeCells count="4">
    <mergeCell ref="A1:L1"/>
    <mergeCell ref="A2:L2"/>
    <mergeCell ref="A3:L3"/>
    <mergeCell ref="A5:D5"/>
  </mergeCells>
  <pageMargins left="0.51041666666666663" right="0.31496062992125984" top="0.57291666666666663" bottom="0.74803149606299213" header="0.31496062992125984" footer="0.31496062992125984"/>
  <pageSetup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"/>
  <sheetViews>
    <sheetView showWhiteSpace="0" view="pageLayout" topLeftCell="A22" workbookViewId="0">
      <selection sqref="A1:R66"/>
    </sheetView>
  </sheetViews>
  <sheetFormatPr defaultRowHeight="15"/>
  <cols>
    <col min="1" max="1" width="8.42578125" customWidth="1"/>
    <col min="2" max="2" width="16.140625" customWidth="1"/>
    <col min="3" max="3" width="21.7109375" customWidth="1"/>
    <col min="4" max="4" width="7.42578125" customWidth="1"/>
    <col min="5" max="5" width="5.85546875" customWidth="1"/>
    <col min="6" max="6" width="5.5703125" customWidth="1"/>
    <col min="7" max="7" width="6" customWidth="1"/>
    <col min="8" max="8" width="5.7109375" customWidth="1"/>
    <col min="9" max="9" width="6.7109375" customWidth="1"/>
    <col min="10" max="10" width="5.5703125" customWidth="1"/>
    <col min="11" max="11" width="6.5703125" customWidth="1"/>
    <col min="12" max="13" width="7.28515625" customWidth="1"/>
    <col min="14" max="14" width="8" customWidth="1"/>
    <col min="15" max="15" width="9.42578125" customWidth="1"/>
  </cols>
  <sheetData>
    <row r="1" spans="1:18" ht="22.5">
      <c r="A1" s="62" t="s">
        <v>123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23"/>
      <c r="N1" s="17"/>
    </row>
    <row r="2" spans="1:18" ht="22.5">
      <c r="A2" s="62" t="s">
        <v>121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23"/>
      <c r="N2" s="17"/>
    </row>
    <row r="3" spans="1:18" ht="22.5">
      <c r="A3" s="63" t="s">
        <v>69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18"/>
      <c r="N3" s="18"/>
    </row>
    <row r="4" spans="1:18" ht="60">
      <c r="A4" s="2" t="s">
        <v>0</v>
      </c>
      <c r="B4" s="3" t="s">
        <v>1</v>
      </c>
      <c r="C4" s="2" t="s">
        <v>2</v>
      </c>
      <c r="D4" s="2" t="s">
        <v>67</v>
      </c>
      <c r="E4" s="16" t="s">
        <v>74</v>
      </c>
      <c r="F4" s="16" t="s">
        <v>75</v>
      </c>
      <c r="G4" s="16" t="s">
        <v>76</v>
      </c>
      <c r="H4" s="16" t="s">
        <v>73</v>
      </c>
      <c r="I4" s="16" t="s">
        <v>72</v>
      </c>
      <c r="J4" s="8" t="s">
        <v>64</v>
      </c>
      <c r="K4" s="8" t="s">
        <v>65</v>
      </c>
      <c r="L4" s="8" t="s">
        <v>66</v>
      </c>
      <c r="M4" s="8" t="s">
        <v>124</v>
      </c>
      <c r="N4" s="8" t="s">
        <v>122</v>
      </c>
      <c r="O4" s="15" t="s">
        <v>77</v>
      </c>
      <c r="P4" s="19" t="s">
        <v>119</v>
      </c>
      <c r="Q4" s="19" t="s">
        <v>120</v>
      </c>
    </row>
    <row r="5" spans="1:18" ht="25.5" customHeight="1">
      <c r="A5" s="64" t="s">
        <v>70</v>
      </c>
      <c r="B5" s="65"/>
      <c r="C5" s="65"/>
      <c r="D5" s="66"/>
      <c r="E5" s="7">
        <v>25</v>
      </c>
      <c r="F5" s="7">
        <v>26</v>
      </c>
      <c r="G5" s="7">
        <v>25</v>
      </c>
      <c r="H5" s="7">
        <v>26</v>
      </c>
      <c r="I5" s="7">
        <v>29</v>
      </c>
      <c r="J5" s="7">
        <v>15</v>
      </c>
      <c r="K5" s="7">
        <v>15</v>
      </c>
      <c r="L5" s="7">
        <v>15</v>
      </c>
      <c r="M5" s="7"/>
      <c r="N5" s="7">
        <v>496</v>
      </c>
      <c r="O5" s="4"/>
    </row>
    <row r="6" spans="1:18">
      <c r="A6" s="1">
        <v>1</v>
      </c>
      <c r="B6" s="5">
        <v>312414205001</v>
      </c>
      <c r="C6" s="6" t="s">
        <v>3</v>
      </c>
      <c r="D6" s="10">
        <v>0</v>
      </c>
      <c r="E6" s="11">
        <f>25-D6</f>
        <v>25</v>
      </c>
      <c r="F6" s="11">
        <f>26-D6</f>
        <v>26</v>
      </c>
      <c r="G6" s="11">
        <f>25-D6</f>
        <v>25</v>
      </c>
      <c r="H6" s="11">
        <f>26-D6</f>
        <v>26</v>
      </c>
      <c r="I6" s="11">
        <f>29-D6</f>
        <v>29</v>
      </c>
      <c r="J6" s="7">
        <v>15</v>
      </c>
      <c r="K6" s="7">
        <v>15</v>
      </c>
      <c r="L6" s="7">
        <v>15</v>
      </c>
      <c r="M6" s="7">
        <f>SUM('sem4-1'!F6:M6,'sem4-2'!E6:L6,'sem4-3'!E6:L6)</f>
        <v>486</v>
      </c>
      <c r="N6" s="22">
        <f>SUM(E6:L6,'sem4-1'!F6:M6,'sem4-2'!E6:L6)/(160+160+176)*100</f>
        <v>97.983870967741936</v>
      </c>
      <c r="O6" s="4"/>
      <c r="P6" s="20">
        <v>2</v>
      </c>
      <c r="Q6">
        <f>SUM('sem4-1'!D6:E6,'sem4-2'!D6,'sem4-3'!D6)</f>
        <v>2</v>
      </c>
      <c r="R6">
        <f>(M6/496)*100</f>
        <v>97.983870967741936</v>
      </c>
    </row>
    <row r="7" spans="1:18">
      <c r="A7" s="1">
        <v>2</v>
      </c>
      <c r="B7" s="5">
        <v>312414205002</v>
      </c>
      <c r="C7" s="6" t="s">
        <v>4</v>
      </c>
      <c r="D7" s="10">
        <v>1</v>
      </c>
      <c r="E7" s="11">
        <f t="shared" ref="E7:E66" si="0">25-D7</f>
        <v>24</v>
      </c>
      <c r="F7" s="11">
        <f t="shared" ref="F7:F66" si="1">26-D7</f>
        <v>25</v>
      </c>
      <c r="G7" s="11">
        <f t="shared" ref="G7:G66" si="2">25-D7</f>
        <v>24</v>
      </c>
      <c r="H7" s="11">
        <f t="shared" ref="H7:H66" si="3">26-D7</f>
        <v>25</v>
      </c>
      <c r="I7" s="11">
        <f t="shared" ref="I7:I66" si="4">29-D7</f>
        <v>28</v>
      </c>
      <c r="J7" s="7">
        <v>15</v>
      </c>
      <c r="K7" s="7">
        <v>15</v>
      </c>
      <c r="L7" s="7">
        <v>15</v>
      </c>
      <c r="M7" s="7">
        <f>SUM('sem4-1'!F7:M7,'sem4-2'!E7:L7,'sem4-3'!E7:L7)</f>
        <v>486</v>
      </c>
      <c r="N7" s="22">
        <f>SUM(E7:L7,'sem4-1'!F7:M7,'sem4-2'!E7:L7)/(160+160+176)*100</f>
        <v>97.983870967741936</v>
      </c>
      <c r="O7" s="4"/>
      <c r="P7" s="20">
        <v>3</v>
      </c>
      <c r="Q7">
        <f>SUM('sem4-1'!D7:E7,'sem4-2'!D7,'sem4-3'!D7)</f>
        <v>2</v>
      </c>
      <c r="R7">
        <f t="shared" ref="R7:R66" si="5">(M7/496)*100</f>
        <v>97.983870967741936</v>
      </c>
    </row>
    <row r="8" spans="1:18">
      <c r="A8" s="1">
        <v>3</v>
      </c>
      <c r="B8" s="5">
        <v>312414205003</v>
      </c>
      <c r="C8" s="6" t="s">
        <v>5</v>
      </c>
      <c r="D8" s="10">
        <v>0</v>
      </c>
      <c r="E8" s="11">
        <f t="shared" si="0"/>
        <v>25</v>
      </c>
      <c r="F8" s="11">
        <f t="shared" si="1"/>
        <v>26</v>
      </c>
      <c r="G8" s="11">
        <f t="shared" si="2"/>
        <v>25</v>
      </c>
      <c r="H8" s="11">
        <f t="shared" si="3"/>
        <v>26</v>
      </c>
      <c r="I8" s="11">
        <f t="shared" si="4"/>
        <v>29</v>
      </c>
      <c r="J8" s="7">
        <v>15</v>
      </c>
      <c r="K8" s="7">
        <v>15</v>
      </c>
      <c r="L8" s="7">
        <v>15</v>
      </c>
      <c r="M8" s="7">
        <f>SUM('sem4-1'!F8:M8,'sem4-2'!E8:L8,'sem4-3'!E8:L8)</f>
        <v>481</v>
      </c>
      <c r="N8" s="22">
        <f>SUM(E8:L8,'sem4-1'!F8:M8,'sem4-2'!E8:L8)/(160+160+176)*100</f>
        <v>96.975806451612897</v>
      </c>
      <c r="O8" s="4"/>
      <c r="P8" s="20">
        <v>4</v>
      </c>
      <c r="Q8">
        <f>SUM('sem4-1'!D8:E8,'sem4-2'!D8,'sem4-3'!D8)</f>
        <v>3</v>
      </c>
      <c r="R8">
        <f t="shared" si="5"/>
        <v>96.975806451612897</v>
      </c>
    </row>
    <row r="9" spans="1:18">
      <c r="A9" s="1">
        <v>4</v>
      </c>
      <c r="B9" s="5">
        <v>312414205004</v>
      </c>
      <c r="C9" s="6" t="s">
        <v>6</v>
      </c>
      <c r="D9" s="10">
        <v>1</v>
      </c>
      <c r="E9" s="11">
        <f t="shared" si="0"/>
        <v>24</v>
      </c>
      <c r="F9" s="11">
        <f t="shared" si="1"/>
        <v>25</v>
      </c>
      <c r="G9" s="11">
        <f t="shared" si="2"/>
        <v>24</v>
      </c>
      <c r="H9" s="11">
        <f t="shared" si="3"/>
        <v>25</v>
      </c>
      <c r="I9" s="11">
        <f t="shared" si="4"/>
        <v>28</v>
      </c>
      <c r="J9" s="7">
        <v>15</v>
      </c>
      <c r="K9" s="7">
        <v>15</v>
      </c>
      <c r="L9" s="7">
        <v>15</v>
      </c>
      <c r="M9" s="7">
        <f>SUM('sem4-1'!F9:M9,'sem4-2'!E9:L9,'sem4-3'!E9:L9)</f>
        <v>486</v>
      </c>
      <c r="N9" s="22">
        <f>SUM(E9:L9,'sem4-1'!F9:M9,'sem4-2'!E9:L9)/(160+160+176)*100</f>
        <v>97.983870967741936</v>
      </c>
      <c r="O9" s="4"/>
      <c r="P9" s="21">
        <v>2</v>
      </c>
      <c r="Q9">
        <f>SUM('sem4-1'!D9:E9,'sem4-2'!D9,'sem4-3'!D9)</f>
        <v>2</v>
      </c>
      <c r="R9">
        <f t="shared" si="5"/>
        <v>97.983870967741936</v>
      </c>
    </row>
    <row r="10" spans="1:18">
      <c r="A10" s="1">
        <v>5</v>
      </c>
      <c r="B10" s="5">
        <v>312414205005</v>
      </c>
      <c r="C10" s="6" t="s">
        <v>7</v>
      </c>
      <c r="D10" s="10">
        <v>3</v>
      </c>
      <c r="E10" s="11">
        <f t="shared" si="0"/>
        <v>22</v>
      </c>
      <c r="F10" s="11">
        <f t="shared" si="1"/>
        <v>23</v>
      </c>
      <c r="G10" s="11">
        <f t="shared" si="2"/>
        <v>22</v>
      </c>
      <c r="H10" s="11">
        <f t="shared" si="3"/>
        <v>23</v>
      </c>
      <c r="I10" s="11">
        <f t="shared" si="4"/>
        <v>26</v>
      </c>
      <c r="J10" s="7">
        <v>9</v>
      </c>
      <c r="K10" s="7">
        <v>9</v>
      </c>
      <c r="L10" s="7">
        <v>9</v>
      </c>
      <c r="M10" s="7">
        <f>SUM('sem4-1'!F10:M10,'sem4-2'!E10:L10,'sem4-3'!E10:L10)</f>
        <v>458</v>
      </c>
      <c r="N10" s="22">
        <f>SUM(E10:L10,'sem4-1'!F10:M10,'sem4-2'!E10:L10)/(160+160+176)*100</f>
        <v>92.338709677419345</v>
      </c>
      <c r="O10" s="4"/>
      <c r="P10" s="21">
        <v>4</v>
      </c>
      <c r="Q10">
        <f>SUM('sem4-1'!D10:E10,'sem4-2'!D10,'sem4-3'!D10)</f>
        <v>4</v>
      </c>
      <c r="R10">
        <f t="shared" si="5"/>
        <v>92.338709677419345</v>
      </c>
    </row>
    <row r="11" spans="1:18">
      <c r="A11" s="1">
        <v>6</v>
      </c>
      <c r="B11" s="5">
        <v>312414205006</v>
      </c>
      <c r="C11" s="6" t="s">
        <v>8</v>
      </c>
      <c r="D11" s="10">
        <v>0</v>
      </c>
      <c r="E11" s="11">
        <f t="shared" si="0"/>
        <v>25</v>
      </c>
      <c r="F11" s="11">
        <f t="shared" si="1"/>
        <v>26</v>
      </c>
      <c r="G11" s="11">
        <f t="shared" si="2"/>
        <v>25</v>
      </c>
      <c r="H11" s="11">
        <f t="shared" si="3"/>
        <v>26</v>
      </c>
      <c r="I11" s="11">
        <f t="shared" si="4"/>
        <v>29</v>
      </c>
      <c r="J11" s="7">
        <v>15</v>
      </c>
      <c r="K11" s="7">
        <v>15</v>
      </c>
      <c r="L11" s="7">
        <v>15</v>
      </c>
      <c r="M11" s="7">
        <f>SUM('sem4-1'!F11:M11,'sem4-2'!E11:L11,'sem4-3'!E11:L11)</f>
        <v>486</v>
      </c>
      <c r="N11" s="22">
        <f>SUM(E11:L11,'sem4-1'!F11:M11,'sem4-2'!E11:L11)/(160+160+176)*100</f>
        <v>97.983870967741936</v>
      </c>
      <c r="O11" s="4"/>
      <c r="P11" s="21">
        <v>2</v>
      </c>
      <c r="Q11">
        <f>SUM('sem4-1'!D11:E11,'sem4-2'!D11,'sem4-3'!D11)</f>
        <v>2</v>
      </c>
      <c r="R11">
        <f t="shared" si="5"/>
        <v>97.983870967741936</v>
      </c>
    </row>
    <row r="12" spans="1:18">
      <c r="A12" s="1">
        <v>7</v>
      </c>
      <c r="B12" s="5">
        <v>312414205007</v>
      </c>
      <c r="C12" s="6" t="s">
        <v>9</v>
      </c>
      <c r="D12" s="10">
        <v>0</v>
      </c>
      <c r="E12" s="11">
        <f t="shared" si="0"/>
        <v>25</v>
      </c>
      <c r="F12" s="11">
        <f t="shared" si="1"/>
        <v>26</v>
      </c>
      <c r="G12" s="11">
        <f t="shared" si="2"/>
        <v>25</v>
      </c>
      <c r="H12" s="11">
        <f t="shared" si="3"/>
        <v>26</v>
      </c>
      <c r="I12" s="11">
        <f t="shared" si="4"/>
        <v>29</v>
      </c>
      <c r="J12" s="7">
        <v>15</v>
      </c>
      <c r="K12" s="7">
        <v>15</v>
      </c>
      <c r="L12" s="7">
        <v>15</v>
      </c>
      <c r="M12" s="7">
        <f>SUM('sem4-1'!F12:M12,'sem4-2'!E12:L12,'sem4-3'!E12:L12)</f>
        <v>496</v>
      </c>
      <c r="N12" s="22">
        <f>SUM(E12:L12,'sem4-1'!F12:M12,'sem4-2'!E12:L12)/(160+160+176)*100</f>
        <v>100</v>
      </c>
      <c r="O12" s="4"/>
      <c r="P12" s="21">
        <v>0</v>
      </c>
      <c r="Q12">
        <f>SUM('sem4-1'!D12:E12,'sem4-2'!D12,'sem4-3'!D12)</f>
        <v>0</v>
      </c>
      <c r="R12">
        <f t="shared" si="5"/>
        <v>100</v>
      </c>
    </row>
    <row r="13" spans="1:18">
      <c r="A13" s="1">
        <v>8</v>
      </c>
      <c r="B13" s="5">
        <v>312414205008</v>
      </c>
      <c r="C13" s="6" t="s">
        <v>10</v>
      </c>
      <c r="D13" s="10">
        <v>0</v>
      </c>
      <c r="E13" s="11">
        <f t="shared" si="0"/>
        <v>25</v>
      </c>
      <c r="F13" s="11">
        <f t="shared" si="1"/>
        <v>26</v>
      </c>
      <c r="G13" s="11">
        <f t="shared" si="2"/>
        <v>25</v>
      </c>
      <c r="H13" s="11">
        <f t="shared" si="3"/>
        <v>26</v>
      </c>
      <c r="I13" s="11">
        <f t="shared" si="4"/>
        <v>29</v>
      </c>
      <c r="J13" s="7">
        <v>15</v>
      </c>
      <c r="K13" s="7">
        <v>15</v>
      </c>
      <c r="L13" s="7">
        <v>15</v>
      </c>
      <c r="M13" s="7">
        <f>SUM('sem4-1'!F13:M13,'sem4-2'!E13:L13,'sem4-3'!E13:L13)</f>
        <v>486</v>
      </c>
      <c r="N13" s="22">
        <f>SUM(E13:L13,'sem4-1'!F13:M13,'sem4-2'!E13:L13)/(160+160+176)*100</f>
        <v>97.983870967741936</v>
      </c>
      <c r="O13" s="4"/>
      <c r="P13" s="21">
        <v>2</v>
      </c>
      <c r="Q13">
        <f>SUM('sem4-1'!D13:E13,'sem4-2'!D13,'sem4-3'!D13)</f>
        <v>2</v>
      </c>
      <c r="R13">
        <f t="shared" si="5"/>
        <v>97.983870967741936</v>
      </c>
    </row>
    <row r="14" spans="1:18">
      <c r="A14" s="1">
        <v>9</v>
      </c>
      <c r="B14" s="5">
        <v>312414205009</v>
      </c>
      <c r="C14" s="6" t="s">
        <v>11</v>
      </c>
      <c r="D14" s="10">
        <v>2</v>
      </c>
      <c r="E14" s="11">
        <f t="shared" si="0"/>
        <v>23</v>
      </c>
      <c r="F14" s="11">
        <f t="shared" si="1"/>
        <v>24</v>
      </c>
      <c r="G14" s="11">
        <f t="shared" si="2"/>
        <v>23</v>
      </c>
      <c r="H14" s="11">
        <f t="shared" si="3"/>
        <v>24</v>
      </c>
      <c r="I14" s="11">
        <f t="shared" si="4"/>
        <v>27</v>
      </c>
      <c r="J14" s="7">
        <v>15</v>
      </c>
      <c r="K14" s="7">
        <v>15</v>
      </c>
      <c r="L14" s="7">
        <v>15</v>
      </c>
      <c r="M14" s="7">
        <f>SUM('sem4-1'!F14:M14,'sem4-2'!E14:L14,'sem4-3'!E14:L14)</f>
        <v>481</v>
      </c>
      <c r="N14" s="22">
        <f>SUM(E14:L14,'sem4-1'!F14:M14,'sem4-2'!E14:L14)/(160+160+176)*100</f>
        <v>96.975806451612897</v>
      </c>
      <c r="O14" s="4"/>
      <c r="P14" s="21">
        <v>3</v>
      </c>
      <c r="Q14">
        <f>SUM('sem4-1'!D14:E14,'sem4-2'!D14,'sem4-3'!D14)</f>
        <v>3</v>
      </c>
      <c r="R14">
        <f t="shared" si="5"/>
        <v>96.975806451612897</v>
      </c>
    </row>
    <row r="15" spans="1:18">
      <c r="A15" s="1">
        <v>10</v>
      </c>
      <c r="B15" s="5">
        <v>312414205010</v>
      </c>
      <c r="C15" s="6" t="s">
        <v>12</v>
      </c>
      <c r="D15" s="10">
        <v>1</v>
      </c>
      <c r="E15" s="11">
        <f t="shared" si="0"/>
        <v>24</v>
      </c>
      <c r="F15" s="11">
        <f t="shared" si="1"/>
        <v>25</v>
      </c>
      <c r="G15" s="11">
        <f t="shared" si="2"/>
        <v>24</v>
      </c>
      <c r="H15" s="11">
        <f t="shared" si="3"/>
        <v>25</v>
      </c>
      <c r="I15" s="11">
        <f t="shared" si="4"/>
        <v>28</v>
      </c>
      <c r="J15" s="7">
        <v>15</v>
      </c>
      <c r="K15" s="7">
        <v>15</v>
      </c>
      <c r="L15" s="7">
        <v>15</v>
      </c>
      <c r="M15" s="7">
        <f>SUM('sem4-1'!F15:M15,'sem4-2'!E15:L15,'sem4-3'!E15:L15)</f>
        <v>486</v>
      </c>
      <c r="N15" s="22">
        <f>SUM(E15:L15,'sem4-1'!F15:M15,'sem4-2'!E15:L15)/(160+160+176)*100</f>
        <v>97.983870967741936</v>
      </c>
      <c r="O15" s="4"/>
      <c r="P15" s="21">
        <v>1</v>
      </c>
      <c r="Q15">
        <f>SUM('sem4-1'!D15:E15,'sem4-2'!D15,'sem4-3'!D15)</f>
        <v>2</v>
      </c>
      <c r="R15">
        <f t="shared" si="5"/>
        <v>97.983870967741936</v>
      </c>
    </row>
    <row r="16" spans="1:18">
      <c r="A16" s="1">
        <v>11</v>
      </c>
      <c r="B16" s="5">
        <v>312414205011</v>
      </c>
      <c r="C16" s="6" t="s">
        <v>13</v>
      </c>
      <c r="D16" s="10">
        <v>0</v>
      </c>
      <c r="E16" s="11">
        <f t="shared" si="0"/>
        <v>25</v>
      </c>
      <c r="F16" s="11">
        <f t="shared" si="1"/>
        <v>26</v>
      </c>
      <c r="G16" s="11">
        <f t="shared" si="2"/>
        <v>25</v>
      </c>
      <c r="H16" s="11">
        <f t="shared" si="3"/>
        <v>26</v>
      </c>
      <c r="I16" s="11">
        <f t="shared" si="4"/>
        <v>29</v>
      </c>
      <c r="J16" s="7">
        <v>15</v>
      </c>
      <c r="K16" s="7">
        <v>15</v>
      </c>
      <c r="L16" s="7">
        <v>15</v>
      </c>
      <c r="M16" s="7">
        <f>SUM('sem4-1'!F16:M16,'sem4-2'!E16:L16,'sem4-3'!E16:L16)</f>
        <v>481</v>
      </c>
      <c r="N16" s="22">
        <f>SUM(E16:L16,'sem4-1'!F16:M16,'sem4-2'!E16:L16)/(160+160+176)*100</f>
        <v>96.975806451612897</v>
      </c>
      <c r="O16" s="4"/>
      <c r="P16" s="21">
        <v>2</v>
      </c>
      <c r="Q16">
        <f>SUM('sem4-1'!D16:E16,'sem4-2'!D16,'sem4-3'!D16)</f>
        <v>3</v>
      </c>
      <c r="R16">
        <f t="shared" si="5"/>
        <v>96.975806451612897</v>
      </c>
    </row>
    <row r="17" spans="1:18">
      <c r="A17" s="1">
        <v>12</v>
      </c>
      <c r="B17" s="5">
        <v>312414205012</v>
      </c>
      <c r="C17" s="6" t="s">
        <v>14</v>
      </c>
      <c r="D17" s="10">
        <v>0</v>
      </c>
      <c r="E17" s="11">
        <f t="shared" si="0"/>
        <v>25</v>
      </c>
      <c r="F17" s="11">
        <f t="shared" si="1"/>
        <v>26</v>
      </c>
      <c r="G17" s="11">
        <f t="shared" si="2"/>
        <v>25</v>
      </c>
      <c r="H17" s="11">
        <f t="shared" si="3"/>
        <v>26</v>
      </c>
      <c r="I17" s="11">
        <f t="shared" si="4"/>
        <v>29</v>
      </c>
      <c r="J17" s="7">
        <v>15</v>
      </c>
      <c r="K17" s="7">
        <v>15</v>
      </c>
      <c r="L17" s="7">
        <v>15</v>
      </c>
      <c r="M17" s="7">
        <f>SUM('sem4-1'!F17:M17,'sem4-2'!E17:L17,'sem4-3'!E17:L17)</f>
        <v>491</v>
      </c>
      <c r="N17" s="22">
        <f>SUM(E17:L17,'sem4-1'!F17:M17,'sem4-2'!E17:L17)/(160+160+176)*100</f>
        <v>98.991935483870961</v>
      </c>
      <c r="O17" s="4"/>
      <c r="P17" s="21">
        <v>2</v>
      </c>
      <c r="Q17">
        <f>SUM('sem4-1'!D17:E17,'sem4-2'!D17,'sem4-3'!D17)</f>
        <v>1</v>
      </c>
      <c r="R17">
        <f t="shared" si="5"/>
        <v>98.991935483870961</v>
      </c>
    </row>
    <row r="18" spans="1:18">
      <c r="A18" s="1">
        <v>13</v>
      </c>
      <c r="B18" s="5">
        <v>312414205013</v>
      </c>
      <c r="C18" s="6" t="s">
        <v>15</v>
      </c>
      <c r="D18" s="10">
        <v>0</v>
      </c>
      <c r="E18" s="11">
        <f t="shared" si="0"/>
        <v>25</v>
      </c>
      <c r="F18" s="11">
        <f t="shared" si="1"/>
        <v>26</v>
      </c>
      <c r="G18" s="11">
        <f t="shared" si="2"/>
        <v>25</v>
      </c>
      <c r="H18" s="11">
        <f t="shared" si="3"/>
        <v>26</v>
      </c>
      <c r="I18" s="11">
        <f t="shared" si="4"/>
        <v>29</v>
      </c>
      <c r="J18" s="7">
        <v>15</v>
      </c>
      <c r="K18" s="7">
        <v>15</v>
      </c>
      <c r="L18" s="7">
        <v>15</v>
      </c>
      <c r="M18" s="7">
        <f>SUM('sem4-1'!F18:M18,'sem4-2'!E18:L18,'sem4-3'!E18:L18)</f>
        <v>491</v>
      </c>
      <c r="N18" s="22">
        <f>SUM(E18:L18,'sem4-1'!F18:M18,'sem4-2'!E18:L18)/(160+160+176)*100</f>
        <v>98.991935483870961</v>
      </c>
      <c r="O18" s="4"/>
      <c r="P18" s="21">
        <v>3</v>
      </c>
      <c r="Q18">
        <f>SUM('sem4-1'!D18:E18,'sem4-2'!D18,'sem4-3'!D18)</f>
        <v>1</v>
      </c>
      <c r="R18">
        <f t="shared" si="5"/>
        <v>98.991935483870961</v>
      </c>
    </row>
    <row r="19" spans="1:18">
      <c r="A19" s="1">
        <v>14</v>
      </c>
      <c r="B19" s="5">
        <v>312414205014</v>
      </c>
      <c r="C19" s="6" t="s">
        <v>16</v>
      </c>
      <c r="D19" s="10">
        <v>0</v>
      </c>
      <c r="E19" s="11">
        <f t="shared" si="0"/>
        <v>25</v>
      </c>
      <c r="F19" s="11">
        <f t="shared" si="1"/>
        <v>26</v>
      </c>
      <c r="G19" s="11">
        <f t="shared" si="2"/>
        <v>25</v>
      </c>
      <c r="H19" s="11">
        <f t="shared" si="3"/>
        <v>26</v>
      </c>
      <c r="I19" s="11">
        <f t="shared" si="4"/>
        <v>29</v>
      </c>
      <c r="J19" s="7">
        <v>15</v>
      </c>
      <c r="K19" s="7">
        <v>15</v>
      </c>
      <c r="L19" s="7">
        <v>15</v>
      </c>
      <c r="M19" s="7">
        <f>SUM('sem4-1'!F19:M19,'sem4-2'!E19:L19,'sem4-3'!E19:L19)</f>
        <v>491</v>
      </c>
      <c r="N19" s="22">
        <f>SUM(E19:L19,'sem4-1'!F19:M19,'sem4-2'!E19:L19)/(160+160+176)*100</f>
        <v>98.991935483870961</v>
      </c>
      <c r="O19" s="4"/>
      <c r="P19" s="21">
        <v>1</v>
      </c>
      <c r="Q19">
        <f>SUM('sem4-1'!D19:E19,'sem4-2'!D19,'sem4-3'!D19)</f>
        <v>1</v>
      </c>
      <c r="R19">
        <f t="shared" si="5"/>
        <v>98.991935483870961</v>
      </c>
    </row>
    <row r="20" spans="1:18">
      <c r="A20" s="1">
        <v>15</v>
      </c>
      <c r="B20" s="5">
        <v>312414205015</v>
      </c>
      <c r="C20" s="6" t="s">
        <v>17</v>
      </c>
      <c r="D20" s="10">
        <v>2</v>
      </c>
      <c r="E20" s="11">
        <f t="shared" si="0"/>
        <v>23</v>
      </c>
      <c r="F20" s="11">
        <f t="shared" si="1"/>
        <v>24</v>
      </c>
      <c r="G20" s="11">
        <f t="shared" si="2"/>
        <v>23</v>
      </c>
      <c r="H20" s="11">
        <f t="shared" si="3"/>
        <v>24</v>
      </c>
      <c r="I20" s="11">
        <f t="shared" si="4"/>
        <v>27</v>
      </c>
      <c r="J20" s="7">
        <v>12</v>
      </c>
      <c r="K20" s="7">
        <v>12</v>
      </c>
      <c r="L20" s="7">
        <v>12</v>
      </c>
      <c r="M20" s="7">
        <f>SUM('sem4-1'!F20:M20,'sem4-2'!E20:L20,'sem4-3'!E20:L20)</f>
        <v>467</v>
      </c>
      <c r="N20" s="22">
        <f>SUM(E20:L20,'sem4-1'!F20:M20,'sem4-2'!E20:L20)/(160+160+176)*100</f>
        <v>94.153225806451616</v>
      </c>
      <c r="O20" s="4"/>
      <c r="P20" s="21">
        <v>5</v>
      </c>
      <c r="Q20">
        <f>SUM('sem4-1'!D20:E20,'sem4-2'!D20,'sem4-3'!D20)</f>
        <v>4</v>
      </c>
      <c r="R20">
        <f t="shared" si="5"/>
        <v>94.153225806451616</v>
      </c>
    </row>
    <row r="21" spans="1:18">
      <c r="A21" s="1">
        <v>16</v>
      </c>
      <c r="B21" s="5">
        <v>312414205016</v>
      </c>
      <c r="C21" s="6" t="s">
        <v>18</v>
      </c>
      <c r="D21" s="10">
        <v>0</v>
      </c>
      <c r="E21" s="11">
        <f t="shared" si="0"/>
        <v>25</v>
      </c>
      <c r="F21" s="11">
        <f t="shared" si="1"/>
        <v>26</v>
      </c>
      <c r="G21" s="11">
        <f t="shared" si="2"/>
        <v>25</v>
      </c>
      <c r="H21" s="11">
        <f t="shared" si="3"/>
        <v>26</v>
      </c>
      <c r="I21" s="11">
        <f t="shared" si="4"/>
        <v>29</v>
      </c>
      <c r="J21" s="7">
        <v>15</v>
      </c>
      <c r="K21" s="7">
        <v>15</v>
      </c>
      <c r="L21" s="7">
        <v>15</v>
      </c>
      <c r="M21" s="7">
        <f>SUM('sem4-1'!F21:M21,'sem4-2'!E21:L21,'sem4-3'!E21:L21)</f>
        <v>496</v>
      </c>
      <c r="N21" s="22">
        <f>SUM(E21:L21,'sem4-1'!F21:M21,'sem4-2'!E21:L21)/(160+160+176)*100</f>
        <v>100</v>
      </c>
      <c r="O21" s="4"/>
      <c r="P21" s="21">
        <v>0</v>
      </c>
      <c r="Q21">
        <f>SUM('sem4-1'!D21:E21,'sem4-2'!D21,'sem4-3'!D21)</f>
        <v>0</v>
      </c>
      <c r="R21">
        <f t="shared" si="5"/>
        <v>100</v>
      </c>
    </row>
    <row r="22" spans="1:18">
      <c r="A22" s="1">
        <v>17</v>
      </c>
      <c r="B22" s="5">
        <v>312414205017</v>
      </c>
      <c r="C22" s="6" t="s">
        <v>19</v>
      </c>
      <c r="D22" s="10">
        <v>1</v>
      </c>
      <c r="E22" s="11">
        <f t="shared" si="0"/>
        <v>24</v>
      </c>
      <c r="F22" s="11">
        <f t="shared" si="1"/>
        <v>25</v>
      </c>
      <c r="G22" s="11">
        <f t="shared" si="2"/>
        <v>24</v>
      </c>
      <c r="H22" s="11">
        <f t="shared" si="3"/>
        <v>25</v>
      </c>
      <c r="I22" s="11">
        <f t="shared" si="4"/>
        <v>28</v>
      </c>
      <c r="J22" s="7">
        <v>15</v>
      </c>
      <c r="K22" s="7">
        <v>15</v>
      </c>
      <c r="L22" s="7">
        <v>15</v>
      </c>
      <c r="M22" s="7">
        <f>SUM('sem4-1'!F22:M22,'sem4-2'!E22:L22,'sem4-3'!E22:L22)</f>
        <v>481</v>
      </c>
      <c r="N22" s="22">
        <f>SUM(E22:L22,'sem4-1'!F22:M22,'sem4-2'!E22:L22)/(160+160+176)*100</f>
        <v>96.975806451612897</v>
      </c>
      <c r="O22" s="4"/>
      <c r="P22" s="21">
        <v>4</v>
      </c>
      <c r="Q22">
        <f>SUM('sem4-1'!D22:E22,'sem4-2'!D22,'sem4-3'!D22)</f>
        <v>3</v>
      </c>
      <c r="R22">
        <f t="shared" si="5"/>
        <v>96.975806451612897</v>
      </c>
    </row>
    <row r="23" spans="1:18">
      <c r="A23" s="1">
        <v>18</v>
      </c>
      <c r="B23" s="5">
        <v>312414205018</v>
      </c>
      <c r="C23" s="6" t="s">
        <v>20</v>
      </c>
      <c r="D23" s="10">
        <v>0</v>
      </c>
      <c r="E23" s="11">
        <f t="shared" si="0"/>
        <v>25</v>
      </c>
      <c r="F23" s="11">
        <f t="shared" si="1"/>
        <v>26</v>
      </c>
      <c r="G23" s="11">
        <f t="shared" si="2"/>
        <v>25</v>
      </c>
      <c r="H23" s="11">
        <f t="shared" si="3"/>
        <v>26</v>
      </c>
      <c r="I23" s="11">
        <f t="shared" si="4"/>
        <v>29</v>
      </c>
      <c r="J23" s="7">
        <v>15</v>
      </c>
      <c r="K23" s="7">
        <v>15</v>
      </c>
      <c r="L23" s="7">
        <v>15</v>
      </c>
      <c r="M23" s="7">
        <f>SUM('sem4-1'!F23:M23,'sem4-2'!E23:L23,'sem4-3'!E23:L23)</f>
        <v>486</v>
      </c>
      <c r="N23" s="22">
        <f>SUM(E23:L23,'sem4-1'!F23:M23,'sem4-2'!E23:L23)/(160+160+176)*100</f>
        <v>97.983870967741936</v>
      </c>
      <c r="O23" s="4"/>
      <c r="P23" s="21">
        <v>2</v>
      </c>
      <c r="Q23">
        <f>SUM('sem4-1'!D23:E23,'sem4-2'!D23,'sem4-3'!D23)</f>
        <v>2</v>
      </c>
      <c r="R23">
        <f t="shared" si="5"/>
        <v>97.983870967741936</v>
      </c>
    </row>
    <row r="24" spans="1:18">
      <c r="A24" s="1">
        <v>19</v>
      </c>
      <c r="B24" s="5">
        <v>312414205019</v>
      </c>
      <c r="C24" s="6" t="s">
        <v>21</v>
      </c>
      <c r="D24" s="10">
        <v>3</v>
      </c>
      <c r="E24" s="11">
        <f t="shared" si="0"/>
        <v>22</v>
      </c>
      <c r="F24" s="11">
        <f t="shared" si="1"/>
        <v>23</v>
      </c>
      <c r="G24" s="11">
        <f t="shared" si="2"/>
        <v>22</v>
      </c>
      <c r="H24" s="11">
        <f t="shared" si="3"/>
        <v>23</v>
      </c>
      <c r="I24" s="11">
        <f t="shared" si="4"/>
        <v>26</v>
      </c>
      <c r="J24" s="7">
        <v>15</v>
      </c>
      <c r="K24" s="7">
        <v>15</v>
      </c>
      <c r="L24" s="7">
        <v>15</v>
      </c>
      <c r="M24" s="7">
        <f>SUM('sem4-1'!F24:M24,'sem4-2'!E24:L24,'sem4-3'!E24:L24)</f>
        <v>465</v>
      </c>
      <c r="N24" s="22">
        <f>SUM(E24:L24,'sem4-1'!F24:M24,'sem4-2'!E24:L24)/(160+160+176)*100</f>
        <v>93.75</v>
      </c>
      <c r="O24" s="4"/>
      <c r="P24" s="21">
        <v>7</v>
      </c>
      <c r="Q24">
        <f>SUM('sem4-1'!D24:E24,'sem4-2'!D24,'sem4-3'!D24)</f>
        <v>7</v>
      </c>
      <c r="R24">
        <f t="shared" si="5"/>
        <v>93.75</v>
      </c>
    </row>
    <row r="25" spans="1:18">
      <c r="A25" s="1">
        <v>20</v>
      </c>
      <c r="B25" s="5">
        <v>312414205020</v>
      </c>
      <c r="C25" s="6" t="s">
        <v>22</v>
      </c>
      <c r="D25" s="10">
        <v>0</v>
      </c>
      <c r="E25" s="11">
        <f t="shared" si="0"/>
        <v>25</v>
      </c>
      <c r="F25" s="11">
        <f t="shared" si="1"/>
        <v>26</v>
      </c>
      <c r="G25" s="11">
        <f t="shared" si="2"/>
        <v>25</v>
      </c>
      <c r="H25" s="11">
        <f t="shared" si="3"/>
        <v>26</v>
      </c>
      <c r="I25" s="11">
        <f t="shared" si="4"/>
        <v>29</v>
      </c>
      <c r="J25" s="7">
        <v>15</v>
      </c>
      <c r="K25" s="7">
        <v>15</v>
      </c>
      <c r="L25" s="7">
        <v>15</v>
      </c>
      <c r="M25" s="7">
        <f>SUM('sem4-1'!F25:M25,'sem4-2'!E25:L25,'sem4-3'!E25:L25)</f>
        <v>486</v>
      </c>
      <c r="N25" s="22">
        <f>SUM(E25:L25,'sem4-1'!F25:M25,'sem4-2'!E25:L25)/(160+160+176)*100</f>
        <v>97.983870967741936</v>
      </c>
      <c r="O25" s="4"/>
      <c r="P25" s="21">
        <v>2</v>
      </c>
      <c r="Q25">
        <f>SUM('sem4-1'!D25:E25,'sem4-2'!D25,'sem4-3'!D25)</f>
        <v>2</v>
      </c>
      <c r="R25">
        <f t="shared" si="5"/>
        <v>97.983870967741936</v>
      </c>
    </row>
    <row r="26" spans="1:18">
      <c r="A26" s="1">
        <v>21</v>
      </c>
      <c r="B26" s="5">
        <v>312414205021</v>
      </c>
      <c r="C26" s="6" t="s">
        <v>23</v>
      </c>
      <c r="D26" s="10">
        <v>0</v>
      </c>
      <c r="E26" s="11">
        <f t="shared" si="0"/>
        <v>25</v>
      </c>
      <c r="F26" s="11">
        <f t="shared" si="1"/>
        <v>26</v>
      </c>
      <c r="G26" s="11">
        <f t="shared" si="2"/>
        <v>25</v>
      </c>
      <c r="H26" s="11">
        <f t="shared" si="3"/>
        <v>26</v>
      </c>
      <c r="I26" s="11">
        <f t="shared" si="4"/>
        <v>29</v>
      </c>
      <c r="J26" s="7">
        <v>15</v>
      </c>
      <c r="K26" s="7">
        <v>15</v>
      </c>
      <c r="L26" s="7">
        <v>15</v>
      </c>
      <c r="M26" s="7">
        <f>SUM('sem4-1'!F26:M26,'sem4-2'!E26:L26,'sem4-3'!E26:L26)</f>
        <v>491</v>
      </c>
      <c r="N26" s="22">
        <f>SUM(E26:L26,'sem4-1'!F26:M26,'sem4-2'!E26:L26)/(160+160+176)*100</f>
        <v>98.991935483870961</v>
      </c>
      <c r="O26" s="4"/>
      <c r="P26" s="21">
        <v>1</v>
      </c>
      <c r="Q26">
        <f>SUM('sem4-1'!D26:E26,'sem4-2'!D26,'sem4-3'!D26)</f>
        <v>1</v>
      </c>
      <c r="R26">
        <f t="shared" si="5"/>
        <v>98.991935483870961</v>
      </c>
    </row>
    <row r="27" spans="1:18">
      <c r="A27" s="1">
        <v>22</v>
      </c>
      <c r="B27" s="5">
        <v>312414205022</v>
      </c>
      <c r="C27" s="6" t="s">
        <v>24</v>
      </c>
      <c r="D27" s="10">
        <v>0</v>
      </c>
      <c r="E27" s="11">
        <f t="shared" si="0"/>
        <v>25</v>
      </c>
      <c r="F27" s="11">
        <f t="shared" si="1"/>
        <v>26</v>
      </c>
      <c r="G27" s="11">
        <f t="shared" si="2"/>
        <v>25</v>
      </c>
      <c r="H27" s="11">
        <f t="shared" si="3"/>
        <v>26</v>
      </c>
      <c r="I27" s="11">
        <f t="shared" si="4"/>
        <v>29</v>
      </c>
      <c r="J27" s="7">
        <v>15</v>
      </c>
      <c r="K27" s="7">
        <v>15</v>
      </c>
      <c r="L27" s="7">
        <v>15</v>
      </c>
      <c r="M27" s="7">
        <f>SUM('sem4-1'!F27:M27,'sem4-2'!E27:L27,'sem4-3'!E27:L27)</f>
        <v>495</v>
      </c>
      <c r="N27" s="22">
        <f>SUM(E27:L27,'sem4-1'!F27:M27,'sem4-2'!E27:L27)/(160+160+176)*100</f>
        <v>99.798387096774192</v>
      </c>
      <c r="O27" s="4"/>
      <c r="P27" s="21">
        <v>4</v>
      </c>
      <c r="Q27">
        <f>SUM('sem4-1'!D27:E27,'sem4-2'!D27,'sem4-3'!D27)</f>
        <v>0</v>
      </c>
      <c r="R27">
        <f t="shared" si="5"/>
        <v>99.798387096774192</v>
      </c>
    </row>
    <row r="28" spans="1:18">
      <c r="A28" s="1">
        <v>23</v>
      </c>
      <c r="B28" s="5">
        <v>312414205023</v>
      </c>
      <c r="C28" s="6" t="s">
        <v>25</v>
      </c>
      <c r="D28" s="10">
        <v>0</v>
      </c>
      <c r="E28" s="11">
        <f t="shared" si="0"/>
        <v>25</v>
      </c>
      <c r="F28" s="11">
        <f t="shared" si="1"/>
        <v>26</v>
      </c>
      <c r="G28" s="11">
        <f t="shared" si="2"/>
        <v>25</v>
      </c>
      <c r="H28" s="11">
        <f t="shared" si="3"/>
        <v>26</v>
      </c>
      <c r="I28" s="11">
        <f t="shared" si="4"/>
        <v>29</v>
      </c>
      <c r="J28" s="7">
        <v>15</v>
      </c>
      <c r="K28" s="7">
        <v>15</v>
      </c>
      <c r="L28" s="7">
        <v>15</v>
      </c>
      <c r="M28" s="7">
        <f>SUM('sem4-1'!F28:M28,'sem4-2'!E28:L28,'sem4-3'!E28:L28)</f>
        <v>477</v>
      </c>
      <c r="N28" s="22">
        <f>SUM(E28:L28,'sem4-1'!F28:M28,'sem4-2'!E28:L28)/(160+160+176)*100</f>
        <v>96.16935483870968</v>
      </c>
      <c r="O28" s="4"/>
      <c r="P28" s="21">
        <v>4</v>
      </c>
      <c r="Q28">
        <f>SUM('sem4-1'!D28:E28,'sem4-2'!D28,'sem4-3'!D28)</f>
        <v>4</v>
      </c>
      <c r="R28">
        <f t="shared" si="5"/>
        <v>96.16935483870968</v>
      </c>
    </row>
    <row r="29" spans="1:18">
      <c r="A29" s="1">
        <v>24</v>
      </c>
      <c r="B29" s="5">
        <v>312414205024</v>
      </c>
      <c r="C29" s="6" t="s">
        <v>26</v>
      </c>
      <c r="D29" s="10">
        <v>1</v>
      </c>
      <c r="E29" s="11">
        <f t="shared" si="0"/>
        <v>24</v>
      </c>
      <c r="F29" s="11">
        <f t="shared" si="1"/>
        <v>25</v>
      </c>
      <c r="G29" s="11">
        <f t="shared" si="2"/>
        <v>24</v>
      </c>
      <c r="H29" s="11">
        <f t="shared" si="3"/>
        <v>25</v>
      </c>
      <c r="I29" s="11">
        <f t="shared" si="4"/>
        <v>28</v>
      </c>
      <c r="J29" s="7">
        <v>15</v>
      </c>
      <c r="K29" s="7">
        <v>15</v>
      </c>
      <c r="L29" s="7">
        <v>15</v>
      </c>
      <c r="M29" s="7">
        <f>SUM('sem4-1'!F29:M29,'sem4-2'!E29:L29,'sem4-3'!E29:L29)</f>
        <v>481</v>
      </c>
      <c r="N29" s="22">
        <f>SUM(E29:L29,'sem4-1'!F29:M29,'sem4-2'!E29:L29)/(160+160+176)*100</f>
        <v>96.975806451612897</v>
      </c>
      <c r="O29" s="4"/>
      <c r="P29" s="21">
        <v>5</v>
      </c>
      <c r="Q29">
        <f>SUM('sem4-1'!D29:E29,'sem4-2'!D29,'sem4-3'!D29)</f>
        <v>3</v>
      </c>
      <c r="R29">
        <f t="shared" si="5"/>
        <v>96.975806451612897</v>
      </c>
    </row>
    <row r="30" spans="1:18">
      <c r="A30" s="1">
        <v>25</v>
      </c>
      <c r="B30" s="5">
        <v>312414205025</v>
      </c>
      <c r="C30" s="6" t="s">
        <v>27</v>
      </c>
      <c r="D30" s="10">
        <v>3</v>
      </c>
      <c r="E30" s="11">
        <f t="shared" si="0"/>
        <v>22</v>
      </c>
      <c r="F30" s="11">
        <f t="shared" si="1"/>
        <v>23</v>
      </c>
      <c r="G30" s="11">
        <f t="shared" si="2"/>
        <v>22</v>
      </c>
      <c r="H30" s="11">
        <f t="shared" si="3"/>
        <v>23</v>
      </c>
      <c r="I30" s="11">
        <f t="shared" si="4"/>
        <v>26</v>
      </c>
      <c r="J30" s="7">
        <v>15</v>
      </c>
      <c r="K30" s="7">
        <v>15</v>
      </c>
      <c r="L30" s="7">
        <v>15</v>
      </c>
      <c r="M30" s="7">
        <f>SUM('sem4-1'!F30:M30,'sem4-2'!E30:L30,'sem4-3'!E30:L30)</f>
        <v>473</v>
      </c>
      <c r="N30" s="22">
        <f>SUM(E30:L30,'sem4-1'!F30:M30,'sem4-2'!E30:L30)/(160+160+176)*100</f>
        <v>95.362903225806448</v>
      </c>
      <c r="O30" s="4"/>
      <c r="P30" s="21">
        <v>7</v>
      </c>
      <c r="Q30">
        <f>SUM('sem4-1'!D30:E30,'sem4-2'!D30,'sem4-3'!D30)</f>
        <v>5</v>
      </c>
      <c r="R30">
        <f t="shared" si="5"/>
        <v>95.362903225806448</v>
      </c>
    </row>
    <row r="31" spans="1:18">
      <c r="A31" s="1">
        <v>26</v>
      </c>
      <c r="B31" s="5">
        <v>312414205026</v>
      </c>
      <c r="C31" s="6" t="s">
        <v>28</v>
      </c>
      <c r="D31" s="10">
        <v>4</v>
      </c>
      <c r="E31" s="11">
        <f t="shared" si="0"/>
        <v>21</v>
      </c>
      <c r="F31" s="11">
        <f t="shared" si="1"/>
        <v>22</v>
      </c>
      <c r="G31" s="11">
        <f t="shared" si="2"/>
        <v>21</v>
      </c>
      <c r="H31" s="11">
        <f t="shared" si="3"/>
        <v>22</v>
      </c>
      <c r="I31" s="11">
        <f t="shared" si="4"/>
        <v>25</v>
      </c>
      <c r="J31" s="7">
        <v>9</v>
      </c>
      <c r="K31" s="7">
        <v>9</v>
      </c>
      <c r="L31" s="7">
        <v>9</v>
      </c>
      <c r="M31" s="7">
        <f>SUM('sem4-1'!F31:M31,'sem4-2'!E31:L31,'sem4-3'!E31:L31)</f>
        <v>453</v>
      </c>
      <c r="N31" s="22">
        <f>SUM(E31:L31,'sem4-1'!F31:M31,'sem4-2'!E31:L31)/(160+160+176)*100</f>
        <v>91.33064516129032</v>
      </c>
      <c r="O31" s="4"/>
      <c r="P31" s="21">
        <v>5</v>
      </c>
      <c r="Q31">
        <f>SUM('sem4-1'!D31:E31,'sem4-2'!D31,'sem4-3'!D31)</f>
        <v>5</v>
      </c>
      <c r="R31">
        <f t="shared" si="5"/>
        <v>91.33064516129032</v>
      </c>
    </row>
    <row r="32" spans="1:18">
      <c r="A32" s="1">
        <v>27</v>
      </c>
      <c r="B32" s="5">
        <v>312414205027</v>
      </c>
      <c r="C32" s="6" t="s">
        <v>29</v>
      </c>
      <c r="D32" s="10">
        <v>0</v>
      </c>
      <c r="E32" s="11">
        <f t="shared" si="0"/>
        <v>25</v>
      </c>
      <c r="F32" s="11">
        <f t="shared" si="1"/>
        <v>26</v>
      </c>
      <c r="G32" s="11">
        <f t="shared" si="2"/>
        <v>25</v>
      </c>
      <c r="H32" s="11">
        <f t="shared" si="3"/>
        <v>26</v>
      </c>
      <c r="I32" s="11">
        <f t="shared" si="4"/>
        <v>29</v>
      </c>
      <c r="J32" s="7">
        <v>15</v>
      </c>
      <c r="K32" s="7">
        <v>15</v>
      </c>
      <c r="L32" s="7">
        <v>15</v>
      </c>
      <c r="M32" s="7">
        <f>SUM('sem4-1'!F32:M32,'sem4-2'!E32:L32,'sem4-3'!E32:L32)</f>
        <v>491</v>
      </c>
      <c r="N32" s="22">
        <f>SUM(E32:L32,'sem4-1'!F32:M32,'sem4-2'!E32:L32)/(160+160+176)*100</f>
        <v>98.991935483870961</v>
      </c>
      <c r="O32" s="4"/>
      <c r="P32" s="21">
        <v>2</v>
      </c>
      <c r="Q32">
        <f>SUM('sem4-1'!D32:E32,'sem4-2'!D32,'sem4-3'!D32)</f>
        <v>1</v>
      </c>
      <c r="R32">
        <f t="shared" si="5"/>
        <v>98.991935483870961</v>
      </c>
    </row>
    <row r="33" spans="1:18">
      <c r="A33" s="1">
        <v>28</v>
      </c>
      <c r="B33" s="5">
        <v>312414205028</v>
      </c>
      <c r="C33" s="6" t="s">
        <v>30</v>
      </c>
      <c r="D33" s="10">
        <v>0</v>
      </c>
      <c r="E33" s="11">
        <f t="shared" si="0"/>
        <v>25</v>
      </c>
      <c r="F33" s="11">
        <f t="shared" si="1"/>
        <v>26</v>
      </c>
      <c r="G33" s="11">
        <f t="shared" si="2"/>
        <v>25</v>
      </c>
      <c r="H33" s="11">
        <f t="shared" si="3"/>
        <v>26</v>
      </c>
      <c r="I33" s="11">
        <f t="shared" si="4"/>
        <v>29</v>
      </c>
      <c r="J33" s="7">
        <v>15</v>
      </c>
      <c r="K33" s="7">
        <v>15</v>
      </c>
      <c r="L33" s="7">
        <v>15</v>
      </c>
      <c r="M33" s="7">
        <f>SUM('sem4-1'!F33:M33,'sem4-2'!E33:L33,'sem4-3'!E33:L33)</f>
        <v>496</v>
      </c>
      <c r="N33" s="22">
        <f>SUM(E33:L33,'sem4-1'!F33:M33,'sem4-2'!E33:L33)/(160+160+176)*100</f>
        <v>100</v>
      </c>
      <c r="O33" s="4"/>
      <c r="P33" s="21">
        <v>0</v>
      </c>
      <c r="Q33">
        <f>SUM('sem4-1'!D33:E33,'sem4-2'!D33,'sem4-3'!D33)</f>
        <v>0</v>
      </c>
      <c r="R33">
        <f t="shared" si="5"/>
        <v>100</v>
      </c>
    </row>
    <row r="34" spans="1:18">
      <c r="A34" s="1">
        <v>29</v>
      </c>
      <c r="B34" s="5">
        <v>312414205029</v>
      </c>
      <c r="C34" s="6" t="s">
        <v>31</v>
      </c>
      <c r="D34" s="10">
        <v>0</v>
      </c>
      <c r="E34" s="11">
        <f t="shared" si="0"/>
        <v>25</v>
      </c>
      <c r="F34" s="11">
        <f t="shared" si="1"/>
        <v>26</v>
      </c>
      <c r="G34" s="11">
        <f t="shared" si="2"/>
        <v>25</v>
      </c>
      <c r="H34" s="11">
        <f t="shared" si="3"/>
        <v>26</v>
      </c>
      <c r="I34" s="11">
        <f t="shared" si="4"/>
        <v>29</v>
      </c>
      <c r="J34" s="7">
        <v>15</v>
      </c>
      <c r="K34" s="7">
        <v>15</v>
      </c>
      <c r="L34" s="7">
        <v>15</v>
      </c>
      <c r="M34" s="7">
        <f>SUM('sem4-1'!F34:M34,'sem4-2'!E34:L34,'sem4-3'!E34:L34)</f>
        <v>496</v>
      </c>
      <c r="N34" s="22">
        <f>SUM(E34:L34,'sem4-1'!F34:M34,'sem4-2'!E34:L34)/(160+160+176)*100</f>
        <v>100</v>
      </c>
      <c r="O34" s="4"/>
      <c r="P34" s="21">
        <v>2</v>
      </c>
      <c r="Q34">
        <f>SUM('sem4-1'!D34:E34,'sem4-2'!D34,'sem4-3'!D34)</f>
        <v>0</v>
      </c>
      <c r="R34">
        <f t="shared" si="5"/>
        <v>100</v>
      </c>
    </row>
    <row r="35" spans="1:18">
      <c r="A35" s="1">
        <v>30</v>
      </c>
      <c r="B35" s="5">
        <v>312414205030</v>
      </c>
      <c r="C35" s="6" t="s">
        <v>32</v>
      </c>
      <c r="D35" s="10">
        <v>3</v>
      </c>
      <c r="E35" s="11">
        <f t="shared" si="0"/>
        <v>22</v>
      </c>
      <c r="F35" s="11">
        <f t="shared" si="1"/>
        <v>23</v>
      </c>
      <c r="G35" s="11">
        <f t="shared" si="2"/>
        <v>22</v>
      </c>
      <c r="H35" s="11">
        <f t="shared" si="3"/>
        <v>23</v>
      </c>
      <c r="I35" s="11">
        <f t="shared" si="4"/>
        <v>26</v>
      </c>
      <c r="J35" s="7">
        <v>9</v>
      </c>
      <c r="K35" s="7">
        <v>9</v>
      </c>
      <c r="L35" s="7">
        <v>9</v>
      </c>
      <c r="M35" s="7">
        <f>SUM('sem4-1'!F35:M35,'sem4-2'!E35:L35,'sem4-3'!E35:L35)</f>
        <v>448</v>
      </c>
      <c r="N35" s="22">
        <f>SUM(E35:L35,'sem4-1'!F35:M35,'sem4-2'!E35:L35)/(160+160+176)*100</f>
        <v>90.322580645161281</v>
      </c>
      <c r="O35" s="4"/>
      <c r="P35" s="21">
        <v>3</v>
      </c>
      <c r="Q35">
        <f>SUM('sem4-1'!D35:E35,'sem4-2'!D35,'sem4-3'!D35)</f>
        <v>6</v>
      </c>
      <c r="R35">
        <f t="shared" si="5"/>
        <v>90.322580645161281</v>
      </c>
    </row>
    <row r="36" spans="1:18">
      <c r="A36" s="1">
        <v>31</v>
      </c>
      <c r="B36" s="5">
        <v>312414205031</v>
      </c>
      <c r="C36" s="6" t="s">
        <v>33</v>
      </c>
      <c r="D36" s="10">
        <v>1</v>
      </c>
      <c r="E36" s="11">
        <f t="shared" si="0"/>
        <v>24</v>
      </c>
      <c r="F36" s="11">
        <f t="shared" si="1"/>
        <v>25</v>
      </c>
      <c r="G36" s="11">
        <f t="shared" si="2"/>
        <v>24</v>
      </c>
      <c r="H36" s="11">
        <f t="shared" si="3"/>
        <v>25</v>
      </c>
      <c r="I36" s="11">
        <f t="shared" si="4"/>
        <v>28</v>
      </c>
      <c r="J36" s="7">
        <v>15</v>
      </c>
      <c r="K36" s="7">
        <v>15</v>
      </c>
      <c r="L36" s="7">
        <v>15</v>
      </c>
      <c r="M36" s="7">
        <f>SUM('sem4-1'!F36:M36,'sem4-2'!E36:L36,'sem4-3'!E36:L36)</f>
        <v>481</v>
      </c>
      <c r="N36" s="22">
        <f>SUM(E36:L36,'sem4-1'!F36:M36,'sem4-2'!E36:L36)/(160+160+176)*100</f>
        <v>96.975806451612897</v>
      </c>
      <c r="O36" s="4"/>
      <c r="P36" s="21">
        <v>6</v>
      </c>
      <c r="Q36">
        <f>SUM('sem4-1'!D36:E36,'sem4-2'!D36,'sem4-3'!D36)</f>
        <v>3</v>
      </c>
      <c r="R36">
        <f t="shared" si="5"/>
        <v>96.975806451612897</v>
      </c>
    </row>
    <row r="37" spans="1:18">
      <c r="A37" s="1">
        <v>32</v>
      </c>
      <c r="B37" s="5">
        <v>312414205032</v>
      </c>
      <c r="C37" s="6" t="s">
        <v>34</v>
      </c>
      <c r="D37" s="10">
        <v>0</v>
      </c>
      <c r="E37" s="11">
        <f t="shared" si="0"/>
        <v>25</v>
      </c>
      <c r="F37" s="11">
        <f t="shared" si="1"/>
        <v>26</v>
      </c>
      <c r="G37" s="11">
        <f t="shared" si="2"/>
        <v>25</v>
      </c>
      <c r="H37" s="11">
        <f t="shared" si="3"/>
        <v>26</v>
      </c>
      <c r="I37" s="11">
        <f t="shared" si="4"/>
        <v>29</v>
      </c>
      <c r="J37" s="7">
        <v>15</v>
      </c>
      <c r="K37" s="7">
        <v>15</v>
      </c>
      <c r="L37" s="7">
        <v>15</v>
      </c>
      <c r="M37" s="7">
        <f>SUM('sem4-1'!F37:M37,'sem4-2'!E37:L37,'sem4-3'!E37:L37)</f>
        <v>486</v>
      </c>
      <c r="N37" s="22">
        <f>SUM(E37:L37,'sem4-1'!F37:M37,'sem4-2'!E37:L37)/(160+160+176)*100</f>
        <v>97.983870967741936</v>
      </c>
      <c r="O37" s="4"/>
      <c r="P37" s="21">
        <v>5</v>
      </c>
      <c r="Q37">
        <f>SUM('sem4-1'!D37:E37,'sem4-2'!D37,'sem4-3'!D37)</f>
        <v>2</v>
      </c>
      <c r="R37">
        <f t="shared" si="5"/>
        <v>97.983870967741936</v>
      </c>
    </row>
    <row r="38" spans="1:18">
      <c r="A38" s="1">
        <v>33</v>
      </c>
      <c r="B38" s="5">
        <v>312414205033</v>
      </c>
      <c r="C38" s="6" t="s">
        <v>35</v>
      </c>
      <c r="D38" s="10">
        <v>1</v>
      </c>
      <c r="E38" s="11">
        <f t="shared" si="0"/>
        <v>24</v>
      </c>
      <c r="F38" s="11">
        <f t="shared" si="1"/>
        <v>25</v>
      </c>
      <c r="G38" s="11">
        <f t="shared" si="2"/>
        <v>24</v>
      </c>
      <c r="H38" s="11">
        <f t="shared" si="3"/>
        <v>25</v>
      </c>
      <c r="I38" s="11">
        <f t="shared" si="4"/>
        <v>28</v>
      </c>
      <c r="J38" s="7">
        <v>15</v>
      </c>
      <c r="K38" s="7">
        <v>15</v>
      </c>
      <c r="L38" s="7">
        <v>15</v>
      </c>
      <c r="M38" s="7">
        <f>SUM('sem4-1'!F38:M38,'sem4-2'!E38:L38,'sem4-3'!E38:L38)</f>
        <v>486</v>
      </c>
      <c r="N38" s="22">
        <f>SUM(E38:L38,'sem4-1'!F38:M38,'sem4-2'!E38:L38)/(160+160+176)*100</f>
        <v>97.983870967741936</v>
      </c>
      <c r="O38" s="4"/>
      <c r="P38" s="21">
        <v>2</v>
      </c>
      <c r="Q38">
        <f>SUM('sem4-1'!D38:E38,'sem4-2'!D38,'sem4-3'!D38)</f>
        <v>2</v>
      </c>
      <c r="R38">
        <f t="shared" si="5"/>
        <v>97.983870967741936</v>
      </c>
    </row>
    <row r="39" spans="1:18">
      <c r="A39" s="1">
        <v>34</v>
      </c>
      <c r="B39" s="5">
        <v>312414205034</v>
      </c>
      <c r="C39" s="6" t="s">
        <v>36</v>
      </c>
      <c r="D39" s="10">
        <v>0</v>
      </c>
      <c r="E39" s="11">
        <f t="shared" si="0"/>
        <v>25</v>
      </c>
      <c r="F39" s="11">
        <f t="shared" si="1"/>
        <v>26</v>
      </c>
      <c r="G39" s="11">
        <f t="shared" si="2"/>
        <v>25</v>
      </c>
      <c r="H39" s="11">
        <f t="shared" si="3"/>
        <v>26</v>
      </c>
      <c r="I39" s="11">
        <f t="shared" si="4"/>
        <v>29</v>
      </c>
      <c r="J39" s="7">
        <v>15</v>
      </c>
      <c r="K39" s="7">
        <v>15</v>
      </c>
      <c r="L39" s="7">
        <v>15</v>
      </c>
      <c r="M39" s="7">
        <f>SUM('sem4-1'!F39:M39,'sem4-2'!E39:L39,'sem4-3'!E39:L39)</f>
        <v>491</v>
      </c>
      <c r="N39" s="22">
        <f>SUM(E39:L39,'sem4-1'!F39:M39,'sem4-2'!E39:L39)/(160+160+176)*100</f>
        <v>98.991935483870961</v>
      </c>
      <c r="O39" s="4"/>
      <c r="P39" s="21">
        <v>2</v>
      </c>
      <c r="Q39">
        <f>SUM('sem4-1'!D39:E39,'sem4-2'!D39,'sem4-3'!D39)</f>
        <v>1</v>
      </c>
      <c r="R39">
        <f t="shared" si="5"/>
        <v>98.991935483870961</v>
      </c>
    </row>
    <row r="40" spans="1:18">
      <c r="A40" s="1">
        <v>35</v>
      </c>
      <c r="B40" s="5">
        <v>312414205035</v>
      </c>
      <c r="C40" s="6" t="s">
        <v>37</v>
      </c>
      <c r="D40" s="10">
        <v>0</v>
      </c>
      <c r="E40" s="11">
        <f t="shared" si="0"/>
        <v>25</v>
      </c>
      <c r="F40" s="11">
        <f t="shared" si="1"/>
        <v>26</v>
      </c>
      <c r="G40" s="11">
        <f t="shared" si="2"/>
        <v>25</v>
      </c>
      <c r="H40" s="11">
        <f t="shared" si="3"/>
        <v>26</v>
      </c>
      <c r="I40" s="11">
        <f t="shared" si="4"/>
        <v>29</v>
      </c>
      <c r="J40" s="7">
        <v>15</v>
      </c>
      <c r="K40" s="7">
        <v>15</v>
      </c>
      <c r="L40" s="7">
        <v>15</v>
      </c>
      <c r="M40" s="7">
        <f>SUM('sem4-1'!F40:M40,'sem4-2'!E40:L40,'sem4-3'!E40:L40)</f>
        <v>486</v>
      </c>
      <c r="N40" s="22">
        <f>SUM(E40:L40,'sem4-1'!F40:M40,'sem4-2'!E40:L40)/(160+160+176)*100</f>
        <v>97.983870967741936</v>
      </c>
      <c r="O40" s="4"/>
      <c r="P40" s="21">
        <v>2</v>
      </c>
      <c r="Q40">
        <f>SUM('sem4-1'!D40:E40,'sem4-2'!D40,'sem4-3'!D40)</f>
        <v>2</v>
      </c>
      <c r="R40">
        <f t="shared" si="5"/>
        <v>97.983870967741936</v>
      </c>
    </row>
    <row r="41" spans="1:18">
      <c r="A41" s="1">
        <v>36</v>
      </c>
      <c r="B41" s="5">
        <v>312414205036</v>
      </c>
      <c r="C41" s="6" t="s">
        <v>38</v>
      </c>
      <c r="D41" s="10">
        <v>1</v>
      </c>
      <c r="E41" s="11">
        <f t="shared" si="0"/>
        <v>24</v>
      </c>
      <c r="F41" s="11">
        <f t="shared" si="1"/>
        <v>25</v>
      </c>
      <c r="G41" s="11">
        <f t="shared" si="2"/>
        <v>24</v>
      </c>
      <c r="H41" s="11">
        <f t="shared" si="3"/>
        <v>25</v>
      </c>
      <c r="I41" s="11">
        <f t="shared" si="4"/>
        <v>28</v>
      </c>
      <c r="J41" s="7">
        <v>15</v>
      </c>
      <c r="K41" s="7">
        <v>15</v>
      </c>
      <c r="L41" s="7">
        <v>15</v>
      </c>
      <c r="M41" s="7">
        <f>SUM('sem4-1'!F41:M41,'sem4-2'!E41:L41,'sem4-3'!E41:L41)</f>
        <v>470</v>
      </c>
      <c r="N41" s="22">
        <f>SUM(E41:L41,'sem4-1'!F41:M41,'sem4-2'!E41:L41)/(160+160+176)*100</f>
        <v>94.758064516129039</v>
      </c>
      <c r="O41" s="4"/>
      <c r="P41" s="21">
        <v>6</v>
      </c>
      <c r="Q41">
        <f>SUM('sem4-1'!D41:E41,'sem4-2'!D41,'sem4-3'!D41)</f>
        <v>6</v>
      </c>
      <c r="R41">
        <f t="shared" si="5"/>
        <v>94.758064516129039</v>
      </c>
    </row>
    <row r="42" spans="1:18">
      <c r="A42" s="1">
        <v>37</v>
      </c>
      <c r="B42" s="5">
        <v>312414205037</v>
      </c>
      <c r="C42" s="6" t="s">
        <v>39</v>
      </c>
      <c r="D42" s="10">
        <v>2</v>
      </c>
      <c r="E42" s="11">
        <f t="shared" si="0"/>
        <v>23</v>
      </c>
      <c r="F42" s="11">
        <f t="shared" si="1"/>
        <v>24</v>
      </c>
      <c r="G42" s="11">
        <f t="shared" si="2"/>
        <v>23</v>
      </c>
      <c r="H42" s="11">
        <f t="shared" si="3"/>
        <v>24</v>
      </c>
      <c r="I42" s="11">
        <f t="shared" si="4"/>
        <v>27</v>
      </c>
      <c r="J42" s="7">
        <v>12</v>
      </c>
      <c r="K42" s="7">
        <v>12</v>
      </c>
      <c r="L42" s="7">
        <v>12</v>
      </c>
      <c r="M42" s="7">
        <f>SUM('sem4-1'!F42:M42,'sem4-2'!E42:L42,'sem4-3'!E42:L42)</f>
        <v>457</v>
      </c>
      <c r="N42" s="22">
        <f>SUM(E42:L42,'sem4-1'!F42:M42,'sem4-2'!E42:L42)/(160+160+176)*100</f>
        <v>92.137096774193552</v>
      </c>
      <c r="O42" s="4"/>
      <c r="P42" s="21">
        <v>4</v>
      </c>
      <c r="Q42">
        <f>SUM('sem4-1'!D42:E42,'sem4-2'!D42,'sem4-3'!D42)</f>
        <v>6</v>
      </c>
      <c r="R42">
        <f t="shared" si="5"/>
        <v>92.137096774193552</v>
      </c>
    </row>
    <row r="43" spans="1:18">
      <c r="A43" s="1">
        <v>38</v>
      </c>
      <c r="B43" s="5">
        <v>312414205038</v>
      </c>
      <c r="C43" s="6" t="s">
        <v>40</v>
      </c>
      <c r="D43" s="10">
        <v>0</v>
      </c>
      <c r="E43" s="11">
        <f t="shared" si="0"/>
        <v>25</v>
      </c>
      <c r="F43" s="11">
        <f t="shared" si="1"/>
        <v>26</v>
      </c>
      <c r="G43" s="11">
        <f t="shared" si="2"/>
        <v>25</v>
      </c>
      <c r="H43" s="11">
        <f t="shared" si="3"/>
        <v>26</v>
      </c>
      <c r="I43" s="11">
        <f t="shared" si="4"/>
        <v>29</v>
      </c>
      <c r="J43" s="7">
        <v>15</v>
      </c>
      <c r="K43" s="7">
        <v>15</v>
      </c>
      <c r="L43" s="7">
        <v>15</v>
      </c>
      <c r="M43" s="7">
        <f>SUM('sem4-1'!F43:M43,'sem4-2'!E43:L43,'sem4-3'!E43:L43)</f>
        <v>496</v>
      </c>
      <c r="N43" s="22">
        <f>SUM(E43:L43,'sem4-1'!F43:M43,'sem4-2'!E43:L43)/(160+160+176)*100</f>
        <v>100</v>
      </c>
      <c r="O43" s="4"/>
      <c r="P43" s="21">
        <v>0</v>
      </c>
      <c r="Q43">
        <f>SUM('sem4-1'!D43:E43,'sem4-2'!D43,'sem4-3'!D43)</f>
        <v>0</v>
      </c>
      <c r="R43">
        <f t="shared" si="5"/>
        <v>100</v>
      </c>
    </row>
    <row r="44" spans="1:18">
      <c r="A44" s="1">
        <v>39</v>
      </c>
      <c r="B44" s="5">
        <v>312414205039</v>
      </c>
      <c r="C44" s="6" t="s">
        <v>41</v>
      </c>
      <c r="D44" s="10">
        <v>0</v>
      </c>
      <c r="E44" s="11">
        <f t="shared" si="0"/>
        <v>25</v>
      </c>
      <c r="F44" s="11">
        <f t="shared" si="1"/>
        <v>26</v>
      </c>
      <c r="G44" s="11">
        <f t="shared" si="2"/>
        <v>25</v>
      </c>
      <c r="H44" s="11">
        <f t="shared" si="3"/>
        <v>26</v>
      </c>
      <c r="I44" s="11">
        <f t="shared" si="4"/>
        <v>29</v>
      </c>
      <c r="J44" s="7">
        <v>15</v>
      </c>
      <c r="K44" s="7">
        <v>15</v>
      </c>
      <c r="L44" s="7">
        <v>15</v>
      </c>
      <c r="M44" s="7">
        <f>SUM('sem4-1'!F44:M44,'sem4-2'!E44:L44,'sem4-3'!E44:L44)</f>
        <v>486</v>
      </c>
      <c r="N44" s="22">
        <f>SUM(E44:L44,'sem4-1'!F44:M44,'sem4-2'!E44:L44)/(160+160+176)*100</f>
        <v>97.983870967741936</v>
      </c>
      <c r="O44" s="4"/>
      <c r="P44" s="21">
        <v>2</v>
      </c>
      <c r="Q44">
        <f>SUM('sem4-1'!D44:E44,'sem4-2'!D44,'sem4-3'!D44)</f>
        <v>2</v>
      </c>
      <c r="R44">
        <f t="shared" si="5"/>
        <v>97.983870967741936</v>
      </c>
    </row>
    <row r="45" spans="1:18">
      <c r="A45" s="1">
        <v>40</v>
      </c>
      <c r="B45" s="5">
        <v>312414205040</v>
      </c>
      <c r="C45" s="6" t="s">
        <v>42</v>
      </c>
      <c r="D45" s="10">
        <v>2</v>
      </c>
      <c r="E45" s="11">
        <f t="shared" si="0"/>
        <v>23</v>
      </c>
      <c r="F45" s="11">
        <f t="shared" si="1"/>
        <v>24</v>
      </c>
      <c r="G45" s="11">
        <f t="shared" si="2"/>
        <v>23</v>
      </c>
      <c r="H45" s="11">
        <f t="shared" si="3"/>
        <v>24</v>
      </c>
      <c r="I45" s="11">
        <f t="shared" si="4"/>
        <v>27</v>
      </c>
      <c r="J45" s="7">
        <v>15</v>
      </c>
      <c r="K45" s="7">
        <v>15</v>
      </c>
      <c r="L45" s="7">
        <v>15</v>
      </c>
      <c r="M45" s="7">
        <f>SUM('sem4-1'!F45:M45,'sem4-2'!E45:L45,'sem4-3'!E45:L45)</f>
        <v>472</v>
      </c>
      <c r="N45" s="22">
        <f>SUM(E45:L45,'sem4-1'!F45:M45,'sem4-2'!E45:L45)/(160+160+176)*100</f>
        <v>95.161290322580655</v>
      </c>
      <c r="O45" s="4"/>
      <c r="P45" s="21">
        <v>5</v>
      </c>
      <c r="Q45">
        <f>SUM('sem4-1'!D45:E45,'sem4-2'!D45,'sem4-3'!D45)</f>
        <v>5</v>
      </c>
      <c r="R45">
        <f t="shared" si="5"/>
        <v>95.161290322580655</v>
      </c>
    </row>
    <row r="46" spans="1:18">
      <c r="A46" s="1">
        <v>41</v>
      </c>
      <c r="B46" s="5">
        <v>312414205041</v>
      </c>
      <c r="C46" s="6" t="s">
        <v>43</v>
      </c>
      <c r="D46" s="10">
        <v>1</v>
      </c>
      <c r="E46" s="11">
        <f t="shared" si="0"/>
        <v>24</v>
      </c>
      <c r="F46" s="11">
        <f t="shared" si="1"/>
        <v>25</v>
      </c>
      <c r="G46" s="11">
        <f t="shared" si="2"/>
        <v>24</v>
      </c>
      <c r="H46" s="11">
        <f t="shared" si="3"/>
        <v>25</v>
      </c>
      <c r="I46" s="11">
        <f t="shared" si="4"/>
        <v>28</v>
      </c>
      <c r="J46" s="7">
        <v>15</v>
      </c>
      <c r="K46" s="7">
        <v>15</v>
      </c>
      <c r="L46" s="7">
        <v>15</v>
      </c>
      <c r="M46" s="7">
        <f>SUM('sem4-1'!F46:M46,'sem4-2'!E46:L46,'sem4-3'!E46:L46)</f>
        <v>476</v>
      </c>
      <c r="N46" s="22">
        <f>SUM(E46:L46,'sem4-1'!F46:M46,'sem4-2'!E46:L46)/(160+160+176)*100</f>
        <v>95.967741935483872</v>
      </c>
      <c r="O46" s="4"/>
      <c r="P46" s="21">
        <v>4</v>
      </c>
      <c r="Q46">
        <f>SUM('sem4-1'!D46:E46,'sem4-2'!D46,'sem4-3'!D46)</f>
        <v>4</v>
      </c>
      <c r="R46">
        <f t="shared" si="5"/>
        <v>95.967741935483872</v>
      </c>
    </row>
    <row r="47" spans="1:18">
      <c r="A47" s="1">
        <v>42</v>
      </c>
      <c r="B47" s="5">
        <v>312414205042</v>
      </c>
      <c r="C47" s="6" t="s">
        <v>44</v>
      </c>
      <c r="D47" s="10">
        <v>3</v>
      </c>
      <c r="E47" s="11">
        <f t="shared" si="0"/>
        <v>22</v>
      </c>
      <c r="F47" s="11">
        <f t="shared" si="1"/>
        <v>23</v>
      </c>
      <c r="G47" s="11">
        <f t="shared" si="2"/>
        <v>22</v>
      </c>
      <c r="H47" s="11">
        <f t="shared" si="3"/>
        <v>23</v>
      </c>
      <c r="I47" s="11">
        <f t="shared" si="4"/>
        <v>26</v>
      </c>
      <c r="J47" s="7">
        <v>9</v>
      </c>
      <c r="K47" s="7">
        <v>9</v>
      </c>
      <c r="L47" s="7">
        <v>9</v>
      </c>
      <c r="M47" s="7">
        <f>SUM('sem4-1'!F47:M47,'sem4-2'!E47:L47,'sem4-3'!E47:L47)</f>
        <v>458</v>
      </c>
      <c r="N47" s="22">
        <f>SUM(E47:L47,'sem4-1'!F47:M47,'sem4-2'!E47:L47)/(160+160+176)*100</f>
        <v>92.338709677419345</v>
      </c>
      <c r="O47" s="4"/>
      <c r="P47" s="21">
        <v>4</v>
      </c>
      <c r="Q47">
        <f>SUM('sem4-1'!D47:E47,'sem4-2'!D47,'sem4-3'!D47)</f>
        <v>4</v>
      </c>
      <c r="R47">
        <f t="shared" si="5"/>
        <v>92.338709677419345</v>
      </c>
    </row>
    <row r="48" spans="1:18">
      <c r="A48" s="1">
        <v>43</v>
      </c>
      <c r="B48" s="5">
        <v>312414205043</v>
      </c>
      <c r="C48" s="6" t="s">
        <v>45</v>
      </c>
      <c r="D48" s="10">
        <v>2</v>
      </c>
      <c r="E48" s="11">
        <f t="shared" si="0"/>
        <v>23</v>
      </c>
      <c r="F48" s="11">
        <f t="shared" si="1"/>
        <v>24</v>
      </c>
      <c r="G48" s="11">
        <f t="shared" si="2"/>
        <v>23</v>
      </c>
      <c r="H48" s="11">
        <f t="shared" si="3"/>
        <v>24</v>
      </c>
      <c r="I48" s="11">
        <f t="shared" si="4"/>
        <v>27</v>
      </c>
      <c r="J48" s="7">
        <v>15</v>
      </c>
      <c r="K48" s="7">
        <v>15</v>
      </c>
      <c r="L48" s="7">
        <v>15</v>
      </c>
      <c r="M48" s="7">
        <f>SUM('sem4-1'!F48:M48,'sem4-2'!E48:L48,'sem4-3'!E48:L48)</f>
        <v>471</v>
      </c>
      <c r="N48" s="22">
        <f>SUM(E48:L48,'sem4-1'!F48:M48,'sem4-2'!E48:L48)/(160+160+176)*100</f>
        <v>94.959677419354833</v>
      </c>
      <c r="O48" s="4"/>
      <c r="P48" s="21">
        <v>5</v>
      </c>
      <c r="Q48">
        <f>SUM('sem4-1'!D48:E48,'sem4-2'!D48,'sem4-3'!D48)</f>
        <v>5</v>
      </c>
      <c r="R48">
        <f t="shared" si="5"/>
        <v>94.959677419354833</v>
      </c>
    </row>
    <row r="49" spans="1:18">
      <c r="A49" s="1">
        <v>44</v>
      </c>
      <c r="B49" s="5">
        <v>312414205044</v>
      </c>
      <c r="C49" s="6" t="s">
        <v>46</v>
      </c>
      <c r="D49" s="10">
        <v>0</v>
      </c>
      <c r="E49" s="11">
        <f t="shared" si="0"/>
        <v>25</v>
      </c>
      <c r="F49" s="11">
        <f t="shared" si="1"/>
        <v>26</v>
      </c>
      <c r="G49" s="11">
        <f t="shared" si="2"/>
        <v>25</v>
      </c>
      <c r="H49" s="11">
        <f t="shared" si="3"/>
        <v>26</v>
      </c>
      <c r="I49" s="11">
        <f t="shared" si="4"/>
        <v>29</v>
      </c>
      <c r="J49" s="7">
        <v>15</v>
      </c>
      <c r="K49" s="7">
        <v>15</v>
      </c>
      <c r="L49" s="7">
        <v>15</v>
      </c>
      <c r="M49" s="7">
        <f>SUM('sem4-1'!F49:M49,'sem4-2'!E49:L49,'sem4-3'!E49:L49)</f>
        <v>486</v>
      </c>
      <c r="N49" s="22">
        <f>SUM(E49:L49,'sem4-1'!F49:M49,'sem4-2'!E49:L49)/(160+160+176)*100</f>
        <v>97.983870967741936</v>
      </c>
      <c r="O49" s="4"/>
      <c r="P49" s="21">
        <v>2</v>
      </c>
      <c r="Q49">
        <f>SUM('sem4-1'!D49:E49,'sem4-2'!D49,'sem4-3'!D49)</f>
        <v>2</v>
      </c>
      <c r="R49">
        <f t="shared" si="5"/>
        <v>97.983870967741936</v>
      </c>
    </row>
    <row r="50" spans="1:18">
      <c r="A50" s="1">
        <v>45</v>
      </c>
      <c r="B50" s="5">
        <v>312414205045</v>
      </c>
      <c r="C50" s="6" t="s">
        <v>47</v>
      </c>
      <c r="D50" s="10">
        <v>0</v>
      </c>
      <c r="E50" s="11">
        <f t="shared" si="0"/>
        <v>25</v>
      </c>
      <c r="F50" s="11">
        <f t="shared" si="1"/>
        <v>26</v>
      </c>
      <c r="G50" s="11">
        <f t="shared" si="2"/>
        <v>25</v>
      </c>
      <c r="H50" s="11">
        <f t="shared" si="3"/>
        <v>26</v>
      </c>
      <c r="I50" s="11">
        <f t="shared" si="4"/>
        <v>29</v>
      </c>
      <c r="J50" s="7">
        <v>15</v>
      </c>
      <c r="K50" s="7">
        <v>15</v>
      </c>
      <c r="L50" s="7">
        <v>15</v>
      </c>
      <c r="M50" s="7">
        <f>SUM('sem4-1'!F50:M50,'sem4-2'!E50:L50,'sem4-3'!E50:L50)</f>
        <v>491</v>
      </c>
      <c r="N50" s="22">
        <f>SUM(E50:L50,'sem4-1'!F50:M50,'sem4-2'!E50:L50)/(160+160+176)*100</f>
        <v>98.991935483870961</v>
      </c>
      <c r="O50" s="4"/>
      <c r="P50" s="21">
        <v>3</v>
      </c>
      <c r="Q50">
        <f>SUM('sem4-1'!D50:E50,'sem4-2'!D50,'sem4-3'!D50)</f>
        <v>1</v>
      </c>
      <c r="R50">
        <f t="shared" si="5"/>
        <v>98.991935483870961</v>
      </c>
    </row>
    <row r="51" spans="1:18">
      <c r="A51" s="1">
        <v>46</v>
      </c>
      <c r="B51" s="5">
        <v>312414205046</v>
      </c>
      <c r="C51" s="6" t="s">
        <v>48</v>
      </c>
      <c r="D51" s="10">
        <v>0</v>
      </c>
      <c r="E51" s="11">
        <f t="shared" si="0"/>
        <v>25</v>
      </c>
      <c r="F51" s="11">
        <f t="shared" si="1"/>
        <v>26</v>
      </c>
      <c r="G51" s="11">
        <f t="shared" si="2"/>
        <v>25</v>
      </c>
      <c r="H51" s="11">
        <f t="shared" si="3"/>
        <v>26</v>
      </c>
      <c r="I51" s="11">
        <f t="shared" si="4"/>
        <v>29</v>
      </c>
      <c r="J51" s="7">
        <v>15</v>
      </c>
      <c r="K51" s="7">
        <v>15</v>
      </c>
      <c r="L51" s="7">
        <v>15</v>
      </c>
      <c r="M51" s="7">
        <f>SUM('sem4-1'!F51:M51,'sem4-2'!E51:L51,'sem4-3'!E51:L51)</f>
        <v>471</v>
      </c>
      <c r="N51" s="22">
        <f>SUM(E51:L51,'sem4-1'!F51:M51,'sem4-2'!E51:L51)/(160+160+176)*100</f>
        <v>94.959677419354833</v>
      </c>
      <c r="O51" s="4"/>
      <c r="P51" s="21">
        <v>5</v>
      </c>
      <c r="Q51">
        <f>SUM('sem4-1'!D51:E51,'sem4-2'!D51,'sem4-3'!D51)</f>
        <v>5</v>
      </c>
      <c r="R51">
        <f t="shared" si="5"/>
        <v>94.959677419354833</v>
      </c>
    </row>
    <row r="52" spans="1:18">
      <c r="A52" s="1">
        <v>47</v>
      </c>
      <c r="B52" s="5">
        <v>312414205047</v>
      </c>
      <c r="C52" s="6" t="s">
        <v>49</v>
      </c>
      <c r="D52" s="10">
        <v>1</v>
      </c>
      <c r="E52" s="11">
        <f t="shared" si="0"/>
        <v>24</v>
      </c>
      <c r="F52" s="11">
        <f t="shared" si="1"/>
        <v>25</v>
      </c>
      <c r="G52" s="11">
        <f t="shared" si="2"/>
        <v>24</v>
      </c>
      <c r="H52" s="11">
        <f t="shared" si="3"/>
        <v>25</v>
      </c>
      <c r="I52" s="11">
        <f t="shared" si="4"/>
        <v>28</v>
      </c>
      <c r="J52" s="7">
        <v>15</v>
      </c>
      <c r="K52" s="7">
        <v>15</v>
      </c>
      <c r="L52" s="7">
        <v>15</v>
      </c>
      <c r="M52" s="7">
        <f>SUM('sem4-1'!F52:M52,'sem4-2'!E52:L52,'sem4-3'!E52:L52)</f>
        <v>476</v>
      </c>
      <c r="N52" s="22">
        <f>SUM(E52:L52,'sem4-1'!F52:M52,'sem4-2'!E52:L52)/(160+160+176)*100</f>
        <v>95.967741935483872</v>
      </c>
      <c r="O52" s="4"/>
      <c r="P52" s="21">
        <v>5</v>
      </c>
      <c r="Q52">
        <f>SUM('sem4-1'!D52:E52,'sem4-2'!D52,'sem4-3'!D52)</f>
        <v>4</v>
      </c>
      <c r="R52">
        <f t="shared" si="5"/>
        <v>95.967741935483872</v>
      </c>
    </row>
    <row r="53" spans="1:18">
      <c r="A53" s="1">
        <v>48</v>
      </c>
      <c r="B53" s="5">
        <v>312414205048</v>
      </c>
      <c r="C53" s="6" t="s">
        <v>50</v>
      </c>
      <c r="D53" s="10">
        <v>2</v>
      </c>
      <c r="E53" s="11">
        <f t="shared" si="0"/>
        <v>23</v>
      </c>
      <c r="F53" s="11">
        <f t="shared" si="1"/>
        <v>24</v>
      </c>
      <c r="G53" s="11">
        <f t="shared" si="2"/>
        <v>23</v>
      </c>
      <c r="H53" s="11">
        <f t="shared" si="3"/>
        <v>24</v>
      </c>
      <c r="I53" s="11">
        <f t="shared" si="4"/>
        <v>27</v>
      </c>
      <c r="J53" s="7">
        <v>15</v>
      </c>
      <c r="K53" s="7">
        <v>15</v>
      </c>
      <c r="L53" s="7">
        <v>15</v>
      </c>
      <c r="M53" s="7">
        <f>SUM('sem4-1'!F53:M53,'sem4-2'!E53:L53,'sem4-3'!E53:L53)</f>
        <v>471</v>
      </c>
      <c r="N53" s="22">
        <f>SUM(E53:L53,'sem4-1'!F53:M53,'sem4-2'!E53:L53)/(160+160+176)*100</f>
        <v>94.959677419354833</v>
      </c>
      <c r="O53" s="4"/>
      <c r="P53" s="21">
        <v>5</v>
      </c>
      <c r="Q53">
        <f>SUM('sem4-1'!D53:E53,'sem4-2'!D53,'sem4-3'!D53)</f>
        <v>5</v>
      </c>
      <c r="R53">
        <f t="shared" si="5"/>
        <v>94.959677419354833</v>
      </c>
    </row>
    <row r="54" spans="1:18">
      <c r="A54" s="1">
        <v>49</v>
      </c>
      <c r="B54" s="5">
        <v>312414205049</v>
      </c>
      <c r="C54" s="6" t="s">
        <v>51</v>
      </c>
      <c r="D54" s="10">
        <v>1</v>
      </c>
      <c r="E54" s="11">
        <f t="shared" si="0"/>
        <v>24</v>
      </c>
      <c r="F54" s="11">
        <f t="shared" si="1"/>
        <v>25</v>
      </c>
      <c r="G54" s="11">
        <f t="shared" si="2"/>
        <v>24</v>
      </c>
      <c r="H54" s="11">
        <f t="shared" si="3"/>
        <v>25</v>
      </c>
      <c r="I54" s="11">
        <f t="shared" si="4"/>
        <v>28</v>
      </c>
      <c r="J54" s="7">
        <v>15</v>
      </c>
      <c r="K54" s="7">
        <v>15</v>
      </c>
      <c r="L54" s="7">
        <v>15</v>
      </c>
      <c r="M54" s="7">
        <f>SUM('sem4-1'!F54:M54,'sem4-2'!E54:L54,'sem4-3'!E54:L54)</f>
        <v>486</v>
      </c>
      <c r="N54" s="22">
        <f>SUM(E54:L54,'sem4-1'!F54:M54,'sem4-2'!E54:L54)/(160+160+176)*100</f>
        <v>97.983870967741936</v>
      </c>
      <c r="O54" s="4"/>
      <c r="P54" s="21">
        <v>2</v>
      </c>
      <c r="Q54">
        <f>SUM('sem4-1'!D54:E54,'sem4-2'!D54,'sem4-3'!D54)</f>
        <v>2</v>
      </c>
      <c r="R54">
        <f t="shared" si="5"/>
        <v>97.983870967741936</v>
      </c>
    </row>
    <row r="55" spans="1:18">
      <c r="A55" s="1">
        <v>50</v>
      </c>
      <c r="B55" s="5">
        <v>312414205050</v>
      </c>
      <c r="C55" s="6" t="s">
        <v>52</v>
      </c>
      <c r="D55" s="10">
        <v>1</v>
      </c>
      <c r="E55" s="11">
        <f t="shared" si="0"/>
        <v>24</v>
      </c>
      <c r="F55" s="11">
        <f t="shared" si="1"/>
        <v>25</v>
      </c>
      <c r="G55" s="11">
        <f t="shared" si="2"/>
        <v>24</v>
      </c>
      <c r="H55" s="11">
        <f t="shared" si="3"/>
        <v>25</v>
      </c>
      <c r="I55" s="11">
        <f t="shared" si="4"/>
        <v>28</v>
      </c>
      <c r="J55" s="7">
        <v>15</v>
      </c>
      <c r="K55" s="7">
        <v>15</v>
      </c>
      <c r="L55" s="7">
        <v>15</v>
      </c>
      <c r="M55" s="7">
        <f>SUM('sem4-1'!F55:M55,'sem4-2'!E55:L55,'sem4-3'!E55:L55)</f>
        <v>491</v>
      </c>
      <c r="N55" s="22">
        <f>SUM(E55:L55,'sem4-1'!F55:M55,'sem4-2'!E55:L55)/(160+160+176)*100</f>
        <v>98.991935483870961</v>
      </c>
      <c r="O55" s="4"/>
      <c r="P55" s="21">
        <v>2</v>
      </c>
      <c r="Q55">
        <f>SUM('sem4-1'!D55:E55,'sem4-2'!D55,'sem4-3'!D55)</f>
        <v>1</v>
      </c>
      <c r="R55">
        <f t="shared" si="5"/>
        <v>98.991935483870961</v>
      </c>
    </row>
    <row r="56" spans="1:18">
      <c r="A56" s="1">
        <v>51</v>
      </c>
      <c r="B56" s="5">
        <v>312414205051</v>
      </c>
      <c r="C56" s="6" t="s">
        <v>53</v>
      </c>
      <c r="D56" s="10">
        <v>0</v>
      </c>
      <c r="E56" s="11">
        <f t="shared" si="0"/>
        <v>25</v>
      </c>
      <c r="F56" s="11">
        <f t="shared" si="1"/>
        <v>26</v>
      </c>
      <c r="G56" s="11">
        <f t="shared" si="2"/>
        <v>25</v>
      </c>
      <c r="H56" s="11">
        <f t="shared" si="3"/>
        <v>26</v>
      </c>
      <c r="I56" s="11">
        <f t="shared" si="4"/>
        <v>29</v>
      </c>
      <c r="J56" s="7">
        <v>15</v>
      </c>
      <c r="K56" s="7">
        <v>15</v>
      </c>
      <c r="L56" s="7">
        <v>15</v>
      </c>
      <c r="M56" s="7">
        <f>SUM('sem4-1'!F56:M56,'sem4-2'!E56:L56,'sem4-3'!E56:L56)</f>
        <v>471</v>
      </c>
      <c r="N56" s="22">
        <f>SUM(E56:L56,'sem4-1'!F56:M56,'sem4-2'!E56:L56)/(160+160+176)*100</f>
        <v>94.959677419354833</v>
      </c>
      <c r="O56" s="4"/>
      <c r="P56" s="21">
        <v>5</v>
      </c>
      <c r="Q56">
        <f>SUM('sem4-1'!D56:E56,'sem4-2'!D56,'sem4-3'!D56)</f>
        <v>5</v>
      </c>
      <c r="R56">
        <f t="shared" si="5"/>
        <v>94.959677419354833</v>
      </c>
    </row>
    <row r="57" spans="1:18">
      <c r="A57" s="1">
        <v>52</v>
      </c>
      <c r="B57" s="5">
        <v>312414205053</v>
      </c>
      <c r="C57" s="6" t="s">
        <v>54</v>
      </c>
      <c r="D57" s="10">
        <v>2</v>
      </c>
      <c r="E57" s="11">
        <f t="shared" si="0"/>
        <v>23</v>
      </c>
      <c r="F57" s="11">
        <f t="shared" si="1"/>
        <v>24</v>
      </c>
      <c r="G57" s="11">
        <f t="shared" si="2"/>
        <v>23</v>
      </c>
      <c r="H57" s="11">
        <f t="shared" si="3"/>
        <v>24</v>
      </c>
      <c r="I57" s="11">
        <f t="shared" si="4"/>
        <v>27</v>
      </c>
      <c r="J57" s="7">
        <v>15</v>
      </c>
      <c r="K57" s="7">
        <v>15</v>
      </c>
      <c r="L57" s="7">
        <v>15</v>
      </c>
      <c r="M57" s="7">
        <f>SUM('sem4-1'!F57:M57,'sem4-2'!E57:L57,'sem4-3'!E57:L57)</f>
        <v>481</v>
      </c>
      <c r="N57" s="22">
        <f>SUM(E57:L57,'sem4-1'!F57:M57,'sem4-2'!E57:L57)/(160+160+176)*100</f>
        <v>96.975806451612897</v>
      </c>
      <c r="O57" s="4"/>
      <c r="P57" s="21">
        <v>3</v>
      </c>
      <c r="Q57">
        <f>SUM('sem4-1'!D57:E57,'sem4-2'!D57,'sem4-3'!D57)</f>
        <v>3</v>
      </c>
      <c r="R57">
        <f t="shared" si="5"/>
        <v>96.975806451612897</v>
      </c>
    </row>
    <row r="58" spans="1:18">
      <c r="A58" s="1">
        <v>53</v>
      </c>
      <c r="B58" s="5">
        <v>312414205054</v>
      </c>
      <c r="C58" s="6" t="s">
        <v>55</v>
      </c>
      <c r="D58" s="10">
        <v>2</v>
      </c>
      <c r="E58" s="11">
        <f t="shared" si="0"/>
        <v>23</v>
      </c>
      <c r="F58" s="11">
        <f t="shared" si="1"/>
        <v>24</v>
      </c>
      <c r="G58" s="11">
        <f t="shared" si="2"/>
        <v>23</v>
      </c>
      <c r="H58" s="11">
        <f t="shared" si="3"/>
        <v>24</v>
      </c>
      <c r="I58" s="11">
        <f t="shared" si="4"/>
        <v>27</v>
      </c>
      <c r="J58" s="7">
        <v>15</v>
      </c>
      <c r="K58" s="7">
        <v>15</v>
      </c>
      <c r="L58" s="7">
        <v>15</v>
      </c>
      <c r="M58" s="7">
        <f>SUM('sem4-1'!F58:M58,'sem4-2'!E58:L58,'sem4-3'!E58:L58)</f>
        <v>486</v>
      </c>
      <c r="N58" s="22">
        <f>SUM(E58:L58,'sem4-1'!F58:M58,'sem4-2'!E58:L58)/(160+160+176)*100</f>
        <v>97.983870967741936</v>
      </c>
      <c r="O58" s="4"/>
      <c r="P58" s="21">
        <v>3</v>
      </c>
      <c r="Q58">
        <f>SUM('sem4-1'!D58:E58,'sem4-2'!D58,'sem4-3'!D58)</f>
        <v>2</v>
      </c>
      <c r="R58">
        <f t="shared" si="5"/>
        <v>97.983870967741936</v>
      </c>
    </row>
    <row r="59" spans="1:18">
      <c r="A59" s="1">
        <v>54</v>
      </c>
      <c r="B59" s="5">
        <v>312414205055</v>
      </c>
      <c r="C59" s="6" t="s">
        <v>56</v>
      </c>
      <c r="D59" s="10">
        <v>0</v>
      </c>
      <c r="E59" s="11">
        <f t="shared" si="0"/>
        <v>25</v>
      </c>
      <c r="F59" s="11">
        <f t="shared" si="1"/>
        <v>26</v>
      </c>
      <c r="G59" s="11">
        <f t="shared" si="2"/>
        <v>25</v>
      </c>
      <c r="H59" s="11">
        <f t="shared" si="3"/>
        <v>26</v>
      </c>
      <c r="I59" s="11">
        <f t="shared" si="4"/>
        <v>29</v>
      </c>
      <c r="J59" s="7">
        <v>15</v>
      </c>
      <c r="K59" s="7">
        <v>15</v>
      </c>
      <c r="L59" s="7">
        <v>15</v>
      </c>
      <c r="M59" s="7">
        <f>SUM('sem4-1'!F59:M59,'sem4-2'!E59:L59,'sem4-3'!E59:L59)</f>
        <v>496</v>
      </c>
      <c r="N59" s="22">
        <f>SUM(E59:L59,'sem4-1'!F59:M59,'sem4-2'!E59:L59)/(160+160+176)*100</f>
        <v>100</v>
      </c>
      <c r="O59" s="4"/>
      <c r="P59" s="21">
        <v>2</v>
      </c>
      <c r="Q59">
        <f>SUM('sem4-1'!D59:E59,'sem4-2'!D59,'sem4-3'!D59)</f>
        <v>0</v>
      </c>
      <c r="R59">
        <f t="shared" si="5"/>
        <v>100</v>
      </c>
    </row>
    <row r="60" spans="1:18">
      <c r="A60" s="1">
        <v>55</v>
      </c>
      <c r="B60" s="5">
        <v>312414205056</v>
      </c>
      <c r="C60" s="6" t="s">
        <v>57</v>
      </c>
      <c r="D60" s="10">
        <v>3</v>
      </c>
      <c r="E60" s="11">
        <f t="shared" si="0"/>
        <v>22</v>
      </c>
      <c r="F60" s="11">
        <f t="shared" si="1"/>
        <v>23</v>
      </c>
      <c r="G60" s="11">
        <f t="shared" si="2"/>
        <v>22</v>
      </c>
      <c r="H60" s="11">
        <f t="shared" si="3"/>
        <v>23</v>
      </c>
      <c r="I60" s="11">
        <f t="shared" si="4"/>
        <v>26</v>
      </c>
      <c r="J60" s="7">
        <v>9</v>
      </c>
      <c r="K60" s="7">
        <v>9</v>
      </c>
      <c r="L60" s="7">
        <v>9</v>
      </c>
      <c r="M60" s="7">
        <f>SUM('sem4-1'!F60:M60,'sem4-2'!E60:L60,'sem4-3'!E60:L60)</f>
        <v>450</v>
      </c>
      <c r="N60" s="22">
        <f>SUM(E60:L60,'sem4-1'!F60:M60,'sem4-2'!E60:L60)/(160+160+176)*100</f>
        <v>90.725806451612897</v>
      </c>
      <c r="O60" s="4"/>
      <c r="P60" s="21">
        <v>6</v>
      </c>
      <c r="Q60">
        <f>SUM('sem4-1'!D60:E60,'sem4-2'!D60,'sem4-3'!D60)</f>
        <v>6</v>
      </c>
      <c r="R60">
        <f t="shared" si="5"/>
        <v>90.725806451612897</v>
      </c>
    </row>
    <row r="61" spans="1:18">
      <c r="A61" s="1">
        <v>56</v>
      </c>
      <c r="B61" s="5">
        <v>312414205057</v>
      </c>
      <c r="C61" s="6" t="s">
        <v>58</v>
      </c>
      <c r="D61" s="10">
        <v>0</v>
      </c>
      <c r="E61" s="11">
        <f t="shared" si="0"/>
        <v>25</v>
      </c>
      <c r="F61" s="11">
        <f t="shared" si="1"/>
        <v>26</v>
      </c>
      <c r="G61" s="11">
        <f t="shared" si="2"/>
        <v>25</v>
      </c>
      <c r="H61" s="11">
        <f t="shared" si="3"/>
        <v>26</v>
      </c>
      <c r="I61" s="11">
        <f t="shared" si="4"/>
        <v>29</v>
      </c>
      <c r="J61" s="7">
        <v>15</v>
      </c>
      <c r="K61" s="7">
        <v>15</v>
      </c>
      <c r="L61" s="7">
        <v>15</v>
      </c>
      <c r="M61" s="7">
        <f>SUM('sem4-1'!F61:M61,'sem4-2'!E61:L61,'sem4-3'!E61:L61)</f>
        <v>496</v>
      </c>
      <c r="N61" s="22">
        <f>SUM(E61:L61,'sem4-1'!F61:M61,'sem4-2'!E61:L61)/(160+160+176)*100</f>
        <v>100</v>
      </c>
      <c r="O61" s="4"/>
      <c r="P61" s="21">
        <v>1</v>
      </c>
      <c r="Q61">
        <f>SUM('sem4-1'!D61:E61,'sem4-2'!D61,'sem4-3'!D61)</f>
        <v>0</v>
      </c>
      <c r="R61">
        <f t="shared" si="5"/>
        <v>100</v>
      </c>
    </row>
    <row r="62" spans="1:18">
      <c r="A62" s="1">
        <v>57</v>
      </c>
      <c r="B62" s="5">
        <v>312414205058</v>
      </c>
      <c r="C62" s="6" t="s">
        <v>59</v>
      </c>
      <c r="D62" s="10">
        <v>1</v>
      </c>
      <c r="E62" s="11">
        <f t="shared" si="0"/>
        <v>24</v>
      </c>
      <c r="F62" s="11">
        <f t="shared" si="1"/>
        <v>25</v>
      </c>
      <c r="G62" s="11">
        <f t="shared" si="2"/>
        <v>24</v>
      </c>
      <c r="H62" s="11">
        <f t="shared" si="3"/>
        <v>25</v>
      </c>
      <c r="I62" s="11">
        <f t="shared" si="4"/>
        <v>28</v>
      </c>
      <c r="J62" s="7">
        <v>15</v>
      </c>
      <c r="K62" s="7">
        <v>15</v>
      </c>
      <c r="L62" s="7">
        <v>15</v>
      </c>
      <c r="M62" s="7">
        <f>SUM('sem4-1'!F62:M62,'sem4-2'!E62:L62,'sem4-3'!E62:L62)</f>
        <v>480</v>
      </c>
      <c r="N62" s="22">
        <f>SUM(E62:L62,'sem4-1'!F62:M62,'sem4-2'!E62:L62)/(160+160+176)*100</f>
        <v>96.774193548387103</v>
      </c>
      <c r="O62" s="4"/>
      <c r="P62" s="21">
        <v>4</v>
      </c>
      <c r="Q62">
        <f>SUM('sem4-1'!D62:E62,'sem4-2'!D62,'sem4-3'!D62)</f>
        <v>4</v>
      </c>
      <c r="R62">
        <f t="shared" si="5"/>
        <v>96.774193548387103</v>
      </c>
    </row>
    <row r="63" spans="1:18">
      <c r="A63" s="1">
        <v>58</v>
      </c>
      <c r="B63" s="5">
        <v>312414205059</v>
      </c>
      <c r="C63" s="6" t="s">
        <v>60</v>
      </c>
      <c r="D63" s="10">
        <v>0</v>
      </c>
      <c r="E63" s="11">
        <f t="shared" si="0"/>
        <v>25</v>
      </c>
      <c r="F63" s="11">
        <f t="shared" si="1"/>
        <v>26</v>
      </c>
      <c r="G63" s="11">
        <f t="shared" si="2"/>
        <v>25</v>
      </c>
      <c r="H63" s="11">
        <f t="shared" si="3"/>
        <v>26</v>
      </c>
      <c r="I63" s="11">
        <f t="shared" si="4"/>
        <v>29</v>
      </c>
      <c r="J63" s="7">
        <v>15</v>
      </c>
      <c r="K63" s="7">
        <v>15</v>
      </c>
      <c r="L63" s="7">
        <v>15</v>
      </c>
      <c r="M63" s="7">
        <f>SUM('sem4-1'!F63:M63,'sem4-2'!E63:L63,'sem4-3'!E63:L63)</f>
        <v>496</v>
      </c>
      <c r="N63" s="22">
        <f>SUM(E63:L63,'sem4-1'!F63:M63,'sem4-2'!E63:L63)/(160+160+176)*100</f>
        <v>100</v>
      </c>
      <c r="O63" s="4"/>
      <c r="P63" s="21">
        <v>0</v>
      </c>
      <c r="Q63">
        <f>SUM('sem4-1'!D63:E63,'sem4-2'!D63,'sem4-3'!D63)</f>
        <v>0</v>
      </c>
      <c r="R63">
        <f t="shared" si="5"/>
        <v>100</v>
      </c>
    </row>
    <row r="64" spans="1:18">
      <c r="A64" s="1">
        <v>59</v>
      </c>
      <c r="B64" s="5">
        <v>312414205060</v>
      </c>
      <c r="C64" s="6" t="s">
        <v>61</v>
      </c>
      <c r="D64" s="10">
        <v>0</v>
      </c>
      <c r="E64" s="11">
        <f t="shared" si="0"/>
        <v>25</v>
      </c>
      <c r="F64" s="11">
        <f t="shared" si="1"/>
        <v>26</v>
      </c>
      <c r="G64" s="11">
        <f t="shared" si="2"/>
        <v>25</v>
      </c>
      <c r="H64" s="11">
        <f t="shared" si="3"/>
        <v>26</v>
      </c>
      <c r="I64" s="11">
        <f t="shared" si="4"/>
        <v>29</v>
      </c>
      <c r="J64" s="7">
        <v>15</v>
      </c>
      <c r="K64" s="7">
        <v>15</v>
      </c>
      <c r="L64" s="7">
        <v>15</v>
      </c>
      <c r="M64" s="7">
        <f>SUM('sem4-1'!F64:M64,'sem4-2'!E64:L64,'sem4-3'!E64:L64)</f>
        <v>491</v>
      </c>
      <c r="N64" s="22">
        <f>SUM(E64:L64,'sem4-1'!F64:M64,'sem4-2'!E64:L64)/(160+160+176)*100</f>
        <v>98.991935483870961</v>
      </c>
      <c r="O64" s="4"/>
      <c r="P64" s="21">
        <v>4</v>
      </c>
      <c r="Q64">
        <f>SUM('sem4-1'!D64:E64,'sem4-2'!D64,'sem4-3'!D64)</f>
        <v>1</v>
      </c>
      <c r="R64">
        <f t="shared" si="5"/>
        <v>98.991935483870961</v>
      </c>
    </row>
    <row r="65" spans="1:18">
      <c r="A65" s="1">
        <v>60</v>
      </c>
      <c r="B65" s="5">
        <v>312414205061</v>
      </c>
      <c r="C65" s="6" t="s">
        <v>62</v>
      </c>
      <c r="D65" s="10">
        <v>0</v>
      </c>
      <c r="E65" s="11">
        <f t="shared" si="0"/>
        <v>25</v>
      </c>
      <c r="F65" s="11">
        <f t="shared" si="1"/>
        <v>26</v>
      </c>
      <c r="G65" s="11">
        <f t="shared" si="2"/>
        <v>25</v>
      </c>
      <c r="H65" s="11">
        <f t="shared" si="3"/>
        <v>26</v>
      </c>
      <c r="I65" s="11">
        <f t="shared" si="4"/>
        <v>29</v>
      </c>
      <c r="J65" s="7">
        <v>15</v>
      </c>
      <c r="K65" s="7">
        <v>15</v>
      </c>
      <c r="L65" s="7">
        <v>15</v>
      </c>
      <c r="M65" s="7">
        <f>SUM('sem4-1'!F65:M65,'sem4-2'!E65:L65,'sem4-3'!E65:L65)</f>
        <v>481</v>
      </c>
      <c r="N65" s="22">
        <f>SUM(E65:L65,'sem4-1'!F65:M65,'sem4-2'!E65:L65)/(160+160+176)*100</f>
        <v>96.975806451612897</v>
      </c>
      <c r="O65" s="4"/>
      <c r="P65" s="21">
        <v>3</v>
      </c>
      <c r="Q65">
        <f>SUM('sem4-1'!D65:E65,'sem4-2'!D65,'sem4-3'!D65)</f>
        <v>3</v>
      </c>
      <c r="R65">
        <f t="shared" si="5"/>
        <v>96.975806451612897</v>
      </c>
    </row>
    <row r="66" spans="1:18">
      <c r="A66" s="1">
        <v>61</v>
      </c>
      <c r="B66" s="5">
        <v>312414205062</v>
      </c>
      <c r="C66" s="6" t="s">
        <v>63</v>
      </c>
      <c r="D66" s="10">
        <v>0</v>
      </c>
      <c r="E66" s="11">
        <f t="shared" si="0"/>
        <v>25</v>
      </c>
      <c r="F66" s="11">
        <f t="shared" si="1"/>
        <v>26</v>
      </c>
      <c r="G66" s="11">
        <f t="shared" si="2"/>
        <v>25</v>
      </c>
      <c r="H66" s="11">
        <f t="shared" si="3"/>
        <v>26</v>
      </c>
      <c r="I66" s="11">
        <f t="shared" si="4"/>
        <v>29</v>
      </c>
      <c r="J66" s="7">
        <v>15</v>
      </c>
      <c r="K66" s="7">
        <v>15</v>
      </c>
      <c r="L66" s="7">
        <v>15</v>
      </c>
      <c r="M66" s="7">
        <f>SUM('sem4-1'!F66:M66,'sem4-2'!E66:L66,'sem4-3'!E66:L66)</f>
        <v>496</v>
      </c>
      <c r="N66" s="22">
        <f>SUM(E66:L66,'sem4-1'!F66:M66,'sem4-2'!E66:L66)/(160+160+176)*100</f>
        <v>100</v>
      </c>
      <c r="O66" s="4"/>
      <c r="P66" s="21">
        <v>2</v>
      </c>
      <c r="Q66">
        <f>SUM('sem4-1'!D66:E66,'sem4-2'!D66,'sem4-3'!D66)</f>
        <v>0</v>
      </c>
      <c r="R66">
        <f t="shared" si="5"/>
        <v>100</v>
      </c>
    </row>
    <row r="67" spans="1:18">
      <c r="I67" s="13"/>
    </row>
    <row r="68" spans="1:18">
      <c r="I68" s="13"/>
    </row>
  </sheetData>
  <mergeCells count="4">
    <mergeCell ref="A1:L1"/>
    <mergeCell ref="A2:L2"/>
    <mergeCell ref="A3:L3"/>
    <mergeCell ref="A5:D5"/>
  </mergeCells>
  <pageMargins left="0.61458333333333337" right="0.7" top="0.54166666666666663" bottom="0.5625" header="0.3" footer="0.3"/>
  <pageSetup orientation="landscape" r:id="rId1"/>
  <colBreaks count="1" manualBreakCount="1">
    <brk id="1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66"/>
  <sheetViews>
    <sheetView workbookViewId="0">
      <selection activeCell="O5" sqref="O5:O66"/>
    </sheetView>
  </sheetViews>
  <sheetFormatPr defaultRowHeight="15"/>
  <cols>
    <col min="1" max="1" width="5.140625" style="13" customWidth="1"/>
    <col min="2" max="2" width="13.140625" style="31" customWidth="1"/>
    <col min="3" max="3" width="24" style="27" customWidth="1"/>
    <col min="4" max="4" width="7.85546875" style="13" customWidth="1"/>
    <col min="5" max="5" width="8.28515625" style="27" customWidth="1"/>
    <col min="6" max="6" width="7.85546875" style="27" customWidth="1"/>
    <col min="7" max="7" width="8.7109375" style="27" customWidth="1"/>
    <col min="8" max="8" width="8.140625" style="27" customWidth="1"/>
    <col min="9" max="9" width="8" style="27" customWidth="1"/>
    <col min="10" max="10" width="7.85546875" style="27" customWidth="1"/>
    <col min="11" max="11" width="8.28515625" style="27" customWidth="1"/>
    <col min="12" max="12" width="7.140625" style="27" customWidth="1"/>
    <col min="13" max="13" width="7" style="27" customWidth="1"/>
    <col min="14" max="14" width="6.7109375" style="13" customWidth="1"/>
    <col min="15" max="15" width="10.42578125" style="32" bestFit="1" customWidth="1"/>
    <col min="16" max="16384" width="9.140625" style="27"/>
  </cols>
  <sheetData>
    <row r="1" spans="1:16" ht="27" customHeight="1">
      <c r="A1" s="68" t="s">
        <v>78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70"/>
    </row>
    <row r="2" spans="1:16" ht="27" customHeight="1">
      <c r="A2" s="71" t="s">
        <v>137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3"/>
    </row>
    <row r="3" spans="1:16" ht="27.75" customHeight="1">
      <c r="A3" s="71" t="s">
        <v>125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3"/>
    </row>
    <row r="4" spans="1:16" s="38" customFormat="1" ht="28.5">
      <c r="A4" s="33" t="s">
        <v>0</v>
      </c>
      <c r="B4" s="34" t="s">
        <v>1</v>
      </c>
      <c r="C4" s="33" t="s">
        <v>2</v>
      </c>
      <c r="D4" s="33" t="s">
        <v>67</v>
      </c>
      <c r="E4" s="35" t="s">
        <v>131</v>
      </c>
      <c r="F4" s="35" t="s">
        <v>126</v>
      </c>
      <c r="G4" s="35" t="s">
        <v>127</v>
      </c>
      <c r="H4" s="35" t="s">
        <v>128</v>
      </c>
      <c r="I4" s="35" t="s">
        <v>129</v>
      </c>
      <c r="J4" s="35" t="s">
        <v>130</v>
      </c>
      <c r="K4" s="35" t="s">
        <v>132</v>
      </c>
      <c r="L4" s="35" t="s">
        <v>133</v>
      </c>
      <c r="M4" s="35" t="s">
        <v>134</v>
      </c>
      <c r="N4" s="35" t="s">
        <v>136</v>
      </c>
      <c r="O4" s="36" t="s">
        <v>135</v>
      </c>
      <c r="P4" s="37" t="s">
        <v>77</v>
      </c>
    </row>
    <row r="5" spans="1:16">
      <c r="A5" s="67" t="s">
        <v>70</v>
      </c>
      <c r="B5" s="67"/>
      <c r="C5" s="67"/>
      <c r="D5" s="67"/>
      <c r="E5" s="7">
        <v>22</v>
      </c>
      <c r="F5" s="7">
        <v>22</v>
      </c>
      <c r="G5" s="7">
        <v>22</v>
      </c>
      <c r="H5" s="7">
        <v>26</v>
      </c>
      <c r="I5" s="7">
        <v>26</v>
      </c>
      <c r="J5" s="7">
        <v>22</v>
      </c>
      <c r="K5" s="7">
        <v>12</v>
      </c>
      <c r="L5" s="7">
        <v>12</v>
      </c>
      <c r="M5" s="7">
        <v>12</v>
      </c>
      <c r="N5" s="7">
        <f>SUM(E5:M5)</f>
        <v>176</v>
      </c>
      <c r="O5" s="29">
        <v>100</v>
      </c>
      <c r="P5" s="4"/>
    </row>
    <row r="6" spans="1:16">
      <c r="A6" s="11">
        <v>1</v>
      </c>
      <c r="B6" s="30">
        <v>312414205001</v>
      </c>
      <c r="C6" s="4" t="s">
        <v>96</v>
      </c>
      <c r="D6" s="11">
        <v>0</v>
      </c>
      <c r="E6" s="11">
        <f>22-D6</f>
        <v>22</v>
      </c>
      <c r="F6" s="11">
        <f>22-D6</f>
        <v>22</v>
      </c>
      <c r="G6" s="11">
        <f>22-D6</f>
        <v>22</v>
      </c>
      <c r="H6" s="11">
        <f>26-D6</f>
        <v>26</v>
      </c>
      <c r="I6" s="11">
        <f>26-D6</f>
        <v>26</v>
      </c>
      <c r="J6" s="11">
        <f>22-D6</f>
        <v>22</v>
      </c>
      <c r="K6" s="28">
        <v>12</v>
      </c>
      <c r="L6" s="28">
        <v>12</v>
      </c>
      <c r="M6" s="28">
        <v>12</v>
      </c>
      <c r="N6" s="11">
        <f>SUM(E6:M6)</f>
        <v>176</v>
      </c>
      <c r="O6" s="22">
        <f>N6/176*100</f>
        <v>100</v>
      </c>
      <c r="P6" s="4"/>
    </row>
    <row r="7" spans="1:16">
      <c r="A7" s="11">
        <v>2</v>
      </c>
      <c r="B7" s="30">
        <v>312414205002</v>
      </c>
      <c r="C7" s="4" t="s">
        <v>4</v>
      </c>
      <c r="D7" s="11">
        <v>0</v>
      </c>
      <c r="E7" s="11">
        <f t="shared" ref="E7:E66" si="0">22-D7</f>
        <v>22</v>
      </c>
      <c r="F7" s="11">
        <f t="shared" ref="F7:F66" si="1">22-D7</f>
        <v>22</v>
      </c>
      <c r="G7" s="11">
        <f t="shared" ref="G7:G66" si="2">22-D7</f>
        <v>22</v>
      </c>
      <c r="H7" s="11">
        <f t="shared" ref="H7:H66" si="3">26-D7</f>
        <v>26</v>
      </c>
      <c r="I7" s="11">
        <f t="shared" ref="I7:I66" si="4">26-D7</f>
        <v>26</v>
      </c>
      <c r="J7" s="11">
        <f t="shared" ref="J7:J66" si="5">22-D7</f>
        <v>22</v>
      </c>
      <c r="K7" s="28">
        <v>12</v>
      </c>
      <c r="L7" s="28">
        <v>12</v>
      </c>
      <c r="M7" s="28">
        <v>12</v>
      </c>
      <c r="N7" s="11">
        <f t="shared" ref="N7:N66" si="6">SUM(E7:M7)</f>
        <v>176</v>
      </c>
      <c r="O7" s="22">
        <f t="shared" ref="O7:O66" si="7">N7/176*100</f>
        <v>100</v>
      </c>
      <c r="P7" s="4"/>
    </row>
    <row r="8" spans="1:16">
      <c r="A8" s="11">
        <v>3</v>
      </c>
      <c r="B8" s="30">
        <v>312414205003</v>
      </c>
      <c r="C8" s="4" t="s">
        <v>97</v>
      </c>
      <c r="D8" s="11">
        <v>0</v>
      </c>
      <c r="E8" s="11">
        <f t="shared" si="0"/>
        <v>22</v>
      </c>
      <c r="F8" s="11">
        <f t="shared" si="1"/>
        <v>22</v>
      </c>
      <c r="G8" s="11">
        <f t="shared" si="2"/>
        <v>22</v>
      </c>
      <c r="H8" s="11">
        <f t="shared" si="3"/>
        <v>26</v>
      </c>
      <c r="I8" s="11">
        <f t="shared" si="4"/>
        <v>26</v>
      </c>
      <c r="J8" s="11">
        <f t="shared" si="5"/>
        <v>22</v>
      </c>
      <c r="K8" s="28">
        <v>12</v>
      </c>
      <c r="L8" s="28">
        <v>12</v>
      </c>
      <c r="M8" s="28">
        <v>12</v>
      </c>
      <c r="N8" s="11">
        <f t="shared" si="6"/>
        <v>176</v>
      </c>
      <c r="O8" s="22">
        <f t="shared" si="7"/>
        <v>100</v>
      </c>
      <c r="P8" s="4"/>
    </row>
    <row r="9" spans="1:16">
      <c r="A9" s="11">
        <v>4</v>
      </c>
      <c r="B9" s="30">
        <v>312414205004</v>
      </c>
      <c r="C9" s="4" t="s">
        <v>98</v>
      </c>
      <c r="D9" s="11">
        <v>0</v>
      </c>
      <c r="E9" s="11">
        <f t="shared" si="0"/>
        <v>22</v>
      </c>
      <c r="F9" s="11">
        <f t="shared" si="1"/>
        <v>22</v>
      </c>
      <c r="G9" s="11">
        <f t="shared" si="2"/>
        <v>22</v>
      </c>
      <c r="H9" s="11">
        <f t="shared" si="3"/>
        <v>26</v>
      </c>
      <c r="I9" s="11">
        <f t="shared" si="4"/>
        <v>26</v>
      </c>
      <c r="J9" s="11">
        <f t="shared" si="5"/>
        <v>22</v>
      </c>
      <c r="K9" s="28">
        <v>12</v>
      </c>
      <c r="L9" s="28">
        <v>12</v>
      </c>
      <c r="M9" s="28">
        <v>12</v>
      </c>
      <c r="N9" s="11">
        <f t="shared" si="6"/>
        <v>176</v>
      </c>
      <c r="O9" s="22">
        <f t="shared" si="7"/>
        <v>100</v>
      </c>
      <c r="P9" s="4"/>
    </row>
    <row r="10" spans="1:16">
      <c r="A10" s="11">
        <v>5</v>
      </c>
      <c r="B10" s="30">
        <v>312414205005</v>
      </c>
      <c r="C10" s="4" t="s">
        <v>7</v>
      </c>
      <c r="D10" s="11">
        <v>0</v>
      </c>
      <c r="E10" s="11">
        <f t="shared" si="0"/>
        <v>22</v>
      </c>
      <c r="F10" s="11">
        <f t="shared" si="1"/>
        <v>22</v>
      </c>
      <c r="G10" s="11">
        <f t="shared" si="2"/>
        <v>22</v>
      </c>
      <c r="H10" s="11">
        <f t="shared" si="3"/>
        <v>26</v>
      </c>
      <c r="I10" s="11">
        <f t="shared" si="4"/>
        <v>26</v>
      </c>
      <c r="J10" s="11">
        <f t="shared" si="5"/>
        <v>22</v>
      </c>
      <c r="K10" s="28">
        <v>12</v>
      </c>
      <c r="L10" s="28">
        <v>12</v>
      </c>
      <c r="M10" s="28">
        <v>12</v>
      </c>
      <c r="N10" s="11">
        <f t="shared" si="6"/>
        <v>176</v>
      </c>
      <c r="O10" s="22">
        <f t="shared" si="7"/>
        <v>100</v>
      </c>
      <c r="P10" s="4"/>
    </row>
    <row r="11" spans="1:16">
      <c r="A11" s="11">
        <v>6</v>
      </c>
      <c r="B11" s="30">
        <v>312414205006</v>
      </c>
      <c r="C11" s="4" t="s">
        <v>8</v>
      </c>
      <c r="D11" s="11">
        <v>1</v>
      </c>
      <c r="E11" s="11">
        <f t="shared" si="0"/>
        <v>21</v>
      </c>
      <c r="F11" s="11">
        <f t="shared" si="1"/>
        <v>21</v>
      </c>
      <c r="G11" s="11">
        <f t="shared" si="2"/>
        <v>21</v>
      </c>
      <c r="H11" s="11">
        <f t="shared" si="3"/>
        <v>25</v>
      </c>
      <c r="I11" s="11">
        <f t="shared" si="4"/>
        <v>25</v>
      </c>
      <c r="J11" s="11">
        <f t="shared" si="5"/>
        <v>21</v>
      </c>
      <c r="K11" s="28">
        <v>12</v>
      </c>
      <c r="L11" s="28">
        <v>12</v>
      </c>
      <c r="M11" s="28">
        <v>12</v>
      </c>
      <c r="N11" s="11">
        <f t="shared" si="6"/>
        <v>170</v>
      </c>
      <c r="O11" s="22">
        <f t="shared" si="7"/>
        <v>96.590909090909093</v>
      </c>
      <c r="P11" s="4"/>
    </row>
    <row r="12" spans="1:16">
      <c r="A12" s="11">
        <v>7</v>
      </c>
      <c r="B12" s="30">
        <v>312414205007</v>
      </c>
      <c r="C12" s="4" t="s">
        <v>99</v>
      </c>
      <c r="D12" s="11">
        <v>0</v>
      </c>
      <c r="E12" s="11">
        <f t="shared" si="0"/>
        <v>22</v>
      </c>
      <c r="F12" s="11">
        <f t="shared" si="1"/>
        <v>22</v>
      </c>
      <c r="G12" s="11">
        <f t="shared" si="2"/>
        <v>22</v>
      </c>
      <c r="H12" s="11">
        <f t="shared" si="3"/>
        <v>26</v>
      </c>
      <c r="I12" s="11">
        <f t="shared" si="4"/>
        <v>26</v>
      </c>
      <c r="J12" s="11">
        <f t="shared" si="5"/>
        <v>22</v>
      </c>
      <c r="K12" s="28">
        <v>12</v>
      </c>
      <c r="L12" s="28">
        <v>12</v>
      </c>
      <c r="M12" s="28">
        <v>12</v>
      </c>
      <c r="N12" s="11">
        <f t="shared" si="6"/>
        <v>176</v>
      </c>
      <c r="O12" s="22">
        <f t="shared" si="7"/>
        <v>100</v>
      </c>
      <c r="P12" s="4"/>
    </row>
    <row r="13" spans="1:16">
      <c r="A13" s="11">
        <v>8</v>
      </c>
      <c r="B13" s="30">
        <v>312414205008</v>
      </c>
      <c r="C13" s="4" t="s">
        <v>100</v>
      </c>
      <c r="D13" s="11">
        <v>0</v>
      </c>
      <c r="E13" s="11">
        <f t="shared" si="0"/>
        <v>22</v>
      </c>
      <c r="F13" s="11">
        <f t="shared" si="1"/>
        <v>22</v>
      </c>
      <c r="G13" s="11">
        <f t="shared" si="2"/>
        <v>22</v>
      </c>
      <c r="H13" s="11">
        <f t="shared" si="3"/>
        <v>26</v>
      </c>
      <c r="I13" s="11">
        <f t="shared" si="4"/>
        <v>26</v>
      </c>
      <c r="J13" s="11">
        <f t="shared" si="5"/>
        <v>22</v>
      </c>
      <c r="K13" s="28">
        <v>12</v>
      </c>
      <c r="L13" s="28">
        <v>12</v>
      </c>
      <c r="M13" s="28">
        <v>12</v>
      </c>
      <c r="N13" s="11">
        <f t="shared" si="6"/>
        <v>176</v>
      </c>
      <c r="O13" s="22">
        <f t="shared" si="7"/>
        <v>100</v>
      </c>
      <c r="P13" s="4"/>
    </row>
    <row r="14" spans="1:16">
      <c r="A14" s="11">
        <v>9</v>
      </c>
      <c r="B14" s="30">
        <v>312414205009</v>
      </c>
      <c r="C14" s="4" t="s">
        <v>101</v>
      </c>
      <c r="D14" s="11">
        <v>1</v>
      </c>
      <c r="E14" s="11">
        <f t="shared" si="0"/>
        <v>21</v>
      </c>
      <c r="F14" s="11">
        <f t="shared" si="1"/>
        <v>21</v>
      </c>
      <c r="G14" s="11">
        <f t="shared" si="2"/>
        <v>21</v>
      </c>
      <c r="H14" s="11">
        <f t="shared" si="3"/>
        <v>25</v>
      </c>
      <c r="I14" s="11">
        <f t="shared" si="4"/>
        <v>25</v>
      </c>
      <c r="J14" s="11">
        <f t="shared" si="5"/>
        <v>21</v>
      </c>
      <c r="K14" s="28">
        <v>12</v>
      </c>
      <c r="L14" s="28">
        <v>12</v>
      </c>
      <c r="M14" s="28">
        <v>12</v>
      </c>
      <c r="N14" s="11">
        <f t="shared" si="6"/>
        <v>170</v>
      </c>
      <c r="O14" s="22">
        <f t="shared" si="7"/>
        <v>96.590909090909093</v>
      </c>
      <c r="P14" s="4"/>
    </row>
    <row r="15" spans="1:16">
      <c r="A15" s="11">
        <v>10</v>
      </c>
      <c r="B15" s="30">
        <v>312414205010</v>
      </c>
      <c r="C15" s="4" t="s">
        <v>12</v>
      </c>
      <c r="D15" s="11">
        <v>0</v>
      </c>
      <c r="E15" s="11">
        <f t="shared" si="0"/>
        <v>22</v>
      </c>
      <c r="F15" s="11">
        <f t="shared" si="1"/>
        <v>22</v>
      </c>
      <c r="G15" s="11">
        <f t="shared" si="2"/>
        <v>22</v>
      </c>
      <c r="H15" s="11">
        <f t="shared" si="3"/>
        <v>26</v>
      </c>
      <c r="I15" s="11">
        <f t="shared" si="4"/>
        <v>26</v>
      </c>
      <c r="J15" s="11">
        <f t="shared" si="5"/>
        <v>22</v>
      </c>
      <c r="K15" s="28">
        <v>12</v>
      </c>
      <c r="L15" s="28">
        <v>12</v>
      </c>
      <c r="M15" s="28">
        <v>12</v>
      </c>
      <c r="N15" s="11">
        <f t="shared" si="6"/>
        <v>176</v>
      </c>
      <c r="O15" s="22">
        <f t="shared" si="7"/>
        <v>100</v>
      </c>
      <c r="P15" s="4"/>
    </row>
    <row r="16" spans="1:16">
      <c r="A16" s="11">
        <v>11</v>
      </c>
      <c r="B16" s="30">
        <v>312414205011</v>
      </c>
      <c r="C16" s="4" t="s">
        <v>13</v>
      </c>
      <c r="D16" s="11">
        <v>0</v>
      </c>
      <c r="E16" s="11">
        <f t="shared" si="0"/>
        <v>22</v>
      </c>
      <c r="F16" s="11">
        <f t="shared" si="1"/>
        <v>22</v>
      </c>
      <c r="G16" s="11">
        <f t="shared" si="2"/>
        <v>22</v>
      </c>
      <c r="H16" s="11">
        <f t="shared" si="3"/>
        <v>26</v>
      </c>
      <c r="I16" s="11">
        <f t="shared" si="4"/>
        <v>26</v>
      </c>
      <c r="J16" s="11">
        <f t="shared" si="5"/>
        <v>22</v>
      </c>
      <c r="K16" s="28">
        <v>12</v>
      </c>
      <c r="L16" s="28">
        <v>12</v>
      </c>
      <c r="M16" s="28">
        <v>12</v>
      </c>
      <c r="N16" s="11">
        <f t="shared" si="6"/>
        <v>176</v>
      </c>
      <c r="O16" s="22">
        <f t="shared" si="7"/>
        <v>100</v>
      </c>
      <c r="P16" s="4"/>
    </row>
    <row r="17" spans="1:16">
      <c r="A17" s="11">
        <v>12</v>
      </c>
      <c r="B17" s="30">
        <v>312414205012</v>
      </c>
      <c r="C17" s="4" t="s">
        <v>14</v>
      </c>
      <c r="D17" s="11">
        <v>1</v>
      </c>
      <c r="E17" s="11">
        <f t="shared" si="0"/>
        <v>21</v>
      </c>
      <c r="F17" s="11">
        <f t="shared" si="1"/>
        <v>21</v>
      </c>
      <c r="G17" s="11">
        <f t="shared" si="2"/>
        <v>21</v>
      </c>
      <c r="H17" s="11">
        <f t="shared" si="3"/>
        <v>25</v>
      </c>
      <c r="I17" s="11">
        <f t="shared" si="4"/>
        <v>25</v>
      </c>
      <c r="J17" s="11">
        <f t="shared" si="5"/>
        <v>21</v>
      </c>
      <c r="K17" s="28">
        <v>12</v>
      </c>
      <c r="L17" s="28">
        <v>12</v>
      </c>
      <c r="M17" s="28">
        <v>12</v>
      </c>
      <c r="N17" s="11">
        <f t="shared" si="6"/>
        <v>170</v>
      </c>
      <c r="O17" s="22">
        <f t="shared" si="7"/>
        <v>96.590909090909093</v>
      </c>
      <c r="P17" s="4"/>
    </row>
    <row r="18" spans="1:16">
      <c r="A18" s="11">
        <v>13</v>
      </c>
      <c r="B18" s="30">
        <v>312414205013</v>
      </c>
      <c r="C18" s="4" t="s">
        <v>15</v>
      </c>
      <c r="D18" s="11">
        <v>0</v>
      </c>
      <c r="E18" s="11">
        <f t="shared" si="0"/>
        <v>22</v>
      </c>
      <c r="F18" s="11">
        <f t="shared" si="1"/>
        <v>22</v>
      </c>
      <c r="G18" s="11">
        <f t="shared" si="2"/>
        <v>22</v>
      </c>
      <c r="H18" s="11">
        <f t="shared" si="3"/>
        <v>26</v>
      </c>
      <c r="I18" s="11">
        <f t="shared" si="4"/>
        <v>26</v>
      </c>
      <c r="J18" s="11">
        <f t="shared" si="5"/>
        <v>22</v>
      </c>
      <c r="K18" s="28">
        <v>12</v>
      </c>
      <c r="L18" s="28">
        <v>12</v>
      </c>
      <c r="M18" s="28">
        <v>12</v>
      </c>
      <c r="N18" s="11">
        <f t="shared" si="6"/>
        <v>176</v>
      </c>
      <c r="O18" s="22">
        <f t="shared" si="7"/>
        <v>100</v>
      </c>
      <c r="P18" s="4"/>
    </row>
    <row r="19" spans="1:16">
      <c r="A19" s="11">
        <v>14</v>
      </c>
      <c r="B19" s="30">
        <v>312414205014</v>
      </c>
      <c r="C19" s="4" t="s">
        <v>16</v>
      </c>
      <c r="D19" s="11">
        <v>0</v>
      </c>
      <c r="E19" s="11">
        <f t="shared" si="0"/>
        <v>22</v>
      </c>
      <c r="F19" s="11">
        <f t="shared" si="1"/>
        <v>22</v>
      </c>
      <c r="G19" s="11">
        <f t="shared" si="2"/>
        <v>22</v>
      </c>
      <c r="H19" s="11">
        <f t="shared" si="3"/>
        <v>26</v>
      </c>
      <c r="I19" s="11">
        <f t="shared" si="4"/>
        <v>26</v>
      </c>
      <c r="J19" s="11">
        <f t="shared" si="5"/>
        <v>22</v>
      </c>
      <c r="K19" s="28">
        <v>12</v>
      </c>
      <c r="L19" s="28">
        <v>12</v>
      </c>
      <c r="M19" s="28">
        <v>12</v>
      </c>
      <c r="N19" s="11">
        <f t="shared" si="6"/>
        <v>176</v>
      </c>
      <c r="O19" s="22">
        <f t="shared" si="7"/>
        <v>100</v>
      </c>
      <c r="P19" s="4"/>
    </row>
    <row r="20" spans="1:16">
      <c r="A20" s="11">
        <v>15</v>
      </c>
      <c r="B20" s="30">
        <v>312414205015</v>
      </c>
      <c r="C20" s="4" t="s">
        <v>17</v>
      </c>
      <c r="D20" s="11">
        <v>1</v>
      </c>
      <c r="E20" s="11">
        <f t="shared" si="0"/>
        <v>21</v>
      </c>
      <c r="F20" s="11">
        <f t="shared" si="1"/>
        <v>21</v>
      </c>
      <c r="G20" s="11">
        <f t="shared" si="2"/>
        <v>21</v>
      </c>
      <c r="H20" s="11">
        <f t="shared" si="3"/>
        <v>25</v>
      </c>
      <c r="I20" s="11">
        <f t="shared" si="4"/>
        <v>25</v>
      </c>
      <c r="J20" s="11">
        <f t="shared" si="5"/>
        <v>21</v>
      </c>
      <c r="K20" s="28">
        <v>12</v>
      </c>
      <c r="L20" s="28">
        <v>12</v>
      </c>
      <c r="M20" s="28">
        <v>12</v>
      </c>
      <c r="N20" s="11">
        <f t="shared" si="6"/>
        <v>170</v>
      </c>
      <c r="O20" s="22">
        <f t="shared" si="7"/>
        <v>96.590909090909093</v>
      </c>
      <c r="P20" s="4"/>
    </row>
    <row r="21" spans="1:16">
      <c r="A21" s="11">
        <v>16</v>
      </c>
      <c r="B21" s="30">
        <v>312414205016</v>
      </c>
      <c r="C21" s="4" t="s">
        <v>102</v>
      </c>
      <c r="D21" s="11">
        <v>0</v>
      </c>
      <c r="E21" s="11">
        <f t="shared" si="0"/>
        <v>22</v>
      </c>
      <c r="F21" s="11">
        <f t="shared" si="1"/>
        <v>22</v>
      </c>
      <c r="G21" s="11">
        <f t="shared" si="2"/>
        <v>22</v>
      </c>
      <c r="H21" s="11">
        <f t="shared" si="3"/>
        <v>26</v>
      </c>
      <c r="I21" s="11">
        <f t="shared" si="4"/>
        <v>26</v>
      </c>
      <c r="J21" s="11">
        <f t="shared" si="5"/>
        <v>22</v>
      </c>
      <c r="K21" s="28">
        <v>12</v>
      </c>
      <c r="L21" s="28">
        <v>12</v>
      </c>
      <c r="M21" s="28">
        <v>12</v>
      </c>
      <c r="N21" s="11">
        <f t="shared" si="6"/>
        <v>176</v>
      </c>
      <c r="O21" s="22">
        <f t="shared" si="7"/>
        <v>100</v>
      </c>
      <c r="P21" s="4"/>
    </row>
    <row r="22" spans="1:16">
      <c r="A22" s="11">
        <v>17</v>
      </c>
      <c r="B22" s="30">
        <v>312414205017</v>
      </c>
      <c r="C22" s="4" t="s">
        <v>19</v>
      </c>
      <c r="D22" s="11">
        <v>0</v>
      </c>
      <c r="E22" s="11">
        <f t="shared" si="0"/>
        <v>22</v>
      </c>
      <c r="F22" s="11">
        <f t="shared" si="1"/>
        <v>22</v>
      </c>
      <c r="G22" s="11">
        <f t="shared" si="2"/>
        <v>22</v>
      </c>
      <c r="H22" s="11">
        <f t="shared" si="3"/>
        <v>26</v>
      </c>
      <c r="I22" s="11">
        <f t="shared" si="4"/>
        <v>26</v>
      </c>
      <c r="J22" s="11">
        <f t="shared" si="5"/>
        <v>22</v>
      </c>
      <c r="K22" s="28">
        <v>12</v>
      </c>
      <c r="L22" s="28">
        <v>12</v>
      </c>
      <c r="M22" s="28">
        <v>12</v>
      </c>
      <c r="N22" s="11">
        <f t="shared" si="6"/>
        <v>176</v>
      </c>
      <c r="O22" s="22">
        <f t="shared" si="7"/>
        <v>100</v>
      </c>
      <c r="P22" s="4"/>
    </row>
    <row r="23" spans="1:16">
      <c r="A23" s="11">
        <v>18</v>
      </c>
      <c r="B23" s="30">
        <v>312414205018</v>
      </c>
      <c r="C23" s="4" t="s">
        <v>20</v>
      </c>
      <c r="D23" s="11">
        <v>0</v>
      </c>
      <c r="E23" s="11">
        <f t="shared" si="0"/>
        <v>22</v>
      </c>
      <c r="F23" s="11">
        <f t="shared" si="1"/>
        <v>22</v>
      </c>
      <c r="G23" s="11">
        <f t="shared" si="2"/>
        <v>22</v>
      </c>
      <c r="H23" s="11">
        <f t="shared" si="3"/>
        <v>26</v>
      </c>
      <c r="I23" s="11">
        <f t="shared" si="4"/>
        <v>26</v>
      </c>
      <c r="J23" s="11">
        <f t="shared" si="5"/>
        <v>22</v>
      </c>
      <c r="K23" s="28">
        <v>12</v>
      </c>
      <c r="L23" s="28">
        <v>12</v>
      </c>
      <c r="M23" s="28">
        <v>12</v>
      </c>
      <c r="N23" s="11">
        <f t="shared" si="6"/>
        <v>176</v>
      </c>
      <c r="O23" s="22">
        <f t="shared" si="7"/>
        <v>100</v>
      </c>
      <c r="P23" s="4"/>
    </row>
    <row r="24" spans="1:16">
      <c r="A24" s="11">
        <v>19</v>
      </c>
      <c r="B24" s="30">
        <v>312414205019</v>
      </c>
      <c r="C24" s="4" t="s">
        <v>103</v>
      </c>
      <c r="D24" s="11">
        <v>1</v>
      </c>
      <c r="E24" s="11">
        <f t="shared" si="0"/>
        <v>21</v>
      </c>
      <c r="F24" s="11">
        <f t="shared" si="1"/>
        <v>21</v>
      </c>
      <c r="G24" s="11">
        <f t="shared" si="2"/>
        <v>21</v>
      </c>
      <c r="H24" s="11">
        <f t="shared" si="3"/>
        <v>25</v>
      </c>
      <c r="I24" s="11">
        <f t="shared" si="4"/>
        <v>25</v>
      </c>
      <c r="J24" s="11">
        <f t="shared" si="5"/>
        <v>21</v>
      </c>
      <c r="K24" s="28">
        <v>12</v>
      </c>
      <c r="L24" s="28">
        <v>12</v>
      </c>
      <c r="M24" s="28">
        <v>12</v>
      </c>
      <c r="N24" s="11">
        <f t="shared" si="6"/>
        <v>170</v>
      </c>
      <c r="O24" s="22">
        <f t="shared" si="7"/>
        <v>96.590909090909093</v>
      </c>
      <c r="P24" s="4"/>
    </row>
    <row r="25" spans="1:16">
      <c r="A25" s="11">
        <v>20</v>
      </c>
      <c r="B25" s="30">
        <v>312414205020</v>
      </c>
      <c r="C25" s="4" t="s">
        <v>22</v>
      </c>
      <c r="D25" s="11">
        <v>0</v>
      </c>
      <c r="E25" s="11">
        <f t="shared" si="0"/>
        <v>22</v>
      </c>
      <c r="F25" s="11">
        <f t="shared" si="1"/>
        <v>22</v>
      </c>
      <c r="G25" s="11">
        <f t="shared" si="2"/>
        <v>22</v>
      </c>
      <c r="H25" s="11">
        <f t="shared" si="3"/>
        <v>26</v>
      </c>
      <c r="I25" s="11">
        <f t="shared" si="4"/>
        <v>26</v>
      </c>
      <c r="J25" s="11">
        <f t="shared" si="5"/>
        <v>22</v>
      </c>
      <c r="K25" s="28">
        <v>12</v>
      </c>
      <c r="L25" s="28">
        <v>12</v>
      </c>
      <c r="M25" s="28">
        <v>12</v>
      </c>
      <c r="N25" s="11">
        <f t="shared" si="6"/>
        <v>176</v>
      </c>
      <c r="O25" s="22">
        <f t="shared" si="7"/>
        <v>100</v>
      </c>
      <c r="P25" s="4"/>
    </row>
    <row r="26" spans="1:16">
      <c r="A26" s="11">
        <v>21</v>
      </c>
      <c r="B26" s="30">
        <v>312414205021</v>
      </c>
      <c r="C26" s="4" t="s">
        <v>23</v>
      </c>
      <c r="D26" s="11">
        <v>0</v>
      </c>
      <c r="E26" s="11">
        <f t="shared" si="0"/>
        <v>22</v>
      </c>
      <c r="F26" s="11">
        <f t="shared" si="1"/>
        <v>22</v>
      </c>
      <c r="G26" s="11">
        <f t="shared" si="2"/>
        <v>22</v>
      </c>
      <c r="H26" s="11">
        <f t="shared" si="3"/>
        <v>26</v>
      </c>
      <c r="I26" s="11">
        <f t="shared" si="4"/>
        <v>26</v>
      </c>
      <c r="J26" s="11">
        <f t="shared" si="5"/>
        <v>22</v>
      </c>
      <c r="K26" s="28">
        <v>12</v>
      </c>
      <c r="L26" s="28">
        <v>12</v>
      </c>
      <c r="M26" s="28">
        <v>12</v>
      </c>
      <c r="N26" s="11">
        <f t="shared" si="6"/>
        <v>176</v>
      </c>
      <c r="O26" s="22">
        <f t="shared" si="7"/>
        <v>100</v>
      </c>
      <c r="P26" s="4"/>
    </row>
    <row r="27" spans="1:16">
      <c r="A27" s="11">
        <v>22</v>
      </c>
      <c r="B27" s="30">
        <v>312414205022</v>
      </c>
      <c r="C27" s="4" t="s">
        <v>24</v>
      </c>
      <c r="D27" s="11">
        <v>0</v>
      </c>
      <c r="E27" s="11">
        <f t="shared" si="0"/>
        <v>22</v>
      </c>
      <c r="F27" s="11">
        <f t="shared" si="1"/>
        <v>22</v>
      </c>
      <c r="G27" s="11">
        <f t="shared" si="2"/>
        <v>22</v>
      </c>
      <c r="H27" s="11">
        <f t="shared" si="3"/>
        <v>26</v>
      </c>
      <c r="I27" s="11">
        <f t="shared" si="4"/>
        <v>26</v>
      </c>
      <c r="J27" s="11">
        <f t="shared" si="5"/>
        <v>22</v>
      </c>
      <c r="K27" s="28">
        <v>12</v>
      </c>
      <c r="L27" s="28">
        <v>12</v>
      </c>
      <c r="M27" s="28">
        <v>12</v>
      </c>
      <c r="N27" s="11">
        <f t="shared" si="6"/>
        <v>176</v>
      </c>
      <c r="O27" s="22">
        <f t="shared" si="7"/>
        <v>100</v>
      </c>
      <c r="P27" s="4"/>
    </row>
    <row r="28" spans="1:16">
      <c r="A28" s="11">
        <v>23</v>
      </c>
      <c r="B28" s="30">
        <v>312414205023</v>
      </c>
      <c r="C28" s="4" t="s">
        <v>104</v>
      </c>
      <c r="D28" s="11">
        <v>3</v>
      </c>
      <c r="E28" s="11">
        <f t="shared" si="0"/>
        <v>19</v>
      </c>
      <c r="F28" s="11">
        <f t="shared" si="1"/>
        <v>19</v>
      </c>
      <c r="G28" s="11">
        <f t="shared" si="2"/>
        <v>19</v>
      </c>
      <c r="H28" s="11">
        <f t="shared" si="3"/>
        <v>23</v>
      </c>
      <c r="I28" s="11">
        <f t="shared" si="4"/>
        <v>23</v>
      </c>
      <c r="J28" s="11">
        <f t="shared" si="5"/>
        <v>19</v>
      </c>
      <c r="K28" s="28">
        <v>12</v>
      </c>
      <c r="L28" s="28">
        <v>12</v>
      </c>
      <c r="M28" s="28">
        <v>12</v>
      </c>
      <c r="N28" s="11">
        <f t="shared" si="6"/>
        <v>158</v>
      </c>
      <c r="O28" s="22">
        <f t="shared" si="7"/>
        <v>89.772727272727266</v>
      </c>
      <c r="P28" s="4"/>
    </row>
    <row r="29" spans="1:16">
      <c r="A29" s="11">
        <v>24</v>
      </c>
      <c r="B29" s="30">
        <v>312414205024</v>
      </c>
      <c r="C29" s="4" t="s">
        <v>26</v>
      </c>
      <c r="D29" s="11">
        <v>1</v>
      </c>
      <c r="E29" s="11">
        <f t="shared" si="0"/>
        <v>21</v>
      </c>
      <c r="F29" s="11">
        <f t="shared" si="1"/>
        <v>21</v>
      </c>
      <c r="G29" s="11">
        <f t="shared" si="2"/>
        <v>21</v>
      </c>
      <c r="H29" s="11">
        <f t="shared" si="3"/>
        <v>25</v>
      </c>
      <c r="I29" s="11">
        <f t="shared" si="4"/>
        <v>25</v>
      </c>
      <c r="J29" s="11">
        <f t="shared" si="5"/>
        <v>21</v>
      </c>
      <c r="K29" s="28">
        <v>12</v>
      </c>
      <c r="L29" s="28">
        <v>12</v>
      </c>
      <c r="M29" s="28">
        <v>12</v>
      </c>
      <c r="N29" s="11">
        <f t="shared" si="6"/>
        <v>170</v>
      </c>
      <c r="O29" s="22">
        <f t="shared" si="7"/>
        <v>96.590909090909093</v>
      </c>
      <c r="P29" s="4"/>
    </row>
    <row r="30" spans="1:16">
      <c r="A30" s="11">
        <v>25</v>
      </c>
      <c r="B30" s="30">
        <v>312414205025</v>
      </c>
      <c r="C30" s="4" t="s">
        <v>27</v>
      </c>
      <c r="D30" s="11">
        <v>0</v>
      </c>
      <c r="E30" s="11">
        <f t="shared" si="0"/>
        <v>22</v>
      </c>
      <c r="F30" s="11">
        <f t="shared" si="1"/>
        <v>22</v>
      </c>
      <c r="G30" s="11">
        <f t="shared" si="2"/>
        <v>22</v>
      </c>
      <c r="H30" s="11">
        <f t="shared" si="3"/>
        <v>26</v>
      </c>
      <c r="I30" s="11">
        <f t="shared" si="4"/>
        <v>26</v>
      </c>
      <c r="J30" s="11">
        <f t="shared" si="5"/>
        <v>22</v>
      </c>
      <c r="K30" s="28">
        <v>12</v>
      </c>
      <c r="L30" s="28">
        <v>12</v>
      </c>
      <c r="M30" s="28">
        <v>12</v>
      </c>
      <c r="N30" s="11">
        <f t="shared" si="6"/>
        <v>176</v>
      </c>
      <c r="O30" s="22">
        <f t="shared" si="7"/>
        <v>100</v>
      </c>
      <c r="P30" s="4"/>
    </row>
    <row r="31" spans="1:16">
      <c r="A31" s="11">
        <v>26</v>
      </c>
      <c r="B31" s="30">
        <v>312414205026</v>
      </c>
      <c r="C31" s="4" t="s">
        <v>28</v>
      </c>
      <c r="D31" s="11">
        <v>0</v>
      </c>
      <c r="E31" s="11">
        <f t="shared" si="0"/>
        <v>22</v>
      </c>
      <c r="F31" s="11">
        <f t="shared" si="1"/>
        <v>22</v>
      </c>
      <c r="G31" s="11">
        <f t="shared" si="2"/>
        <v>22</v>
      </c>
      <c r="H31" s="11">
        <f t="shared" si="3"/>
        <v>26</v>
      </c>
      <c r="I31" s="11">
        <f t="shared" si="4"/>
        <v>26</v>
      </c>
      <c r="J31" s="11">
        <f t="shared" si="5"/>
        <v>22</v>
      </c>
      <c r="K31" s="28">
        <v>12</v>
      </c>
      <c r="L31" s="28">
        <v>12</v>
      </c>
      <c r="M31" s="28">
        <v>12</v>
      </c>
      <c r="N31" s="11">
        <f t="shared" si="6"/>
        <v>176</v>
      </c>
      <c r="O31" s="22">
        <f t="shared" si="7"/>
        <v>100</v>
      </c>
      <c r="P31" s="4"/>
    </row>
    <row r="32" spans="1:16">
      <c r="A32" s="11">
        <v>27</v>
      </c>
      <c r="B32" s="30">
        <v>312414205027</v>
      </c>
      <c r="C32" s="4" t="s">
        <v>29</v>
      </c>
      <c r="D32" s="11">
        <v>0</v>
      </c>
      <c r="E32" s="11">
        <f t="shared" si="0"/>
        <v>22</v>
      </c>
      <c r="F32" s="11">
        <f t="shared" si="1"/>
        <v>22</v>
      </c>
      <c r="G32" s="11">
        <f t="shared" si="2"/>
        <v>22</v>
      </c>
      <c r="H32" s="11">
        <f t="shared" si="3"/>
        <v>26</v>
      </c>
      <c r="I32" s="11">
        <f t="shared" si="4"/>
        <v>26</v>
      </c>
      <c r="J32" s="11">
        <f t="shared" si="5"/>
        <v>22</v>
      </c>
      <c r="K32" s="28">
        <v>12</v>
      </c>
      <c r="L32" s="28">
        <v>12</v>
      </c>
      <c r="M32" s="28">
        <v>12</v>
      </c>
      <c r="N32" s="11">
        <f t="shared" si="6"/>
        <v>176</v>
      </c>
      <c r="O32" s="22">
        <f t="shared" si="7"/>
        <v>100</v>
      </c>
      <c r="P32" s="4"/>
    </row>
    <row r="33" spans="1:16">
      <c r="A33" s="11">
        <v>28</v>
      </c>
      <c r="B33" s="30">
        <v>312414205028</v>
      </c>
      <c r="C33" s="4" t="s">
        <v>30</v>
      </c>
      <c r="D33" s="11">
        <v>0</v>
      </c>
      <c r="E33" s="11">
        <f t="shared" si="0"/>
        <v>22</v>
      </c>
      <c r="F33" s="11">
        <f t="shared" si="1"/>
        <v>22</v>
      </c>
      <c r="G33" s="11">
        <f t="shared" si="2"/>
        <v>22</v>
      </c>
      <c r="H33" s="11">
        <f t="shared" si="3"/>
        <v>26</v>
      </c>
      <c r="I33" s="11">
        <f t="shared" si="4"/>
        <v>26</v>
      </c>
      <c r="J33" s="11">
        <f t="shared" si="5"/>
        <v>22</v>
      </c>
      <c r="K33" s="28">
        <v>12</v>
      </c>
      <c r="L33" s="28">
        <v>12</v>
      </c>
      <c r="M33" s="28">
        <v>12</v>
      </c>
      <c r="N33" s="11">
        <f t="shared" si="6"/>
        <v>176</v>
      </c>
      <c r="O33" s="22">
        <f t="shared" si="7"/>
        <v>100</v>
      </c>
      <c r="P33" s="4"/>
    </row>
    <row r="34" spans="1:16">
      <c r="A34" s="11">
        <v>29</v>
      </c>
      <c r="B34" s="30">
        <v>312414205029</v>
      </c>
      <c r="C34" s="4" t="s">
        <v>105</v>
      </c>
      <c r="D34" s="11">
        <v>0</v>
      </c>
      <c r="E34" s="11">
        <f t="shared" si="0"/>
        <v>22</v>
      </c>
      <c r="F34" s="11">
        <f t="shared" si="1"/>
        <v>22</v>
      </c>
      <c r="G34" s="11">
        <f t="shared" si="2"/>
        <v>22</v>
      </c>
      <c r="H34" s="11">
        <f t="shared" si="3"/>
        <v>26</v>
      </c>
      <c r="I34" s="11">
        <f t="shared" si="4"/>
        <v>26</v>
      </c>
      <c r="J34" s="11">
        <f t="shared" si="5"/>
        <v>22</v>
      </c>
      <c r="K34" s="28">
        <v>12</v>
      </c>
      <c r="L34" s="28">
        <v>12</v>
      </c>
      <c r="M34" s="28">
        <v>12</v>
      </c>
      <c r="N34" s="11">
        <f t="shared" si="6"/>
        <v>176</v>
      </c>
      <c r="O34" s="22">
        <f t="shared" si="7"/>
        <v>100</v>
      </c>
      <c r="P34" s="4"/>
    </row>
    <row r="35" spans="1:16">
      <c r="A35" s="11">
        <v>30</v>
      </c>
      <c r="B35" s="30">
        <v>312414205030</v>
      </c>
      <c r="C35" s="4" t="s">
        <v>106</v>
      </c>
      <c r="D35" s="11">
        <v>0</v>
      </c>
      <c r="E35" s="11">
        <f t="shared" si="0"/>
        <v>22</v>
      </c>
      <c r="F35" s="11">
        <f t="shared" si="1"/>
        <v>22</v>
      </c>
      <c r="G35" s="11">
        <f t="shared" si="2"/>
        <v>22</v>
      </c>
      <c r="H35" s="11">
        <f t="shared" si="3"/>
        <v>26</v>
      </c>
      <c r="I35" s="11">
        <f t="shared" si="4"/>
        <v>26</v>
      </c>
      <c r="J35" s="11">
        <f t="shared" si="5"/>
        <v>22</v>
      </c>
      <c r="K35" s="28">
        <v>12</v>
      </c>
      <c r="L35" s="28">
        <v>12</v>
      </c>
      <c r="M35" s="28">
        <v>12</v>
      </c>
      <c r="N35" s="11">
        <f t="shared" si="6"/>
        <v>176</v>
      </c>
      <c r="O35" s="22">
        <f t="shared" si="7"/>
        <v>100</v>
      </c>
      <c r="P35" s="4"/>
    </row>
    <row r="36" spans="1:16">
      <c r="A36" s="11">
        <v>31</v>
      </c>
      <c r="B36" s="30">
        <v>312414205031</v>
      </c>
      <c r="C36" s="4" t="s">
        <v>107</v>
      </c>
      <c r="D36" s="11">
        <v>0</v>
      </c>
      <c r="E36" s="11">
        <f t="shared" si="0"/>
        <v>22</v>
      </c>
      <c r="F36" s="11">
        <f t="shared" si="1"/>
        <v>22</v>
      </c>
      <c r="G36" s="11">
        <f t="shared" si="2"/>
        <v>22</v>
      </c>
      <c r="H36" s="11">
        <f t="shared" si="3"/>
        <v>26</v>
      </c>
      <c r="I36" s="11">
        <f t="shared" si="4"/>
        <v>26</v>
      </c>
      <c r="J36" s="11">
        <f t="shared" si="5"/>
        <v>22</v>
      </c>
      <c r="K36" s="28">
        <v>12</v>
      </c>
      <c r="L36" s="28">
        <v>12</v>
      </c>
      <c r="M36" s="28">
        <v>12</v>
      </c>
      <c r="N36" s="11">
        <f t="shared" si="6"/>
        <v>176</v>
      </c>
      <c r="O36" s="22">
        <f t="shared" si="7"/>
        <v>100</v>
      </c>
      <c r="P36" s="4"/>
    </row>
    <row r="37" spans="1:16">
      <c r="A37" s="11">
        <v>32</v>
      </c>
      <c r="B37" s="30">
        <v>312414205032</v>
      </c>
      <c r="C37" s="4" t="s">
        <v>34</v>
      </c>
      <c r="D37" s="11">
        <v>0</v>
      </c>
      <c r="E37" s="11">
        <f t="shared" si="0"/>
        <v>22</v>
      </c>
      <c r="F37" s="11">
        <f t="shared" si="1"/>
        <v>22</v>
      </c>
      <c r="G37" s="11">
        <f t="shared" si="2"/>
        <v>22</v>
      </c>
      <c r="H37" s="11">
        <f t="shared" si="3"/>
        <v>26</v>
      </c>
      <c r="I37" s="11">
        <f t="shared" si="4"/>
        <v>26</v>
      </c>
      <c r="J37" s="11">
        <f t="shared" si="5"/>
        <v>22</v>
      </c>
      <c r="K37" s="28">
        <v>12</v>
      </c>
      <c r="L37" s="28">
        <v>12</v>
      </c>
      <c r="M37" s="28">
        <v>12</v>
      </c>
      <c r="N37" s="11">
        <f t="shared" si="6"/>
        <v>176</v>
      </c>
      <c r="O37" s="22">
        <f t="shared" si="7"/>
        <v>100</v>
      </c>
      <c r="P37" s="4"/>
    </row>
    <row r="38" spans="1:16">
      <c r="A38" s="11">
        <v>33</v>
      </c>
      <c r="B38" s="30">
        <v>312414205033</v>
      </c>
      <c r="C38" s="4" t="s">
        <v>35</v>
      </c>
      <c r="D38" s="11">
        <v>0</v>
      </c>
      <c r="E38" s="11">
        <f t="shared" si="0"/>
        <v>22</v>
      </c>
      <c r="F38" s="11">
        <f t="shared" si="1"/>
        <v>22</v>
      </c>
      <c r="G38" s="11">
        <f t="shared" si="2"/>
        <v>22</v>
      </c>
      <c r="H38" s="11">
        <f t="shared" si="3"/>
        <v>26</v>
      </c>
      <c r="I38" s="11">
        <f t="shared" si="4"/>
        <v>26</v>
      </c>
      <c r="J38" s="11">
        <f t="shared" si="5"/>
        <v>22</v>
      </c>
      <c r="K38" s="28">
        <v>12</v>
      </c>
      <c r="L38" s="28">
        <v>12</v>
      </c>
      <c r="M38" s="28">
        <v>12</v>
      </c>
      <c r="N38" s="11">
        <f t="shared" si="6"/>
        <v>176</v>
      </c>
      <c r="O38" s="22">
        <f t="shared" si="7"/>
        <v>100</v>
      </c>
      <c r="P38" s="4"/>
    </row>
    <row r="39" spans="1:16">
      <c r="A39" s="11">
        <v>34</v>
      </c>
      <c r="B39" s="30">
        <v>312414205034</v>
      </c>
      <c r="C39" s="4" t="s">
        <v>36</v>
      </c>
      <c r="D39" s="11">
        <v>0</v>
      </c>
      <c r="E39" s="11">
        <f t="shared" si="0"/>
        <v>22</v>
      </c>
      <c r="F39" s="11">
        <f t="shared" si="1"/>
        <v>22</v>
      </c>
      <c r="G39" s="11">
        <f t="shared" si="2"/>
        <v>22</v>
      </c>
      <c r="H39" s="11">
        <f t="shared" si="3"/>
        <v>26</v>
      </c>
      <c r="I39" s="11">
        <f t="shared" si="4"/>
        <v>26</v>
      </c>
      <c r="J39" s="11">
        <f t="shared" si="5"/>
        <v>22</v>
      </c>
      <c r="K39" s="28">
        <v>12</v>
      </c>
      <c r="L39" s="28">
        <v>12</v>
      </c>
      <c r="M39" s="28">
        <v>12</v>
      </c>
      <c r="N39" s="11">
        <f t="shared" si="6"/>
        <v>176</v>
      </c>
      <c r="O39" s="22">
        <f t="shared" si="7"/>
        <v>100</v>
      </c>
      <c r="P39" s="4"/>
    </row>
    <row r="40" spans="1:16">
      <c r="A40" s="11">
        <v>35</v>
      </c>
      <c r="B40" s="30">
        <v>312414205035</v>
      </c>
      <c r="C40" s="4" t="s">
        <v>37</v>
      </c>
      <c r="D40" s="11">
        <v>0</v>
      </c>
      <c r="E40" s="11">
        <f t="shared" si="0"/>
        <v>22</v>
      </c>
      <c r="F40" s="11">
        <f t="shared" si="1"/>
        <v>22</v>
      </c>
      <c r="G40" s="11">
        <f t="shared" si="2"/>
        <v>22</v>
      </c>
      <c r="H40" s="11">
        <f t="shared" si="3"/>
        <v>26</v>
      </c>
      <c r="I40" s="11">
        <f t="shared" si="4"/>
        <v>26</v>
      </c>
      <c r="J40" s="11">
        <f t="shared" si="5"/>
        <v>22</v>
      </c>
      <c r="K40" s="28">
        <v>12</v>
      </c>
      <c r="L40" s="28">
        <v>12</v>
      </c>
      <c r="M40" s="28">
        <v>12</v>
      </c>
      <c r="N40" s="11">
        <f t="shared" si="6"/>
        <v>176</v>
      </c>
      <c r="O40" s="22">
        <f t="shared" si="7"/>
        <v>100</v>
      </c>
      <c r="P40" s="4"/>
    </row>
    <row r="41" spans="1:16">
      <c r="A41" s="11">
        <v>36</v>
      </c>
      <c r="B41" s="30">
        <v>312414205036</v>
      </c>
      <c r="C41" s="4" t="s">
        <v>38</v>
      </c>
      <c r="D41" s="11">
        <v>1</v>
      </c>
      <c r="E41" s="11">
        <f t="shared" si="0"/>
        <v>21</v>
      </c>
      <c r="F41" s="11">
        <f t="shared" si="1"/>
        <v>21</v>
      </c>
      <c r="G41" s="11">
        <f t="shared" si="2"/>
        <v>21</v>
      </c>
      <c r="H41" s="11">
        <f t="shared" si="3"/>
        <v>25</v>
      </c>
      <c r="I41" s="11">
        <f t="shared" si="4"/>
        <v>25</v>
      </c>
      <c r="J41" s="11">
        <f t="shared" si="5"/>
        <v>21</v>
      </c>
      <c r="K41" s="28">
        <v>12</v>
      </c>
      <c r="L41" s="28">
        <v>12</v>
      </c>
      <c r="M41" s="28">
        <v>12</v>
      </c>
      <c r="N41" s="11">
        <f t="shared" si="6"/>
        <v>170</v>
      </c>
      <c r="O41" s="22">
        <f t="shared" si="7"/>
        <v>96.590909090909093</v>
      </c>
      <c r="P41" s="4"/>
    </row>
    <row r="42" spans="1:16">
      <c r="A42" s="11">
        <v>37</v>
      </c>
      <c r="B42" s="30">
        <v>312414205037</v>
      </c>
      <c r="C42" s="4" t="s">
        <v>39</v>
      </c>
      <c r="D42" s="11">
        <v>0</v>
      </c>
      <c r="E42" s="11">
        <f t="shared" si="0"/>
        <v>22</v>
      </c>
      <c r="F42" s="11">
        <f t="shared" si="1"/>
        <v>22</v>
      </c>
      <c r="G42" s="11">
        <f t="shared" si="2"/>
        <v>22</v>
      </c>
      <c r="H42" s="11">
        <f t="shared" si="3"/>
        <v>26</v>
      </c>
      <c r="I42" s="11">
        <f t="shared" si="4"/>
        <v>26</v>
      </c>
      <c r="J42" s="11">
        <f t="shared" si="5"/>
        <v>22</v>
      </c>
      <c r="K42" s="28">
        <v>12</v>
      </c>
      <c r="L42" s="28">
        <v>12</v>
      </c>
      <c r="M42" s="28">
        <v>12</v>
      </c>
      <c r="N42" s="11">
        <f t="shared" si="6"/>
        <v>176</v>
      </c>
      <c r="O42" s="22">
        <f t="shared" si="7"/>
        <v>100</v>
      </c>
      <c r="P42" s="4"/>
    </row>
    <row r="43" spans="1:16">
      <c r="A43" s="11">
        <v>38</v>
      </c>
      <c r="B43" s="30">
        <v>312414205038</v>
      </c>
      <c r="C43" s="4" t="s">
        <v>40</v>
      </c>
      <c r="D43" s="11">
        <v>0</v>
      </c>
      <c r="E43" s="11">
        <f t="shared" si="0"/>
        <v>22</v>
      </c>
      <c r="F43" s="11">
        <f t="shared" si="1"/>
        <v>22</v>
      </c>
      <c r="G43" s="11">
        <f t="shared" si="2"/>
        <v>22</v>
      </c>
      <c r="H43" s="11">
        <f t="shared" si="3"/>
        <v>26</v>
      </c>
      <c r="I43" s="11">
        <f t="shared" si="4"/>
        <v>26</v>
      </c>
      <c r="J43" s="11">
        <f t="shared" si="5"/>
        <v>22</v>
      </c>
      <c r="K43" s="28">
        <v>12</v>
      </c>
      <c r="L43" s="28">
        <v>12</v>
      </c>
      <c r="M43" s="28">
        <v>12</v>
      </c>
      <c r="N43" s="11">
        <f t="shared" si="6"/>
        <v>176</v>
      </c>
      <c r="O43" s="22">
        <f t="shared" si="7"/>
        <v>100</v>
      </c>
      <c r="P43" s="4"/>
    </row>
    <row r="44" spans="1:16">
      <c r="A44" s="11">
        <v>39</v>
      </c>
      <c r="B44" s="30">
        <v>312414205039</v>
      </c>
      <c r="C44" s="4" t="s">
        <v>41</v>
      </c>
      <c r="D44" s="11">
        <v>0</v>
      </c>
      <c r="E44" s="11">
        <f t="shared" si="0"/>
        <v>22</v>
      </c>
      <c r="F44" s="11">
        <f t="shared" si="1"/>
        <v>22</v>
      </c>
      <c r="G44" s="11">
        <f t="shared" si="2"/>
        <v>22</v>
      </c>
      <c r="H44" s="11">
        <f t="shared" si="3"/>
        <v>26</v>
      </c>
      <c r="I44" s="11">
        <f t="shared" si="4"/>
        <v>26</v>
      </c>
      <c r="J44" s="11">
        <f t="shared" si="5"/>
        <v>22</v>
      </c>
      <c r="K44" s="28">
        <v>12</v>
      </c>
      <c r="L44" s="28">
        <v>12</v>
      </c>
      <c r="M44" s="28">
        <v>12</v>
      </c>
      <c r="N44" s="11">
        <f t="shared" si="6"/>
        <v>176</v>
      </c>
      <c r="O44" s="22">
        <f t="shared" si="7"/>
        <v>100</v>
      </c>
      <c r="P44" s="4"/>
    </row>
    <row r="45" spans="1:16">
      <c r="A45" s="11">
        <v>40</v>
      </c>
      <c r="B45" s="30">
        <v>312414205040</v>
      </c>
      <c r="C45" s="4" t="s">
        <v>42</v>
      </c>
      <c r="D45" s="11">
        <v>0</v>
      </c>
      <c r="E45" s="11">
        <f t="shared" si="0"/>
        <v>22</v>
      </c>
      <c r="F45" s="11">
        <f t="shared" si="1"/>
        <v>22</v>
      </c>
      <c r="G45" s="11">
        <f t="shared" si="2"/>
        <v>22</v>
      </c>
      <c r="H45" s="11">
        <f t="shared" si="3"/>
        <v>26</v>
      </c>
      <c r="I45" s="11">
        <f t="shared" si="4"/>
        <v>26</v>
      </c>
      <c r="J45" s="11">
        <f t="shared" si="5"/>
        <v>22</v>
      </c>
      <c r="K45" s="28">
        <v>12</v>
      </c>
      <c r="L45" s="28">
        <v>12</v>
      </c>
      <c r="M45" s="28">
        <v>12</v>
      </c>
      <c r="N45" s="11">
        <f t="shared" si="6"/>
        <v>176</v>
      </c>
      <c r="O45" s="22">
        <f t="shared" si="7"/>
        <v>100</v>
      </c>
      <c r="P45" s="4"/>
    </row>
    <row r="46" spans="1:16">
      <c r="A46" s="11">
        <v>41</v>
      </c>
      <c r="B46" s="30">
        <v>312414205041</v>
      </c>
      <c r="C46" s="4" t="s">
        <v>43</v>
      </c>
      <c r="D46" s="11">
        <v>0</v>
      </c>
      <c r="E46" s="11">
        <f t="shared" si="0"/>
        <v>22</v>
      </c>
      <c r="F46" s="11">
        <f t="shared" si="1"/>
        <v>22</v>
      </c>
      <c r="G46" s="11">
        <f t="shared" si="2"/>
        <v>22</v>
      </c>
      <c r="H46" s="11">
        <f t="shared" si="3"/>
        <v>26</v>
      </c>
      <c r="I46" s="11">
        <f t="shared" si="4"/>
        <v>26</v>
      </c>
      <c r="J46" s="11">
        <f t="shared" si="5"/>
        <v>22</v>
      </c>
      <c r="K46" s="28">
        <v>12</v>
      </c>
      <c r="L46" s="28">
        <v>12</v>
      </c>
      <c r="M46" s="28">
        <v>12</v>
      </c>
      <c r="N46" s="11">
        <f t="shared" si="6"/>
        <v>176</v>
      </c>
      <c r="O46" s="22">
        <f t="shared" si="7"/>
        <v>100</v>
      </c>
      <c r="P46" s="4"/>
    </row>
    <row r="47" spans="1:16">
      <c r="A47" s="11">
        <v>42</v>
      </c>
      <c r="B47" s="30">
        <v>312414205042</v>
      </c>
      <c r="C47" s="4" t="s">
        <v>108</v>
      </c>
      <c r="D47" s="11">
        <v>0</v>
      </c>
      <c r="E47" s="11">
        <f t="shared" si="0"/>
        <v>22</v>
      </c>
      <c r="F47" s="11">
        <f t="shared" si="1"/>
        <v>22</v>
      </c>
      <c r="G47" s="11">
        <f t="shared" si="2"/>
        <v>22</v>
      </c>
      <c r="H47" s="11">
        <f t="shared" si="3"/>
        <v>26</v>
      </c>
      <c r="I47" s="11">
        <f t="shared" si="4"/>
        <v>26</v>
      </c>
      <c r="J47" s="11">
        <f t="shared" si="5"/>
        <v>22</v>
      </c>
      <c r="K47" s="28">
        <v>12</v>
      </c>
      <c r="L47" s="28">
        <v>12</v>
      </c>
      <c r="M47" s="28">
        <v>12</v>
      </c>
      <c r="N47" s="11">
        <f t="shared" si="6"/>
        <v>176</v>
      </c>
      <c r="O47" s="22">
        <f t="shared" si="7"/>
        <v>100</v>
      </c>
      <c r="P47" s="4"/>
    </row>
    <row r="48" spans="1:16">
      <c r="A48" s="11">
        <v>43</v>
      </c>
      <c r="B48" s="30">
        <v>312414205043</v>
      </c>
      <c r="C48" s="4" t="s">
        <v>109</v>
      </c>
      <c r="D48" s="11">
        <v>1</v>
      </c>
      <c r="E48" s="11">
        <f t="shared" si="0"/>
        <v>21</v>
      </c>
      <c r="F48" s="11">
        <f t="shared" si="1"/>
        <v>21</v>
      </c>
      <c r="G48" s="11">
        <f t="shared" si="2"/>
        <v>21</v>
      </c>
      <c r="H48" s="11">
        <f t="shared" si="3"/>
        <v>25</v>
      </c>
      <c r="I48" s="11">
        <f t="shared" si="4"/>
        <v>25</v>
      </c>
      <c r="J48" s="11">
        <f t="shared" si="5"/>
        <v>21</v>
      </c>
      <c r="K48" s="28">
        <v>12</v>
      </c>
      <c r="L48" s="28">
        <v>12</v>
      </c>
      <c r="M48" s="28">
        <v>12</v>
      </c>
      <c r="N48" s="11">
        <f t="shared" si="6"/>
        <v>170</v>
      </c>
      <c r="O48" s="22">
        <f t="shared" si="7"/>
        <v>96.590909090909093</v>
      </c>
      <c r="P48" s="4"/>
    </row>
    <row r="49" spans="1:16">
      <c r="A49" s="11">
        <v>44</v>
      </c>
      <c r="B49" s="30">
        <v>312414205044</v>
      </c>
      <c r="C49" s="4" t="s">
        <v>110</v>
      </c>
      <c r="D49" s="11">
        <v>2</v>
      </c>
      <c r="E49" s="11">
        <f t="shared" si="0"/>
        <v>20</v>
      </c>
      <c r="F49" s="11">
        <f t="shared" si="1"/>
        <v>20</v>
      </c>
      <c r="G49" s="11">
        <f t="shared" si="2"/>
        <v>20</v>
      </c>
      <c r="H49" s="11">
        <f t="shared" si="3"/>
        <v>24</v>
      </c>
      <c r="I49" s="11">
        <f t="shared" si="4"/>
        <v>24</v>
      </c>
      <c r="J49" s="11">
        <f t="shared" si="5"/>
        <v>20</v>
      </c>
      <c r="K49" s="28">
        <v>12</v>
      </c>
      <c r="L49" s="28">
        <v>12</v>
      </c>
      <c r="M49" s="28">
        <v>12</v>
      </c>
      <c r="N49" s="11">
        <f t="shared" si="6"/>
        <v>164</v>
      </c>
      <c r="O49" s="22">
        <f t="shared" si="7"/>
        <v>93.181818181818173</v>
      </c>
      <c r="P49" s="4"/>
    </row>
    <row r="50" spans="1:16">
      <c r="A50" s="11">
        <v>45</v>
      </c>
      <c r="B50" s="30">
        <v>312414205045</v>
      </c>
      <c r="C50" s="4" t="s">
        <v>111</v>
      </c>
      <c r="D50" s="11">
        <v>1</v>
      </c>
      <c r="E50" s="11">
        <f t="shared" si="0"/>
        <v>21</v>
      </c>
      <c r="F50" s="11">
        <f t="shared" si="1"/>
        <v>21</v>
      </c>
      <c r="G50" s="11">
        <f t="shared" si="2"/>
        <v>21</v>
      </c>
      <c r="H50" s="11">
        <f t="shared" si="3"/>
        <v>25</v>
      </c>
      <c r="I50" s="11">
        <f t="shared" si="4"/>
        <v>25</v>
      </c>
      <c r="J50" s="11">
        <f t="shared" si="5"/>
        <v>21</v>
      </c>
      <c r="K50" s="28">
        <v>12</v>
      </c>
      <c r="L50" s="28">
        <v>12</v>
      </c>
      <c r="M50" s="28">
        <v>12</v>
      </c>
      <c r="N50" s="11">
        <f t="shared" si="6"/>
        <v>170</v>
      </c>
      <c r="O50" s="22">
        <f t="shared" si="7"/>
        <v>96.590909090909093</v>
      </c>
      <c r="P50" s="4"/>
    </row>
    <row r="51" spans="1:16">
      <c r="A51" s="11">
        <v>46</v>
      </c>
      <c r="B51" s="30">
        <v>312414205046</v>
      </c>
      <c r="C51" s="4" t="s">
        <v>112</v>
      </c>
      <c r="D51" s="11">
        <v>1</v>
      </c>
      <c r="E51" s="11">
        <f t="shared" si="0"/>
        <v>21</v>
      </c>
      <c r="F51" s="11">
        <f t="shared" si="1"/>
        <v>21</v>
      </c>
      <c r="G51" s="11">
        <f t="shared" si="2"/>
        <v>21</v>
      </c>
      <c r="H51" s="11">
        <f t="shared" si="3"/>
        <v>25</v>
      </c>
      <c r="I51" s="11">
        <f t="shared" si="4"/>
        <v>25</v>
      </c>
      <c r="J51" s="11">
        <f t="shared" si="5"/>
        <v>21</v>
      </c>
      <c r="K51" s="28">
        <v>12</v>
      </c>
      <c r="L51" s="28">
        <v>12</v>
      </c>
      <c r="M51" s="28">
        <v>12</v>
      </c>
      <c r="N51" s="11">
        <f t="shared" si="6"/>
        <v>170</v>
      </c>
      <c r="O51" s="22">
        <f t="shared" si="7"/>
        <v>96.590909090909093</v>
      </c>
      <c r="P51" s="4"/>
    </row>
    <row r="52" spans="1:16">
      <c r="A52" s="11">
        <v>47</v>
      </c>
      <c r="B52" s="30">
        <v>312414205047</v>
      </c>
      <c r="C52" s="4" t="s">
        <v>49</v>
      </c>
      <c r="D52" s="11">
        <v>1</v>
      </c>
      <c r="E52" s="11">
        <f t="shared" si="0"/>
        <v>21</v>
      </c>
      <c r="F52" s="11">
        <f t="shared" si="1"/>
        <v>21</v>
      </c>
      <c r="G52" s="11">
        <f t="shared" si="2"/>
        <v>21</v>
      </c>
      <c r="H52" s="11">
        <f t="shared" si="3"/>
        <v>25</v>
      </c>
      <c r="I52" s="11">
        <f t="shared" si="4"/>
        <v>25</v>
      </c>
      <c r="J52" s="11">
        <f t="shared" si="5"/>
        <v>21</v>
      </c>
      <c r="K52" s="28">
        <v>12</v>
      </c>
      <c r="L52" s="28">
        <v>12</v>
      </c>
      <c r="M52" s="28">
        <v>12</v>
      </c>
      <c r="N52" s="11">
        <f t="shared" si="6"/>
        <v>170</v>
      </c>
      <c r="O52" s="22">
        <f t="shared" si="7"/>
        <v>96.590909090909093</v>
      </c>
      <c r="P52" s="4"/>
    </row>
    <row r="53" spans="1:16">
      <c r="A53" s="11">
        <v>48</v>
      </c>
      <c r="B53" s="30">
        <v>312414205048</v>
      </c>
      <c r="C53" s="4" t="s">
        <v>50</v>
      </c>
      <c r="D53" s="11">
        <v>1</v>
      </c>
      <c r="E53" s="11">
        <f t="shared" si="0"/>
        <v>21</v>
      </c>
      <c r="F53" s="11">
        <f t="shared" si="1"/>
        <v>21</v>
      </c>
      <c r="G53" s="11">
        <f t="shared" si="2"/>
        <v>21</v>
      </c>
      <c r="H53" s="11">
        <f t="shared" si="3"/>
        <v>25</v>
      </c>
      <c r="I53" s="11">
        <f t="shared" si="4"/>
        <v>25</v>
      </c>
      <c r="J53" s="11">
        <f t="shared" si="5"/>
        <v>21</v>
      </c>
      <c r="K53" s="28">
        <v>12</v>
      </c>
      <c r="L53" s="28">
        <v>12</v>
      </c>
      <c r="M53" s="28">
        <v>12</v>
      </c>
      <c r="N53" s="11">
        <f t="shared" si="6"/>
        <v>170</v>
      </c>
      <c r="O53" s="22">
        <f t="shared" si="7"/>
        <v>96.590909090909093</v>
      </c>
      <c r="P53" s="4"/>
    </row>
    <row r="54" spans="1:16">
      <c r="A54" s="11">
        <v>49</v>
      </c>
      <c r="B54" s="30">
        <v>312414205049</v>
      </c>
      <c r="C54" s="4" t="s">
        <v>113</v>
      </c>
      <c r="D54" s="11">
        <v>1</v>
      </c>
      <c r="E54" s="11">
        <f t="shared" si="0"/>
        <v>21</v>
      </c>
      <c r="F54" s="11">
        <f t="shared" si="1"/>
        <v>21</v>
      </c>
      <c r="G54" s="11">
        <f t="shared" si="2"/>
        <v>21</v>
      </c>
      <c r="H54" s="11">
        <f t="shared" si="3"/>
        <v>25</v>
      </c>
      <c r="I54" s="11">
        <f t="shared" si="4"/>
        <v>25</v>
      </c>
      <c r="J54" s="11">
        <f t="shared" si="5"/>
        <v>21</v>
      </c>
      <c r="K54" s="28">
        <v>12</v>
      </c>
      <c r="L54" s="28">
        <v>12</v>
      </c>
      <c r="M54" s="28">
        <v>12</v>
      </c>
      <c r="N54" s="11">
        <f t="shared" si="6"/>
        <v>170</v>
      </c>
      <c r="O54" s="22">
        <f t="shared" si="7"/>
        <v>96.590909090909093</v>
      </c>
      <c r="P54" s="4"/>
    </row>
    <row r="55" spans="1:16">
      <c r="A55" s="11">
        <v>50</v>
      </c>
      <c r="B55" s="30">
        <v>312414205050</v>
      </c>
      <c r="C55" s="4" t="s">
        <v>52</v>
      </c>
      <c r="D55" s="11">
        <v>0</v>
      </c>
      <c r="E55" s="11">
        <f t="shared" si="0"/>
        <v>22</v>
      </c>
      <c r="F55" s="11">
        <f t="shared" si="1"/>
        <v>22</v>
      </c>
      <c r="G55" s="11">
        <f t="shared" si="2"/>
        <v>22</v>
      </c>
      <c r="H55" s="11">
        <f t="shared" si="3"/>
        <v>26</v>
      </c>
      <c r="I55" s="11">
        <f t="shared" si="4"/>
        <v>26</v>
      </c>
      <c r="J55" s="11">
        <f t="shared" si="5"/>
        <v>22</v>
      </c>
      <c r="K55" s="28">
        <v>12</v>
      </c>
      <c r="L55" s="28">
        <v>12</v>
      </c>
      <c r="M55" s="28">
        <v>12</v>
      </c>
      <c r="N55" s="11">
        <f t="shared" si="6"/>
        <v>176</v>
      </c>
      <c r="O55" s="22">
        <f t="shared" si="7"/>
        <v>100</v>
      </c>
      <c r="P55" s="4"/>
    </row>
    <row r="56" spans="1:16">
      <c r="A56" s="11">
        <v>51</v>
      </c>
      <c r="B56" s="30">
        <v>312414205051</v>
      </c>
      <c r="C56" s="4" t="s">
        <v>53</v>
      </c>
      <c r="D56" s="11">
        <v>0</v>
      </c>
      <c r="E56" s="11">
        <f t="shared" si="0"/>
        <v>22</v>
      </c>
      <c r="F56" s="11">
        <f t="shared" si="1"/>
        <v>22</v>
      </c>
      <c r="G56" s="11">
        <f t="shared" si="2"/>
        <v>22</v>
      </c>
      <c r="H56" s="11">
        <f t="shared" si="3"/>
        <v>26</v>
      </c>
      <c r="I56" s="11">
        <f t="shared" si="4"/>
        <v>26</v>
      </c>
      <c r="J56" s="11">
        <f t="shared" si="5"/>
        <v>22</v>
      </c>
      <c r="K56" s="28">
        <v>12</v>
      </c>
      <c r="L56" s="28">
        <v>12</v>
      </c>
      <c r="M56" s="28">
        <v>12</v>
      </c>
      <c r="N56" s="11">
        <f t="shared" si="6"/>
        <v>176</v>
      </c>
      <c r="O56" s="22">
        <f t="shared" si="7"/>
        <v>100</v>
      </c>
      <c r="P56" s="4"/>
    </row>
    <row r="57" spans="1:16">
      <c r="A57" s="11">
        <v>52</v>
      </c>
      <c r="B57" s="30">
        <v>312414205053</v>
      </c>
      <c r="C57" s="4" t="s">
        <v>54</v>
      </c>
      <c r="D57" s="11">
        <v>1</v>
      </c>
      <c r="E57" s="11">
        <f t="shared" si="0"/>
        <v>21</v>
      </c>
      <c r="F57" s="11">
        <f t="shared" si="1"/>
        <v>21</v>
      </c>
      <c r="G57" s="11">
        <f t="shared" si="2"/>
        <v>21</v>
      </c>
      <c r="H57" s="11">
        <f t="shared" si="3"/>
        <v>25</v>
      </c>
      <c r="I57" s="11">
        <f t="shared" si="4"/>
        <v>25</v>
      </c>
      <c r="J57" s="11">
        <f t="shared" si="5"/>
        <v>21</v>
      </c>
      <c r="K57" s="28">
        <v>12</v>
      </c>
      <c r="L57" s="28">
        <v>12</v>
      </c>
      <c r="M57" s="28">
        <v>12</v>
      </c>
      <c r="N57" s="11">
        <f t="shared" si="6"/>
        <v>170</v>
      </c>
      <c r="O57" s="22">
        <f t="shared" si="7"/>
        <v>96.590909090909093</v>
      </c>
      <c r="P57" s="4"/>
    </row>
    <row r="58" spans="1:16">
      <c r="A58" s="11">
        <v>53</v>
      </c>
      <c r="B58" s="30">
        <v>312414205054</v>
      </c>
      <c r="C58" s="4" t="s">
        <v>55</v>
      </c>
      <c r="D58" s="11">
        <v>1</v>
      </c>
      <c r="E58" s="11">
        <f t="shared" si="0"/>
        <v>21</v>
      </c>
      <c r="F58" s="11">
        <f t="shared" si="1"/>
        <v>21</v>
      </c>
      <c r="G58" s="11">
        <f t="shared" si="2"/>
        <v>21</v>
      </c>
      <c r="H58" s="11">
        <f t="shared" si="3"/>
        <v>25</v>
      </c>
      <c r="I58" s="11">
        <f t="shared" si="4"/>
        <v>25</v>
      </c>
      <c r="J58" s="11">
        <f t="shared" si="5"/>
        <v>21</v>
      </c>
      <c r="K58" s="28">
        <v>12</v>
      </c>
      <c r="L58" s="28">
        <v>12</v>
      </c>
      <c r="M58" s="28">
        <v>12</v>
      </c>
      <c r="N58" s="11">
        <f t="shared" si="6"/>
        <v>170</v>
      </c>
      <c r="O58" s="22">
        <f t="shared" si="7"/>
        <v>96.590909090909093</v>
      </c>
      <c r="P58" s="4"/>
    </row>
    <row r="59" spans="1:16">
      <c r="A59" s="11">
        <v>54</v>
      </c>
      <c r="B59" s="30">
        <v>312414205055</v>
      </c>
      <c r="C59" s="4" t="s">
        <v>56</v>
      </c>
      <c r="D59" s="11">
        <v>0</v>
      </c>
      <c r="E59" s="11">
        <f t="shared" si="0"/>
        <v>22</v>
      </c>
      <c r="F59" s="11">
        <f t="shared" si="1"/>
        <v>22</v>
      </c>
      <c r="G59" s="11">
        <f t="shared" si="2"/>
        <v>22</v>
      </c>
      <c r="H59" s="11">
        <f t="shared" si="3"/>
        <v>26</v>
      </c>
      <c r="I59" s="11">
        <f t="shared" si="4"/>
        <v>26</v>
      </c>
      <c r="J59" s="11">
        <f t="shared" si="5"/>
        <v>22</v>
      </c>
      <c r="K59" s="28">
        <v>12</v>
      </c>
      <c r="L59" s="28">
        <v>12</v>
      </c>
      <c r="M59" s="28">
        <v>12</v>
      </c>
      <c r="N59" s="11">
        <f t="shared" si="6"/>
        <v>176</v>
      </c>
      <c r="O59" s="22">
        <f t="shared" si="7"/>
        <v>100</v>
      </c>
      <c r="P59" s="4"/>
    </row>
    <row r="60" spans="1:16">
      <c r="A60" s="11">
        <v>55</v>
      </c>
      <c r="B60" s="30">
        <v>312414205056</v>
      </c>
      <c r="C60" s="4" t="s">
        <v>114</v>
      </c>
      <c r="D60" s="11">
        <v>0</v>
      </c>
      <c r="E60" s="11">
        <f t="shared" si="0"/>
        <v>22</v>
      </c>
      <c r="F60" s="11">
        <f t="shared" si="1"/>
        <v>22</v>
      </c>
      <c r="G60" s="11">
        <f t="shared" si="2"/>
        <v>22</v>
      </c>
      <c r="H60" s="11">
        <f t="shared" si="3"/>
        <v>26</v>
      </c>
      <c r="I60" s="11">
        <f t="shared" si="4"/>
        <v>26</v>
      </c>
      <c r="J60" s="11">
        <f t="shared" si="5"/>
        <v>22</v>
      </c>
      <c r="K60" s="28">
        <v>12</v>
      </c>
      <c r="L60" s="28">
        <v>12</v>
      </c>
      <c r="M60" s="28">
        <v>12</v>
      </c>
      <c r="N60" s="11">
        <f t="shared" si="6"/>
        <v>176</v>
      </c>
      <c r="O60" s="22">
        <f t="shared" si="7"/>
        <v>100</v>
      </c>
      <c r="P60" s="4"/>
    </row>
    <row r="61" spans="1:16">
      <c r="A61" s="11">
        <v>56</v>
      </c>
      <c r="B61" s="30">
        <v>312414205057</v>
      </c>
      <c r="C61" s="4" t="s">
        <v>58</v>
      </c>
      <c r="D61" s="11">
        <v>1</v>
      </c>
      <c r="E61" s="11">
        <f t="shared" si="0"/>
        <v>21</v>
      </c>
      <c r="F61" s="11">
        <f t="shared" si="1"/>
        <v>21</v>
      </c>
      <c r="G61" s="11">
        <f t="shared" si="2"/>
        <v>21</v>
      </c>
      <c r="H61" s="11">
        <f t="shared" si="3"/>
        <v>25</v>
      </c>
      <c r="I61" s="11">
        <f t="shared" si="4"/>
        <v>25</v>
      </c>
      <c r="J61" s="11">
        <f t="shared" si="5"/>
        <v>21</v>
      </c>
      <c r="K61" s="28">
        <v>12</v>
      </c>
      <c r="L61" s="28">
        <v>12</v>
      </c>
      <c r="M61" s="28">
        <v>12</v>
      </c>
      <c r="N61" s="11">
        <f t="shared" si="6"/>
        <v>170</v>
      </c>
      <c r="O61" s="22">
        <f t="shared" si="7"/>
        <v>96.590909090909093</v>
      </c>
      <c r="P61" s="4"/>
    </row>
    <row r="62" spans="1:16">
      <c r="A62" s="11">
        <v>57</v>
      </c>
      <c r="B62" s="30">
        <v>312414205058</v>
      </c>
      <c r="C62" s="4" t="s">
        <v>59</v>
      </c>
      <c r="D62" s="11">
        <v>0</v>
      </c>
      <c r="E62" s="11">
        <f t="shared" si="0"/>
        <v>22</v>
      </c>
      <c r="F62" s="11">
        <f t="shared" si="1"/>
        <v>22</v>
      </c>
      <c r="G62" s="11">
        <f t="shared" si="2"/>
        <v>22</v>
      </c>
      <c r="H62" s="11">
        <f t="shared" si="3"/>
        <v>26</v>
      </c>
      <c r="I62" s="11">
        <f t="shared" si="4"/>
        <v>26</v>
      </c>
      <c r="J62" s="11">
        <f t="shared" si="5"/>
        <v>22</v>
      </c>
      <c r="K62" s="28">
        <v>12</v>
      </c>
      <c r="L62" s="28">
        <v>12</v>
      </c>
      <c r="M62" s="28">
        <v>12</v>
      </c>
      <c r="N62" s="11">
        <f t="shared" si="6"/>
        <v>176</v>
      </c>
      <c r="O62" s="22">
        <f t="shared" si="7"/>
        <v>100</v>
      </c>
      <c r="P62" s="4"/>
    </row>
    <row r="63" spans="1:16">
      <c r="A63" s="11">
        <v>58</v>
      </c>
      <c r="B63" s="30">
        <v>312414205059</v>
      </c>
      <c r="C63" s="4" t="s">
        <v>115</v>
      </c>
      <c r="D63" s="11">
        <v>0</v>
      </c>
      <c r="E63" s="11">
        <f t="shared" si="0"/>
        <v>22</v>
      </c>
      <c r="F63" s="11">
        <f t="shared" si="1"/>
        <v>22</v>
      </c>
      <c r="G63" s="11">
        <f t="shared" si="2"/>
        <v>22</v>
      </c>
      <c r="H63" s="11">
        <f t="shared" si="3"/>
        <v>26</v>
      </c>
      <c r="I63" s="11">
        <f t="shared" si="4"/>
        <v>26</v>
      </c>
      <c r="J63" s="11">
        <f t="shared" si="5"/>
        <v>22</v>
      </c>
      <c r="K63" s="28">
        <v>12</v>
      </c>
      <c r="L63" s="28">
        <v>12</v>
      </c>
      <c r="M63" s="28">
        <v>12</v>
      </c>
      <c r="N63" s="11">
        <f t="shared" si="6"/>
        <v>176</v>
      </c>
      <c r="O63" s="22">
        <f t="shared" si="7"/>
        <v>100</v>
      </c>
      <c r="P63" s="4"/>
    </row>
    <row r="64" spans="1:16">
      <c r="A64" s="11">
        <v>59</v>
      </c>
      <c r="B64" s="30">
        <v>312414205060</v>
      </c>
      <c r="C64" s="4" t="s">
        <v>116</v>
      </c>
      <c r="D64" s="11">
        <v>1</v>
      </c>
      <c r="E64" s="11">
        <f t="shared" si="0"/>
        <v>21</v>
      </c>
      <c r="F64" s="11">
        <f t="shared" si="1"/>
        <v>21</v>
      </c>
      <c r="G64" s="11">
        <f t="shared" si="2"/>
        <v>21</v>
      </c>
      <c r="H64" s="11">
        <f t="shared" si="3"/>
        <v>25</v>
      </c>
      <c r="I64" s="11">
        <f t="shared" si="4"/>
        <v>25</v>
      </c>
      <c r="J64" s="11">
        <f t="shared" si="5"/>
        <v>21</v>
      </c>
      <c r="K64" s="28">
        <v>12</v>
      </c>
      <c r="L64" s="28">
        <v>12</v>
      </c>
      <c r="M64" s="28">
        <v>12</v>
      </c>
      <c r="N64" s="11">
        <f t="shared" si="6"/>
        <v>170</v>
      </c>
      <c r="O64" s="22">
        <f t="shared" si="7"/>
        <v>96.590909090909093</v>
      </c>
      <c r="P64" s="4"/>
    </row>
    <row r="65" spans="1:16">
      <c r="A65" s="11">
        <v>60</v>
      </c>
      <c r="B65" s="30">
        <v>312414205061</v>
      </c>
      <c r="C65" s="4" t="s">
        <v>62</v>
      </c>
      <c r="D65" s="11">
        <v>0</v>
      </c>
      <c r="E65" s="11">
        <f t="shared" si="0"/>
        <v>22</v>
      </c>
      <c r="F65" s="11">
        <f t="shared" si="1"/>
        <v>22</v>
      </c>
      <c r="G65" s="11">
        <f t="shared" si="2"/>
        <v>22</v>
      </c>
      <c r="H65" s="11">
        <f t="shared" si="3"/>
        <v>26</v>
      </c>
      <c r="I65" s="11">
        <f t="shared" si="4"/>
        <v>26</v>
      </c>
      <c r="J65" s="11">
        <f t="shared" si="5"/>
        <v>22</v>
      </c>
      <c r="K65" s="28">
        <v>12</v>
      </c>
      <c r="L65" s="28">
        <v>12</v>
      </c>
      <c r="M65" s="28">
        <v>12</v>
      </c>
      <c r="N65" s="11">
        <f t="shared" si="6"/>
        <v>176</v>
      </c>
      <c r="O65" s="22">
        <f t="shared" si="7"/>
        <v>100</v>
      </c>
      <c r="P65" s="4"/>
    </row>
    <row r="66" spans="1:16">
      <c r="A66" s="11">
        <v>61</v>
      </c>
      <c r="B66" s="30">
        <v>312414205062</v>
      </c>
      <c r="C66" s="4" t="s">
        <v>117</v>
      </c>
      <c r="D66" s="11">
        <v>0</v>
      </c>
      <c r="E66" s="11">
        <f t="shared" si="0"/>
        <v>22</v>
      </c>
      <c r="F66" s="11">
        <f t="shared" si="1"/>
        <v>22</v>
      </c>
      <c r="G66" s="11">
        <f t="shared" si="2"/>
        <v>22</v>
      </c>
      <c r="H66" s="11">
        <f t="shared" si="3"/>
        <v>26</v>
      </c>
      <c r="I66" s="11">
        <f t="shared" si="4"/>
        <v>26</v>
      </c>
      <c r="J66" s="11">
        <f t="shared" si="5"/>
        <v>22</v>
      </c>
      <c r="K66" s="28">
        <v>12</v>
      </c>
      <c r="L66" s="28">
        <v>12</v>
      </c>
      <c r="M66" s="28">
        <v>12</v>
      </c>
      <c r="N66" s="11">
        <f t="shared" si="6"/>
        <v>176</v>
      </c>
      <c r="O66" s="22">
        <f t="shared" si="7"/>
        <v>100</v>
      </c>
      <c r="P66" s="4"/>
    </row>
  </sheetData>
  <mergeCells count="4">
    <mergeCell ref="A5:D5"/>
    <mergeCell ref="A1:P1"/>
    <mergeCell ref="A2:P2"/>
    <mergeCell ref="A3:P3"/>
  </mergeCells>
  <pageMargins left="0.74803149606299213" right="0.43307086614173229" top="0.59055118110236227" bottom="0.55118110236220474" header="0.31496062992125984" footer="0.31496062992125984"/>
  <pageSetup scale="8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6"/>
  <sheetViews>
    <sheetView view="pageLayout" workbookViewId="0">
      <selection activeCell="O5" sqref="O5:O66"/>
    </sheetView>
  </sheetViews>
  <sheetFormatPr defaultRowHeight="15.95" customHeight="1"/>
  <cols>
    <col min="1" max="1" width="6.7109375" customWidth="1"/>
    <col min="2" max="2" width="12.85546875" customWidth="1"/>
    <col min="3" max="3" width="21.7109375" customWidth="1"/>
    <col min="4" max="4" width="6.5703125" customWidth="1"/>
    <col min="5" max="5" width="8.28515625" customWidth="1"/>
    <col min="6" max="6" width="7" customWidth="1"/>
    <col min="7" max="7" width="7.140625" customWidth="1"/>
    <col min="8" max="10" width="7.5703125" customWidth="1"/>
    <col min="11" max="11" width="7.140625" customWidth="1"/>
    <col min="12" max="12" width="8" customWidth="1"/>
    <col min="13" max="13" width="8.42578125" customWidth="1"/>
    <col min="14" max="14" width="7.140625" customWidth="1"/>
    <col min="15" max="15" width="9.28515625" bestFit="1" customWidth="1"/>
  </cols>
  <sheetData>
    <row r="1" spans="1:16" ht="24" customHeight="1">
      <c r="A1" s="68" t="s">
        <v>78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70"/>
    </row>
    <row r="2" spans="1:16" ht="23.25" customHeight="1">
      <c r="A2" s="71" t="s">
        <v>140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3"/>
    </row>
    <row r="3" spans="1:16" ht="20.25" customHeight="1">
      <c r="A3" s="71" t="s">
        <v>125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3"/>
    </row>
    <row r="4" spans="1:16" ht="29.25" customHeight="1">
      <c r="A4" s="33" t="s">
        <v>0</v>
      </c>
      <c r="B4" s="34" t="s">
        <v>1</v>
      </c>
      <c r="C4" s="33" t="s">
        <v>2</v>
      </c>
      <c r="D4" s="33" t="s">
        <v>67</v>
      </c>
      <c r="E4" s="35" t="s">
        <v>131</v>
      </c>
      <c r="F4" s="35" t="s">
        <v>126</v>
      </c>
      <c r="G4" s="35" t="s">
        <v>127</v>
      </c>
      <c r="H4" s="35" t="s">
        <v>128</v>
      </c>
      <c r="I4" s="35" t="s">
        <v>129</v>
      </c>
      <c r="J4" s="35" t="s">
        <v>130</v>
      </c>
      <c r="K4" s="35" t="s">
        <v>132</v>
      </c>
      <c r="L4" s="35" t="s">
        <v>133</v>
      </c>
      <c r="M4" s="35" t="s">
        <v>134</v>
      </c>
      <c r="N4" s="35" t="s">
        <v>136</v>
      </c>
      <c r="O4" s="36" t="s">
        <v>138</v>
      </c>
      <c r="P4" s="37" t="s">
        <v>77</v>
      </c>
    </row>
    <row r="5" spans="1:16" ht="15.95" customHeight="1">
      <c r="A5" s="67" t="s">
        <v>70</v>
      </c>
      <c r="B5" s="67"/>
      <c r="C5" s="67"/>
      <c r="D5" s="67"/>
      <c r="E5" s="7">
        <v>21</v>
      </c>
      <c r="F5" s="7">
        <v>21</v>
      </c>
      <c r="G5" s="7">
        <v>21</v>
      </c>
      <c r="H5" s="7">
        <v>24</v>
      </c>
      <c r="I5" s="7">
        <v>23</v>
      </c>
      <c r="J5" s="7">
        <v>21</v>
      </c>
      <c r="K5" s="7">
        <v>15</v>
      </c>
      <c r="L5" s="7">
        <v>15</v>
      </c>
      <c r="M5" s="7">
        <v>15</v>
      </c>
      <c r="N5" s="7">
        <f>SUM(E5:M5)</f>
        <v>176</v>
      </c>
      <c r="O5" s="29">
        <v>100</v>
      </c>
      <c r="P5" s="4"/>
    </row>
    <row r="6" spans="1:16" ht="15.95" customHeight="1">
      <c r="A6" s="11">
        <v>1</v>
      </c>
      <c r="B6" s="30">
        <v>312414205001</v>
      </c>
      <c r="C6" s="4" t="s">
        <v>96</v>
      </c>
      <c r="D6" s="11">
        <v>0</v>
      </c>
      <c r="E6" s="11">
        <f>21-D6</f>
        <v>21</v>
      </c>
      <c r="F6" s="11">
        <f>21-D6</f>
        <v>21</v>
      </c>
      <c r="G6" s="11">
        <f>21-D6</f>
        <v>21</v>
      </c>
      <c r="H6" s="11">
        <f>24-D6</f>
        <v>24</v>
      </c>
      <c r="I6" s="11">
        <f>23-D6</f>
        <v>23</v>
      </c>
      <c r="J6" s="11">
        <f>21-D6</f>
        <v>21</v>
      </c>
      <c r="K6" s="7">
        <v>15</v>
      </c>
      <c r="L6" s="7">
        <v>15</v>
      </c>
      <c r="M6" s="7">
        <v>15</v>
      </c>
      <c r="N6" s="11">
        <f>SUM(E6:M6)</f>
        <v>176</v>
      </c>
      <c r="O6" s="22">
        <f>N6/176*100</f>
        <v>100</v>
      </c>
      <c r="P6" s="4"/>
    </row>
    <row r="7" spans="1:16" ht="15.95" customHeight="1">
      <c r="A7" s="11">
        <v>2</v>
      </c>
      <c r="B7" s="30">
        <v>312414205002</v>
      </c>
      <c r="C7" s="4" t="s">
        <v>4</v>
      </c>
      <c r="D7" s="11">
        <v>1</v>
      </c>
      <c r="E7" s="11">
        <f t="shared" ref="E7:E66" si="0">21-D7</f>
        <v>20</v>
      </c>
      <c r="F7" s="11">
        <f t="shared" ref="F7:F66" si="1">21-D7</f>
        <v>20</v>
      </c>
      <c r="G7" s="11">
        <f t="shared" ref="G7:G66" si="2">21-D7</f>
        <v>20</v>
      </c>
      <c r="H7" s="11">
        <f t="shared" ref="H7:H66" si="3">24-D7</f>
        <v>23</v>
      </c>
      <c r="I7" s="11">
        <f t="shared" ref="I7:I66" si="4">23-D7</f>
        <v>22</v>
      </c>
      <c r="J7" s="11">
        <f t="shared" ref="J7:J66" si="5">21-D7</f>
        <v>20</v>
      </c>
      <c r="K7" s="7">
        <v>15</v>
      </c>
      <c r="L7" s="7">
        <v>15</v>
      </c>
      <c r="M7" s="7">
        <v>15</v>
      </c>
      <c r="N7" s="11">
        <f t="shared" ref="N7:N66" si="6">SUM(E7:M7)</f>
        <v>170</v>
      </c>
      <c r="O7" s="22">
        <f t="shared" ref="O7:O66" si="7">N7/176*100</f>
        <v>96.590909090909093</v>
      </c>
      <c r="P7" s="4"/>
    </row>
    <row r="8" spans="1:16" ht="15.95" customHeight="1">
      <c r="A8" s="11">
        <v>3</v>
      </c>
      <c r="B8" s="30">
        <v>312414205003</v>
      </c>
      <c r="C8" s="4" t="s">
        <v>97</v>
      </c>
      <c r="D8" s="11">
        <v>1</v>
      </c>
      <c r="E8" s="11">
        <f t="shared" si="0"/>
        <v>20</v>
      </c>
      <c r="F8" s="11">
        <f t="shared" si="1"/>
        <v>20</v>
      </c>
      <c r="G8" s="11">
        <f t="shared" si="2"/>
        <v>20</v>
      </c>
      <c r="H8" s="11">
        <f t="shared" si="3"/>
        <v>23</v>
      </c>
      <c r="I8" s="11">
        <f t="shared" si="4"/>
        <v>22</v>
      </c>
      <c r="J8" s="11">
        <f t="shared" si="5"/>
        <v>20</v>
      </c>
      <c r="K8" s="7">
        <v>15</v>
      </c>
      <c r="L8" s="7">
        <v>15</v>
      </c>
      <c r="M8" s="7">
        <v>15</v>
      </c>
      <c r="N8" s="11">
        <f t="shared" si="6"/>
        <v>170</v>
      </c>
      <c r="O8" s="22">
        <f t="shared" si="7"/>
        <v>96.590909090909093</v>
      </c>
      <c r="P8" s="4"/>
    </row>
    <row r="9" spans="1:16" ht="15.95" customHeight="1">
      <c r="A9" s="11">
        <v>4</v>
      </c>
      <c r="B9" s="30">
        <v>312414205004</v>
      </c>
      <c r="C9" s="4" t="s">
        <v>98</v>
      </c>
      <c r="D9" s="11">
        <v>2</v>
      </c>
      <c r="E9" s="11">
        <f t="shared" si="0"/>
        <v>19</v>
      </c>
      <c r="F9" s="11">
        <f t="shared" si="1"/>
        <v>19</v>
      </c>
      <c r="G9" s="11">
        <f t="shared" si="2"/>
        <v>19</v>
      </c>
      <c r="H9" s="11">
        <f t="shared" si="3"/>
        <v>22</v>
      </c>
      <c r="I9" s="11">
        <f t="shared" si="4"/>
        <v>21</v>
      </c>
      <c r="J9" s="11">
        <f t="shared" si="5"/>
        <v>19</v>
      </c>
      <c r="K9" s="7">
        <v>15</v>
      </c>
      <c r="L9" s="7">
        <v>15</v>
      </c>
      <c r="M9" s="7">
        <v>15</v>
      </c>
      <c r="N9" s="11">
        <f t="shared" si="6"/>
        <v>164</v>
      </c>
      <c r="O9" s="22">
        <f t="shared" si="7"/>
        <v>93.181818181818173</v>
      </c>
      <c r="P9" s="4"/>
    </row>
    <row r="10" spans="1:16" ht="15.95" customHeight="1">
      <c r="A10" s="11">
        <v>5</v>
      </c>
      <c r="B10" s="30">
        <v>312414205005</v>
      </c>
      <c r="C10" s="4" t="s">
        <v>7</v>
      </c>
      <c r="D10" s="11">
        <v>0</v>
      </c>
      <c r="E10" s="11">
        <f t="shared" si="0"/>
        <v>21</v>
      </c>
      <c r="F10" s="11">
        <f t="shared" si="1"/>
        <v>21</v>
      </c>
      <c r="G10" s="11">
        <f t="shared" si="2"/>
        <v>21</v>
      </c>
      <c r="H10" s="11">
        <f t="shared" si="3"/>
        <v>24</v>
      </c>
      <c r="I10" s="11">
        <f t="shared" si="4"/>
        <v>23</v>
      </c>
      <c r="J10" s="11">
        <f t="shared" si="5"/>
        <v>21</v>
      </c>
      <c r="K10" s="7">
        <v>15</v>
      </c>
      <c r="L10" s="7">
        <v>15</v>
      </c>
      <c r="M10" s="7">
        <v>15</v>
      </c>
      <c r="N10" s="11">
        <f t="shared" si="6"/>
        <v>176</v>
      </c>
      <c r="O10" s="22">
        <f t="shared" si="7"/>
        <v>100</v>
      </c>
      <c r="P10" s="4"/>
    </row>
    <row r="11" spans="1:16" ht="15.95" customHeight="1">
      <c r="A11" s="11">
        <v>6</v>
      </c>
      <c r="B11" s="30">
        <v>312414205006</v>
      </c>
      <c r="C11" s="4" t="s">
        <v>8</v>
      </c>
      <c r="D11" s="11">
        <v>1</v>
      </c>
      <c r="E11" s="11">
        <f t="shared" si="0"/>
        <v>20</v>
      </c>
      <c r="F11" s="11">
        <f t="shared" si="1"/>
        <v>20</v>
      </c>
      <c r="G11" s="11">
        <f t="shared" si="2"/>
        <v>20</v>
      </c>
      <c r="H11" s="11">
        <f t="shared" si="3"/>
        <v>23</v>
      </c>
      <c r="I11" s="11">
        <f t="shared" si="4"/>
        <v>22</v>
      </c>
      <c r="J11" s="11">
        <f t="shared" si="5"/>
        <v>20</v>
      </c>
      <c r="K11" s="7">
        <v>15</v>
      </c>
      <c r="L11" s="7">
        <v>15</v>
      </c>
      <c r="M11" s="7">
        <v>15</v>
      </c>
      <c r="N11" s="11">
        <f t="shared" si="6"/>
        <v>170</v>
      </c>
      <c r="O11" s="22">
        <f t="shared" si="7"/>
        <v>96.590909090909093</v>
      </c>
      <c r="P11" s="4"/>
    </row>
    <row r="12" spans="1:16" ht="15.95" customHeight="1">
      <c r="A12" s="11">
        <v>7</v>
      </c>
      <c r="B12" s="30">
        <v>312414205007</v>
      </c>
      <c r="C12" s="4" t="s">
        <v>99</v>
      </c>
      <c r="D12" s="11">
        <v>1</v>
      </c>
      <c r="E12" s="11">
        <f t="shared" si="0"/>
        <v>20</v>
      </c>
      <c r="F12" s="11">
        <f t="shared" si="1"/>
        <v>20</v>
      </c>
      <c r="G12" s="11">
        <f t="shared" si="2"/>
        <v>20</v>
      </c>
      <c r="H12" s="11">
        <f t="shared" si="3"/>
        <v>23</v>
      </c>
      <c r="I12" s="11">
        <f t="shared" si="4"/>
        <v>22</v>
      </c>
      <c r="J12" s="11">
        <f t="shared" si="5"/>
        <v>20</v>
      </c>
      <c r="K12" s="7">
        <v>15</v>
      </c>
      <c r="L12" s="7">
        <v>15</v>
      </c>
      <c r="M12" s="7">
        <v>15</v>
      </c>
      <c r="N12" s="11">
        <f t="shared" si="6"/>
        <v>170</v>
      </c>
      <c r="O12" s="22">
        <f t="shared" si="7"/>
        <v>96.590909090909093</v>
      </c>
      <c r="P12" s="4"/>
    </row>
    <row r="13" spans="1:16" ht="15.95" customHeight="1">
      <c r="A13" s="11">
        <v>8</v>
      </c>
      <c r="B13" s="30">
        <v>312414205008</v>
      </c>
      <c r="C13" s="4" t="s">
        <v>100</v>
      </c>
      <c r="D13" s="11">
        <v>1</v>
      </c>
      <c r="E13" s="11">
        <f t="shared" si="0"/>
        <v>20</v>
      </c>
      <c r="F13" s="11">
        <f t="shared" si="1"/>
        <v>20</v>
      </c>
      <c r="G13" s="11">
        <f t="shared" si="2"/>
        <v>20</v>
      </c>
      <c r="H13" s="11">
        <f t="shared" si="3"/>
        <v>23</v>
      </c>
      <c r="I13" s="11">
        <f t="shared" si="4"/>
        <v>22</v>
      </c>
      <c r="J13" s="11">
        <f t="shared" si="5"/>
        <v>20</v>
      </c>
      <c r="K13" s="7">
        <v>15</v>
      </c>
      <c r="L13" s="7">
        <v>15</v>
      </c>
      <c r="M13" s="7">
        <v>15</v>
      </c>
      <c r="N13" s="11">
        <f t="shared" si="6"/>
        <v>170</v>
      </c>
      <c r="O13" s="22">
        <f t="shared" si="7"/>
        <v>96.590909090909093</v>
      </c>
      <c r="P13" s="4"/>
    </row>
    <row r="14" spans="1:16" ht="15.95" customHeight="1">
      <c r="A14" s="11">
        <v>9</v>
      </c>
      <c r="B14" s="30">
        <v>312414205009</v>
      </c>
      <c r="C14" s="4" t="s">
        <v>101</v>
      </c>
      <c r="D14" s="11">
        <v>1</v>
      </c>
      <c r="E14" s="11">
        <f t="shared" si="0"/>
        <v>20</v>
      </c>
      <c r="F14" s="11">
        <f t="shared" si="1"/>
        <v>20</v>
      </c>
      <c r="G14" s="11">
        <f t="shared" si="2"/>
        <v>20</v>
      </c>
      <c r="H14" s="11">
        <f t="shared" si="3"/>
        <v>23</v>
      </c>
      <c r="I14" s="11">
        <f t="shared" si="4"/>
        <v>22</v>
      </c>
      <c r="J14" s="11">
        <f t="shared" si="5"/>
        <v>20</v>
      </c>
      <c r="K14" s="7">
        <v>15</v>
      </c>
      <c r="L14" s="7">
        <v>15</v>
      </c>
      <c r="M14" s="7">
        <v>15</v>
      </c>
      <c r="N14" s="11">
        <f t="shared" si="6"/>
        <v>170</v>
      </c>
      <c r="O14" s="22">
        <f t="shared" si="7"/>
        <v>96.590909090909093</v>
      </c>
      <c r="P14" s="4"/>
    </row>
    <row r="15" spans="1:16" ht="15.95" customHeight="1">
      <c r="A15" s="11">
        <v>10</v>
      </c>
      <c r="B15" s="30">
        <v>312414205010</v>
      </c>
      <c r="C15" s="4" t="s">
        <v>12</v>
      </c>
      <c r="D15" s="11">
        <v>1</v>
      </c>
      <c r="E15" s="11">
        <f t="shared" si="0"/>
        <v>20</v>
      </c>
      <c r="F15" s="11">
        <f t="shared" si="1"/>
        <v>20</v>
      </c>
      <c r="G15" s="11">
        <f t="shared" si="2"/>
        <v>20</v>
      </c>
      <c r="H15" s="11">
        <f t="shared" si="3"/>
        <v>23</v>
      </c>
      <c r="I15" s="11">
        <f t="shared" si="4"/>
        <v>22</v>
      </c>
      <c r="J15" s="11">
        <f t="shared" si="5"/>
        <v>20</v>
      </c>
      <c r="K15" s="7">
        <v>15</v>
      </c>
      <c r="L15" s="7">
        <v>15</v>
      </c>
      <c r="M15" s="7">
        <v>15</v>
      </c>
      <c r="N15" s="11">
        <f t="shared" si="6"/>
        <v>170</v>
      </c>
      <c r="O15" s="22">
        <f t="shared" si="7"/>
        <v>96.590909090909093</v>
      </c>
      <c r="P15" s="4"/>
    </row>
    <row r="16" spans="1:16" ht="15.95" customHeight="1">
      <c r="A16" s="11">
        <v>11</v>
      </c>
      <c r="B16" s="30">
        <v>312414205011</v>
      </c>
      <c r="C16" s="4" t="s">
        <v>13</v>
      </c>
      <c r="D16" s="11">
        <v>1</v>
      </c>
      <c r="E16" s="11">
        <f t="shared" si="0"/>
        <v>20</v>
      </c>
      <c r="F16" s="11">
        <f t="shared" si="1"/>
        <v>20</v>
      </c>
      <c r="G16" s="11">
        <f t="shared" si="2"/>
        <v>20</v>
      </c>
      <c r="H16" s="11">
        <f t="shared" si="3"/>
        <v>23</v>
      </c>
      <c r="I16" s="11">
        <f t="shared" si="4"/>
        <v>22</v>
      </c>
      <c r="J16" s="11">
        <f t="shared" si="5"/>
        <v>20</v>
      </c>
      <c r="K16" s="7">
        <v>15</v>
      </c>
      <c r="L16" s="7">
        <v>15</v>
      </c>
      <c r="M16" s="7">
        <v>15</v>
      </c>
      <c r="N16" s="11">
        <f t="shared" si="6"/>
        <v>170</v>
      </c>
      <c r="O16" s="22">
        <f t="shared" si="7"/>
        <v>96.590909090909093</v>
      </c>
      <c r="P16" s="4"/>
    </row>
    <row r="17" spans="1:16" ht="15.95" customHeight="1">
      <c r="A17" s="11">
        <v>12</v>
      </c>
      <c r="B17" s="30">
        <v>312414205012</v>
      </c>
      <c r="C17" s="4" t="s">
        <v>14</v>
      </c>
      <c r="D17" s="11">
        <v>0</v>
      </c>
      <c r="E17" s="11">
        <f t="shared" si="0"/>
        <v>21</v>
      </c>
      <c r="F17" s="11">
        <f t="shared" si="1"/>
        <v>21</v>
      </c>
      <c r="G17" s="11">
        <f t="shared" si="2"/>
        <v>21</v>
      </c>
      <c r="H17" s="11">
        <f t="shared" si="3"/>
        <v>24</v>
      </c>
      <c r="I17" s="11">
        <f t="shared" si="4"/>
        <v>23</v>
      </c>
      <c r="J17" s="11">
        <f t="shared" si="5"/>
        <v>21</v>
      </c>
      <c r="K17" s="7">
        <v>15</v>
      </c>
      <c r="L17" s="7">
        <v>15</v>
      </c>
      <c r="M17" s="7">
        <v>15</v>
      </c>
      <c r="N17" s="11">
        <f t="shared" si="6"/>
        <v>176</v>
      </c>
      <c r="O17" s="22">
        <f t="shared" si="7"/>
        <v>100</v>
      </c>
      <c r="P17" s="4"/>
    </row>
    <row r="18" spans="1:16" ht="15.95" customHeight="1">
      <c r="A18" s="11">
        <v>13</v>
      </c>
      <c r="B18" s="30">
        <v>312414205013</v>
      </c>
      <c r="C18" s="4" t="s">
        <v>15</v>
      </c>
      <c r="D18" s="11">
        <v>0</v>
      </c>
      <c r="E18" s="11">
        <f t="shared" si="0"/>
        <v>21</v>
      </c>
      <c r="F18" s="11">
        <f t="shared" si="1"/>
        <v>21</v>
      </c>
      <c r="G18" s="11">
        <f t="shared" si="2"/>
        <v>21</v>
      </c>
      <c r="H18" s="11">
        <f t="shared" si="3"/>
        <v>24</v>
      </c>
      <c r="I18" s="11">
        <f t="shared" si="4"/>
        <v>23</v>
      </c>
      <c r="J18" s="11">
        <f t="shared" si="5"/>
        <v>21</v>
      </c>
      <c r="K18" s="7">
        <v>15</v>
      </c>
      <c r="L18" s="7">
        <v>15</v>
      </c>
      <c r="M18" s="7">
        <v>15</v>
      </c>
      <c r="N18" s="11">
        <f t="shared" si="6"/>
        <v>176</v>
      </c>
      <c r="O18" s="22">
        <f t="shared" si="7"/>
        <v>100</v>
      </c>
      <c r="P18" s="4"/>
    </row>
    <row r="19" spans="1:16" ht="15.95" customHeight="1">
      <c r="A19" s="11">
        <v>14</v>
      </c>
      <c r="B19" s="30">
        <v>312414205014</v>
      </c>
      <c r="C19" s="4" t="s">
        <v>16</v>
      </c>
      <c r="D19" s="11">
        <v>1</v>
      </c>
      <c r="E19" s="11">
        <f t="shared" si="0"/>
        <v>20</v>
      </c>
      <c r="F19" s="11">
        <f t="shared" si="1"/>
        <v>20</v>
      </c>
      <c r="G19" s="11">
        <f t="shared" si="2"/>
        <v>20</v>
      </c>
      <c r="H19" s="11">
        <f t="shared" si="3"/>
        <v>23</v>
      </c>
      <c r="I19" s="11">
        <f t="shared" si="4"/>
        <v>22</v>
      </c>
      <c r="J19" s="11">
        <f t="shared" si="5"/>
        <v>20</v>
      </c>
      <c r="K19" s="7">
        <v>15</v>
      </c>
      <c r="L19" s="7">
        <v>15</v>
      </c>
      <c r="M19" s="7">
        <v>15</v>
      </c>
      <c r="N19" s="11">
        <f t="shared" si="6"/>
        <v>170</v>
      </c>
      <c r="O19" s="22">
        <f t="shared" si="7"/>
        <v>96.590909090909093</v>
      </c>
      <c r="P19" s="4"/>
    </row>
    <row r="20" spans="1:16" ht="15.95" customHeight="1">
      <c r="A20" s="11">
        <v>15</v>
      </c>
      <c r="B20" s="30">
        <v>312414205015</v>
      </c>
      <c r="C20" s="4" t="s">
        <v>17</v>
      </c>
      <c r="D20" s="11">
        <v>1</v>
      </c>
      <c r="E20" s="11">
        <f t="shared" si="0"/>
        <v>20</v>
      </c>
      <c r="F20" s="11">
        <f t="shared" si="1"/>
        <v>20</v>
      </c>
      <c r="G20" s="11">
        <f t="shared" si="2"/>
        <v>20</v>
      </c>
      <c r="H20" s="11">
        <f t="shared" si="3"/>
        <v>23</v>
      </c>
      <c r="I20" s="11">
        <f t="shared" si="4"/>
        <v>22</v>
      </c>
      <c r="J20" s="11">
        <f t="shared" si="5"/>
        <v>20</v>
      </c>
      <c r="K20" s="7">
        <v>15</v>
      </c>
      <c r="L20" s="7">
        <v>15</v>
      </c>
      <c r="M20" s="7">
        <v>15</v>
      </c>
      <c r="N20" s="11">
        <f t="shared" si="6"/>
        <v>170</v>
      </c>
      <c r="O20" s="22">
        <f t="shared" si="7"/>
        <v>96.590909090909093</v>
      </c>
      <c r="P20" s="4"/>
    </row>
    <row r="21" spans="1:16" ht="15.95" customHeight="1">
      <c r="A21" s="11">
        <v>16</v>
      </c>
      <c r="B21" s="30">
        <v>312414205016</v>
      </c>
      <c r="C21" s="4" t="s">
        <v>102</v>
      </c>
      <c r="D21" s="11">
        <v>0</v>
      </c>
      <c r="E21" s="11">
        <f t="shared" si="0"/>
        <v>21</v>
      </c>
      <c r="F21" s="11">
        <f t="shared" si="1"/>
        <v>21</v>
      </c>
      <c r="G21" s="11">
        <f t="shared" si="2"/>
        <v>21</v>
      </c>
      <c r="H21" s="11">
        <f t="shared" si="3"/>
        <v>24</v>
      </c>
      <c r="I21" s="11">
        <f t="shared" si="4"/>
        <v>23</v>
      </c>
      <c r="J21" s="11">
        <f t="shared" si="5"/>
        <v>21</v>
      </c>
      <c r="K21" s="7">
        <v>15</v>
      </c>
      <c r="L21" s="7">
        <v>15</v>
      </c>
      <c r="M21" s="7">
        <v>15</v>
      </c>
      <c r="N21" s="11">
        <f t="shared" si="6"/>
        <v>176</v>
      </c>
      <c r="O21" s="22">
        <f t="shared" si="7"/>
        <v>100</v>
      </c>
      <c r="P21" s="4"/>
    </row>
    <row r="22" spans="1:16" ht="15.95" customHeight="1">
      <c r="A22" s="11">
        <v>17</v>
      </c>
      <c r="B22" s="30">
        <v>312414205017</v>
      </c>
      <c r="C22" s="4" t="s">
        <v>19</v>
      </c>
      <c r="D22" s="11">
        <v>2</v>
      </c>
      <c r="E22" s="11">
        <f t="shared" si="0"/>
        <v>19</v>
      </c>
      <c r="F22" s="11">
        <f t="shared" si="1"/>
        <v>19</v>
      </c>
      <c r="G22" s="11">
        <f t="shared" si="2"/>
        <v>19</v>
      </c>
      <c r="H22" s="11">
        <f t="shared" si="3"/>
        <v>22</v>
      </c>
      <c r="I22" s="11">
        <f t="shared" si="4"/>
        <v>21</v>
      </c>
      <c r="J22" s="11">
        <f t="shared" si="5"/>
        <v>19</v>
      </c>
      <c r="K22" s="7">
        <v>15</v>
      </c>
      <c r="L22" s="7">
        <v>15</v>
      </c>
      <c r="M22" s="7">
        <v>15</v>
      </c>
      <c r="N22" s="11">
        <f t="shared" si="6"/>
        <v>164</v>
      </c>
      <c r="O22" s="22">
        <f t="shared" si="7"/>
        <v>93.181818181818173</v>
      </c>
      <c r="P22" s="4"/>
    </row>
    <row r="23" spans="1:16" ht="15.95" customHeight="1">
      <c r="A23" s="11">
        <v>18</v>
      </c>
      <c r="B23" s="30">
        <v>312414205018</v>
      </c>
      <c r="C23" s="4" t="s">
        <v>20</v>
      </c>
      <c r="D23" s="11">
        <v>1</v>
      </c>
      <c r="E23" s="11">
        <f t="shared" si="0"/>
        <v>20</v>
      </c>
      <c r="F23" s="11">
        <f t="shared" si="1"/>
        <v>20</v>
      </c>
      <c r="G23" s="11">
        <f t="shared" si="2"/>
        <v>20</v>
      </c>
      <c r="H23" s="11">
        <f t="shared" si="3"/>
        <v>23</v>
      </c>
      <c r="I23" s="11">
        <f t="shared" si="4"/>
        <v>22</v>
      </c>
      <c r="J23" s="11">
        <f t="shared" si="5"/>
        <v>20</v>
      </c>
      <c r="K23" s="7">
        <v>15</v>
      </c>
      <c r="L23" s="7">
        <v>15</v>
      </c>
      <c r="M23" s="7">
        <v>15</v>
      </c>
      <c r="N23" s="11">
        <f t="shared" si="6"/>
        <v>170</v>
      </c>
      <c r="O23" s="22">
        <f t="shared" si="7"/>
        <v>96.590909090909093</v>
      </c>
      <c r="P23" s="4"/>
    </row>
    <row r="24" spans="1:16" ht="15.95" customHeight="1">
      <c r="A24" s="11">
        <v>19</v>
      </c>
      <c r="B24" s="30">
        <v>312414205019</v>
      </c>
      <c r="C24" s="4" t="s">
        <v>103</v>
      </c>
      <c r="D24" s="11">
        <v>2</v>
      </c>
      <c r="E24" s="11">
        <f t="shared" si="0"/>
        <v>19</v>
      </c>
      <c r="F24" s="11">
        <f t="shared" si="1"/>
        <v>19</v>
      </c>
      <c r="G24" s="11">
        <f t="shared" si="2"/>
        <v>19</v>
      </c>
      <c r="H24" s="11">
        <f t="shared" si="3"/>
        <v>22</v>
      </c>
      <c r="I24" s="11">
        <f t="shared" si="4"/>
        <v>21</v>
      </c>
      <c r="J24" s="11">
        <f t="shared" si="5"/>
        <v>19</v>
      </c>
      <c r="K24" s="7">
        <v>15</v>
      </c>
      <c r="L24" s="7">
        <v>15</v>
      </c>
      <c r="M24" s="7">
        <v>15</v>
      </c>
      <c r="N24" s="11">
        <f t="shared" si="6"/>
        <v>164</v>
      </c>
      <c r="O24" s="22">
        <f t="shared" si="7"/>
        <v>93.181818181818173</v>
      </c>
      <c r="P24" s="4"/>
    </row>
    <row r="25" spans="1:16" ht="15.95" customHeight="1">
      <c r="A25" s="11">
        <v>20</v>
      </c>
      <c r="B25" s="30">
        <v>312414205020</v>
      </c>
      <c r="C25" s="4" t="s">
        <v>22</v>
      </c>
      <c r="D25" s="11">
        <v>1</v>
      </c>
      <c r="E25" s="11">
        <f t="shared" si="0"/>
        <v>20</v>
      </c>
      <c r="F25" s="11">
        <f t="shared" si="1"/>
        <v>20</v>
      </c>
      <c r="G25" s="11">
        <f t="shared" si="2"/>
        <v>20</v>
      </c>
      <c r="H25" s="11">
        <f t="shared" si="3"/>
        <v>23</v>
      </c>
      <c r="I25" s="11">
        <f t="shared" si="4"/>
        <v>22</v>
      </c>
      <c r="J25" s="11">
        <f t="shared" si="5"/>
        <v>20</v>
      </c>
      <c r="K25" s="7">
        <v>15</v>
      </c>
      <c r="L25" s="7">
        <v>15</v>
      </c>
      <c r="M25" s="7">
        <v>15</v>
      </c>
      <c r="N25" s="11">
        <f t="shared" si="6"/>
        <v>170</v>
      </c>
      <c r="O25" s="22">
        <f t="shared" si="7"/>
        <v>96.590909090909093</v>
      </c>
      <c r="P25" s="4"/>
    </row>
    <row r="26" spans="1:16" ht="15.95" customHeight="1">
      <c r="A26" s="11">
        <v>21</v>
      </c>
      <c r="B26" s="30">
        <v>312414205021</v>
      </c>
      <c r="C26" s="4" t="s">
        <v>23</v>
      </c>
      <c r="D26" s="11">
        <v>3</v>
      </c>
      <c r="E26" s="11">
        <f t="shared" si="0"/>
        <v>18</v>
      </c>
      <c r="F26" s="11">
        <f t="shared" si="1"/>
        <v>18</v>
      </c>
      <c r="G26" s="11">
        <f t="shared" si="2"/>
        <v>18</v>
      </c>
      <c r="H26" s="11">
        <f t="shared" si="3"/>
        <v>21</v>
      </c>
      <c r="I26" s="11">
        <f t="shared" si="4"/>
        <v>20</v>
      </c>
      <c r="J26" s="11">
        <f t="shared" si="5"/>
        <v>18</v>
      </c>
      <c r="K26" s="7">
        <v>15</v>
      </c>
      <c r="L26" s="7">
        <v>15</v>
      </c>
      <c r="M26" s="7">
        <v>15</v>
      </c>
      <c r="N26" s="11">
        <f t="shared" si="6"/>
        <v>158</v>
      </c>
      <c r="O26" s="22">
        <f t="shared" si="7"/>
        <v>89.772727272727266</v>
      </c>
      <c r="P26" s="4"/>
    </row>
    <row r="27" spans="1:16" ht="15.95" customHeight="1">
      <c r="A27" s="11">
        <v>22</v>
      </c>
      <c r="B27" s="30">
        <v>312414205022</v>
      </c>
      <c r="C27" s="4" t="s">
        <v>24</v>
      </c>
      <c r="D27" s="11">
        <v>2</v>
      </c>
      <c r="E27" s="11">
        <f t="shared" si="0"/>
        <v>19</v>
      </c>
      <c r="F27" s="11">
        <f t="shared" si="1"/>
        <v>19</v>
      </c>
      <c r="G27" s="11">
        <f t="shared" si="2"/>
        <v>19</v>
      </c>
      <c r="H27" s="11">
        <f t="shared" si="3"/>
        <v>22</v>
      </c>
      <c r="I27" s="11">
        <f t="shared" si="4"/>
        <v>21</v>
      </c>
      <c r="J27" s="11">
        <f t="shared" si="5"/>
        <v>19</v>
      </c>
      <c r="K27" s="7">
        <v>15</v>
      </c>
      <c r="L27" s="7">
        <v>15</v>
      </c>
      <c r="M27" s="7">
        <v>15</v>
      </c>
      <c r="N27" s="11">
        <f t="shared" si="6"/>
        <v>164</v>
      </c>
      <c r="O27" s="22">
        <f t="shared" si="7"/>
        <v>93.181818181818173</v>
      </c>
      <c r="P27" s="4"/>
    </row>
    <row r="28" spans="1:16" ht="15.95" customHeight="1">
      <c r="A28" s="11">
        <v>23</v>
      </c>
      <c r="B28" s="30">
        <v>312414205023</v>
      </c>
      <c r="C28" s="4" t="s">
        <v>104</v>
      </c>
      <c r="D28" s="11">
        <v>5</v>
      </c>
      <c r="E28" s="11">
        <f t="shared" si="0"/>
        <v>16</v>
      </c>
      <c r="F28" s="11">
        <f t="shared" si="1"/>
        <v>16</v>
      </c>
      <c r="G28" s="11">
        <f t="shared" si="2"/>
        <v>16</v>
      </c>
      <c r="H28" s="11">
        <f t="shared" si="3"/>
        <v>19</v>
      </c>
      <c r="I28" s="11">
        <f t="shared" si="4"/>
        <v>18</v>
      </c>
      <c r="J28" s="11">
        <f t="shared" si="5"/>
        <v>16</v>
      </c>
      <c r="K28" s="7">
        <v>15</v>
      </c>
      <c r="L28" s="7">
        <v>15</v>
      </c>
      <c r="M28" s="7">
        <v>15</v>
      </c>
      <c r="N28" s="11">
        <f t="shared" si="6"/>
        <v>146</v>
      </c>
      <c r="O28" s="22">
        <f t="shared" si="7"/>
        <v>82.954545454545453</v>
      </c>
      <c r="P28" s="4"/>
    </row>
    <row r="29" spans="1:16" ht="15.95" customHeight="1">
      <c r="A29" s="11">
        <v>24</v>
      </c>
      <c r="B29" s="30">
        <v>312414205024</v>
      </c>
      <c r="C29" s="4" t="s">
        <v>26</v>
      </c>
      <c r="D29" s="11">
        <v>3</v>
      </c>
      <c r="E29" s="11">
        <f t="shared" si="0"/>
        <v>18</v>
      </c>
      <c r="F29" s="11">
        <f t="shared" si="1"/>
        <v>18</v>
      </c>
      <c r="G29" s="11">
        <f t="shared" si="2"/>
        <v>18</v>
      </c>
      <c r="H29" s="11">
        <f t="shared" si="3"/>
        <v>21</v>
      </c>
      <c r="I29" s="11">
        <f t="shared" si="4"/>
        <v>20</v>
      </c>
      <c r="J29" s="11">
        <f t="shared" si="5"/>
        <v>18</v>
      </c>
      <c r="K29" s="7">
        <v>15</v>
      </c>
      <c r="L29" s="7">
        <v>15</v>
      </c>
      <c r="M29" s="7">
        <v>15</v>
      </c>
      <c r="N29" s="11">
        <f t="shared" si="6"/>
        <v>158</v>
      </c>
      <c r="O29" s="22">
        <f t="shared" si="7"/>
        <v>89.772727272727266</v>
      </c>
      <c r="P29" s="4"/>
    </row>
    <row r="30" spans="1:16" ht="15.95" customHeight="1">
      <c r="A30" s="11">
        <v>25</v>
      </c>
      <c r="B30" s="30">
        <v>312414205025</v>
      </c>
      <c r="C30" s="4" t="s">
        <v>27</v>
      </c>
      <c r="D30" s="11">
        <v>3</v>
      </c>
      <c r="E30" s="11">
        <f t="shared" si="0"/>
        <v>18</v>
      </c>
      <c r="F30" s="11">
        <f t="shared" si="1"/>
        <v>18</v>
      </c>
      <c r="G30" s="11">
        <f t="shared" si="2"/>
        <v>18</v>
      </c>
      <c r="H30" s="11">
        <f t="shared" si="3"/>
        <v>21</v>
      </c>
      <c r="I30" s="11">
        <f t="shared" si="4"/>
        <v>20</v>
      </c>
      <c r="J30" s="11">
        <f t="shared" si="5"/>
        <v>18</v>
      </c>
      <c r="K30" s="7">
        <v>15</v>
      </c>
      <c r="L30" s="7">
        <v>15</v>
      </c>
      <c r="M30" s="7">
        <v>15</v>
      </c>
      <c r="N30" s="11">
        <f t="shared" si="6"/>
        <v>158</v>
      </c>
      <c r="O30" s="22">
        <f t="shared" si="7"/>
        <v>89.772727272727266</v>
      </c>
      <c r="P30" s="4"/>
    </row>
    <row r="31" spans="1:16" ht="15.95" customHeight="1">
      <c r="A31" s="11">
        <v>26</v>
      </c>
      <c r="B31" s="30">
        <v>312414205026</v>
      </c>
      <c r="C31" s="4" t="s">
        <v>28</v>
      </c>
      <c r="D31" s="11">
        <v>1</v>
      </c>
      <c r="E31" s="11">
        <f t="shared" si="0"/>
        <v>20</v>
      </c>
      <c r="F31" s="11">
        <f t="shared" si="1"/>
        <v>20</v>
      </c>
      <c r="G31" s="11">
        <f t="shared" si="2"/>
        <v>20</v>
      </c>
      <c r="H31" s="11">
        <f t="shared" si="3"/>
        <v>23</v>
      </c>
      <c r="I31" s="11">
        <f t="shared" si="4"/>
        <v>22</v>
      </c>
      <c r="J31" s="11">
        <f t="shared" si="5"/>
        <v>20</v>
      </c>
      <c r="K31" s="7">
        <v>15</v>
      </c>
      <c r="L31" s="7">
        <v>15</v>
      </c>
      <c r="M31" s="7">
        <v>15</v>
      </c>
      <c r="N31" s="11">
        <f t="shared" si="6"/>
        <v>170</v>
      </c>
      <c r="O31" s="22">
        <f t="shared" si="7"/>
        <v>96.590909090909093</v>
      </c>
      <c r="P31" s="4"/>
    </row>
    <row r="32" spans="1:16" ht="15.95" customHeight="1">
      <c r="A32" s="11">
        <v>27</v>
      </c>
      <c r="B32" s="30">
        <v>312414205027</v>
      </c>
      <c r="C32" s="4" t="s">
        <v>29</v>
      </c>
      <c r="D32" s="11">
        <v>1</v>
      </c>
      <c r="E32" s="11">
        <f t="shared" si="0"/>
        <v>20</v>
      </c>
      <c r="F32" s="11">
        <f t="shared" si="1"/>
        <v>20</v>
      </c>
      <c r="G32" s="11">
        <f t="shared" si="2"/>
        <v>20</v>
      </c>
      <c r="H32" s="11">
        <f t="shared" si="3"/>
        <v>23</v>
      </c>
      <c r="I32" s="11">
        <f t="shared" si="4"/>
        <v>22</v>
      </c>
      <c r="J32" s="11">
        <f t="shared" si="5"/>
        <v>20</v>
      </c>
      <c r="K32" s="7">
        <v>15</v>
      </c>
      <c r="L32" s="7">
        <v>15</v>
      </c>
      <c r="M32" s="7">
        <v>15</v>
      </c>
      <c r="N32" s="11">
        <f t="shared" si="6"/>
        <v>170</v>
      </c>
      <c r="O32" s="22">
        <f t="shared" si="7"/>
        <v>96.590909090909093</v>
      </c>
      <c r="P32" s="4"/>
    </row>
    <row r="33" spans="1:16" ht="15.95" customHeight="1">
      <c r="A33" s="11">
        <v>28</v>
      </c>
      <c r="B33" s="30">
        <v>312414205028</v>
      </c>
      <c r="C33" s="4" t="s">
        <v>30</v>
      </c>
      <c r="D33" s="11">
        <v>1</v>
      </c>
      <c r="E33" s="11">
        <f t="shared" si="0"/>
        <v>20</v>
      </c>
      <c r="F33" s="11">
        <f t="shared" si="1"/>
        <v>20</v>
      </c>
      <c r="G33" s="11">
        <f t="shared" si="2"/>
        <v>20</v>
      </c>
      <c r="H33" s="11">
        <f t="shared" si="3"/>
        <v>23</v>
      </c>
      <c r="I33" s="11">
        <f t="shared" si="4"/>
        <v>22</v>
      </c>
      <c r="J33" s="11">
        <f t="shared" si="5"/>
        <v>20</v>
      </c>
      <c r="K33" s="7">
        <v>15</v>
      </c>
      <c r="L33" s="7">
        <v>15</v>
      </c>
      <c r="M33" s="7">
        <v>15</v>
      </c>
      <c r="N33" s="11">
        <f t="shared" si="6"/>
        <v>170</v>
      </c>
      <c r="O33" s="22">
        <f t="shared" si="7"/>
        <v>96.590909090909093</v>
      </c>
      <c r="P33" s="4"/>
    </row>
    <row r="34" spans="1:16" ht="15.95" customHeight="1">
      <c r="A34" s="11">
        <v>29</v>
      </c>
      <c r="B34" s="30">
        <v>312414205029</v>
      </c>
      <c r="C34" s="4" t="s">
        <v>105</v>
      </c>
      <c r="D34" s="11">
        <v>1</v>
      </c>
      <c r="E34" s="11">
        <f t="shared" si="0"/>
        <v>20</v>
      </c>
      <c r="F34" s="11">
        <f t="shared" si="1"/>
        <v>20</v>
      </c>
      <c r="G34" s="11">
        <f t="shared" si="2"/>
        <v>20</v>
      </c>
      <c r="H34" s="11">
        <f t="shared" si="3"/>
        <v>23</v>
      </c>
      <c r="I34" s="11">
        <f t="shared" si="4"/>
        <v>22</v>
      </c>
      <c r="J34" s="11">
        <f t="shared" si="5"/>
        <v>20</v>
      </c>
      <c r="K34" s="7">
        <v>15</v>
      </c>
      <c r="L34" s="7">
        <v>15</v>
      </c>
      <c r="M34" s="7">
        <v>15</v>
      </c>
      <c r="N34" s="11">
        <f t="shared" si="6"/>
        <v>170</v>
      </c>
      <c r="O34" s="22">
        <f t="shared" si="7"/>
        <v>96.590909090909093</v>
      </c>
      <c r="P34" s="4"/>
    </row>
    <row r="35" spans="1:16" ht="15.95" customHeight="1">
      <c r="A35" s="11">
        <v>30</v>
      </c>
      <c r="B35" s="30">
        <v>312414205030</v>
      </c>
      <c r="C35" s="4" t="s">
        <v>106</v>
      </c>
      <c r="D35" s="11">
        <v>0</v>
      </c>
      <c r="E35" s="11">
        <f t="shared" si="0"/>
        <v>21</v>
      </c>
      <c r="F35" s="11">
        <f t="shared" si="1"/>
        <v>21</v>
      </c>
      <c r="G35" s="11">
        <f t="shared" si="2"/>
        <v>21</v>
      </c>
      <c r="H35" s="11">
        <f t="shared" si="3"/>
        <v>24</v>
      </c>
      <c r="I35" s="11">
        <f t="shared" si="4"/>
        <v>23</v>
      </c>
      <c r="J35" s="11">
        <f t="shared" si="5"/>
        <v>21</v>
      </c>
      <c r="K35" s="7">
        <v>15</v>
      </c>
      <c r="L35" s="7">
        <v>15</v>
      </c>
      <c r="M35" s="7">
        <v>15</v>
      </c>
      <c r="N35" s="11">
        <f t="shared" si="6"/>
        <v>176</v>
      </c>
      <c r="O35" s="22">
        <f t="shared" si="7"/>
        <v>100</v>
      </c>
      <c r="P35" s="4"/>
    </row>
    <row r="36" spans="1:16" ht="15.95" customHeight="1">
      <c r="A36" s="11">
        <v>31</v>
      </c>
      <c r="B36" s="30">
        <v>312414205031</v>
      </c>
      <c r="C36" s="4" t="s">
        <v>107</v>
      </c>
      <c r="D36" s="11">
        <v>1</v>
      </c>
      <c r="E36" s="11">
        <f t="shared" si="0"/>
        <v>20</v>
      </c>
      <c r="F36" s="11">
        <f t="shared" si="1"/>
        <v>20</v>
      </c>
      <c r="G36" s="11">
        <f t="shared" si="2"/>
        <v>20</v>
      </c>
      <c r="H36" s="11">
        <f t="shared" si="3"/>
        <v>23</v>
      </c>
      <c r="I36" s="11">
        <f t="shared" si="4"/>
        <v>22</v>
      </c>
      <c r="J36" s="11">
        <f t="shared" si="5"/>
        <v>20</v>
      </c>
      <c r="K36" s="7">
        <v>15</v>
      </c>
      <c r="L36" s="7">
        <v>15</v>
      </c>
      <c r="M36" s="7">
        <v>15</v>
      </c>
      <c r="N36" s="11">
        <f t="shared" si="6"/>
        <v>170</v>
      </c>
      <c r="O36" s="22">
        <f t="shared" si="7"/>
        <v>96.590909090909093</v>
      </c>
      <c r="P36" s="4"/>
    </row>
    <row r="37" spans="1:16" ht="15.95" customHeight="1">
      <c r="A37" s="11">
        <v>32</v>
      </c>
      <c r="B37" s="30">
        <v>312414205032</v>
      </c>
      <c r="C37" s="4" t="s">
        <v>34</v>
      </c>
      <c r="D37" s="11">
        <v>1</v>
      </c>
      <c r="E37" s="11">
        <f t="shared" si="0"/>
        <v>20</v>
      </c>
      <c r="F37" s="11">
        <f t="shared" si="1"/>
        <v>20</v>
      </c>
      <c r="G37" s="11">
        <f t="shared" si="2"/>
        <v>20</v>
      </c>
      <c r="H37" s="11">
        <f t="shared" si="3"/>
        <v>23</v>
      </c>
      <c r="I37" s="11">
        <f t="shared" si="4"/>
        <v>22</v>
      </c>
      <c r="J37" s="11">
        <f t="shared" si="5"/>
        <v>20</v>
      </c>
      <c r="K37" s="7">
        <v>15</v>
      </c>
      <c r="L37" s="7">
        <v>15</v>
      </c>
      <c r="M37" s="7">
        <v>15</v>
      </c>
      <c r="N37" s="11">
        <f t="shared" si="6"/>
        <v>170</v>
      </c>
      <c r="O37" s="22">
        <f t="shared" si="7"/>
        <v>96.590909090909093</v>
      </c>
      <c r="P37" s="4"/>
    </row>
    <row r="38" spans="1:16" ht="15.95" customHeight="1">
      <c r="A38" s="11">
        <v>33</v>
      </c>
      <c r="B38" s="30">
        <v>312414205033</v>
      </c>
      <c r="C38" s="4" t="s">
        <v>35</v>
      </c>
      <c r="D38" s="11">
        <v>1</v>
      </c>
      <c r="E38" s="11">
        <f t="shared" si="0"/>
        <v>20</v>
      </c>
      <c r="F38" s="11">
        <f t="shared" si="1"/>
        <v>20</v>
      </c>
      <c r="G38" s="11">
        <f t="shared" si="2"/>
        <v>20</v>
      </c>
      <c r="H38" s="11">
        <f t="shared" si="3"/>
        <v>23</v>
      </c>
      <c r="I38" s="11">
        <f t="shared" si="4"/>
        <v>22</v>
      </c>
      <c r="J38" s="11">
        <f t="shared" si="5"/>
        <v>20</v>
      </c>
      <c r="K38" s="7">
        <v>15</v>
      </c>
      <c r="L38" s="7">
        <v>15</v>
      </c>
      <c r="M38" s="7">
        <v>15</v>
      </c>
      <c r="N38" s="11">
        <f t="shared" si="6"/>
        <v>170</v>
      </c>
      <c r="O38" s="22">
        <f t="shared" si="7"/>
        <v>96.590909090909093</v>
      </c>
      <c r="P38" s="4"/>
    </row>
    <row r="39" spans="1:16" ht="15.95" customHeight="1">
      <c r="A39" s="11">
        <v>34</v>
      </c>
      <c r="B39" s="30">
        <v>312414205034</v>
      </c>
      <c r="C39" s="4" t="s">
        <v>36</v>
      </c>
      <c r="D39" s="11">
        <v>1</v>
      </c>
      <c r="E39" s="11">
        <f t="shared" si="0"/>
        <v>20</v>
      </c>
      <c r="F39" s="11">
        <f t="shared" si="1"/>
        <v>20</v>
      </c>
      <c r="G39" s="11">
        <f t="shared" si="2"/>
        <v>20</v>
      </c>
      <c r="H39" s="11">
        <f t="shared" si="3"/>
        <v>23</v>
      </c>
      <c r="I39" s="11">
        <f t="shared" si="4"/>
        <v>22</v>
      </c>
      <c r="J39" s="11">
        <f t="shared" si="5"/>
        <v>20</v>
      </c>
      <c r="K39" s="7">
        <v>15</v>
      </c>
      <c r="L39" s="7">
        <v>15</v>
      </c>
      <c r="M39" s="7">
        <v>15</v>
      </c>
      <c r="N39" s="11">
        <f t="shared" si="6"/>
        <v>170</v>
      </c>
      <c r="O39" s="22">
        <f t="shared" si="7"/>
        <v>96.590909090909093</v>
      </c>
      <c r="P39" s="4"/>
    </row>
    <row r="40" spans="1:16" ht="15.95" customHeight="1">
      <c r="A40" s="11">
        <v>35</v>
      </c>
      <c r="B40" s="30">
        <v>312414205035</v>
      </c>
      <c r="C40" s="4" t="s">
        <v>37</v>
      </c>
      <c r="D40" s="11">
        <v>1</v>
      </c>
      <c r="E40" s="11">
        <f t="shared" si="0"/>
        <v>20</v>
      </c>
      <c r="F40" s="11">
        <f t="shared" si="1"/>
        <v>20</v>
      </c>
      <c r="G40" s="11">
        <f t="shared" si="2"/>
        <v>20</v>
      </c>
      <c r="H40" s="11">
        <f t="shared" si="3"/>
        <v>23</v>
      </c>
      <c r="I40" s="11">
        <f t="shared" si="4"/>
        <v>22</v>
      </c>
      <c r="J40" s="11">
        <f t="shared" si="5"/>
        <v>20</v>
      </c>
      <c r="K40" s="7">
        <v>15</v>
      </c>
      <c r="L40" s="7">
        <v>15</v>
      </c>
      <c r="M40" s="7">
        <v>15</v>
      </c>
      <c r="N40" s="11">
        <f t="shared" si="6"/>
        <v>170</v>
      </c>
      <c r="O40" s="22">
        <f t="shared" si="7"/>
        <v>96.590909090909093</v>
      </c>
      <c r="P40" s="4"/>
    </row>
    <row r="41" spans="1:16" ht="15.95" customHeight="1">
      <c r="A41" s="11">
        <v>36</v>
      </c>
      <c r="B41" s="30">
        <v>312414205036</v>
      </c>
      <c r="C41" s="4" t="s">
        <v>38</v>
      </c>
      <c r="D41" s="11">
        <v>1</v>
      </c>
      <c r="E41" s="11">
        <f t="shared" si="0"/>
        <v>20</v>
      </c>
      <c r="F41" s="11">
        <f t="shared" si="1"/>
        <v>20</v>
      </c>
      <c r="G41" s="11">
        <f t="shared" si="2"/>
        <v>20</v>
      </c>
      <c r="H41" s="11">
        <f t="shared" si="3"/>
        <v>23</v>
      </c>
      <c r="I41" s="11">
        <f t="shared" si="4"/>
        <v>22</v>
      </c>
      <c r="J41" s="11">
        <f t="shared" si="5"/>
        <v>20</v>
      </c>
      <c r="K41" s="7">
        <v>15</v>
      </c>
      <c r="L41" s="7">
        <v>15</v>
      </c>
      <c r="M41" s="7">
        <v>15</v>
      </c>
      <c r="N41" s="11">
        <f t="shared" si="6"/>
        <v>170</v>
      </c>
      <c r="O41" s="22">
        <f t="shared" si="7"/>
        <v>96.590909090909093</v>
      </c>
      <c r="P41" s="4"/>
    </row>
    <row r="42" spans="1:16" ht="15.95" customHeight="1">
      <c r="A42" s="11">
        <v>37</v>
      </c>
      <c r="B42" s="30">
        <v>312414205037</v>
      </c>
      <c r="C42" s="4" t="s">
        <v>39</v>
      </c>
      <c r="D42" s="11">
        <v>0</v>
      </c>
      <c r="E42" s="11">
        <f t="shared" si="0"/>
        <v>21</v>
      </c>
      <c r="F42" s="11">
        <f t="shared" si="1"/>
        <v>21</v>
      </c>
      <c r="G42" s="11">
        <f t="shared" si="2"/>
        <v>21</v>
      </c>
      <c r="H42" s="11">
        <f t="shared" si="3"/>
        <v>24</v>
      </c>
      <c r="I42" s="11">
        <f t="shared" si="4"/>
        <v>23</v>
      </c>
      <c r="J42" s="11">
        <f t="shared" si="5"/>
        <v>21</v>
      </c>
      <c r="K42" s="7">
        <v>15</v>
      </c>
      <c r="L42" s="7">
        <v>15</v>
      </c>
      <c r="M42" s="7">
        <v>15</v>
      </c>
      <c r="N42" s="11">
        <f t="shared" si="6"/>
        <v>176</v>
      </c>
      <c r="O42" s="22">
        <f t="shared" si="7"/>
        <v>100</v>
      </c>
      <c r="P42" s="4"/>
    </row>
    <row r="43" spans="1:16" ht="15.95" customHeight="1">
      <c r="A43" s="11">
        <v>38</v>
      </c>
      <c r="B43" s="30">
        <v>312414205038</v>
      </c>
      <c r="C43" s="4" t="s">
        <v>40</v>
      </c>
      <c r="D43" s="11">
        <v>0</v>
      </c>
      <c r="E43" s="11">
        <f t="shared" si="0"/>
        <v>21</v>
      </c>
      <c r="F43" s="11">
        <f t="shared" si="1"/>
        <v>21</v>
      </c>
      <c r="G43" s="11">
        <f t="shared" si="2"/>
        <v>21</v>
      </c>
      <c r="H43" s="11">
        <f t="shared" si="3"/>
        <v>24</v>
      </c>
      <c r="I43" s="11">
        <f t="shared" si="4"/>
        <v>23</v>
      </c>
      <c r="J43" s="11">
        <f t="shared" si="5"/>
        <v>21</v>
      </c>
      <c r="K43" s="7">
        <v>15</v>
      </c>
      <c r="L43" s="7">
        <v>15</v>
      </c>
      <c r="M43" s="7">
        <v>15</v>
      </c>
      <c r="N43" s="11">
        <f t="shared" si="6"/>
        <v>176</v>
      </c>
      <c r="O43" s="22">
        <f t="shared" si="7"/>
        <v>100</v>
      </c>
      <c r="P43" s="4"/>
    </row>
    <row r="44" spans="1:16" ht="15.95" customHeight="1">
      <c r="A44" s="11">
        <v>39</v>
      </c>
      <c r="B44" s="30">
        <v>312414205039</v>
      </c>
      <c r="C44" s="4" t="s">
        <v>41</v>
      </c>
      <c r="D44" s="11">
        <v>1</v>
      </c>
      <c r="E44" s="11">
        <f t="shared" si="0"/>
        <v>20</v>
      </c>
      <c r="F44" s="11">
        <f t="shared" si="1"/>
        <v>20</v>
      </c>
      <c r="G44" s="11">
        <f t="shared" si="2"/>
        <v>20</v>
      </c>
      <c r="H44" s="11">
        <f t="shared" si="3"/>
        <v>23</v>
      </c>
      <c r="I44" s="11">
        <f t="shared" si="4"/>
        <v>22</v>
      </c>
      <c r="J44" s="11">
        <f t="shared" si="5"/>
        <v>20</v>
      </c>
      <c r="K44" s="7">
        <v>15</v>
      </c>
      <c r="L44" s="7">
        <v>15</v>
      </c>
      <c r="M44" s="7">
        <v>15</v>
      </c>
      <c r="N44" s="11">
        <f t="shared" si="6"/>
        <v>170</v>
      </c>
      <c r="O44" s="22">
        <f t="shared" si="7"/>
        <v>96.590909090909093</v>
      </c>
      <c r="P44" s="4"/>
    </row>
    <row r="45" spans="1:16" ht="15.95" customHeight="1">
      <c r="A45" s="11">
        <v>40</v>
      </c>
      <c r="B45" s="30">
        <v>312414205040</v>
      </c>
      <c r="C45" s="4" t="s">
        <v>42</v>
      </c>
      <c r="D45" s="11">
        <v>5</v>
      </c>
      <c r="E45" s="11">
        <f t="shared" si="0"/>
        <v>16</v>
      </c>
      <c r="F45" s="11">
        <f t="shared" si="1"/>
        <v>16</v>
      </c>
      <c r="G45" s="11">
        <f t="shared" si="2"/>
        <v>16</v>
      </c>
      <c r="H45" s="11">
        <f t="shared" si="3"/>
        <v>19</v>
      </c>
      <c r="I45" s="11">
        <f t="shared" si="4"/>
        <v>18</v>
      </c>
      <c r="J45" s="11">
        <f t="shared" si="5"/>
        <v>16</v>
      </c>
      <c r="K45" s="7">
        <v>15</v>
      </c>
      <c r="L45" s="7">
        <v>15</v>
      </c>
      <c r="M45" s="7">
        <v>15</v>
      </c>
      <c r="N45" s="11">
        <f t="shared" si="6"/>
        <v>146</v>
      </c>
      <c r="O45" s="22">
        <f t="shared" si="7"/>
        <v>82.954545454545453</v>
      </c>
      <c r="P45" s="4"/>
    </row>
    <row r="46" spans="1:16" ht="15.95" customHeight="1">
      <c r="A46" s="11">
        <v>41</v>
      </c>
      <c r="B46" s="30">
        <v>312414205041</v>
      </c>
      <c r="C46" s="4" t="s">
        <v>43</v>
      </c>
      <c r="D46" s="11">
        <v>1</v>
      </c>
      <c r="E46" s="11">
        <f t="shared" si="0"/>
        <v>20</v>
      </c>
      <c r="F46" s="11">
        <f t="shared" si="1"/>
        <v>20</v>
      </c>
      <c r="G46" s="11">
        <f t="shared" si="2"/>
        <v>20</v>
      </c>
      <c r="H46" s="11">
        <f t="shared" si="3"/>
        <v>23</v>
      </c>
      <c r="I46" s="11">
        <f t="shared" si="4"/>
        <v>22</v>
      </c>
      <c r="J46" s="11">
        <f t="shared" si="5"/>
        <v>20</v>
      </c>
      <c r="K46" s="7">
        <v>15</v>
      </c>
      <c r="L46" s="7">
        <v>15</v>
      </c>
      <c r="M46" s="7">
        <v>15</v>
      </c>
      <c r="N46" s="11">
        <f t="shared" si="6"/>
        <v>170</v>
      </c>
      <c r="O46" s="22">
        <f t="shared" si="7"/>
        <v>96.590909090909093</v>
      </c>
      <c r="P46" s="4"/>
    </row>
    <row r="47" spans="1:16" ht="15.95" customHeight="1">
      <c r="A47" s="11">
        <v>42</v>
      </c>
      <c r="B47" s="30">
        <v>312414205042</v>
      </c>
      <c r="C47" s="4" t="s">
        <v>108</v>
      </c>
      <c r="D47" s="11">
        <v>1</v>
      </c>
      <c r="E47" s="11">
        <f t="shared" si="0"/>
        <v>20</v>
      </c>
      <c r="F47" s="11">
        <f t="shared" si="1"/>
        <v>20</v>
      </c>
      <c r="G47" s="11">
        <f t="shared" si="2"/>
        <v>20</v>
      </c>
      <c r="H47" s="11">
        <f t="shared" si="3"/>
        <v>23</v>
      </c>
      <c r="I47" s="11">
        <f t="shared" si="4"/>
        <v>22</v>
      </c>
      <c r="J47" s="11">
        <f t="shared" si="5"/>
        <v>20</v>
      </c>
      <c r="K47" s="7">
        <v>15</v>
      </c>
      <c r="L47" s="7">
        <v>15</v>
      </c>
      <c r="M47" s="7">
        <v>15</v>
      </c>
      <c r="N47" s="11">
        <f t="shared" si="6"/>
        <v>170</v>
      </c>
      <c r="O47" s="22">
        <f t="shared" si="7"/>
        <v>96.590909090909093</v>
      </c>
      <c r="P47" s="4"/>
    </row>
    <row r="48" spans="1:16" ht="15.95" customHeight="1">
      <c r="A48" s="11">
        <v>43</v>
      </c>
      <c r="B48" s="30">
        <v>312414205043</v>
      </c>
      <c r="C48" s="4" t="s">
        <v>109</v>
      </c>
      <c r="D48" s="11">
        <v>1</v>
      </c>
      <c r="E48" s="11">
        <f t="shared" si="0"/>
        <v>20</v>
      </c>
      <c r="F48" s="11">
        <f t="shared" si="1"/>
        <v>20</v>
      </c>
      <c r="G48" s="11">
        <f t="shared" si="2"/>
        <v>20</v>
      </c>
      <c r="H48" s="11">
        <f t="shared" si="3"/>
        <v>23</v>
      </c>
      <c r="I48" s="11">
        <f t="shared" si="4"/>
        <v>22</v>
      </c>
      <c r="J48" s="11">
        <f t="shared" si="5"/>
        <v>20</v>
      </c>
      <c r="K48" s="7">
        <v>15</v>
      </c>
      <c r="L48" s="7">
        <v>15</v>
      </c>
      <c r="M48" s="7">
        <v>15</v>
      </c>
      <c r="N48" s="11">
        <f t="shared" si="6"/>
        <v>170</v>
      </c>
      <c r="O48" s="22">
        <f t="shared" si="7"/>
        <v>96.590909090909093</v>
      </c>
      <c r="P48" s="4"/>
    </row>
    <row r="49" spans="1:16" ht="15.95" customHeight="1">
      <c r="A49" s="11">
        <v>44</v>
      </c>
      <c r="B49" s="30">
        <v>312414205044</v>
      </c>
      <c r="C49" s="4" t="s">
        <v>110</v>
      </c>
      <c r="D49" s="11">
        <v>0</v>
      </c>
      <c r="E49" s="11">
        <f t="shared" si="0"/>
        <v>21</v>
      </c>
      <c r="F49" s="11">
        <f t="shared" si="1"/>
        <v>21</v>
      </c>
      <c r="G49" s="11">
        <f t="shared" si="2"/>
        <v>21</v>
      </c>
      <c r="H49" s="11">
        <f t="shared" si="3"/>
        <v>24</v>
      </c>
      <c r="I49" s="11">
        <f t="shared" si="4"/>
        <v>23</v>
      </c>
      <c r="J49" s="11">
        <f t="shared" si="5"/>
        <v>21</v>
      </c>
      <c r="K49" s="7">
        <v>15</v>
      </c>
      <c r="L49" s="7">
        <v>15</v>
      </c>
      <c r="M49" s="7">
        <v>15</v>
      </c>
      <c r="N49" s="11">
        <f t="shared" si="6"/>
        <v>176</v>
      </c>
      <c r="O49" s="22">
        <f t="shared" si="7"/>
        <v>100</v>
      </c>
      <c r="P49" s="4"/>
    </row>
    <row r="50" spans="1:16" ht="15.95" customHeight="1">
      <c r="A50" s="11">
        <v>45</v>
      </c>
      <c r="B50" s="30">
        <v>312414205045</v>
      </c>
      <c r="C50" s="4" t="s">
        <v>111</v>
      </c>
      <c r="D50" s="11">
        <v>2</v>
      </c>
      <c r="E50" s="11">
        <f t="shared" si="0"/>
        <v>19</v>
      </c>
      <c r="F50" s="11">
        <f t="shared" si="1"/>
        <v>19</v>
      </c>
      <c r="G50" s="11">
        <f t="shared" si="2"/>
        <v>19</v>
      </c>
      <c r="H50" s="11">
        <f t="shared" si="3"/>
        <v>22</v>
      </c>
      <c r="I50" s="11">
        <f t="shared" si="4"/>
        <v>21</v>
      </c>
      <c r="J50" s="11">
        <f t="shared" si="5"/>
        <v>19</v>
      </c>
      <c r="K50" s="7">
        <v>15</v>
      </c>
      <c r="L50" s="7">
        <v>15</v>
      </c>
      <c r="M50" s="7">
        <v>15</v>
      </c>
      <c r="N50" s="11">
        <f t="shared" si="6"/>
        <v>164</v>
      </c>
      <c r="O50" s="22">
        <f t="shared" si="7"/>
        <v>93.181818181818173</v>
      </c>
      <c r="P50" s="4"/>
    </row>
    <row r="51" spans="1:16" ht="15.95" customHeight="1">
      <c r="A51" s="11">
        <v>46</v>
      </c>
      <c r="B51" s="30">
        <v>312414205046</v>
      </c>
      <c r="C51" s="4" t="s">
        <v>112</v>
      </c>
      <c r="D51" s="11">
        <v>1</v>
      </c>
      <c r="E51" s="11">
        <f t="shared" si="0"/>
        <v>20</v>
      </c>
      <c r="F51" s="11">
        <f t="shared" si="1"/>
        <v>20</v>
      </c>
      <c r="G51" s="11">
        <f t="shared" si="2"/>
        <v>20</v>
      </c>
      <c r="H51" s="11">
        <f t="shared" si="3"/>
        <v>23</v>
      </c>
      <c r="I51" s="11">
        <f t="shared" si="4"/>
        <v>22</v>
      </c>
      <c r="J51" s="11">
        <f t="shared" si="5"/>
        <v>20</v>
      </c>
      <c r="K51" s="7">
        <v>15</v>
      </c>
      <c r="L51" s="7">
        <v>15</v>
      </c>
      <c r="M51" s="7">
        <v>15</v>
      </c>
      <c r="N51" s="11">
        <f t="shared" si="6"/>
        <v>170</v>
      </c>
      <c r="O51" s="22">
        <f t="shared" si="7"/>
        <v>96.590909090909093</v>
      </c>
      <c r="P51" s="4"/>
    </row>
    <row r="52" spans="1:16" ht="15.95" customHeight="1">
      <c r="A52" s="11">
        <v>47</v>
      </c>
      <c r="B52" s="30">
        <v>312414205047</v>
      </c>
      <c r="C52" s="4" t="s">
        <v>49</v>
      </c>
      <c r="D52" s="11">
        <v>3</v>
      </c>
      <c r="E52" s="11">
        <f t="shared" si="0"/>
        <v>18</v>
      </c>
      <c r="F52" s="11">
        <f t="shared" si="1"/>
        <v>18</v>
      </c>
      <c r="G52" s="11">
        <f t="shared" si="2"/>
        <v>18</v>
      </c>
      <c r="H52" s="11">
        <f t="shared" si="3"/>
        <v>21</v>
      </c>
      <c r="I52" s="11">
        <f t="shared" si="4"/>
        <v>20</v>
      </c>
      <c r="J52" s="11">
        <f t="shared" si="5"/>
        <v>18</v>
      </c>
      <c r="K52" s="7">
        <v>15</v>
      </c>
      <c r="L52" s="7">
        <v>15</v>
      </c>
      <c r="M52" s="7">
        <v>15</v>
      </c>
      <c r="N52" s="11">
        <f t="shared" si="6"/>
        <v>158</v>
      </c>
      <c r="O52" s="22">
        <f t="shared" si="7"/>
        <v>89.772727272727266</v>
      </c>
      <c r="P52" s="4"/>
    </row>
    <row r="53" spans="1:16" ht="15.95" customHeight="1">
      <c r="A53" s="11">
        <v>48</v>
      </c>
      <c r="B53" s="30">
        <v>312414205048</v>
      </c>
      <c r="C53" s="4" t="s">
        <v>50</v>
      </c>
      <c r="D53" s="11">
        <v>1</v>
      </c>
      <c r="E53" s="11">
        <f t="shared" si="0"/>
        <v>20</v>
      </c>
      <c r="F53" s="11">
        <f t="shared" si="1"/>
        <v>20</v>
      </c>
      <c r="G53" s="11">
        <f t="shared" si="2"/>
        <v>20</v>
      </c>
      <c r="H53" s="11">
        <f t="shared" si="3"/>
        <v>23</v>
      </c>
      <c r="I53" s="11">
        <f t="shared" si="4"/>
        <v>22</v>
      </c>
      <c r="J53" s="11">
        <f t="shared" si="5"/>
        <v>20</v>
      </c>
      <c r="K53" s="7">
        <v>15</v>
      </c>
      <c r="L53" s="7">
        <v>15</v>
      </c>
      <c r="M53" s="7">
        <v>15</v>
      </c>
      <c r="N53" s="11">
        <f t="shared" si="6"/>
        <v>170</v>
      </c>
      <c r="O53" s="22">
        <f t="shared" si="7"/>
        <v>96.590909090909093</v>
      </c>
      <c r="P53" s="4"/>
    </row>
    <row r="54" spans="1:16" ht="15.95" customHeight="1">
      <c r="A54" s="11">
        <v>49</v>
      </c>
      <c r="B54" s="30">
        <v>312414205049</v>
      </c>
      <c r="C54" s="4" t="s">
        <v>113</v>
      </c>
      <c r="D54" s="11">
        <v>1</v>
      </c>
      <c r="E54" s="11">
        <f t="shared" si="0"/>
        <v>20</v>
      </c>
      <c r="F54" s="11">
        <f t="shared" si="1"/>
        <v>20</v>
      </c>
      <c r="G54" s="11">
        <f t="shared" si="2"/>
        <v>20</v>
      </c>
      <c r="H54" s="11">
        <f t="shared" si="3"/>
        <v>23</v>
      </c>
      <c r="I54" s="11">
        <f t="shared" si="4"/>
        <v>22</v>
      </c>
      <c r="J54" s="11">
        <f t="shared" si="5"/>
        <v>20</v>
      </c>
      <c r="K54" s="7">
        <v>15</v>
      </c>
      <c r="L54" s="7">
        <v>15</v>
      </c>
      <c r="M54" s="7">
        <v>15</v>
      </c>
      <c r="N54" s="11">
        <f t="shared" si="6"/>
        <v>170</v>
      </c>
      <c r="O54" s="22">
        <f t="shared" si="7"/>
        <v>96.590909090909093</v>
      </c>
      <c r="P54" s="4"/>
    </row>
    <row r="55" spans="1:16" ht="15.95" customHeight="1">
      <c r="A55" s="11">
        <v>50</v>
      </c>
      <c r="B55" s="30">
        <v>312414205050</v>
      </c>
      <c r="C55" s="4" t="s">
        <v>52</v>
      </c>
      <c r="D55" s="11">
        <v>1</v>
      </c>
      <c r="E55" s="11">
        <f t="shared" si="0"/>
        <v>20</v>
      </c>
      <c r="F55" s="11">
        <f t="shared" si="1"/>
        <v>20</v>
      </c>
      <c r="G55" s="11">
        <f t="shared" si="2"/>
        <v>20</v>
      </c>
      <c r="H55" s="11">
        <f t="shared" si="3"/>
        <v>23</v>
      </c>
      <c r="I55" s="11">
        <f t="shared" si="4"/>
        <v>22</v>
      </c>
      <c r="J55" s="11">
        <f t="shared" si="5"/>
        <v>20</v>
      </c>
      <c r="K55" s="7">
        <v>15</v>
      </c>
      <c r="L55" s="7">
        <v>15</v>
      </c>
      <c r="M55" s="7">
        <v>15</v>
      </c>
      <c r="N55" s="11">
        <f t="shared" si="6"/>
        <v>170</v>
      </c>
      <c r="O55" s="22">
        <f t="shared" si="7"/>
        <v>96.590909090909093</v>
      </c>
      <c r="P55" s="4"/>
    </row>
    <row r="56" spans="1:16" ht="15.95" customHeight="1">
      <c r="A56" s="11">
        <v>51</v>
      </c>
      <c r="B56" s="30">
        <v>312414205051</v>
      </c>
      <c r="C56" s="4" t="s">
        <v>53</v>
      </c>
      <c r="D56" s="11">
        <v>1</v>
      </c>
      <c r="E56" s="11">
        <f t="shared" si="0"/>
        <v>20</v>
      </c>
      <c r="F56" s="11">
        <f t="shared" si="1"/>
        <v>20</v>
      </c>
      <c r="G56" s="11">
        <f t="shared" si="2"/>
        <v>20</v>
      </c>
      <c r="H56" s="11">
        <f t="shared" si="3"/>
        <v>23</v>
      </c>
      <c r="I56" s="11">
        <f t="shared" si="4"/>
        <v>22</v>
      </c>
      <c r="J56" s="11">
        <f t="shared" si="5"/>
        <v>20</v>
      </c>
      <c r="K56" s="7">
        <v>15</v>
      </c>
      <c r="L56" s="7">
        <v>15</v>
      </c>
      <c r="M56" s="7">
        <v>15</v>
      </c>
      <c r="N56" s="11">
        <f t="shared" si="6"/>
        <v>170</v>
      </c>
      <c r="O56" s="22">
        <f t="shared" si="7"/>
        <v>96.590909090909093</v>
      </c>
      <c r="P56" s="4"/>
    </row>
    <row r="57" spans="1:16" ht="15.95" customHeight="1">
      <c r="A57" s="11">
        <v>52</v>
      </c>
      <c r="B57" s="30">
        <v>312414205053</v>
      </c>
      <c r="C57" s="4" t="s">
        <v>54</v>
      </c>
      <c r="D57" s="11">
        <v>3</v>
      </c>
      <c r="E57" s="11">
        <f t="shared" si="0"/>
        <v>18</v>
      </c>
      <c r="F57" s="11">
        <f t="shared" si="1"/>
        <v>18</v>
      </c>
      <c r="G57" s="11">
        <f t="shared" si="2"/>
        <v>18</v>
      </c>
      <c r="H57" s="11">
        <f t="shared" si="3"/>
        <v>21</v>
      </c>
      <c r="I57" s="11">
        <f t="shared" si="4"/>
        <v>20</v>
      </c>
      <c r="J57" s="11">
        <f t="shared" si="5"/>
        <v>18</v>
      </c>
      <c r="K57" s="7">
        <v>15</v>
      </c>
      <c r="L57" s="7">
        <v>15</v>
      </c>
      <c r="M57" s="7">
        <v>15</v>
      </c>
      <c r="N57" s="11">
        <f t="shared" si="6"/>
        <v>158</v>
      </c>
      <c r="O57" s="22">
        <f t="shared" si="7"/>
        <v>89.772727272727266</v>
      </c>
      <c r="P57" s="4"/>
    </row>
    <row r="58" spans="1:16" ht="15.95" customHeight="1">
      <c r="A58" s="11">
        <v>53</v>
      </c>
      <c r="B58" s="30">
        <v>312414205054</v>
      </c>
      <c r="C58" s="4" t="s">
        <v>55</v>
      </c>
      <c r="D58" s="11">
        <v>3</v>
      </c>
      <c r="E58" s="11">
        <f t="shared" si="0"/>
        <v>18</v>
      </c>
      <c r="F58" s="11">
        <f t="shared" si="1"/>
        <v>18</v>
      </c>
      <c r="G58" s="11">
        <f t="shared" si="2"/>
        <v>18</v>
      </c>
      <c r="H58" s="11">
        <f t="shared" si="3"/>
        <v>21</v>
      </c>
      <c r="I58" s="11">
        <f t="shared" si="4"/>
        <v>20</v>
      </c>
      <c r="J58" s="11">
        <f t="shared" si="5"/>
        <v>18</v>
      </c>
      <c r="K58" s="7">
        <v>15</v>
      </c>
      <c r="L58" s="7">
        <v>15</v>
      </c>
      <c r="M58" s="7">
        <v>15</v>
      </c>
      <c r="N58" s="11">
        <f t="shared" si="6"/>
        <v>158</v>
      </c>
      <c r="O58" s="22">
        <f t="shared" si="7"/>
        <v>89.772727272727266</v>
      </c>
      <c r="P58" s="4"/>
    </row>
    <row r="59" spans="1:16" ht="15.95" customHeight="1">
      <c r="A59" s="11">
        <v>54</v>
      </c>
      <c r="B59" s="30">
        <v>312414205055</v>
      </c>
      <c r="C59" s="4" t="s">
        <v>56</v>
      </c>
      <c r="D59" s="11">
        <v>1</v>
      </c>
      <c r="E59" s="11">
        <f t="shared" si="0"/>
        <v>20</v>
      </c>
      <c r="F59" s="11">
        <f t="shared" si="1"/>
        <v>20</v>
      </c>
      <c r="G59" s="11">
        <f t="shared" si="2"/>
        <v>20</v>
      </c>
      <c r="H59" s="11">
        <f t="shared" si="3"/>
        <v>23</v>
      </c>
      <c r="I59" s="11">
        <f t="shared" si="4"/>
        <v>22</v>
      </c>
      <c r="J59" s="11">
        <f t="shared" si="5"/>
        <v>20</v>
      </c>
      <c r="K59" s="7">
        <v>15</v>
      </c>
      <c r="L59" s="7">
        <v>15</v>
      </c>
      <c r="M59" s="7">
        <v>15</v>
      </c>
      <c r="N59" s="11">
        <f t="shared" si="6"/>
        <v>170</v>
      </c>
      <c r="O59" s="22">
        <f t="shared" si="7"/>
        <v>96.590909090909093</v>
      </c>
      <c r="P59" s="4"/>
    </row>
    <row r="60" spans="1:16" ht="15.95" customHeight="1">
      <c r="A60" s="11">
        <v>55</v>
      </c>
      <c r="B60" s="30">
        <v>312414205056</v>
      </c>
      <c r="C60" s="4" t="s">
        <v>114</v>
      </c>
      <c r="D60" s="11">
        <v>1</v>
      </c>
      <c r="E60" s="11">
        <f t="shared" si="0"/>
        <v>20</v>
      </c>
      <c r="F60" s="11">
        <f t="shared" si="1"/>
        <v>20</v>
      </c>
      <c r="G60" s="11">
        <f t="shared" si="2"/>
        <v>20</v>
      </c>
      <c r="H60" s="11">
        <f t="shared" si="3"/>
        <v>23</v>
      </c>
      <c r="I60" s="11">
        <f t="shared" si="4"/>
        <v>22</v>
      </c>
      <c r="J60" s="11">
        <f t="shared" si="5"/>
        <v>20</v>
      </c>
      <c r="K60" s="7">
        <v>15</v>
      </c>
      <c r="L60" s="7">
        <v>15</v>
      </c>
      <c r="M60" s="7">
        <v>15</v>
      </c>
      <c r="N60" s="11">
        <f t="shared" si="6"/>
        <v>170</v>
      </c>
      <c r="O60" s="22">
        <f t="shared" si="7"/>
        <v>96.590909090909093</v>
      </c>
      <c r="P60" s="4"/>
    </row>
    <row r="61" spans="1:16" ht="15.95" customHeight="1">
      <c r="A61" s="11">
        <v>56</v>
      </c>
      <c r="B61" s="30">
        <v>312414205057</v>
      </c>
      <c r="C61" s="4" t="s">
        <v>58</v>
      </c>
      <c r="D61" s="11">
        <v>1</v>
      </c>
      <c r="E61" s="11">
        <f t="shared" si="0"/>
        <v>20</v>
      </c>
      <c r="F61" s="11">
        <f t="shared" si="1"/>
        <v>20</v>
      </c>
      <c r="G61" s="11">
        <f t="shared" si="2"/>
        <v>20</v>
      </c>
      <c r="H61" s="11">
        <f t="shared" si="3"/>
        <v>23</v>
      </c>
      <c r="I61" s="11">
        <f t="shared" si="4"/>
        <v>22</v>
      </c>
      <c r="J61" s="11">
        <f t="shared" si="5"/>
        <v>20</v>
      </c>
      <c r="K61" s="7">
        <v>15</v>
      </c>
      <c r="L61" s="7">
        <v>15</v>
      </c>
      <c r="M61" s="7">
        <v>15</v>
      </c>
      <c r="N61" s="11">
        <f t="shared" si="6"/>
        <v>170</v>
      </c>
      <c r="O61" s="22">
        <f t="shared" si="7"/>
        <v>96.590909090909093</v>
      </c>
      <c r="P61" s="4"/>
    </row>
    <row r="62" spans="1:16" ht="15.95" customHeight="1">
      <c r="A62" s="11">
        <v>57</v>
      </c>
      <c r="B62" s="30">
        <v>312414205058</v>
      </c>
      <c r="C62" s="4" t="s">
        <v>59</v>
      </c>
      <c r="D62" s="11">
        <v>2</v>
      </c>
      <c r="E62" s="11">
        <f t="shared" si="0"/>
        <v>19</v>
      </c>
      <c r="F62" s="11">
        <f t="shared" si="1"/>
        <v>19</v>
      </c>
      <c r="G62" s="11">
        <f t="shared" si="2"/>
        <v>19</v>
      </c>
      <c r="H62" s="11">
        <f t="shared" si="3"/>
        <v>22</v>
      </c>
      <c r="I62" s="11">
        <f t="shared" si="4"/>
        <v>21</v>
      </c>
      <c r="J62" s="11">
        <f t="shared" si="5"/>
        <v>19</v>
      </c>
      <c r="K62" s="7">
        <v>15</v>
      </c>
      <c r="L62" s="7">
        <v>15</v>
      </c>
      <c r="M62" s="7">
        <v>15</v>
      </c>
      <c r="N62" s="11">
        <f t="shared" si="6"/>
        <v>164</v>
      </c>
      <c r="O62" s="22">
        <f t="shared" si="7"/>
        <v>93.181818181818173</v>
      </c>
      <c r="P62" s="4"/>
    </row>
    <row r="63" spans="1:16" ht="15.95" customHeight="1">
      <c r="A63" s="11">
        <v>58</v>
      </c>
      <c r="B63" s="30">
        <v>312414205059</v>
      </c>
      <c r="C63" s="4" t="s">
        <v>115</v>
      </c>
      <c r="D63" s="11">
        <v>1</v>
      </c>
      <c r="E63" s="11">
        <f t="shared" si="0"/>
        <v>20</v>
      </c>
      <c r="F63" s="11">
        <f t="shared" si="1"/>
        <v>20</v>
      </c>
      <c r="G63" s="11">
        <f t="shared" si="2"/>
        <v>20</v>
      </c>
      <c r="H63" s="11">
        <f t="shared" si="3"/>
        <v>23</v>
      </c>
      <c r="I63" s="11">
        <f t="shared" si="4"/>
        <v>22</v>
      </c>
      <c r="J63" s="11">
        <f t="shared" si="5"/>
        <v>20</v>
      </c>
      <c r="K63" s="7">
        <v>15</v>
      </c>
      <c r="L63" s="7">
        <v>15</v>
      </c>
      <c r="M63" s="7">
        <v>15</v>
      </c>
      <c r="N63" s="11">
        <f t="shared" si="6"/>
        <v>170</v>
      </c>
      <c r="O63" s="22">
        <f t="shared" si="7"/>
        <v>96.590909090909093</v>
      </c>
      <c r="P63" s="4"/>
    </row>
    <row r="64" spans="1:16" ht="15.95" customHeight="1">
      <c r="A64" s="11">
        <v>59</v>
      </c>
      <c r="B64" s="30">
        <v>312414205060</v>
      </c>
      <c r="C64" s="4" t="s">
        <v>116</v>
      </c>
      <c r="D64" s="11">
        <v>2</v>
      </c>
      <c r="E64" s="11">
        <f t="shared" si="0"/>
        <v>19</v>
      </c>
      <c r="F64" s="11">
        <f t="shared" si="1"/>
        <v>19</v>
      </c>
      <c r="G64" s="11">
        <f t="shared" si="2"/>
        <v>19</v>
      </c>
      <c r="H64" s="11">
        <f t="shared" si="3"/>
        <v>22</v>
      </c>
      <c r="I64" s="11">
        <f t="shared" si="4"/>
        <v>21</v>
      </c>
      <c r="J64" s="11">
        <f t="shared" si="5"/>
        <v>19</v>
      </c>
      <c r="K64" s="7">
        <v>15</v>
      </c>
      <c r="L64" s="7">
        <v>15</v>
      </c>
      <c r="M64" s="7">
        <v>15</v>
      </c>
      <c r="N64" s="11">
        <f t="shared" si="6"/>
        <v>164</v>
      </c>
      <c r="O64" s="22">
        <f t="shared" si="7"/>
        <v>93.181818181818173</v>
      </c>
      <c r="P64" s="4"/>
    </row>
    <row r="65" spans="1:16" ht="15.95" customHeight="1">
      <c r="A65" s="11">
        <v>60</v>
      </c>
      <c r="B65" s="30">
        <v>312414205061</v>
      </c>
      <c r="C65" s="4" t="s">
        <v>62</v>
      </c>
      <c r="D65" s="11">
        <v>0</v>
      </c>
      <c r="E65" s="11">
        <f t="shared" si="0"/>
        <v>21</v>
      </c>
      <c r="F65" s="11">
        <f t="shared" si="1"/>
        <v>21</v>
      </c>
      <c r="G65" s="11">
        <f t="shared" si="2"/>
        <v>21</v>
      </c>
      <c r="H65" s="11">
        <f t="shared" si="3"/>
        <v>24</v>
      </c>
      <c r="I65" s="11">
        <f t="shared" si="4"/>
        <v>23</v>
      </c>
      <c r="J65" s="11">
        <f t="shared" si="5"/>
        <v>21</v>
      </c>
      <c r="K65" s="7">
        <v>15</v>
      </c>
      <c r="L65" s="7">
        <v>15</v>
      </c>
      <c r="M65" s="7">
        <v>15</v>
      </c>
      <c r="N65" s="11">
        <f t="shared" si="6"/>
        <v>176</v>
      </c>
      <c r="O65" s="22">
        <f t="shared" si="7"/>
        <v>100</v>
      </c>
      <c r="P65" s="4"/>
    </row>
    <row r="66" spans="1:16" ht="15.95" customHeight="1">
      <c r="A66" s="11">
        <v>61</v>
      </c>
      <c r="B66" s="30">
        <v>312414205062</v>
      </c>
      <c r="C66" s="4" t="s">
        <v>117</v>
      </c>
      <c r="D66" s="11">
        <v>0</v>
      </c>
      <c r="E66" s="11">
        <f t="shared" si="0"/>
        <v>21</v>
      </c>
      <c r="F66" s="11">
        <f t="shared" si="1"/>
        <v>21</v>
      </c>
      <c r="G66" s="11">
        <f t="shared" si="2"/>
        <v>21</v>
      </c>
      <c r="H66" s="11">
        <f t="shared" si="3"/>
        <v>24</v>
      </c>
      <c r="I66" s="11">
        <f t="shared" si="4"/>
        <v>23</v>
      </c>
      <c r="J66" s="11">
        <f t="shared" si="5"/>
        <v>21</v>
      </c>
      <c r="K66" s="7">
        <v>15</v>
      </c>
      <c r="L66" s="7">
        <v>15</v>
      </c>
      <c r="M66" s="7">
        <v>15</v>
      </c>
      <c r="N66" s="11">
        <f t="shared" si="6"/>
        <v>176</v>
      </c>
      <c r="O66" s="22">
        <f t="shared" si="7"/>
        <v>100</v>
      </c>
      <c r="P66" s="4"/>
    </row>
  </sheetData>
  <mergeCells count="4">
    <mergeCell ref="A1:P1"/>
    <mergeCell ref="A2:P2"/>
    <mergeCell ref="A3:P3"/>
    <mergeCell ref="A5:D5"/>
  </mergeCells>
  <pageMargins left="0.38541666666666669" right="6.25E-2" top="0.42708333333333331" bottom="0.47916666666666669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view="pageLayout" workbookViewId="0">
      <selection activeCell="O7" sqref="O7"/>
    </sheetView>
  </sheetViews>
  <sheetFormatPr defaultRowHeight="15"/>
  <cols>
    <col min="1" max="1" width="5.7109375" customWidth="1"/>
    <col min="2" max="2" width="12.7109375" customWidth="1"/>
    <col min="3" max="3" width="20" customWidth="1"/>
    <col min="4" max="4" width="5.5703125" customWidth="1"/>
    <col min="5" max="5" width="6.85546875" customWidth="1"/>
    <col min="6" max="6" width="6.5703125" customWidth="1"/>
    <col min="7" max="7" width="6.7109375" customWidth="1"/>
    <col min="8" max="8" width="6.140625" customWidth="1"/>
    <col min="9" max="9" width="5.85546875" customWidth="1"/>
    <col min="10" max="11" width="6.5703125" customWidth="1"/>
    <col min="12" max="13" width="5.85546875" customWidth="1"/>
    <col min="14" max="14" width="5.42578125" customWidth="1"/>
    <col min="15" max="15" width="5.85546875" customWidth="1"/>
    <col min="16" max="16" width="5.5703125" customWidth="1"/>
    <col min="17" max="17" width="6.42578125" customWidth="1"/>
    <col min="18" max="18" width="5.85546875" customWidth="1"/>
    <col min="19" max="19" width="5.7109375" customWidth="1"/>
  </cols>
  <sheetData>
    <row r="1" spans="1:19" ht="25.5">
      <c r="A1" s="68" t="s">
        <v>78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70"/>
    </row>
    <row r="2" spans="1:19" ht="22.5">
      <c r="A2" s="71" t="s">
        <v>139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1:19" ht="22.5">
      <c r="A3" s="71" t="s">
        <v>125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3"/>
    </row>
    <row r="4" spans="1:19" ht="36">
      <c r="A4" s="33" t="s">
        <v>0</v>
      </c>
      <c r="B4" s="34" t="s">
        <v>1</v>
      </c>
      <c r="C4" s="43" t="s">
        <v>2</v>
      </c>
      <c r="D4" s="43" t="s">
        <v>67</v>
      </c>
      <c r="E4" s="44" t="s">
        <v>131</v>
      </c>
      <c r="F4" s="44" t="s">
        <v>126</v>
      </c>
      <c r="G4" s="44" t="s">
        <v>127</v>
      </c>
      <c r="H4" s="44" t="s">
        <v>128</v>
      </c>
      <c r="I4" s="44" t="s">
        <v>129</v>
      </c>
      <c r="J4" s="44" t="s">
        <v>130</v>
      </c>
      <c r="K4" s="44" t="s">
        <v>132</v>
      </c>
      <c r="L4" s="44" t="s">
        <v>133</v>
      </c>
      <c r="M4" s="45" t="s">
        <v>134</v>
      </c>
      <c r="N4" s="44" t="s">
        <v>136</v>
      </c>
      <c r="O4" s="39" t="s">
        <v>142</v>
      </c>
      <c r="P4" s="39" t="s">
        <v>143</v>
      </c>
      <c r="Q4" s="36" t="s">
        <v>141</v>
      </c>
      <c r="R4" s="36" t="s">
        <v>144</v>
      </c>
      <c r="S4" s="37" t="s">
        <v>77</v>
      </c>
    </row>
    <row r="5" spans="1:19">
      <c r="A5" s="67" t="s">
        <v>70</v>
      </c>
      <c r="B5" s="67"/>
      <c r="C5" s="67"/>
      <c r="D5" s="67"/>
      <c r="E5" s="7">
        <v>22</v>
      </c>
      <c r="F5" s="7">
        <v>22</v>
      </c>
      <c r="G5" s="7">
        <v>22</v>
      </c>
      <c r="H5" s="7">
        <v>22</v>
      </c>
      <c r="I5" s="7">
        <v>22</v>
      </c>
      <c r="J5" s="7">
        <v>22</v>
      </c>
      <c r="K5" s="7">
        <v>12</v>
      </c>
      <c r="L5" s="7">
        <v>12</v>
      </c>
      <c r="M5" s="7">
        <v>12</v>
      </c>
      <c r="N5" s="7">
        <f>SUM(E5:M5)</f>
        <v>168</v>
      </c>
      <c r="O5" s="40">
        <v>100</v>
      </c>
      <c r="P5" s="40">
        <v>100</v>
      </c>
      <c r="Q5" s="29">
        <v>100</v>
      </c>
      <c r="R5" s="29">
        <v>100</v>
      </c>
      <c r="S5" s="4"/>
    </row>
    <row r="6" spans="1:19">
      <c r="A6" s="11">
        <v>1</v>
      </c>
      <c r="B6" s="30">
        <v>312414205001</v>
      </c>
      <c r="C6" s="42" t="s">
        <v>96</v>
      </c>
      <c r="D6" s="11">
        <v>1</v>
      </c>
      <c r="E6" s="11">
        <f>22-D6</f>
        <v>21</v>
      </c>
      <c r="F6" s="11">
        <f>22-D6</f>
        <v>21</v>
      </c>
      <c r="G6" s="11">
        <f>22-D6</f>
        <v>21</v>
      </c>
      <c r="H6" s="11">
        <f>22-D6</f>
        <v>21</v>
      </c>
      <c r="I6" s="11">
        <f>22-D6</f>
        <v>21</v>
      </c>
      <c r="J6" s="11">
        <f>22-D6</f>
        <v>21</v>
      </c>
      <c r="K6" s="7">
        <v>12</v>
      </c>
      <c r="L6" s="7">
        <v>12</v>
      </c>
      <c r="M6" s="7">
        <v>12</v>
      </c>
      <c r="N6" s="11">
        <f>SUM(E6:M6)</f>
        <v>162</v>
      </c>
      <c r="O6" s="41">
        <f>'[1]sem5-1'!O6</f>
        <v>100</v>
      </c>
      <c r="P6" s="41">
        <f>N6/176*100</f>
        <v>92.045454545454547</v>
      </c>
      <c r="Q6" s="22">
        <f>N6/168*100</f>
        <v>96.428571428571431</v>
      </c>
      <c r="R6" s="22">
        <f>('sem5-1'!N6+'Sem5-2'!N6+'sem5-3'!N6)/(176+176+168)*100</f>
        <v>98.846153846153854</v>
      </c>
      <c r="S6" s="4"/>
    </row>
    <row r="7" spans="1:19">
      <c r="A7" s="11">
        <v>2</v>
      </c>
      <c r="B7" s="30">
        <v>312414205002</v>
      </c>
      <c r="C7" s="42" t="s">
        <v>4</v>
      </c>
      <c r="D7" s="11">
        <v>1</v>
      </c>
      <c r="E7" s="11">
        <f t="shared" ref="E7:E66" si="0">22-D7</f>
        <v>21</v>
      </c>
      <c r="F7" s="11">
        <f t="shared" ref="F7:F66" si="1">22-D7</f>
        <v>21</v>
      </c>
      <c r="G7" s="11">
        <f t="shared" ref="G7:G66" si="2">22-D7</f>
        <v>21</v>
      </c>
      <c r="H7" s="11">
        <f t="shared" ref="H7:H66" si="3">22-D7</f>
        <v>21</v>
      </c>
      <c r="I7" s="11">
        <f t="shared" ref="I7:I66" si="4">22-D7</f>
        <v>21</v>
      </c>
      <c r="J7" s="11">
        <f t="shared" ref="J7:J66" si="5">22-D7</f>
        <v>21</v>
      </c>
      <c r="K7" s="7">
        <v>12</v>
      </c>
      <c r="L7" s="7">
        <v>12</v>
      </c>
      <c r="M7" s="7">
        <v>12</v>
      </c>
      <c r="N7" s="11">
        <f t="shared" ref="N7:N66" si="6">SUM(E7:M7)</f>
        <v>162</v>
      </c>
      <c r="O7" s="41">
        <f>'[1]sem5-1'!O7</f>
        <v>100</v>
      </c>
      <c r="P7" s="41">
        <f t="shared" ref="P7:P66" si="7">N7/176*100</f>
        <v>92.045454545454547</v>
      </c>
      <c r="Q7" s="22">
        <f t="shared" ref="Q7:Q66" si="8">N7/168*100</f>
        <v>96.428571428571431</v>
      </c>
      <c r="R7" s="22">
        <f>('sem5-1'!N7+'Sem5-2'!N7+'sem5-3'!N7)/(176+176+168)*100</f>
        <v>97.692307692307693</v>
      </c>
      <c r="S7" s="4"/>
    </row>
    <row r="8" spans="1:19">
      <c r="A8" s="11">
        <v>3</v>
      </c>
      <c r="B8" s="30">
        <v>312414205003</v>
      </c>
      <c r="C8" s="42" t="s">
        <v>97</v>
      </c>
      <c r="D8" s="11">
        <v>1</v>
      </c>
      <c r="E8" s="11">
        <f t="shared" si="0"/>
        <v>21</v>
      </c>
      <c r="F8" s="11">
        <f t="shared" si="1"/>
        <v>21</v>
      </c>
      <c r="G8" s="11">
        <f t="shared" si="2"/>
        <v>21</v>
      </c>
      <c r="H8" s="11">
        <f t="shared" si="3"/>
        <v>21</v>
      </c>
      <c r="I8" s="11">
        <f t="shared" si="4"/>
        <v>21</v>
      </c>
      <c r="J8" s="11">
        <f t="shared" si="5"/>
        <v>21</v>
      </c>
      <c r="K8" s="7">
        <v>12</v>
      </c>
      <c r="L8" s="7">
        <v>12</v>
      </c>
      <c r="M8" s="7">
        <v>12</v>
      </c>
      <c r="N8" s="11">
        <f t="shared" si="6"/>
        <v>162</v>
      </c>
      <c r="O8" s="41">
        <f>'[1]sem5-1'!O8</f>
        <v>100</v>
      </c>
      <c r="P8" s="41">
        <f t="shared" si="7"/>
        <v>92.045454545454547</v>
      </c>
      <c r="Q8" s="22">
        <f t="shared" si="8"/>
        <v>96.428571428571431</v>
      </c>
      <c r="R8" s="22">
        <f>('sem5-1'!N8+'Sem5-2'!N8+'sem5-3'!N8)/(176+176+168)*100</f>
        <v>97.692307692307693</v>
      </c>
      <c r="S8" s="4"/>
    </row>
    <row r="9" spans="1:19">
      <c r="A9" s="11">
        <v>4</v>
      </c>
      <c r="B9" s="30">
        <v>312414205004</v>
      </c>
      <c r="C9" s="42" t="s">
        <v>98</v>
      </c>
      <c r="D9" s="11">
        <v>0</v>
      </c>
      <c r="E9" s="11">
        <f t="shared" si="0"/>
        <v>22</v>
      </c>
      <c r="F9" s="11">
        <f t="shared" si="1"/>
        <v>22</v>
      </c>
      <c r="G9" s="11">
        <f t="shared" si="2"/>
        <v>22</v>
      </c>
      <c r="H9" s="11">
        <f t="shared" si="3"/>
        <v>22</v>
      </c>
      <c r="I9" s="11">
        <f t="shared" si="4"/>
        <v>22</v>
      </c>
      <c r="J9" s="11">
        <f t="shared" si="5"/>
        <v>22</v>
      </c>
      <c r="K9" s="7">
        <v>12</v>
      </c>
      <c r="L9" s="7">
        <v>12</v>
      </c>
      <c r="M9" s="7">
        <v>12</v>
      </c>
      <c r="N9" s="11">
        <f t="shared" si="6"/>
        <v>168</v>
      </c>
      <c r="O9" s="41">
        <f>'[1]sem5-1'!O9</f>
        <v>100</v>
      </c>
      <c r="P9" s="41">
        <f t="shared" si="7"/>
        <v>95.454545454545453</v>
      </c>
      <c r="Q9" s="22">
        <f t="shared" si="8"/>
        <v>100</v>
      </c>
      <c r="R9" s="22">
        <f>('sem5-1'!N9+'Sem5-2'!N9+'sem5-3'!N9)/(176+176+168)*100</f>
        <v>97.692307692307693</v>
      </c>
      <c r="S9" s="4"/>
    </row>
    <row r="10" spans="1:19">
      <c r="A10" s="11">
        <v>5</v>
      </c>
      <c r="B10" s="30">
        <v>312414205005</v>
      </c>
      <c r="C10" s="42" t="s">
        <v>7</v>
      </c>
      <c r="D10" s="11">
        <v>3</v>
      </c>
      <c r="E10" s="11">
        <f t="shared" si="0"/>
        <v>19</v>
      </c>
      <c r="F10" s="11">
        <f t="shared" si="1"/>
        <v>19</v>
      </c>
      <c r="G10" s="11">
        <f t="shared" si="2"/>
        <v>19</v>
      </c>
      <c r="H10" s="11">
        <f t="shared" si="3"/>
        <v>19</v>
      </c>
      <c r="I10" s="11">
        <f t="shared" si="4"/>
        <v>19</v>
      </c>
      <c r="J10" s="11">
        <f t="shared" si="5"/>
        <v>19</v>
      </c>
      <c r="K10" s="7">
        <v>12</v>
      </c>
      <c r="L10" s="7">
        <v>12</v>
      </c>
      <c r="M10" s="7">
        <v>12</v>
      </c>
      <c r="N10" s="11">
        <f t="shared" si="6"/>
        <v>150</v>
      </c>
      <c r="O10" s="41">
        <f>'[1]sem5-1'!O10</f>
        <v>100</v>
      </c>
      <c r="P10" s="41">
        <f t="shared" si="7"/>
        <v>85.227272727272734</v>
      </c>
      <c r="Q10" s="22">
        <f t="shared" si="8"/>
        <v>89.285714285714292</v>
      </c>
      <c r="R10" s="22">
        <f>('sem5-1'!N10+'Sem5-2'!N10+'sem5-3'!N10)/(176+176+168)*100</f>
        <v>96.538461538461533</v>
      </c>
      <c r="S10" s="4"/>
    </row>
    <row r="11" spans="1:19">
      <c r="A11" s="11">
        <v>6</v>
      </c>
      <c r="B11" s="30">
        <v>312414205006</v>
      </c>
      <c r="C11" s="42" t="s">
        <v>8</v>
      </c>
      <c r="D11" s="11">
        <v>0</v>
      </c>
      <c r="E11" s="11">
        <f t="shared" si="0"/>
        <v>22</v>
      </c>
      <c r="F11" s="11">
        <f t="shared" si="1"/>
        <v>22</v>
      </c>
      <c r="G11" s="11">
        <f t="shared" si="2"/>
        <v>22</v>
      </c>
      <c r="H11" s="11">
        <f t="shared" si="3"/>
        <v>22</v>
      </c>
      <c r="I11" s="11">
        <f t="shared" si="4"/>
        <v>22</v>
      </c>
      <c r="J11" s="11">
        <f t="shared" si="5"/>
        <v>22</v>
      </c>
      <c r="K11" s="7">
        <v>12</v>
      </c>
      <c r="L11" s="7">
        <v>12</v>
      </c>
      <c r="M11" s="7">
        <v>12</v>
      </c>
      <c r="N11" s="11">
        <f t="shared" si="6"/>
        <v>168</v>
      </c>
      <c r="O11" s="41">
        <f>'[1]sem5-1'!O11</f>
        <v>96.590909090909093</v>
      </c>
      <c r="P11" s="41">
        <f t="shared" si="7"/>
        <v>95.454545454545453</v>
      </c>
      <c r="Q11" s="22">
        <f t="shared" si="8"/>
        <v>100</v>
      </c>
      <c r="R11" s="22">
        <f>('sem5-1'!N11+'Sem5-2'!N11+'sem5-3'!N11)/(176+176+168)*100</f>
        <v>97.692307692307693</v>
      </c>
      <c r="S11" s="4"/>
    </row>
    <row r="12" spans="1:19">
      <c r="A12" s="11">
        <v>7</v>
      </c>
      <c r="B12" s="30">
        <v>312414205007</v>
      </c>
      <c r="C12" s="42" t="s">
        <v>99</v>
      </c>
      <c r="D12" s="11">
        <v>0</v>
      </c>
      <c r="E12" s="11">
        <f t="shared" si="0"/>
        <v>22</v>
      </c>
      <c r="F12" s="11">
        <f t="shared" si="1"/>
        <v>22</v>
      </c>
      <c r="G12" s="11">
        <f t="shared" si="2"/>
        <v>22</v>
      </c>
      <c r="H12" s="11">
        <f t="shared" si="3"/>
        <v>22</v>
      </c>
      <c r="I12" s="11">
        <f t="shared" si="4"/>
        <v>22</v>
      </c>
      <c r="J12" s="11">
        <f t="shared" si="5"/>
        <v>22</v>
      </c>
      <c r="K12" s="7">
        <v>12</v>
      </c>
      <c r="L12" s="7">
        <v>12</v>
      </c>
      <c r="M12" s="7">
        <v>12</v>
      </c>
      <c r="N12" s="11">
        <f t="shared" si="6"/>
        <v>168</v>
      </c>
      <c r="O12" s="41">
        <f>'[1]sem5-1'!O12</f>
        <v>100</v>
      </c>
      <c r="P12" s="41">
        <f t="shared" si="7"/>
        <v>95.454545454545453</v>
      </c>
      <c r="Q12" s="22">
        <f t="shared" si="8"/>
        <v>100</v>
      </c>
      <c r="R12" s="22">
        <f>('sem5-1'!N12+'Sem5-2'!N12+'sem5-3'!N12)/(176+176+168)*100</f>
        <v>98.846153846153854</v>
      </c>
      <c r="S12" s="4"/>
    </row>
    <row r="13" spans="1:19">
      <c r="A13" s="11">
        <v>8</v>
      </c>
      <c r="B13" s="30">
        <v>312414205008</v>
      </c>
      <c r="C13" s="42" t="s">
        <v>100</v>
      </c>
      <c r="D13" s="11">
        <v>0</v>
      </c>
      <c r="E13" s="11">
        <f t="shared" si="0"/>
        <v>22</v>
      </c>
      <c r="F13" s="11">
        <f t="shared" si="1"/>
        <v>22</v>
      </c>
      <c r="G13" s="11">
        <f t="shared" si="2"/>
        <v>22</v>
      </c>
      <c r="H13" s="11">
        <f t="shared" si="3"/>
        <v>22</v>
      </c>
      <c r="I13" s="11">
        <f t="shared" si="4"/>
        <v>22</v>
      </c>
      <c r="J13" s="11">
        <f t="shared" si="5"/>
        <v>22</v>
      </c>
      <c r="K13" s="7">
        <v>12</v>
      </c>
      <c r="L13" s="7">
        <v>12</v>
      </c>
      <c r="M13" s="7">
        <v>12</v>
      </c>
      <c r="N13" s="11">
        <f t="shared" si="6"/>
        <v>168</v>
      </c>
      <c r="O13" s="41">
        <f>'[1]sem5-1'!O13</f>
        <v>100</v>
      </c>
      <c r="P13" s="41">
        <f t="shared" si="7"/>
        <v>95.454545454545453</v>
      </c>
      <c r="Q13" s="22">
        <f t="shared" si="8"/>
        <v>100</v>
      </c>
      <c r="R13" s="22">
        <f>('sem5-1'!N13+'Sem5-2'!N13+'sem5-3'!N13)/(176+176+168)*100</f>
        <v>98.846153846153854</v>
      </c>
      <c r="S13" s="4"/>
    </row>
    <row r="14" spans="1:19">
      <c r="A14" s="11">
        <v>9</v>
      </c>
      <c r="B14" s="30">
        <v>312414205009</v>
      </c>
      <c r="C14" s="42" t="s">
        <v>101</v>
      </c>
      <c r="D14" s="11">
        <v>0</v>
      </c>
      <c r="E14" s="11">
        <f t="shared" si="0"/>
        <v>22</v>
      </c>
      <c r="F14" s="11">
        <f t="shared" si="1"/>
        <v>22</v>
      </c>
      <c r="G14" s="11">
        <f t="shared" si="2"/>
        <v>22</v>
      </c>
      <c r="H14" s="11">
        <f t="shared" si="3"/>
        <v>22</v>
      </c>
      <c r="I14" s="11">
        <f t="shared" si="4"/>
        <v>22</v>
      </c>
      <c r="J14" s="11">
        <f t="shared" si="5"/>
        <v>22</v>
      </c>
      <c r="K14" s="7">
        <v>12</v>
      </c>
      <c r="L14" s="7">
        <v>12</v>
      </c>
      <c r="M14" s="7">
        <v>12</v>
      </c>
      <c r="N14" s="11">
        <f t="shared" si="6"/>
        <v>168</v>
      </c>
      <c r="O14" s="41">
        <f>'[1]sem5-1'!O14</f>
        <v>96.590909090909093</v>
      </c>
      <c r="P14" s="41">
        <f t="shared" si="7"/>
        <v>95.454545454545453</v>
      </c>
      <c r="Q14" s="22">
        <f t="shared" si="8"/>
        <v>100</v>
      </c>
      <c r="R14" s="22">
        <f>('sem5-1'!N14+'Sem5-2'!N14+'sem5-3'!N14)/(176+176+168)*100</f>
        <v>97.692307692307693</v>
      </c>
      <c r="S14" s="4"/>
    </row>
    <row r="15" spans="1:19">
      <c r="A15" s="11">
        <v>10</v>
      </c>
      <c r="B15" s="30">
        <v>312414205010</v>
      </c>
      <c r="C15" s="42" t="s">
        <v>12</v>
      </c>
      <c r="D15" s="11">
        <v>1</v>
      </c>
      <c r="E15" s="11">
        <f t="shared" si="0"/>
        <v>21</v>
      </c>
      <c r="F15" s="11">
        <f t="shared" si="1"/>
        <v>21</v>
      </c>
      <c r="G15" s="11">
        <f t="shared" si="2"/>
        <v>21</v>
      </c>
      <c r="H15" s="11">
        <f t="shared" si="3"/>
        <v>21</v>
      </c>
      <c r="I15" s="11">
        <f t="shared" si="4"/>
        <v>21</v>
      </c>
      <c r="J15" s="11">
        <f t="shared" si="5"/>
        <v>21</v>
      </c>
      <c r="K15" s="7">
        <v>12</v>
      </c>
      <c r="L15" s="7">
        <v>12</v>
      </c>
      <c r="M15" s="7">
        <v>12</v>
      </c>
      <c r="N15" s="11">
        <f t="shared" si="6"/>
        <v>162</v>
      </c>
      <c r="O15" s="41">
        <f>'[1]sem5-1'!O15</f>
        <v>100</v>
      </c>
      <c r="P15" s="41">
        <f t="shared" si="7"/>
        <v>92.045454545454547</v>
      </c>
      <c r="Q15" s="22">
        <f t="shared" si="8"/>
        <v>96.428571428571431</v>
      </c>
      <c r="R15" s="22">
        <f>('sem5-1'!N15+'Sem5-2'!N15+'sem5-3'!N15)/(176+176+168)*100</f>
        <v>97.692307692307693</v>
      </c>
      <c r="S15" s="4"/>
    </row>
    <row r="16" spans="1:19">
      <c r="A16" s="11">
        <v>11</v>
      </c>
      <c r="B16" s="30">
        <v>312414205011</v>
      </c>
      <c r="C16" s="42" t="s">
        <v>13</v>
      </c>
      <c r="D16" s="11">
        <v>1</v>
      </c>
      <c r="E16" s="11">
        <f t="shared" si="0"/>
        <v>21</v>
      </c>
      <c r="F16" s="11">
        <f t="shared" si="1"/>
        <v>21</v>
      </c>
      <c r="G16" s="11">
        <f t="shared" si="2"/>
        <v>21</v>
      </c>
      <c r="H16" s="11">
        <f t="shared" si="3"/>
        <v>21</v>
      </c>
      <c r="I16" s="11">
        <f t="shared" si="4"/>
        <v>21</v>
      </c>
      <c r="J16" s="11">
        <f t="shared" si="5"/>
        <v>21</v>
      </c>
      <c r="K16" s="7">
        <v>12</v>
      </c>
      <c r="L16" s="7">
        <v>12</v>
      </c>
      <c r="M16" s="7">
        <v>12</v>
      </c>
      <c r="N16" s="11">
        <f t="shared" si="6"/>
        <v>162</v>
      </c>
      <c r="O16" s="41">
        <f>'[1]sem5-1'!O16</f>
        <v>100</v>
      </c>
      <c r="P16" s="41">
        <f t="shared" si="7"/>
        <v>92.045454545454547</v>
      </c>
      <c r="Q16" s="22">
        <f t="shared" si="8"/>
        <v>96.428571428571431</v>
      </c>
      <c r="R16" s="22">
        <f>('sem5-1'!N16+'Sem5-2'!N16+'sem5-3'!N16)/(176+176+168)*100</f>
        <v>97.692307692307693</v>
      </c>
      <c r="S16" s="4"/>
    </row>
    <row r="17" spans="1:19">
      <c r="A17" s="11">
        <v>12</v>
      </c>
      <c r="B17" s="30">
        <v>312414205012</v>
      </c>
      <c r="C17" s="42" t="s">
        <v>14</v>
      </c>
      <c r="D17" s="11">
        <v>2</v>
      </c>
      <c r="E17" s="11">
        <f t="shared" si="0"/>
        <v>20</v>
      </c>
      <c r="F17" s="11">
        <f t="shared" si="1"/>
        <v>20</v>
      </c>
      <c r="G17" s="11">
        <f t="shared" si="2"/>
        <v>20</v>
      </c>
      <c r="H17" s="11">
        <f t="shared" si="3"/>
        <v>20</v>
      </c>
      <c r="I17" s="11">
        <f t="shared" si="4"/>
        <v>20</v>
      </c>
      <c r="J17" s="11">
        <f t="shared" si="5"/>
        <v>20</v>
      </c>
      <c r="K17" s="7">
        <v>12</v>
      </c>
      <c r="L17" s="7">
        <v>12</v>
      </c>
      <c r="M17" s="7">
        <v>12</v>
      </c>
      <c r="N17" s="11">
        <f t="shared" si="6"/>
        <v>156</v>
      </c>
      <c r="O17" s="41">
        <f>'[1]sem5-1'!O17</f>
        <v>96.590909090909093</v>
      </c>
      <c r="P17" s="41">
        <f t="shared" si="7"/>
        <v>88.63636363636364</v>
      </c>
      <c r="Q17" s="22">
        <f t="shared" si="8"/>
        <v>92.857142857142861</v>
      </c>
      <c r="R17" s="22">
        <f>('sem5-1'!N17+'Sem5-2'!N17+'sem5-3'!N17)/(176+176+168)*100</f>
        <v>96.538461538461533</v>
      </c>
      <c r="S17" s="4"/>
    </row>
    <row r="18" spans="1:19">
      <c r="A18" s="11">
        <v>13</v>
      </c>
      <c r="B18" s="30">
        <v>312414205013</v>
      </c>
      <c r="C18" s="42" t="s">
        <v>15</v>
      </c>
      <c r="D18" s="11">
        <v>1</v>
      </c>
      <c r="E18" s="11">
        <f t="shared" si="0"/>
        <v>21</v>
      </c>
      <c r="F18" s="11">
        <f t="shared" si="1"/>
        <v>21</v>
      </c>
      <c r="G18" s="11">
        <f t="shared" si="2"/>
        <v>21</v>
      </c>
      <c r="H18" s="11">
        <f t="shared" si="3"/>
        <v>21</v>
      </c>
      <c r="I18" s="11">
        <f t="shared" si="4"/>
        <v>21</v>
      </c>
      <c r="J18" s="11">
        <f t="shared" si="5"/>
        <v>21</v>
      </c>
      <c r="K18" s="7">
        <v>12</v>
      </c>
      <c r="L18" s="7">
        <v>12</v>
      </c>
      <c r="M18" s="7">
        <v>12</v>
      </c>
      <c r="N18" s="11">
        <f t="shared" si="6"/>
        <v>162</v>
      </c>
      <c r="O18" s="41">
        <f>'[1]sem5-1'!O18</f>
        <v>100</v>
      </c>
      <c r="P18" s="41">
        <f t="shared" si="7"/>
        <v>92.045454545454547</v>
      </c>
      <c r="Q18" s="22">
        <f t="shared" si="8"/>
        <v>96.428571428571431</v>
      </c>
      <c r="R18" s="22">
        <f>('sem5-1'!N18+'Sem5-2'!N18+'sem5-3'!N18)/(176+176+168)*100</f>
        <v>98.846153846153854</v>
      </c>
      <c r="S18" s="4"/>
    </row>
    <row r="19" spans="1:19">
      <c r="A19" s="11">
        <v>14</v>
      </c>
      <c r="B19" s="30">
        <v>312414205014</v>
      </c>
      <c r="C19" s="42" t="s">
        <v>16</v>
      </c>
      <c r="D19" s="11">
        <v>0</v>
      </c>
      <c r="E19" s="11">
        <f t="shared" si="0"/>
        <v>22</v>
      </c>
      <c r="F19" s="11">
        <f t="shared" si="1"/>
        <v>22</v>
      </c>
      <c r="G19" s="11">
        <f t="shared" si="2"/>
        <v>22</v>
      </c>
      <c r="H19" s="11">
        <f t="shared" si="3"/>
        <v>22</v>
      </c>
      <c r="I19" s="11">
        <f t="shared" si="4"/>
        <v>22</v>
      </c>
      <c r="J19" s="11">
        <f t="shared" si="5"/>
        <v>22</v>
      </c>
      <c r="K19" s="7">
        <v>12</v>
      </c>
      <c r="L19" s="7">
        <v>12</v>
      </c>
      <c r="M19" s="7">
        <v>12</v>
      </c>
      <c r="N19" s="11">
        <f t="shared" si="6"/>
        <v>168</v>
      </c>
      <c r="O19" s="41">
        <f>'[1]sem5-1'!O19</f>
        <v>100</v>
      </c>
      <c r="P19" s="41">
        <f t="shared" si="7"/>
        <v>95.454545454545453</v>
      </c>
      <c r="Q19" s="22">
        <f t="shared" si="8"/>
        <v>100</v>
      </c>
      <c r="R19" s="22">
        <f>('sem5-1'!N19+'Sem5-2'!N19+'sem5-3'!N19)/(176+176+168)*100</f>
        <v>98.846153846153854</v>
      </c>
      <c r="S19" s="4"/>
    </row>
    <row r="20" spans="1:19">
      <c r="A20" s="11">
        <v>15</v>
      </c>
      <c r="B20" s="30">
        <v>312414205015</v>
      </c>
      <c r="C20" s="42" t="s">
        <v>17</v>
      </c>
      <c r="D20" s="11">
        <v>2</v>
      </c>
      <c r="E20" s="11">
        <f t="shared" si="0"/>
        <v>20</v>
      </c>
      <c r="F20" s="11">
        <f t="shared" si="1"/>
        <v>20</v>
      </c>
      <c r="G20" s="11">
        <f t="shared" si="2"/>
        <v>20</v>
      </c>
      <c r="H20" s="11">
        <f t="shared" si="3"/>
        <v>20</v>
      </c>
      <c r="I20" s="11">
        <f t="shared" si="4"/>
        <v>20</v>
      </c>
      <c r="J20" s="11">
        <f t="shared" si="5"/>
        <v>20</v>
      </c>
      <c r="K20" s="7">
        <v>12</v>
      </c>
      <c r="L20" s="7">
        <v>12</v>
      </c>
      <c r="M20" s="7">
        <v>12</v>
      </c>
      <c r="N20" s="11">
        <f t="shared" si="6"/>
        <v>156</v>
      </c>
      <c r="O20" s="41">
        <f>'[1]sem5-1'!O20</f>
        <v>96.590909090909093</v>
      </c>
      <c r="P20" s="41">
        <f t="shared" si="7"/>
        <v>88.63636363636364</v>
      </c>
      <c r="Q20" s="22">
        <f t="shared" si="8"/>
        <v>92.857142857142861</v>
      </c>
      <c r="R20" s="22">
        <f>('sem5-1'!N20+'Sem5-2'!N20+'sem5-3'!N20)/(176+176+168)*100</f>
        <v>95.384615384615387</v>
      </c>
      <c r="S20" s="4"/>
    </row>
    <row r="21" spans="1:19">
      <c r="A21" s="11">
        <v>16</v>
      </c>
      <c r="B21" s="30">
        <v>312414205016</v>
      </c>
      <c r="C21" s="42" t="s">
        <v>102</v>
      </c>
      <c r="D21" s="11">
        <v>1</v>
      </c>
      <c r="E21" s="11">
        <f t="shared" si="0"/>
        <v>21</v>
      </c>
      <c r="F21" s="11">
        <f t="shared" si="1"/>
        <v>21</v>
      </c>
      <c r="G21" s="11">
        <f t="shared" si="2"/>
        <v>21</v>
      </c>
      <c r="H21" s="11">
        <f t="shared" si="3"/>
        <v>21</v>
      </c>
      <c r="I21" s="11">
        <f t="shared" si="4"/>
        <v>21</v>
      </c>
      <c r="J21" s="11">
        <f t="shared" si="5"/>
        <v>21</v>
      </c>
      <c r="K21" s="7">
        <v>12</v>
      </c>
      <c r="L21" s="7">
        <v>12</v>
      </c>
      <c r="M21" s="7">
        <v>12</v>
      </c>
      <c r="N21" s="11">
        <f t="shared" si="6"/>
        <v>162</v>
      </c>
      <c r="O21" s="41">
        <f>'[1]sem5-1'!O21</f>
        <v>100</v>
      </c>
      <c r="P21" s="41">
        <f t="shared" si="7"/>
        <v>92.045454545454547</v>
      </c>
      <c r="Q21" s="22">
        <f t="shared" si="8"/>
        <v>96.428571428571431</v>
      </c>
      <c r="R21" s="22">
        <f>('sem5-1'!N21+'Sem5-2'!N21+'sem5-3'!N21)/(176+176+168)*100</f>
        <v>98.846153846153854</v>
      </c>
      <c r="S21" s="4"/>
    </row>
    <row r="22" spans="1:19">
      <c r="A22" s="11">
        <v>17</v>
      </c>
      <c r="B22" s="30">
        <v>312414205017</v>
      </c>
      <c r="C22" s="42" t="s">
        <v>19</v>
      </c>
      <c r="D22" s="11">
        <v>1</v>
      </c>
      <c r="E22" s="11">
        <f t="shared" si="0"/>
        <v>21</v>
      </c>
      <c r="F22" s="11">
        <f t="shared" si="1"/>
        <v>21</v>
      </c>
      <c r="G22" s="11">
        <f t="shared" si="2"/>
        <v>21</v>
      </c>
      <c r="H22" s="11">
        <f t="shared" si="3"/>
        <v>21</v>
      </c>
      <c r="I22" s="11">
        <f t="shared" si="4"/>
        <v>21</v>
      </c>
      <c r="J22" s="11">
        <f t="shared" si="5"/>
        <v>21</v>
      </c>
      <c r="K22" s="7">
        <v>12</v>
      </c>
      <c r="L22" s="7">
        <v>12</v>
      </c>
      <c r="M22" s="7">
        <v>12</v>
      </c>
      <c r="N22" s="11">
        <f t="shared" si="6"/>
        <v>162</v>
      </c>
      <c r="O22" s="41">
        <f>'[1]sem5-1'!O22</f>
        <v>100</v>
      </c>
      <c r="P22" s="41">
        <f t="shared" si="7"/>
        <v>92.045454545454547</v>
      </c>
      <c r="Q22" s="22">
        <f t="shared" si="8"/>
        <v>96.428571428571431</v>
      </c>
      <c r="R22" s="22">
        <f>('sem5-1'!N22+'Sem5-2'!N22+'sem5-3'!N22)/(176+176+168)*100</f>
        <v>96.538461538461533</v>
      </c>
      <c r="S22" s="4"/>
    </row>
    <row r="23" spans="1:19">
      <c r="A23" s="11">
        <v>18</v>
      </c>
      <c r="B23" s="30">
        <v>312414205018</v>
      </c>
      <c r="C23" s="42" t="s">
        <v>20</v>
      </c>
      <c r="D23" s="11">
        <v>0</v>
      </c>
      <c r="E23" s="11">
        <f t="shared" si="0"/>
        <v>22</v>
      </c>
      <c r="F23" s="11">
        <f t="shared" si="1"/>
        <v>22</v>
      </c>
      <c r="G23" s="11">
        <f t="shared" si="2"/>
        <v>22</v>
      </c>
      <c r="H23" s="11">
        <f t="shared" si="3"/>
        <v>22</v>
      </c>
      <c r="I23" s="11">
        <f t="shared" si="4"/>
        <v>22</v>
      </c>
      <c r="J23" s="11">
        <f t="shared" si="5"/>
        <v>22</v>
      </c>
      <c r="K23" s="7">
        <v>12</v>
      </c>
      <c r="L23" s="7">
        <v>12</v>
      </c>
      <c r="M23" s="7">
        <v>12</v>
      </c>
      <c r="N23" s="11">
        <f t="shared" si="6"/>
        <v>168</v>
      </c>
      <c r="O23" s="41">
        <f>'[1]sem5-1'!O23</f>
        <v>100</v>
      </c>
      <c r="P23" s="41">
        <f t="shared" si="7"/>
        <v>95.454545454545453</v>
      </c>
      <c r="Q23" s="22">
        <f t="shared" si="8"/>
        <v>100</v>
      </c>
      <c r="R23" s="22">
        <f>('sem5-1'!N23+'Sem5-2'!N23+'sem5-3'!N23)/(176+176+168)*100</f>
        <v>98.846153846153854</v>
      </c>
      <c r="S23" s="4"/>
    </row>
    <row r="24" spans="1:19">
      <c r="A24" s="11">
        <v>19</v>
      </c>
      <c r="B24" s="30">
        <v>312414205019</v>
      </c>
      <c r="C24" s="42" t="s">
        <v>103</v>
      </c>
      <c r="D24" s="11">
        <v>0</v>
      </c>
      <c r="E24" s="11">
        <f t="shared" si="0"/>
        <v>22</v>
      </c>
      <c r="F24" s="11">
        <f t="shared" si="1"/>
        <v>22</v>
      </c>
      <c r="G24" s="11">
        <f t="shared" si="2"/>
        <v>22</v>
      </c>
      <c r="H24" s="11">
        <f t="shared" si="3"/>
        <v>22</v>
      </c>
      <c r="I24" s="11">
        <f t="shared" si="4"/>
        <v>22</v>
      </c>
      <c r="J24" s="11">
        <f t="shared" si="5"/>
        <v>22</v>
      </c>
      <c r="K24" s="7">
        <v>12</v>
      </c>
      <c r="L24" s="7">
        <v>12</v>
      </c>
      <c r="M24" s="7">
        <v>12</v>
      </c>
      <c r="N24" s="11">
        <f t="shared" si="6"/>
        <v>168</v>
      </c>
      <c r="O24" s="41">
        <f>'[1]sem5-1'!O24</f>
        <v>96.590909090909093</v>
      </c>
      <c r="P24" s="41">
        <f t="shared" si="7"/>
        <v>95.454545454545453</v>
      </c>
      <c r="Q24" s="22">
        <f t="shared" si="8"/>
        <v>100</v>
      </c>
      <c r="R24" s="22">
        <f>('sem5-1'!N24+'Sem5-2'!N24+'sem5-3'!N24)/(176+176+168)*100</f>
        <v>96.538461538461533</v>
      </c>
      <c r="S24" s="4"/>
    </row>
    <row r="25" spans="1:19">
      <c r="A25" s="11">
        <v>20</v>
      </c>
      <c r="B25" s="30">
        <v>312414205020</v>
      </c>
      <c r="C25" s="42" t="s">
        <v>22</v>
      </c>
      <c r="D25" s="11">
        <v>0</v>
      </c>
      <c r="E25" s="11">
        <f t="shared" si="0"/>
        <v>22</v>
      </c>
      <c r="F25" s="11">
        <f t="shared" si="1"/>
        <v>22</v>
      </c>
      <c r="G25" s="11">
        <f t="shared" si="2"/>
        <v>22</v>
      </c>
      <c r="H25" s="11">
        <f t="shared" si="3"/>
        <v>22</v>
      </c>
      <c r="I25" s="11">
        <f t="shared" si="4"/>
        <v>22</v>
      </c>
      <c r="J25" s="11">
        <f t="shared" si="5"/>
        <v>22</v>
      </c>
      <c r="K25" s="7">
        <v>12</v>
      </c>
      <c r="L25" s="7">
        <v>12</v>
      </c>
      <c r="M25" s="7">
        <v>12</v>
      </c>
      <c r="N25" s="11">
        <f t="shared" si="6"/>
        <v>168</v>
      </c>
      <c r="O25" s="41">
        <f>'[1]sem5-1'!O25</f>
        <v>100</v>
      </c>
      <c r="P25" s="41">
        <f t="shared" si="7"/>
        <v>95.454545454545453</v>
      </c>
      <c r="Q25" s="22">
        <f t="shared" si="8"/>
        <v>100</v>
      </c>
      <c r="R25" s="22">
        <f>('sem5-1'!N25+'Sem5-2'!N25+'sem5-3'!N25)/(176+176+168)*100</f>
        <v>98.846153846153854</v>
      </c>
      <c r="S25" s="4"/>
    </row>
    <row r="26" spans="1:19">
      <c r="A26" s="11">
        <v>21</v>
      </c>
      <c r="B26" s="30">
        <v>312414205021</v>
      </c>
      <c r="C26" s="42" t="s">
        <v>23</v>
      </c>
      <c r="D26" s="11">
        <v>0</v>
      </c>
      <c r="E26" s="11">
        <f t="shared" si="0"/>
        <v>22</v>
      </c>
      <c r="F26" s="11">
        <f t="shared" si="1"/>
        <v>22</v>
      </c>
      <c r="G26" s="11">
        <f t="shared" si="2"/>
        <v>22</v>
      </c>
      <c r="H26" s="11">
        <f t="shared" si="3"/>
        <v>22</v>
      </c>
      <c r="I26" s="11">
        <f t="shared" si="4"/>
        <v>22</v>
      </c>
      <c r="J26" s="11">
        <f t="shared" si="5"/>
        <v>22</v>
      </c>
      <c r="K26" s="7">
        <v>12</v>
      </c>
      <c r="L26" s="7">
        <v>12</v>
      </c>
      <c r="M26" s="7">
        <v>12</v>
      </c>
      <c r="N26" s="11">
        <f t="shared" si="6"/>
        <v>168</v>
      </c>
      <c r="O26" s="41">
        <f>'[1]sem5-1'!O26</f>
        <v>100</v>
      </c>
      <c r="P26" s="41">
        <f t="shared" si="7"/>
        <v>95.454545454545453</v>
      </c>
      <c r="Q26" s="22">
        <f t="shared" si="8"/>
        <v>100</v>
      </c>
      <c r="R26" s="22">
        <f>('sem5-1'!N26+'Sem5-2'!N26+'sem5-3'!N26)/(176+176+168)*100</f>
        <v>96.538461538461533</v>
      </c>
      <c r="S26" s="4"/>
    </row>
    <row r="27" spans="1:19">
      <c r="A27" s="11">
        <v>22</v>
      </c>
      <c r="B27" s="30">
        <v>312414205022</v>
      </c>
      <c r="C27" s="42" t="s">
        <v>24</v>
      </c>
      <c r="D27" s="11">
        <v>1</v>
      </c>
      <c r="E27" s="11">
        <f t="shared" si="0"/>
        <v>21</v>
      </c>
      <c r="F27" s="11">
        <f t="shared" si="1"/>
        <v>21</v>
      </c>
      <c r="G27" s="11">
        <f t="shared" si="2"/>
        <v>21</v>
      </c>
      <c r="H27" s="11">
        <f t="shared" si="3"/>
        <v>21</v>
      </c>
      <c r="I27" s="11">
        <f t="shared" si="4"/>
        <v>21</v>
      </c>
      <c r="J27" s="11">
        <f t="shared" si="5"/>
        <v>21</v>
      </c>
      <c r="K27" s="7">
        <v>12</v>
      </c>
      <c r="L27" s="7">
        <v>12</v>
      </c>
      <c r="M27" s="7">
        <v>12</v>
      </c>
      <c r="N27" s="11">
        <f t="shared" si="6"/>
        <v>162</v>
      </c>
      <c r="O27" s="41">
        <f>'[1]sem5-1'!O27</f>
        <v>100</v>
      </c>
      <c r="P27" s="41">
        <f t="shared" si="7"/>
        <v>92.045454545454547</v>
      </c>
      <c r="Q27" s="22">
        <f t="shared" si="8"/>
        <v>96.428571428571431</v>
      </c>
      <c r="R27" s="22">
        <f>('sem5-1'!N27+'Sem5-2'!N27+'sem5-3'!N27)/(176+176+168)*100</f>
        <v>96.538461538461533</v>
      </c>
      <c r="S27" s="4"/>
    </row>
    <row r="28" spans="1:19">
      <c r="A28" s="11">
        <v>23</v>
      </c>
      <c r="B28" s="30">
        <v>312414205023</v>
      </c>
      <c r="C28" s="42" t="s">
        <v>104</v>
      </c>
      <c r="D28" s="11">
        <v>4</v>
      </c>
      <c r="E28" s="11">
        <f t="shared" si="0"/>
        <v>18</v>
      </c>
      <c r="F28" s="11">
        <f t="shared" si="1"/>
        <v>18</v>
      </c>
      <c r="G28" s="11">
        <f t="shared" si="2"/>
        <v>18</v>
      </c>
      <c r="H28" s="11">
        <f t="shared" si="3"/>
        <v>18</v>
      </c>
      <c r="I28" s="11">
        <f t="shared" si="4"/>
        <v>18</v>
      </c>
      <c r="J28" s="11">
        <f t="shared" si="5"/>
        <v>18</v>
      </c>
      <c r="K28" s="7">
        <v>12</v>
      </c>
      <c r="L28" s="7">
        <v>12</v>
      </c>
      <c r="M28" s="7">
        <v>12</v>
      </c>
      <c r="N28" s="11">
        <f t="shared" si="6"/>
        <v>144</v>
      </c>
      <c r="O28" s="41">
        <f>'[1]sem5-1'!O28</f>
        <v>89.772727272727266</v>
      </c>
      <c r="P28" s="41">
        <f t="shared" si="7"/>
        <v>81.818181818181827</v>
      </c>
      <c r="Q28" s="22">
        <f t="shared" si="8"/>
        <v>85.714285714285708</v>
      </c>
      <c r="R28" s="22">
        <f>('sem5-1'!N28+'Sem5-2'!N28+'sem5-3'!N28)/(176+176+168)*100</f>
        <v>86.15384615384616</v>
      </c>
      <c r="S28" s="4"/>
    </row>
    <row r="29" spans="1:19">
      <c r="A29" s="11">
        <v>24</v>
      </c>
      <c r="B29" s="30">
        <v>312414205024</v>
      </c>
      <c r="C29" s="42" t="s">
        <v>26</v>
      </c>
      <c r="D29" s="11">
        <v>0</v>
      </c>
      <c r="E29" s="11">
        <f t="shared" si="0"/>
        <v>22</v>
      </c>
      <c r="F29" s="11">
        <f t="shared" si="1"/>
        <v>22</v>
      </c>
      <c r="G29" s="11">
        <f t="shared" si="2"/>
        <v>22</v>
      </c>
      <c r="H29" s="11">
        <f t="shared" si="3"/>
        <v>22</v>
      </c>
      <c r="I29" s="11">
        <f t="shared" si="4"/>
        <v>22</v>
      </c>
      <c r="J29" s="11">
        <f t="shared" si="5"/>
        <v>22</v>
      </c>
      <c r="K29" s="7">
        <v>12</v>
      </c>
      <c r="L29" s="7">
        <v>12</v>
      </c>
      <c r="M29" s="7">
        <v>12</v>
      </c>
      <c r="N29" s="11">
        <f t="shared" si="6"/>
        <v>168</v>
      </c>
      <c r="O29" s="41">
        <f>'[1]sem5-1'!O29</f>
        <v>96.590909090909093</v>
      </c>
      <c r="P29" s="41">
        <f t="shared" si="7"/>
        <v>95.454545454545453</v>
      </c>
      <c r="Q29" s="22">
        <f t="shared" si="8"/>
        <v>100</v>
      </c>
      <c r="R29" s="22">
        <f>('sem5-1'!N29+'Sem5-2'!N29+'sem5-3'!N29)/(176+176+168)*100</f>
        <v>95.384615384615387</v>
      </c>
      <c r="S29" s="4"/>
    </row>
    <row r="30" spans="1:19">
      <c r="A30" s="11">
        <v>25</v>
      </c>
      <c r="B30" s="30">
        <v>312414205025</v>
      </c>
      <c r="C30" s="42" t="s">
        <v>27</v>
      </c>
      <c r="D30" s="11">
        <v>1</v>
      </c>
      <c r="E30" s="11">
        <f t="shared" si="0"/>
        <v>21</v>
      </c>
      <c r="F30" s="11">
        <f t="shared" si="1"/>
        <v>21</v>
      </c>
      <c r="G30" s="11">
        <f t="shared" si="2"/>
        <v>21</v>
      </c>
      <c r="H30" s="11">
        <f t="shared" si="3"/>
        <v>21</v>
      </c>
      <c r="I30" s="11">
        <f t="shared" si="4"/>
        <v>21</v>
      </c>
      <c r="J30" s="11">
        <f t="shared" si="5"/>
        <v>21</v>
      </c>
      <c r="K30" s="7">
        <v>12</v>
      </c>
      <c r="L30" s="7">
        <v>12</v>
      </c>
      <c r="M30" s="7">
        <v>12</v>
      </c>
      <c r="N30" s="11">
        <f t="shared" si="6"/>
        <v>162</v>
      </c>
      <c r="O30" s="41">
        <f>'[1]sem5-1'!O30</f>
        <v>100</v>
      </c>
      <c r="P30" s="41">
        <f t="shared" si="7"/>
        <v>92.045454545454547</v>
      </c>
      <c r="Q30" s="22">
        <f t="shared" si="8"/>
        <v>96.428571428571431</v>
      </c>
      <c r="R30" s="22">
        <f>('sem5-1'!N30+'Sem5-2'!N30+'sem5-3'!N30)/(176+176+168)*100</f>
        <v>95.384615384615387</v>
      </c>
      <c r="S30" s="4"/>
    </row>
    <row r="31" spans="1:19">
      <c r="A31" s="11">
        <v>26</v>
      </c>
      <c r="B31" s="30">
        <v>312414205026</v>
      </c>
      <c r="C31" s="42" t="s">
        <v>28</v>
      </c>
      <c r="D31" s="11">
        <v>1</v>
      </c>
      <c r="E31" s="11">
        <f t="shared" si="0"/>
        <v>21</v>
      </c>
      <c r="F31" s="11">
        <f t="shared" si="1"/>
        <v>21</v>
      </c>
      <c r="G31" s="11">
        <f t="shared" si="2"/>
        <v>21</v>
      </c>
      <c r="H31" s="11">
        <f t="shared" si="3"/>
        <v>21</v>
      </c>
      <c r="I31" s="11">
        <f t="shared" si="4"/>
        <v>21</v>
      </c>
      <c r="J31" s="11">
        <f t="shared" si="5"/>
        <v>21</v>
      </c>
      <c r="K31" s="7">
        <v>12</v>
      </c>
      <c r="L31" s="7">
        <v>12</v>
      </c>
      <c r="M31" s="7">
        <v>12</v>
      </c>
      <c r="N31" s="11">
        <f t="shared" si="6"/>
        <v>162</v>
      </c>
      <c r="O31" s="41">
        <f>'[1]sem5-1'!O31</f>
        <v>100</v>
      </c>
      <c r="P31" s="41">
        <f t="shared" si="7"/>
        <v>92.045454545454547</v>
      </c>
      <c r="Q31" s="22">
        <f t="shared" si="8"/>
        <v>96.428571428571431</v>
      </c>
      <c r="R31" s="22">
        <f>('sem5-1'!N31+'Sem5-2'!N31+'sem5-3'!N31)/(176+176+168)*100</f>
        <v>97.692307692307693</v>
      </c>
      <c r="S31" s="4"/>
    </row>
    <row r="32" spans="1:19">
      <c r="A32" s="11">
        <v>27</v>
      </c>
      <c r="B32" s="30">
        <v>312414205027</v>
      </c>
      <c r="C32" s="42" t="s">
        <v>29</v>
      </c>
      <c r="D32" s="11">
        <v>1</v>
      </c>
      <c r="E32" s="11">
        <f t="shared" si="0"/>
        <v>21</v>
      </c>
      <c r="F32" s="11">
        <f t="shared" si="1"/>
        <v>21</v>
      </c>
      <c r="G32" s="11">
        <f t="shared" si="2"/>
        <v>21</v>
      </c>
      <c r="H32" s="11">
        <f t="shared" si="3"/>
        <v>21</v>
      </c>
      <c r="I32" s="11">
        <f t="shared" si="4"/>
        <v>21</v>
      </c>
      <c r="J32" s="11">
        <f t="shared" si="5"/>
        <v>21</v>
      </c>
      <c r="K32" s="7">
        <v>12</v>
      </c>
      <c r="L32" s="7">
        <v>12</v>
      </c>
      <c r="M32" s="7">
        <v>12</v>
      </c>
      <c r="N32" s="11">
        <f t="shared" si="6"/>
        <v>162</v>
      </c>
      <c r="O32" s="41">
        <f>'[1]sem5-1'!O32</f>
        <v>100</v>
      </c>
      <c r="P32" s="41">
        <f t="shared" si="7"/>
        <v>92.045454545454547</v>
      </c>
      <c r="Q32" s="22">
        <f t="shared" si="8"/>
        <v>96.428571428571431</v>
      </c>
      <c r="R32" s="22">
        <f>('sem5-1'!N32+'Sem5-2'!N32+'sem5-3'!N32)/(176+176+168)*100</f>
        <v>97.692307692307693</v>
      </c>
      <c r="S32" s="4"/>
    </row>
    <row r="33" spans="1:19">
      <c r="A33" s="11">
        <v>28</v>
      </c>
      <c r="B33" s="30">
        <v>312414205028</v>
      </c>
      <c r="C33" s="42" t="s">
        <v>30</v>
      </c>
      <c r="D33" s="11">
        <v>1</v>
      </c>
      <c r="E33" s="11">
        <f t="shared" si="0"/>
        <v>21</v>
      </c>
      <c r="F33" s="11">
        <f t="shared" si="1"/>
        <v>21</v>
      </c>
      <c r="G33" s="11">
        <f t="shared" si="2"/>
        <v>21</v>
      </c>
      <c r="H33" s="11">
        <f t="shared" si="3"/>
        <v>21</v>
      </c>
      <c r="I33" s="11">
        <f t="shared" si="4"/>
        <v>21</v>
      </c>
      <c r="J33" s="11">
        <f t="shared" si="5"/>
        <v>21</v>
      </c>
      <c r="K33" s="7">
        <v>12</v>
      </c>
      <c r="L33" s="7">
        <v>12</v>
      </c>
      <c r="M33" s="7">
        <v>12</v>
      </c>
      <c r="N33" s="11">
        <f t="shared" si="6"/>
        <v>162</v>
      </c>
      <c r="O33" s="41">
        <f>'[1]sem5-1'!O33</f>
        <v>100</v>
      </c>
      <c r="P33" s="41">
        <f t="shared" si="7"/>
        <v>92.045454545454547</v>
      </c>
      <c r="Q33" s="22">
        <f t="shared" si="8"/>
        <v>96.428571428571431</v>
      </c>
      <c r="R33" s="22">
        <f>('sem5-1'!N33+'Sem5-2'!N33+'sem5-3'!N33)/(176+176+168)*100</f>
        <v>97.692307692307693</v>
      </c>
      <c r="S33" s="4"/>
    </row>
    <row r="34" spans="1:19">
      <c r="A34" s="11">
        <v>29</v>
      </c>
      <c r="B34" s="30">
        <v>312414205029</v>
      </c>
      <c r="C34" s="42" t="s">
        <v>105</v>
      </c>
      <c r="D34" s="11">
        <v>0</v>
      </c>
      <c r="E34" s="11">
        <f t="shared" si="0"/>
        <v>22</v>
      </c>
      <c r="F34" s="11">
        <f t="shared" si="1"/>
        <v>22</v>
      </c>
      <c r="G34" s="11">
        <f t="shared" si="2"/>
        <v>22</v>
      </c>
      <c r="H34" s="11">
        <f t="shared" si="3"/>
        <v>22</v>
      </c>
      <c r="I34" s="11">
        <f t="shared" si="4"/>
        <v>22</v>
      </c>
      <c r="J34" s="11">
        <f t="shared" si="5"/>
        <v>22</v>
      </c>
      <c r="K34" s="7">
        <v>12</v>
      </c>
      <c r="L34" s="7">
        <v>12</v>
      </c>
      <c r="M34" s="7">
        <v>12</v>
      </c>
      <c r="N34" s="11">
        <f t="shared" si="6"/>
        <v>168</v>
      </c>
      <c r="O34" s="41">
        <f>'[1]sem5-1'!O34</f>
        <v>100</v>
      </c>
      <c r="P34" s="41">
        <f t="shared" si="7"/>
        <v>95.454545454545453</v>
      </c>
      <c r="Q34" s="22">
        <f t="shared" si="8"/>
        <v>100</v>
      </c>
      <c r="R34" s="22">
        <f>('sem5-1'!N34+'Sem5-2'!N34+'sem5-3'!N34)/(176+176+168)*100</f>
        <v>98.846153846153854</v>
      </c>
      <c r="S34" s="4"/>
    </row>
    <row r="35" spans="1:19">
      <c r="A35" s="11">
        <v>30</v>
      </c>
      <c r="B35" s="30">
        <v>312414205030</v>
      </c>
      <c r="C35" s="42" t="s">
        <v>106</v>
      </c>
      <c r="D35" s="11">
        <v>1</v>
      </c>
      <c r="E35" s="11">
        <f t="shared" si="0"/>
        <v>21</v>
      </c>
      <c r="F35" s="11">
        <f t="shared" si="1"/>
        <v>21</v>
      </c>
      <c r="G35" s="11">
        <f t="shared" si="2"/>
        <v>21</v>
      </c>
      <c r="H35" s="11">
        <f t="shared" si="3"/>
        <v>21</v>
      </c>
      <c r="I35" s="11">
        <f t="shared" si="4"/>
        <v>21</v>
      </c>
      <c r="J35" s="11">
        <f t="shared" si="5"/>
        <v>21</v>
      </c>
      <c r="K35" s="7">
        <v>12</v>
      </c>
      <c r="L35" s="7">
        <v>12</v>
      </c>
      <c r="M35" s="7">
        <v>12</v>
      </c>
      <c r="N35" s="11">
        <f t="shared" si="6"/>
        <v>162</v>
      </c>
      <c r="O35" s="41">
        <f>'[1]sem5-1'!O35</f>
        <v>100</v>
      </c>
      <c r="P35" s="41">
        <f t="shared" si="7"/>
        <v>92.045454545454547</v>
      </c>
      <c r="Q35" s="22">
        <f t="shared" si="8"/>
        <v>96.428571428571431</v>
      </c>
      <c r="R35" s="22">
        <f>('sem5-1'!N35+'Sem5-2'!N35+'sem5-3'!N35)/(176+176+168)*100</f>
        <v>98.846153846153854</v>
      </c>
      <c r="S35" s="4"/>
    </row>
    <row r="36" spans="1:19">
      <c r="A36" s="11">
        <v>31</v>
      </c>
      <c r="B36" s="30">
        <v>312414205031</v>
      </c>
      <c r="C36" s="42" t="s">
        <v>107</v>
      </c>
      <c r="D36" s="11">
        <v>0</v>
      </c>
      <c r="E36" s="11">
        <f t="shared" si="0"/>
        <v>22</v>
      </c>
      <c r="F36" s="11">
        <f t="shared" si="1"/>
        <v>22</v>
      </c>
      <c r="G36" s="11">
        <f t="shared" si="2"/>
        <v>22</v>
      </c>
      <c r="H36" s="11">
        <f t="shared" si="3"/>
        <v>22</v>
      </c>
      <c r="I36" s="11">
        <f t="shared" si="4"/>
        <v>22</v>
      </c>
      <c r="J36" s="11">
        <f t="shared" si="5"/>
        <v>22</v>
      </c>
      <c r="K36" s="7">
        <v>12</v>
      </c>
      <c r="L36" s="7">
        <v>12</v>
      </c>
      <c r="M36" s="7">
        <v>12</v>
      </c>
      <c r="N36" s="11">
        <f t="shared" si="6"/>
        <v>168</v>
      </c>
      <c r="O36" s="41">
        <f>'[1]sem5-1'!O36</f>
        <v>100</v>
      </c>
      <c r="P36" s="41">
        <f t="shared" si="7"/>
        <v>95.454545454545453</v>
      </c>
      <c r="Q36" s="22">
        <f t="shared" si="8"/>
        <v>100</v>
      </c>
      <c r="R36" s="22">
        <f>('sem5-1'!N36+'Sem5-2'!N36+'sem5-3'!N36)/(176+176+168)*100</f>
        <v>98.846153846153854</v>
      </c>
      <c r="S36" s="4"/>
    </row>
    <row r="37" spans="1:19">
      <c r="A37" s="11">
        <v>32</v>
      </c>
      <c r="B37" s="30">
        <v>312414205032</v>
      </c>
      <c r="C37" s="42" t="s">
        <v>34</v>
      </c>
      <c r="D37" s="11">
        <v>1</v>
      </c>
      <c r="E37" s="11">
        <f t="shared" si="0"/>
        <v>21</v>
      </c>
      <c r="F37" s="11">
        <f t="shared" si="1"/>
        <v>21</v>
      </c>
      <c r="G37" s="11">
        <f t="shared" si="2"/>
        <v>21</v>
      </c>
      <c r="H37" s="11">
        <f t="shared" si="3"/>
        <v>21</v>
      </c>
      <c r="I37" s="11">
        <f t="shared" si="4"/>
        <v>21</v>
      </c>
      <c r="J37" s="11">
        <f t="shared" si="5"/>
        <v>21</v>
      </c>
      <c r="K37" s="7">
        <v>12</v>
      </c>
      <c r="L37" s="7">
        <v>12</v>
      </c>
      <c r="M37" s="7">
        <v>12</v>
      </c>
      <c r="N37" s="11">
        <f t="shared" si="6"/>
        <v>162</v>
      </c>
      <c r="O37" s="41">
        <f>'[1]sem5-1'!O37</f>
        <v>100</v>
      </c>
      <c r="P37" s="41">
        <f t="shared" si="7"/>
        <v>92.045454545454547</v>
      </c>
      <c r="Q37" s="22">
        <f t="shared" si="8"/>
        <v>96.428571428571431</v>
      </c>
      <c r="R37" s="22">
        <f>('sem5-1'!N37+'Sem5-2'!N37+'sem5-3'!N37)/(176+176+168)*100</f>
        <v>97.692307692307693</v>
      </c>
      <c r="S37" s="4"/>
    </row>
    <row r="38" spans="1:19">
      <c r="A38" s="11">
        <v>33</v>
      </c>
      <c r="B38" s="30">
        <v>312414205033</v>
      </c>
      <c r="C38" s="42" t="s">
        <v>35</v>
      </c>
      <c r="D38" s="11">
        <v>0</v>
      </c>
      <c r="E38" s="11">
        <f t="shared" si="0"/>
        <v>22</v>
      </c>
      <c r="F38" s="11">
        <f t="shared" si="1"/>
        <v>22</v>
      </c>
      <c r="G38" s="11">
        <f t="shared" si="2"/>
        <v>22</v>
      </c>
      <c r="H38" s="11">
        <f t="shared" si="3"/>
        <v>22</v>
      </c>
      <c r="I38" s="11">
        <f t="shared" si="4"/>
        <v>22</v>
      </c>
      <c r="J38" s="11">
        <f t="shared" si="5"/>
        <v>22</v>
      </c>
      <c r="K38" s="7">
        <v>12</v>
      </c>
      <c r="L38" s="7">
        <v>12</v>
      </c>
      <c r="M38" s="7">
        <v>12</v>
      </c>
      <c r="N38" s="11">
        <f t="shared" si="6"/>
        <v>168</v>
      </c>
      <c r="O38" s="41">
        <f>'[1]sem5-1'!O38</f>
        <v>100</v>
      </c>
      <c r="P38" s="41">
        <f t="shared" si="7"/>
        <v>95.454545454545453</v>
      </c>
      <c r="Q38" s="22">
        <f t="shared" si="8"/>
        <v>100</v>
      </c>
      <c r="R38" s="22">
        <f>('sem5-1'!N38+'Sem5-2'!N38+'sem5-3'!N38)/(176+176+168)*100</f>
        <v>98.846153846153854</v>
      </c>
      <c r="S38" s="4"/>
    </row>
    <row r="39" spans="1:19">
      <c r="A39" s="11">
        <v>34</v>
      </c>
      <c r="B39" s="30">
        <v>312414205034</v>
      </c>
      <c r="C39" s="42" t="s">
        <v>36</v>
      </c>
      <c r="D39" s="11">
        <v>1</v>
      </c>
      <c r="E39" s="11">
        <f t="shared" si="0"/>
        <v>21</v>
      </c>
      <c r="F39" s="11">
        <f t="shared" si="1"/>
        <v>21</v>
      </c>
      <c r="G39" s="11">
        <f t="shared" si="2"/>
        <v>21</v>
      </c>
      <c r="H39" s="11">
        <f t="shared" si="3"/>
        <v>21</v>
      </c>
      <c r="I39" s="11">
        <f t="shared" si="4"/>
        <v>21</v>
      </c>
      <c r="J39" s="11">
        <f t="shared" si="5"/>
        <v>21</v>
      </c>
      <c r="K39" s="7">
        <v>12</v>
      </c>
      <c r="L39" s="7">
        <v>12</v>
      </c>
      <c r="M39" s="7">
        <v>12</v>
      </c>
      <c r="N39" s="11">
        <f t="shared" si="6"/>
        <v>162</v>
      </c>
      <c r="O39" s="41">
        <f>'[1]sem5-1'!O39</f>
        <v>100</v>
      </c>
      <c r="P39" s="41">
        <f t="shared" si="7"/>
        <v>92.045454545454547</v>
      </c>
      <c r="Q39" s="22">
        <f t="shared" si="8"/>
        <v>96.428571428571431</v>
      </c>
      <c r="R39" s="22">
        <f>('sem5-1'!N39+'Sem5-2'!N39+'sem5-3'!N39)/(176+176+168)*100</f>
        <v>97.692307692307693</v>
      </c>
      <c r="S39" s="4"/>
    </row>
    <row r="40" spans="1:19">
      <c r="A40" s="11">
        <v>35</v>
      </c>
      <c r="B40" s="30">
        <v>312414205035</v>
      </c>
      <c r="C40" s="42" t="s">
        <v>37</v>
      </c>
      <c r="D40" s="11">
        <v>2</v>
      </c>
      <c r="E40" s="11">
        <f t="shared" si="0"/>
        <v>20</v>
      </c>
      <c r="F40" s="11">
        <f t="shared" si="1"/>
        <v>20</v>
      </c>
      <c r="G40" s="11">
        <f t="shared" si="2"/>
        <v>20</v>
      </c>
      <c r="H40" s="11">
        <f t="shared" si="3"/>
        <v>20</v>
      </c>
      <c r="I40" s="11">
        <f t="shared" si="4"/>
        <v>20</v>
      </c>
      <c r="J40" s="11">
        <f t="shared" si="5"/>
        <v>20</v>
      </c>
      <c r="K40" s="7">
        <v>12</v>
      </c>
      <c r="L40" s="7">
        <v>12</v>
      </c>
      <c r="M40" s="7">
        <v>12</v>
      </c>
      <c r="N40" s="11">
        <f t="shared" si="6"/>
        <v>156</v>
      </c>
      <c r="O40" s="41">
        <f>'[1]sem5-1'!O40</f>
        <v>100</v>
      </c>
      <c r="P40" s="41">
        <f t="shared" si="7"/>
        <v>88.63636363636364</v>
      </c>
      <c r="Q40" s="22">
        <f t="shared" si="8"/>
        <v>92.857142857142861</v>
      </c>
      <c r="R40" s="22">
        <f>('sem5-1'!N40+'Sem5-2'!N40+'sem5-3'!N40)/(176+176+168)*100</f>
        <v>96.538461538461533</v>
      </c>
      <c r="S40" s="4"/>
    </row>
    <row r="41" spans="1:19">
      <c r="A41" s="11">
        <v>36</v>
      </c>
      <c r="B41" s="30">
        <v>312414205036</v>
      </c>
      <c r="C41" s="42" t="s">
        <v>38</v>
      </c>
      <c r="D41" s="11">
        <v>0</v>
      </c>
      <c r="E41" s="11">
        <f t="shared" si="0"/>
        <v>22</v>
      </c>
      <c r="F41" s="11">
        <f t="shared" si="1"/>
        <v>22</v>
      </c>
      <c r="G41" s="11">
        <f t="shared" si="2"/>
        <v>22</v>
      </c>
      <c r="H41" s="11">
        <f t="shared" si="3"/>
        <v>22</v>
      </c>
      <c r="I41" s="11">
        <f t="shared" si="4"/>
        <v>22</v>
      </c>
      <c r="J41" s="11">
        <f t="shared" si="5"/>
        <v>22</v>
      </c>
      <c r="K41" s="7">
        <v>12</v>
      </c>
      <c r="L41" s="7">
        <v>12</v>
      </c>
      <c r="M41" s="7">
        <v>12</v>
      </c>
      <c r="N41" s="11">
        <f t="shared" si="6"/>
        <v>168</v>
      </c>
      <c r="O41" s="41">
        <f>'[1]sem5-1'!O41</f>
        <v>96.590909090909093</v>
      </c>
      <c r="P41" s="41">
        <f t="shared" si="7"/>
        <v>95.454545454545453</v>
      </c>
      <c r="Q41" s="22">
        <f t="shared" si="8"/>
        <v>100</v>
      </c>
      <c r="R41" s="22">
        <f>('sem5-1'!N41+'Sem5-2'!N41+'sem5-3'!N41)/(176+176+168)*100</f>
        <v>97.692307692307693</v>
      </c>
      <c r="S41" s="4"/>
    </row>
    <row r="42" spans="1:19">
      <c r="A42" s="11">
        <v>37</v>
      </c>
      <c r="B42" s="30">
        <v>312414205037</v>
      </c>
      <c r="C42" s="42" t="s">
        <v>39</v>
      </c>
      <c r="D42" s="11">
        <v>1</v>
      </c>
      <c r="E42" s="11">
        <f t="shared" si="0"/>
        <v>21</v>
      </c>
      <c r="F42" s="11">
        <f t="shared" si="1"/>
        <v>21</v>
      </c>
      <c r="G42" s="11">
        <f t="shared" si="2"/>
        <v>21</v>
      </c>
      <c r="H42" s="11">
        <f t="shared" si="3"/>
        <v>21</v>
      </c>
      <c r="I42" s="11">
        <f t="shared" si="4"/>
        <v>21</v>
      </c>
      <c r="J42" s="11">
        <f t="shared" si="5"/>
        <v>21</v>
      </c>
      <c r="K42" s="7">
        <v>12</v>
      </c>
      <c r="L42" s="7">
        <v>12</v>
      </c>
      <c r="M42" s="7">
        <v>12</v>
      </c>
      <c r="N42" s="11">
        <f t="shared" si="6"/>
        <v>162</v>
      </c>
      <c r="O42" s="41">
        <f>'[1]sem5-1'!O42</f>
        <v>100</v>
      </c>
      <c r="P42" s="41">
        <f t="shared" si="7"/>
        <v>92.045454545454547</v>
      </c>
      <c r="Q42" s="22">
        <f t="shared" si="8"/>
        <v>96.428571428571431</v>
      </c>
      <c r="R42" s="22">
        <f>('sem5-1'!N42+'Sem5-2'!N42+'sem5-3'!N42)/(176+176+168)*100</f>
        <v>98.846153846153854</v>
      </c>
      <c r="S42" s="4"/>
    </row>
    <row r="43" spans="1:19">
      <c r="A43" s="11">
        <v>38</v>
      </c>
      <c r="B43" s="30">
        <v>312414205038</v>
      </c>
      <c r="C43" s="42" t="s">
        <v>40</v>
      </c>
      <c r="D43" s="11">
        <v>1</v>
      </c>
      <c r="E43" s="11">
        <f t="shared" si="0"/>
        <v>21</v>
      </c>
      <c r="F43" s="11">
        <f t="shared" si="1"/>
        <v>21</v>
      </c>
      <c r="G43" s="11">
        <f t="shared" si="2"/>
        <v>21</v>
      </c>
      <c r="H43" s="11">
        <f t="shared" si="3"/>
        <v>21</v>
      </c>
      <c r="I43" s="11">
        <f t="shared" si="4"/>
        <v>21</v>
      </c>
      <c r="J43" s="11">
        <f t="shared" si="5"/>
        <v>21</v>
      </c>
      <c r="K43" s="7">
        <v>12</v>
      </c>
      <c r="L43" s="7">
        <v>12</v>
      </c>
      <c r="M43" s="7">
        <v>12</v>
      </c>
      <c r="N43" s="11">
        <f t="shared" si="6"/>
        <v>162</v>
      </c>
      <c r="O43" s="41">
        <f>'[1]sem5-1'!O43</f>
        <v>100</v>
      </c>
      <c r="P43" s="41">
        <f t="shared" si="7"/>
        <v>92.045454545454547</v>
      </c>
      <c r="Q43" s="22">
        <f t="shared" si="8"/>
        <v>96.428571428571431</v>
      </c>
      <c r="R43" s="22">
        <f>('sem5-1'!N43+'Sem5-2'!N43+'sem5-3'!N43)/(176+176+168)*100</f>
        <v>98.846153846153854</v>
      </c>
      <c r="S43" s="4"/>
    </row>
    <row r="44" spans="1:19">
      <c r="A44" s="11">
        <v>39</v>
      </c>
      <c r="B44" s="30">
        <v>312414205039</v>
      </c>
      <c r="C44" s="42" t="s">
        <v>41</v>
      </c>
      <c r="D44" s="11">
        <v>1</v>
      </c>
      <c r="E44" s="11">
        <f t="shared" si="0"/>
        <v>21</v>
      </c>
      <c r="F44" s="11">
        <f t="shared" si="1"/>
        <v>21</v>
      </c>
      <c r="G44" s="11">
        <f t="shared" si="2"/>
        <v>21</v>
      </c>
      <c r="H44" s="11">
        <f t="shared" si="3"/>
        <v>21</v>
      </c>
      <c r="I44" s="11">
        <f t="shared" si="4"/>
        <v>21</v>
      </c>
      <c r="J44" s="11">
        <f t="shared" si="5"/>
        <v>21</v>
      </c>
      <c r="K44" s="7">
        <v>12</v>
      </c>
      <c r="L44" s="7">
        <v>12</v>
      </c>
      <c r="M44" s="7">
        <v>12</v>
      </c>
      <c r="N44" s="11">
        <f t="shared" si="6"/>
        <v>162</v>
      </c>
      <c r="O44" s="41">
        <f>'[1]sem5-1'!O44</f>
        <v>100</v>
      </c>
      <c r="P44" s="41">
        <f t="shared" si="7"/>
        <v>92.045454545454547</v>
      </c>
      <c r="Q44" s="22">
        <f t="shared" si="8"/>
        <v>96.428571428571431</v>
      </c>
      <c r="R44" s="22">
        <f>('sem5-1'!N44+'Sem5-2'!N44+'sem5-3'!N44)/(176+176+168)*100</f>
        <v>97.692307692307693</v>
      </c>
      <c r="S44" s="4"/>
    </row>
    <row r="45" spans="1:19">
      <c r="A45" s="11">
        <v>40</v>
      </c>
      <c r="B45" s="30">
        <v>312414205040</v>
      </c>
      <c r="C45" s="42" t="s">
        <v>42</v>
      </c>
      <c r="D45" s="11">
        <v>0</v>
      </c>
      <c r="E45" s="11">
        <f t="shared" si="0"/>
        <v>22</v>
      </c>
      <c r="F45" s="11">
        <f t="shared" si="1"/>
        <v>22</v>
      </c>
      <c r="G45" s="11">
        <f t="shared" si="2"/>
        <v>22</v>
      </c>
      <c r="H45" s="11">
        <f t="shared" si="3"/>
        <v>22</v>
      </c>
      <c r="I45" s="11">
        <f t="shared" si="4"/>
        <v>22</v>
      </c>
      <c r="J45" s="11">
        <f t="shared" si="5"/>
        <v>22</v>
      </c>
      <c r="K45" s="7">
        <v>12</v>
      </c>
      <c r="L45" s="7">
        <v>12</v>
      </c>
      <c r="M45" s="7">
        <v>12</v>
      </c>
      <c r="N45" s="11">
        <f t="shared" si="6"/>
        <v>168</v>
      </c>
      <c r="O45" s="41">
        <f>'[1]sem5-1'!O45</f>
        <v>100</v>
      </c>
      <c r="P45" s="41">
        <f t="shared" si="7"/>
        <v>95.454545454545453</v>
      </c>
      <c r="Q45" s="22">
        <f t="shared" si="8"/>
        <v>100</v>
      </c>
      <c r="R45" s="22">
        <f>('sem5-1'!N45+'Sem5-2'!N45+'sem5-3'!N45)/(176+176+168)*100</f>
        <v>94.230769230769226</v>
      </c>
      <c r="S45" s="4"/>
    </row>
    <row r="46" spans="1:19">
      <c r="A46" s="11">
        <v>41</v>
      </c>
      <c r="B46" s="30">
        <v>312414205041</v>
      </c>
      <c r="C46" s="42" t="s">
        <v>43</v>
      </c>
      <c r="D46" s="11">
        <v>0</v>
      </c>
      <c r="E46" s="11">
        <f t="shared" si="0"/>
        <v>22</v>
      </c>
      <c r="F46" s="11">
        <f t="shared" si="1"/>
        <v>22</v>
      </c>
      <c r="G46" s="11">
        <f t="shared" si="2"/>
        <v>22</v>
      </c>
      <c r="H46" s="11">
        <f t="shared" si="3"/>
        <v>22</v>
      </c>
      <c r="I46" s="11">
        <f t="shared" si="4"/>
        <v>22</v>
      </c>
      <c r="J46" s="11">
        <f t="shared" si="5"/>
        <v>22</v>
      </c>
      <c r="K46" s="7">
        <v>12</v>
      </c>
      <c r="L46" s="7">
        <v>12</v>
      </c>
      <c r="M46" s="7">
        <v>12</v>
      </c>
      <c r="N46" s="11">
        <f t="shared" si="6"/>
        <v>168</v>
      </c>
      <c r="O46" s="41">
        <f>'[1]sem5-1'!O46</f>
        <v>100</v>
      </c>
      <c r="P46" s="41">
        <f t="shared" si="7"/>
        <v>95.454545454545453</v>
      </c>
      <c r="Q46" s="22">
        <f t="shared" si="8"/>
        <v>100</v>
      </c>
      <c r="R46" s="22">
        <f>('sem5-1'!N46+'Sem5-2'!N46+'sem5-3'!N46)/(176+176+168)*100</f>
        <v>98.846153846153854</v>
      </c>
      <c r="S46" s="4"/>
    </row>
    <row r="47" spans="1:19">
      <c r="A47" s="11">
        <v>42</v>
      </c>
      <c r="B47" s="30">
        <v>312414205042</v>
      </c>
      <c r="C47" s="42" t="s">
        <v>108</v>
      </c>
      <c r="D47" s="11">
        <v>0</v>
      </c>
      <c r="E47" s="11">
        <f t="shared" si="0"/>
        <v>22</v>
      </c>
      <c r="F47" s="11">
        <f t="shared" si="1"/>
        <v>22</v>
      </c>
      <c r="G47" s="11">
        <f t="shared" si="2"/>
        <v>22</v>
      </c>
      <c r="H47" s="11">
        <f t="shared" si="3"/>
        <v>22</v>
      </c>
      <c r="I47" s="11">
        <f t="shared" si="4"/>
        <v>22</v>
      </c>
      <c r="J47" s="11">
        <f t="shared" si="5"/>
        <v>22</v>
      </c>
      <c r="K47" s="7">
        <v>12</v>
      </c>
      <c r="L47" s="7">
        <v>12</v>
      </c>
      <c r="M47" s="7">
        <v>12</v>
      </c>
      <c r="N47" s="11">
        <f t="shared" si="6"/>
        <v>168</v>
      </c>
      <c r="O47" s="41">
        <f>'[1]sem5-1'!O47</f>
        <v>100</v>
      </c>
      <c r="P47" s="41">
        <f t="shared" si="7"/>
        <v>95.454545454545453</v>
      </c>
      <c r="Q47" s="22">
        <f t="shared" si="8"/>
        <v>100</v>
      </c>
      <c r="R47" s="22">
        <f>('sem5-1'!N47+'Sem5-2'!N47+'sem5-3'!N47)/(176+176+168)*100</f>
        <v>98.846153846153854</v>
      </c>
      <c r="S47" s="4"/>
    </row>
    <row r="48" spans="1:19">
      <c r="A48" s="11">
        <v>43</v>
      </c>
      <c r="B48" s="30">
        <v>312414205043</v>
      </c>
      <c r="C48" s="42" t="s">
        <v>109</v>
      </c>
      <c r="D48" s="11">
        <v>2</v>
      </c>
      <c r="E48" s="11">
        <f t="shared" si="0"/>
        <v>20</v>
      </c>
      <c r="F48" s="11">
        <f t="shared" si="1"/>
        <v>20</v>
      </c>
      <c r="G48" s="11">
        <f t="shared" si="2"/>
        <v>20</v>
      </c>
      <c r="H48" s="11">
        <f t="shared" si="3"/>
        <v>20</v>
      </c>
      <c r="I48" s="11">
        <f t="shared" si="4"/>
        <v>20</v>
      </c>
      <c r="J48" s="11">
        <f t="shared" si="5"/>
        <v>20</v>
      </c>
      <c r="K48" s="7">
        <v>12</v>
      </c>
      <c r="L48" s="7">
        <v>12</v>
      </c>
      <c r="M48" s="7">
        <v>12</v>
      </c>
      <c r="N48" s="11">
        <f t="shared" si="6"/>
        <v>156</v>
      </c>
      <c r="O48" s="41">
        <f>'[1]sem5-1'!O48</f>
        <v>96.590909090909093</v>
      </c>
      <c r="P48" s="41">
        <f t="shared" si="7"/>
        <v>88.63636363636364</v>
      </c>
      <c r="Q48" s="22">
        <f t="shared" si="8"/>
        <v>92.857142857142861</v>
      </c>
      <c r="R48" s="22">
        <f>('sem5-1'!N48+'Sem5-2'!N48+'sem5-3'!N48)/(176+176+168)*100</f>
        <v>95.384615384615387</v>
      </c>
      <c r="S48" s="4"/>
    </row>
    <row r="49" spans="1:19">
      <c r="A49" s="11">
        <v>44</v>
      </c>
      <c r="B49" s="30">
        <v>312414205044</v>
      </c>
      <c r="C49" s="42" t="s">
        <v>110</v>
      </c>
      <c r="D49" s="11">
        <v>0</v>
      </c>
      <c r="E49" s="11">
        <f t="shared" si="0"/>
        <v>22</v>
      </c>
      <c r="F49" s="11">
        <f t="shared" si="1"/>
        <v>22</v>
      </c>
      <c r="G49" s="11">
        <f t="shared" si="2"/>
        <v>22</v>
      </c>
      <c r="H49" s="11">
        <f t="shared" si="3"/>
        <v>22</v>
      </c>
      <c r="I49" s="11">
        <f t="shared" si="4"/>
        <v>22</v>
      </c>
      <c r="J49" s="11">
        <f t="shared" si="5"/>
        <v>22</v>
      </c>
      <c r="K49" s="7">
        <v>12</v>
      </c>
      <c r="L49" s="7">
        <v>12</v>
      </c>
      <c r="M49" s="7">
        <v>12</v>
      </c>
      <c r="N49" s="11">
        <f t="shared" si="6"/>
        <v>168</v>
      </c>
      <c r="O49" s="41">
        <f>'[1]sem5-1'!O49</f>
        <v>93.181818181818173</v>
      </c>
      <c r="P49" s="41">
        <f t="shared" si="7"/>
        <v>95.454545454545453</v>
      </c>
      <c r="Q49" s="22">
        <f t="shared" si="8"/>
        <v>100</v>
      </c>
      <c r="R49" s="22">
        <f>('sem5-1'!N49+'Sem5-2'!N49+'sem5-3'!N49)/(176+176+168)*100</f>
        <v>97.692307692307693</v>
      </c>
      <c r="S49" s="4"/>
    </row>
    <row r="50" spans="1:19">
      <c r="A50" s="11">
        <v>45</v>
      </c>
      <c r="B50" s="30">
        <v>312414205045</v>
      </c>
      <c r="C50" s="42" t="s">
        <v>111</v>
      </c>
      <c r="D50" s="11">
        <v>0</v>
      </c>
      <c r="E50" s="11">
        <f t="shared" si="0"/>
        <v>22</v>
      </c>
      <c r="F50" s="11">
        <f t="shared" si="1"/>
        <v>22</v>
      </c>
      <c r="G50" s="11">
        <f t="shared" si="2"/>
        <v>22</v>
      </c>
      <c r="H50" s="11">
        <f t="shared" si="3"/>
        <v>22</v>
      </c>
      <c r="I50" s="11">
        <f t="shared" si="4"/>
        <v>22</v>
      </c>
      <c r="J50" s="11">
        <f t="shared" si="5"/>
        <v>22</v>
      </c>
      <c r="K50" s="7">
        <v>12</v>
      </c>
      <c r="L50" s="7">
        <v>12</v>
      </c>
      <c r="M50" s="7">
        <v>12</v>
      </c>
      <c r="N50" s="11">
        <f t="shared" si="6"/>
        <v>168</v>
      </c>
      <c r="O50" s="41">
        <f>'[1]sem5-1'!O50</f>
        <v>96.590909090909093</v>
      </c>
      <c r="P50" s="41">
        <f t="shared" si="7"/>
        <v>95.454545454545453</v>
      </c>
      <c r="Q50" s="22">
        <f t="shared" si="8"/>
        <v>100</v>
      </c>
      <c r="R50" s="22">
        <f>('sem5-1'!N50+'Sem5-2'!N50+'sem5-3'!N50)/(176+176+168)*100</f>
        <v>96.538461538461533</v>
      </c>
      <c r="S50" s="4"/>
    </row>
    <row r="51" spans="1:19">
      <c r="A51" s="11">
        <v>46</v>
      </c>
      <c r="B51" s="30">
        <v>312414205046</v>
      </c>
      <c r="C51" s="42" t="s">
        <v>112</v>
      </c>
      <c r="D51" s="11">
        <v>0</v>
      </c>
      <c r="E51" s="11">
        <f t="shared" si="0"/>
        <v>22</v>
      </c>
      <c r="F51" s="11">
        <f t="shared" si="1"/>
        <v>22</v>
      </c>
      <c r="G51" s="11">
        <f t="shared" si="2"/>
        <v>22</v>
      </c>
      <c r="H51" s="11">
        <f t="shared" si="3"/>
        <v>22</v>
      </c>
      <c r="I51" s="11">
        <f t="shared" si="4"/>
        <v>22</v>
      </c>
      <c r="J51" s="11">
        <f t="shared" si="5"/>
        <v>22</v>
      </c>
      <c r="K51" s="7">
        <v>12</v>
      </c>
      <c r="L51" s="7">
        <v>12</v>
      </c>
      <c r="M51" s="7">
        <v>12</v>
      </c>
      <c r="N51" s="11">
        <f t="shared" si="6"/>
        <v>168</v>
      </c>
      <c r="O51" s="41">
        <f>'[1]sem5-1'!O51</f>
        <v>96.590909090909093</v>
      </c>
      <c r="P51" s="41">
        <f t="shared" si="7"/>
        <v>95.454545454545453</v>
      </c>
      <c r="Q51" s="22">
        <f t="shared" si="8"/>
        <v>100</v>
      </c>
      <c r="R51" s="22">
        <f>('sem5-1'!N51+'Sem5-2'!N51+'sem5-3'!N51)/(176+176+168)*100</f>
        <v>97.692307692307693</v>
      </c>
      <c r="S51" s="4"/>
    </row>
    <row r="52" spans="1:19">
      <c r="A52" s="11">
        <v>47</v>
      </c>
      <c r="B52" s="30">
        <v>312414205047</v>
      </c>
      <c r="C52" s="42" t="s">
        <v>49</v>
      </c>
      <c r="D52" s="11">
        <v>0</v>
      </c>
      <c r="E52" s="11">
        <f t="shared" si="0"/>
        <v>22</v>
      </c>
      <c r="F52" s="11">
        <f t="shared" si="1"/>
        <v>22</v>
      </c>
      <c r="G52" s="11">
        <f t="shared" si="2"/>
        <v>22</v>
      </c>
      <c r="H52" s="11">
        <f t="shared" si="3"/>
        <v>22</v>
      </c>
      <c r="I52" s="11">
        <f t="shared" si="4"/>
        <v>22</v>
      </c>
      <c r="J52" s="11">
        <f t="shared" si="5"/>
        <v>22</v>
      </c>
      <c r="K52" s="7">
        <v>12</v>
      </c>
      <c r="L52" s="7">
        <v>12</v>
      </c>
      <c r="M52" s="7">
        <v>12</v>
      </c>
      <c r="N52" s="11">
        <f t="shared" si="6"/>
        <v>168</v>
      </c>
      <c r="O52" s="41">
        <f>'[1]sem5-1'!O52</f>
        <v>96.590909090909093</v>
      </c>
      <c r="P52" s="41">
        <f t="shared" si="7"/>
        <v>95.454545454545453</v>
      </c>
      <c r="Q52" s="22">
        <f t="shared" si="8"/>
        <v>100</v>
      </c>
      <c r="R52" s="22">
        <f>('sem5-1'!N52+'Sem5-2'!N52+'sem5-3'!N52)/(176+176+168)*100</f>
        <v>95.384615384615387</v>
      </c>
      <c r="S52" s="4"/>
    </row>
    <row r="53" spans="1:19">
      <c r="A53" s="11">
        <v>48</v>
      </c>
      <c r="B53" s="30">
        <v>312414205048</v>
      </c>
      <c r="C53" s="42" t="s">
        <v>50</v>
      </c>
      <c r="D53" s="11">
        <v>0</v>
      </c>
      <c r="E53" s="11">
        <f t="shared" si="0"/>
        <v>22</v>
      </c>
      <c r="F53" s="11">
        <f t="shared" si="1"/>
        <v>22</v>
      </c>
      <c r="G53" s="11">
        <f t="shared" si="2"/>
        <v>22</v>
      </c>
      <c r="H53" s="11">
        <f t="shared" si="3"/>
        <v>22</v>
      </c>
      <c r="I53" s="11">
        <f t="shared" si="4"/>
        <v>22</v>
      </c>
      <c r="J53" s="11">
        <f t="shared" si="5"/>
        <v>22</v>
      </c>
      <c r="K53" s="7">
        <v>12</v>
      </c>
      <c r="L53" s="7">
        <v>12</v>
      </c>
      <c r="M53" s="7">
        <v>12</v>
      </c>
      <c r="N53" s="11">
        <f t="shared" si="6"/>
        <v>168</v>
      </c>
      <c r="O53" s="41">
        <f>'[1]sem5-1'!O53</f>
        <v>96.590909090909093</v>
      </c>
      <c r="P53" s="41">
        <f t="shared" si="7"/>
        <v>95.454545454545453</v>
      </c>
      <c r="Q53" s="22">
        <f t="shared" si="8"/>
        <v>100</v>
      </c>
      <c r="R53" s="22">
        <f>('sem5-1'!N53+'Sem5-2'!N53+'sem5-3'!N53)/(176+176+168)*100</f>
        <v>97.692307692307693</v>
      </c>
      <c r="S53" s="4"/>
    </row>
    <row r="54" spans="1:19">
      <c r="A54" s="11">
        <v>49</v>
      </c>
      <c r="B54" s="30">
        <v>312414205049</v>
      </c>
      <c r="C54" s="42" t="s">
        <v>113</v>
      </c>
      <c r="D54" s="11">
        <v>3</v>
      </c>
      <c r="E54" s="11">
        <f t="shared" si="0"/>
        <v>19</v>
      </c>
      <c r="F54" s="11">
        <f t="shared" si="1"/>
        <v>19</v>
      </c>
      <c r="G54" s="11">
        <f t="shared" si="2"/>
        <v>19</v>
      </c>
      <c r="H54" s="11">
        <f t="shared" si="3"/>
        <v>19</v>
      </c>
      <c r="I54" s="11">
        <f t="shared" si="4"/>
        <v>19</v>
      </c>
      <c r="J54" s="11">
        <f t="shared" si="5"/>
        <v>19</v>
      </c>
      <c r="K54" s="7">
        <v>12</v>
      </c>
      <c r="L54" s="7">
        <v>12</v>
      </c>
      <c r="M54" s="7">
        <v>12</v>
      </c>
      <c r="N54" s="11">
        <f t="shared" si="6"/>
        <v>150</v>
      </c>
      <c r="O54" s="41">
        <f>'[1]sem5-1'!O54</f>
        <v>96.590909090909093</v>
      </c>
      <c r="P54" s="41">
        <f t="shared" si="7"/>
        <v>85.227272727272734</v>
      </c>
      <c r="Q54" s="22">
        <f t="shared" si="8"/>
        <v>89.285714285714292</v>
      </c>
      <c r="R54" s="22">
        <f>('sem5-1'!N54+'Sem5-2'!N54+'sem5-3'!N54)/(176+176+168)*100</f>
        <v>94.230769230769226</v>
      </c>
      <c r="S54" s="4"/>
    </row>
    <row r="55" spans="1:19">
      <c r="A55" s="11">
        <v>50</v>
      </c>
      <c r="B55" s="30">
        <v>312414205050</v>
      </c>
      <c r="C55" s="42" t="s">
        <v>52</v>
      </c>
      <c r="D55" s="11">
        <v>0</v>
      </c>
      <c r="E55" s="11">
        <f t="shared" si="0"/>
        <v>22</v>
      </c>
      <c r="F55" s="11">
        <f t="shared" si="1"/>
        <v>22</v>
      </c>
      <c r="G55" s="11">
        <f t="shared" si="2"/>
        <v>22</v>
      </c>
      <c r="H55" s="11">
        <f t="shared" si="3"/>
        <v>22</v>
      </c>
      <c r="I55" s="11">
        <f t="shared" si="4"/>
        <v>22</v>
      </c>
      <c r="J55" s="11">
        <f t="shared" si="5"/>
        <v>22</v>
      </c>
      <c r="K55" s="7">
        <v>12</v>
      </c>
      <c r="L55" s="7">
        <v>12</v>
      </c>
      <c r="M55" s="7">
        <v>12</v>
      </c>
      <c r="N55" s="11">
        <f t="shared" si="6"/>
        <v>168</v>
      </c>
      <c r="O55" s="41">
        <f>'[1]sem5-1'!O55</f>
        <v>100</v>
      </c>
      <c r="P55" s="41">
        <f t="shared" si="7"/>
        <v>95.454545454545453</v>
      </c>
      <c r="Q55" s="22">
        <f t="shared" si="8"/>
        <v>100</v>
      </c>
      <c r="R55" s="22">
        <f>('sem5-1'!N55+'Sem5-2'!N55+'sem5-3'!N55)/(176+176+168)*100</f>
        <v>98.846153846153854</v>
      </c>
      <c r="S55" s="4"/>
    </row>
    <row r="56" spans="1:19">
      <c r="A56" s="11">
        <v>51</v>
      </c>
      <c r="B56" s="30">
        <v>312414205051</v>
      </c>
      <c r="C56" s="42" t="s">
        <v>53</v>
      </c>
      <c r="D56" s="11">
        <v>2</v>
      </c>
      <c r="E56" s="11">
        <f t="shared" si="0"/>
        <v>20</v>
      </c>
      <c r="F56" s="11">
        <f t="shared" si="1"/>
        <v>20</v>
      </c>
      <c r="G56" s="11">
        <f t="shared" si="2"/>
        <v>20</v>
      </c>
      <c r="H56" s="11">
        <f t="shared" si="3"/>
        <v>20</v>
      </c>
      <c r="I56" s="11">
        <f t="shared" si="4"/>
        <v>20</v>
      </c>
      <c r="J56" s="11">
        <f t="shared" si="5"/>
        <v>20</v>
      </c>
      <c r="K56" s="7">
        <v>12</v>
      </c>
      <c r="L56" s="7">
        <v>12</v>
      </c>
      <c r="M56" s="7">
        <v>12</v>
      </c>
      <c r="N56" s="11">
        <f t="shared" si="6"/>
        <v>156</v>
      </c>
      <c r="O56" s="41">
        <f>'[1]sem5-1'!O56</f>
        <v>100</v>
      </c>
      <c r="P56" s="41">
        <f t="shared" si="7"/>
        <v>88.63636363636364</v>
      </c>
      <c r="Q56" s="22">
        <f t="shared" si="8"/>
        <v>92.857142857142861</v>
      </c>
      <c r="R56" s="22">
        <f>('sem5-1'!N56+'Sem5-2'!N56+'sem5-3'!N56)/(176+176+168)*100</f>
        <v>96.538461538461533</v>
      </c>
      <c r="S56" s="4"/>
    </row>
    <row r="57" spans="1:19">
      <c r="A57" s="11">
        <v>52</v>
      </c>
      <c r="B57" s="30">
        <v>312414205053</v>
      </c>
      <c r="C57" s="42" t="s">
        <v>54</v>
      </c>
      <c r="D57" s="11">
        <v>0</v>
      </c>
      <c r="E57" s="11">
        <f t="shared" si="0"/>
        <v>22</v>
      </c>
      <c r="F57" s="11">
        <f t="shared" si="1"/>
        <v>22</v>
      </c>
      <c r="G57" s="11">
        <f t="shared" si="2"/>
        <v>22</v>
      </c>
      <c r="H57" s="11">
        <f t="shared" si="3"/>
        <v>22</v>
      </c>
      <c r="I57" s="11">
        <f t="shared" si="4"/>
        <v>22</v>
      </c>
      <c r="J57" s="11">
        <f t="shared" si="5"/>
        <v>22</v>
      </c>
      <c r="K57" s="7">
        <v>12</v>
      </c>
      <c r="L57" s="7">
        <v>12</v>
      </c>
      <c r="M57" s="7">
        <v>12</v>
      </c>
      <c r="N57" s="11">
        <f t="shared" si="6"/>
        <v>168</v>
      </c>
      <c r="O57" s="41">
        <f>'[1]sem5-1'!O57</f>
        <v>96.590909090909093</v>
      </c>
      <c r="P57" s="41">
        <f t="shared" si="7"/>
        <v>95.454545454545453</v>
      </c>
      <c r="Q57" s="22">
        <f t="shared" si="8"/>
        <v>100</v>
      </c>
      <c r="R57" s="22">
        <f>('sem5-1'!N57+'Sem5-2'!N57+'sem5-3'!N57)/(176+176+168)*100</f>
        <v>95.384615384615387</v>
      </c>
      <c r="S57" s="4"/>
    </row>
    <row r="58" spans="1:19">
      <c r="A58" s="11">
        <v>53</v>
      </c>
      <c r="B58" s="30">
        <v>312414205054</v>
      </c>
      <c r="C58" s="42" t="s">
        <v>55</v>
      </c>
      <c r="D58" s="11">
        <v>1</v>
      </c>
      <c r="E58" s="11">
        <f t="shared" si="0"/>
        <v>21</v>
      </c>
      <c r="F58" s="11">
        <f t="shared" si="1"/>
        <v>21</v>
      </c>
      <c r="G58" s="11">
        <f t="shared" si="2"/>
        <v>21</v>
      </c>
      <c r="H58" s="11">
        <f t="shared" si="3"/>
        <v>21</v>
      </c>
      <c r="I58" s="11">
        <f t="shared" si="4"/>
        <v>21</v>
      </c>
      <c r="J58" s="11">
        <f t="shared" si="5"/>
        <v>21</v>
      </c>
      <c r="K58" s="7">
        <v>12</v>
      </c>
      <c r="L58" s="7">
        <v>12</v>
      </c>
      <c r="M58" s="7">
        <v>12</v>
      </c>
      <c r="N58" s="11">
        <f t="shared" si="6"/>
        <v>162</v>
      </c>
      <c r="O58" s="41">
        <f>'[1]sem5-1'!O58</f>
        <v>96.590909090909093</v>
      </c>
      <c r="P58" s="41">
        <f t="shared" si="7"/>
        <v>92.045454545454547</v>
      </c>
      <c r="Q58" s="22">
        <f t="shared" si="8"/>
        <v>96.428571428571431</v>
      </c>
      <c r="R58" s="22">
        <f>('sem5-1'!N58+'Sem5-2'!N58+'sem5-3'!N58)/(176+176+168)*100</f>
        <v>94.230769230769226</v>
      </c>
      <c r="S58" s="4"/>
    </row>
    <row r="59" spans="1:19">
      <c r="A59" s="11">
        <v>54</v>
      </c>
      <c r="B59" s="30">
        <v>312414205055</v>
      </c>
      <c r="C59" s="42" t="s">
        <v>56</v>
      </c>
      <c r="D59" s="11">
        <v>0</v>
      </c>
      <c r="E59" s="11">
        <f t="shared" si="0"/>
        <v>22</v>
      </c>
      <c r="F59" s="11">
        <f t="shared" si="1"/>
        <v>22</v>
      </c>
      <c r="G59" s="11">
        <f t="shared" si="2"/>
        <v>22</v>
      </c>
      <c r="H59" s="11">
        <f t="shared" si="3"/>
        <v>22</v>
      </c>
      <c r="I59" s="11">
        <f t="shared" si="4"/>
        <v>22</v>
      </c>
      <c r="J59" s="11">
        <f t="shared" si="5"/>
        <v>22</v>
      </c>
      <c r="K59" s="7">
        <v>12</v>
      </c>
      <c r="L59" s="7">
        <v>12</v>
      </c>
      <c r="M59" s="7">
        <v>12</v>
      </c>
      <c r="N59" s="11">
        <f t="shared" si="6"/>
        <v>168</v>
      </c>
      <c r="O59" s="41">
        <f>'[1]sem5-1'!O59</f>
        <v>100</v>
      </c>
      <c r="P59" s="41">
        <f t="shared" si="7"/>
        <v>95.454545454545453</v>
      </c>
      <c r="Q59" s="22">
        <f t="shared" si="8"/>
        <v>100</v>
      </c>
      <c r="R59" s="22">
        <f>('sem5-1'!N59+'Sem5-2'!N59+'sem5-3'!N59)/(176+176+168)*100</f>
        <v>98.846153846153854</v>
      </c>
      <c r="S59" s="4"/>
    </row>
    <row r="60" spans="1:19">
      <c r="A60" s="11">
        <v>55</v>
      </c>
      <c r="B60" s="30">
        <v>312414205056</v>
      </c>
      <c r="C60" s="42" t="s">
        <v>114</v>
      </c>
      <c r="D60" s="11">
        <v>2</v>
      </c>
      <c r="E60" s="11">
        <f t="shared" si="0"/>
        <v>20</v>
      </c>
      <c r="F60" s="11">
        <f t="shared" si="1"/>
        <v>20</v>
      </c>
      <c r="G60" s="11">
        <f t="shared" si="2"/>
        <v>20</v>
      </c>
      <c r="H60" s="11">
        <f t="shared" si="3"/>
        <v>20</v>
      </c>
      <c r="I60" s="11">
        <f t="shared" si="4"/>
        <v>20</v>
      </c>
      <c r="J60" s="11">
        <f t="shared" si="5"/>
        <v>20</v>
      </c>
      <c r="K60" s="7">
        <v>12</v>
      </c>
      <c r="L60" s="7">
        <v>12</v>
      </c>
      <c r="M60" s="7">
        <v>12</v>
      </c>
      <c r="N60" s="11">
        <f t="shared" si="6"/>
        <v>156</v>
      </c>
      <c r="O60" s="41">
        <f>'[1]sem5-1'!O60</f>
        <v>100</v>
      </c>
      <c r="P60" s="41">
        <f t="shared" si="7"/>
        <v>88.63636363636364</v>
      </c>
      <c r="Q60" s="22">
        <f t="shared" si="8"/>
        <v>92.857142857142861</v>
      </c>
      <c r="R60" s="22">
        <f>('sem5-1'!N60+'Sem5-2'!N60+'sem5-3'!N60)/(176+176+168)*100</f>
        <v>96.538461538461533</v>
      </c>
      <c r="S60" s="4"/>
    </row>
    <row r="61" spans="1:19">
      <c r="A61" s="11">
        <v>56</v>
      </c>
      <c r="B61" s="30">
        <v>312414205057</v>
      </c>
      <c r="C61" s="42" t="s">
        <v>58</v>
      </c>
      <c r="D61" s="11">
        <v>0</v>
      </c>
      <c r="E61" s="11">
        <f t="shared" si="0"/>
        <v>22</v>
      </c>
      <c r="F61" s="11">
        <f t="shared" si="1"/>
        <v>22</v>
      </c>
      <c r="G61" s="11">
        <f t="shared" si="2"/>
        <v>22</v>
      </c>
      <c r="H61" s="11">
        <f t="shared" si="3"/>
        <v>22</v>
      </c>
      <c r="I61" s="11">
        <f t="shared" si="4"/>
        <v>22</v>
      </c>
      <c r="J61" s="11">
        <f t="shared" si="5"/>
        <v>22</v>
      </c>
      <c r="K61" s="7">
        <v>12</v>
      </c>
      <c r="L61" s="7">
        <v>12</v>
      </c>
      <c r="M61" s="7">
        <v>12</v>
      </c>
      <c r="N61" s="11">
        <f t="shared" si="6"/>
        <v>168</v>
      </c>
      <c r="O61" s="41">
        <f>'[1]sem5-1'!O61</f>
        <v>96.590909090909093</v>
      </c>
      <c r="P61" s="41">
        <f t="shared" si="7"/>
        <v>95.454545454545453</v>
      </c>
      <c r="Q61" s="22">
        <f t="shared" si="8"/>
        <v>100</v>
      </c>
      <c r="R61" s="22">
        <f>('sem5-1'!N61+'Sem5-2'!N61+'sem5-3'!N61)/(176+176+168)*100</f>
        <v>97.692307692307693</v>
      </c>
      <c r="S61" s="4"/>
    </row>
    <row r="62" spans="1:19">
      <c r="A62" s="11">
        <v>57</v>
      </c>
      <c r="B62" s="30">
        <v>312414205058</v>
      </c>
      <c r="C62" s="42" t="s">
        <v>59</v>
      </c>
      <c r="D62" s="11">
        <v>1</v>
      </c>
      <c r="E62" s="11">
        <f t="shared" si="0"/>
        <v>21</v>
      </c>
      <c r="F62" s="11">
        <f t="shared" si="1"/>
        <v>21</v>
      </c>
      <c r="G62" s="11">
        <f t="shared" si="2"/>
        <v>21</v>
      </c>
      <c r="H62" s="11">
        <f t="shared" si="3"/>
        <v>21</v>
      </c>
      <c r="I62" s="11">
        <f t="shared" si="4"/>
        <v>21</v>
      </c>
      <c r="J62" s="11">
        <f t="shared" si="5"/>
        <v>21</v>
      </c>
      <c r="K62" s="7">
        <v>12</v>
      </c>
      <c r="L62" s="7">
        <v>12</v>
      </c>
      <c r="M62" s="7">
        <v>12</v>
      </c>
      <c r="N62" s="11">
        <f t="shared" si="6"/>
        <v>162</v>
      </c>
      <c r="O62" s="41">
        <f>'[1]sem5-1'!O62</f>
        <v>100</v>
      </c>
      <c r="P62" s="41">
        <f t="shared" si="7"/>
        <v>92.045454545454547</v>
      </c>
      <c r="Q62" s="22">
        <f t="shared" si="8"/>
        <v>96.428571428571431</v>
      </c>
      <c r="R62" s="22">
        <f>('sem5-1'!N62+'Sem5-2'!N62+'sem5-3'!N62)/(176+176+168)*100</f>
        <v>96.538461538461533</v>
      </c>
      <c r="S62" s="4"/>
    </row>
    <row r="63" spans="1:19">
      <c r="A63" s="11">
        <v>58</v>
      </c>
      <c r="B63" s="30">
        <v>312414205059</v>
      </c>
      <c r="C63" s="42" t="s">
        <v>115</v>
      </c>
      <c r="D63" s="11">
        <v>1</v>
      </c>
      <c r="E63" s="11">
        <f t="shared" si="0"/>
        <v>21</v>
      </c>
      <c r="F63" s="11">
        <f t="shared" si="1"/>
        <v>21</v>
      </c>
      <c r="G63" s="11">
        <f t="shared" si="2"/>
        <v>21</v>
      </c>
      <c r="H63" s="11">
        <f t="shared" si="3"/>
        <v>21</v>
      </c>
      <c r="I63" s="11">
        <f t="shared" si="4"/>
        <v>21</v>
      </c>
      <c r="J63" s="11">
        <f t="shared" si="5"/>
        <v>21</v>
      </c>
      <c r="K63" s="7">
        <v>12</v>
      </c>
      <c r="L63" s="7">
        <v>12</v>
      </c>
      <c r="M63" s="7">
        <v>12</v>
      </c>
      <c r="N63" s="11">
        <f t="shared" si="6"/>
        <v>162</v>
      </c>
      <c r="O63" s="41">
        <f>'[1]sem5-1'!O63</f>
        <v>100</v>
      </c>
      <c r="P63" s="41">
        <f t="shared" si="7"/>
        <v>92.045454545454547</v>
      </c>
      <c r="Q63" s="22">
        <f t="shared" si="8"/>
        <v>96.428571428571431</v>
      </c>
      <c r="R63" s="22">
        <f>('sem5-1'!N63+'Sem5-2'!N63+'sem5-3'!N63)/(176+176+168)*100</f>
        <v>97.692307692307693</v>
      </c>
      <c r="S63" s="4"/>
    </row>
    <row r="64" spans="1:19">
      <c r="A64" s="11">
        <v>59</v>
      </c>
      <c r="B64" s="30">
        <v>312414205060</v>
      </c>
      <c r="C64" s="42" t="s">
        <v>116</v>
      </c>
      <c r="D64" s="11">
        <v>1</v>
      </c>
      <c r="E64" s="11">
        <f t="shared" si="0"/>
        <v>21</v>
      </c>
      <c r="F64" s="11">
        <f t="shared" si="1"/>
        <v>21</v>
      </c>
      <c r="G64" s="11">
        <f t="shared" si="2"/>
        <v>21</v>
      </c>
      <c r="H64" s="11">
        <f t="shared" si="3"/>
        <v>21</v>
      </c>
      <c r="I64" s="11">
        <f t="shared" si="4"/>
        <v>21</v>
      </c>
      <c r="J64" s="11">
        <f t="shared" si="5"/>
        <v>21</v>
      </c>
      <c r="K64" s="7">
        <v>12</v>
      </c>
      <c r="L64" s="7">
        <v>12</v>
      </c>
      <c r="M64" s="7">
        <v>12</v>
      </c>
      <c r="N64" s="11">
        <f t="shared" si="6"/>
        <v>162</v>
      </c>
      <c r="O64" s="41">
        <f>'[1]sem5-1'!O64</f>
        <v>96.590909090909093</v>
      </c>
      <c r="P64" s="41">
        <f t="shared" si="7"/>
        <v>92.045454545454547</v>
      </c>
      <c r="Q64" s="22">
        <f t="shared" si="8"/>
        <v>96.428571428571431</v>
      </c>
      <c r="R64" s="22">
        <f>('sem5-1'!N64+'Sem5-2'!N64+'sem5-3'!N64)/(176+176+168)*100</f>
        <v>95.384615384615387</v>
      </c>
      <c r="S64" s="4"/>
    </row>
    <row r="65" spans="1:19">
      <c r="A65" s="11">
        <v>60</v>
      </c>
      <c r="B65" s="30">
        <v>312414205061</v>
      </c>
      <c r="C65" s="42" t="s">
        <v>62</v>
      </c>
      <c r="D65" s="11">
        <v>1</v>
      </c>
      <c r="E65" s="11">
        <f t="shared" si="0"/>
        <v>21</v>
      </c>
      <c r="F65" s="11">
        <f t="shared" si="1"/>
        <v>21</v>
      </c>
      <c r="G65" s="11">
        <f t="shared" si="2"/>
        <v>21</v>
      </c>
      <c r="H65" s="11">
        <f t="shared" si="3"/>
        <v>21</v>
      </c>
      <c r="I65" s="11">
        <f t="shared" si="4"/>
        <v>21</v>
      </c>
      <c r="J65" s="11">
        <f t="shared" si="5"/>
        <v>21</v>
      </c>
      <c r="K65" s="7">
        <v>12</v>
      </c>
      <c r="L65" s="7">
        <v>12</v>
      </c>
      <c r="M65" s="7">
        <v>12</v>
      </c>
      <c r="N65" s="11">
        <f t="shared" si="6"/>
        <v>162</v>
      </c>
      <c r="O65" s="41">
        <f>'[1]sem5-1'!O65</f>
        <v>100</v>
      </c>
      <c r="P65" s="41">
        <f t="shared" si="7"/>
        <v>92.045454545454547</v>
      </c>
      <c r="Q65" s="22">
        <f t="shared" si="8"/>
        <v>96.428571428571431</v>
      </c>
      <c r="R65" s="22">
        <f>('sem5-1'!N65+'Sem5-2'!N65+'sem5-3'!N65)/(176+176+168)*100</f>
        <v>98.846153846153854</v>
      </c>
      <c r="S65" s="4"/>
    </row>
    <row r="66" spans="1:19">
      <c r="A66" s="11">
        <v>61</v>
      </c>
      <c r="B66" s="30">
        <v>312414205062</v>
      </c>
      <c r="C66" s="42" t="s">
        <v>117</v>
      </c>
      <c r="D66" s="11">
        <v>1</v>
      </c>
      <c r="E66" s="11">
        <f t="shared" si="0"/>
        <v>21</v>
      </c>
      <c r="F66" s="11">
        <f t="shared" si="1"/>
        <v>21</v>
      </c>
      <c r="G66" s="11">
        <f t="shared" si="2"/>
        <v>21</v>
      </c>
      <c r="H66" s="11">
        <f t="shared" si="3"/>
        <v>21</v>
      </c>
      <c r="I66" s="11">
        <f t="shared" si="4"/>
        <v>21</v>
      </c>
      <c r="J66" s="11">
        <f t="shared" si="5"/>
        <v>21</v>
      </c>
      <c r="K66" s="7">
        <v>12</v>
      </c>
      <c r="L66" s="7">
        <v>12</v>
      </c>
      <c r="M66" s="7">
        <v>12</v>
      </c>
      <c r="N66" s="11">
        <f t="shared" si="6"/>
        <v>162</v>
      </c>
      <c r="O66" s="41">
        <f>'[1]sem5-1'!O66</f>
        <v>100</v>
      </c>
      <c r="P66" s="41">
        <f t="shared" si="7"/>
        <v>92.045454545454547</v>
      </c>
      <c r="Q66" s="22">
        <f t="shared" si="8"/>
        <v>96.428571428571431</v>
      </c>
      <c r="R66" s="22">
        <f>('sem5-1'!N66+'Sem5-2'!N66+'sem5-3'!N66)/(176+176+168)*100</f>
        <v>98.846153846153854</v>
      </c>
      <c r="S66" s="4"/>
    </row>
  </sheetData>
  <mergeCells count="4">
    <mergeCell ref="A1:S1"/>
    <mergeCell ref="A2:S2"/>
    <mergeCell ref="A3:S3"/>
    <mergeCell ref="A5:D5"/>
  </mergeCells>
  <pageMargins left="0.14583333333333334" right="3.125E-2" top="0.52083333333333337" bottom="0.55208333333333337" header="0.3" footer="0.3"/>
  <pageSetup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7"/>
  <sheetViews>
    <sheetView view="pageLayout" workbookViewId="0">
      <selection activeCell="E26" sqref="E26"/>
    </sheetView>
  </sheetViews>
  <sheetFormatPr defaultRowHeight="15"/>
  <cols>
    <col min="1" max="1" width="5.140625" customWidth="1"/>
    <col min="2" max="2" width="13.140625" bestFit="1" customWidth="1"/>
    <col min="3" max="3" width="21.85546875" bestFit="1" customWidth="1"/>
    <col min="4" max="4" width="6.5703125" customWidth="1"/>
    <col min="5" max="5" width="8" customWidth="1"/>
    <col min="6" max="6" width="6.5703125" customWidth="1"/>
    <col min="7" max="7" width="7.7109375" customWidth="1"/>
    <col min="8" max="8" width="6.85546875" customWidth="1"/>
    <col min="9" max="9" width="6.7109375" customWidth="1"/>
    <col min="10" max="10" width="7.5703125" customWidth="1"/>
    <col min="11" max="11" width="7.7109375" customWidth="1"/>
    <col min="12" max="12" width="7.85546875" customWidth="1"/>
    <col min="13" max="13" width="7.5703125" customWidth="1"/>
    <col min="14" max="14" width="6.28515625" customWidth="1"/>
    <col min="15" max="15" width="6.85546875" customWidth="1"/>
    <col min="16" max="16" width="8.140625" customWidth="1"/>
  </cols>
  <sheetData>
    <row r="1" spans="1:16" ht="25.5">
      <c r="A1" s="68" t="s">
        <v>78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70"/>
    </row>
    <row r="2" spans="1:16" ht="22.5">
      <c r="A2" s="71" t="s">
        <v>147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3"/>
    </row>
    <row r="3" spans="1:16" ht="22.5">
      <c r="A3" s="71" t="s">
        <v>146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3"/>
    </row>
    <row r="4" spans="1:16" ht="36">
      <c r="A4" s="33" t="s">
        <v>0</v>
      </c>
      <c r="B4" s="34" t="s">
        <v>1</v>
      </c>
      <c r="C4" s="43" t="s">
        <v>2</v>
      </c>
      <c r="D4" s="43" t="s">
        <v>67</v>
      </c>
      <c r="E4" s="44" t="s">
        <v>154</v>
      </c>
      <c r="F4" s="44" t="s">
        <v>153</v>
      </c>
      <c r="G4" s="44" t="s">
        <v>152</v>
      </c>
      <c r="H4" s="44" t="s">
        <v>151</v>
      </c>
      <c r="I4" s="44" t="s">
        <v>150</v>
      </c>
      <c r="J4" s="44" t="s">
        <v>149</v>
      </c>
      <c r="K4" s="44" t="s">
        <v>148</v>
      </c>
      <c r="L4" s="44" t="s">
        <v>155</v>
      </c>
      <c r="M4" s="45" t="s">
        <v>156</v>
      </c>
      <c r="N4" s="44" t="s">
        <v>136</v>
      </c>
      <c r="O4" s="36" t="s">
        <v>145</v>
      </c>
      <c r="P4" s="37" t="s">
        <v>77</v>
      </c>
    </row>
    <row r="5" spans="1:16">
      <c r="A5" s="67" t="s">
        <v>70</v>
      </c>
      <c r="B5" s="67"/>
      <c r="C5" s="67"/>
      <c r="D5" s="67"/>
      <c r="E5" s="7">
        <v>16</v>
      </c>
      <c r="F5" s="7">
        <v>16</v>
      </c>
      <c r="G5" s="7">
        <v>17</v>
      </c>
      <c r="H5" s="7">
        <v>17</v>
      </c>
      <c r="I5" s="7">
        <v>16</v>
      </c>
      <c r="J5" s="7">
        <v>16</v>
      </c>
      <c r="K5" s="7">
        <v>9</v>
      </c>
      <c r="L5" s="7">
        <v>9</v>
      </c>
      <c r="M5" s="7">
        <v>12</v>
      </c>
      <c r="N5" s="7">
        <f>SUM(E5:M5)</f>
        <v>128</v>
      </c>
      <c r="O5" s="29">
        <v>100</v>
      </c>
      <c r="P5" s="4"/>
    </row>
    <row r="6" spans="1:16">
      <c r="A6" s="11">
        <v>1</v>
      </c>
      <c r="B6" s="30">
        <v>312414205001</v>
      </c>
      <c r="C6" s="42" t="s">
        <v>96</v>
      </c>
      <c r="D6" s="11">
        <v>1</v>
      </c>
      <c r="E6" s="11">
        <f>16-D6</f>
        <v>15</v>
      </c>
      <c r="F6" s="11">
        <f>16-D6</f>
        <v>15</v>
      </c>
      <c r="G6" s="11">
        <f>17-D6</f>
        <v>16</v>
      </c>
      <c r="H6" s="11">
        <f>17-D6</f>
        <v>16</v>
      </c>
      <c r="I6" s="11">
        <f>16-D6</f>
        <v>15</v>
      </c>
      <c r="J6" s="11">
        <f>16-D6</f>
        <v>15</v>
      </c>
      <c r="K6" s="7">
        <v>9</v>
      </c>
      <c r="L6" s="7">
        <v>9</v>
      </c>
      <c r="M6" s="7">
        <v>12</v>
      </c>
      <c r="N6" s="11">
        <f>SUM(E6:M6)</f>
        <v>122</v>
      </c>
      <c r="O6" s="22">
        <f>N6/128*100</f>
        <v>95.3125</v>
      </c>
      <c r="P6" s="4"/>
    </row>
    <row r="7" spans="1:16">
      <c r="A7" s="11">
        <v>2</v>
      </c>
      <c r="B7" s="30">
        <v>312414205002</v>
      </c>
      <c r="C7" s="42" t="s">
        <v>4</v>
      </c>
      <c r="D7" s="11">
        <v>0</v>
      </c>
      <c r="E7" s="11">
        <f t="shared" ref="E7:E67" si="0">16-D7</f>
        <v>16</v>
      </c>
      <c r="F7" s="11">
        <f t="shared" ref="F7:F67" si="1">16-D7</f>
        <v>16</v>
      </c>
      <c r="G7" s="11">
        <f t="shared" ref="G7:G67" si="2">17-D7</f>
        <v>17</v>
      </c>
      <c r="H7" s="11">
        <f t="shared" ref="H7:H67" si="3">17-D7</f>
        <v>17</v>
      </c>
      <c r="I7" s="11">
        <f t="shared" ref="I7:I67" si="4">16-D7</f>
        <v>16</v>
      </c>
      <c r="J7" s="11">
        <f t="shared" ref="J7:J67" si="5">16-D7</f>
        <v>16</v>
      </c>
      <c r="K7" s="7">
        <v>9</v>
      </c>
      <c r="L7" s="7">
        <v>9</v>
      </c>
      <c r="M7" s="7">
        <v>12</v>
      </c>
      <c r="N7" s="11">
        <f t="shared" ref="N7:N67" si="6">SUM(E7:M7)</f>
        <v>128</v>
      </c>
      <c r="O7" s="22">
        <f t="shared" ref="O7:O67" si="7">N7/128*100</f>
        <v>100</v>
      </c>
      <c r="P7" s="4"/>
    </row>
    <row r="8" spans="1:16">
      <c r="A8" s="11">
        <v>3</v>
      </c>
      <c r="B8" s="30">
        <v>312414205003</v>
      </c>
      <c r="C8" s="42" t="s">
        <v>97</v>
      </c>
      <c r="D8" s="11">
        <v>2</v>
      </c>
      <c r="E8" s="11">
        <f t="shared" si="0"/>
        <v>14</v>
      </c>
      <c r="F8" s="11">
        <f t="shared" si="1"/>
        <v>14</v>
      </c>
      <c r="G8" s="11">
        <f t="shared" si="2"/>
        <v>15</v>
      </c>
      <c r="H8" s="11">
        <f t="shared" si="3"/>
        <v>15</v>
      </c>
      <c r="I8" s="11">
        <f t="shared" si="4"/>
        <v>14</v>
      </c>
      <c r="J8" s="11">
        <f t="shared" si="5"/>
        <v>14</v>
      </c>
      <c r="K8" s="7">
        <v>9</v>
      </c>
      <c r="L8" s="7">
        <v>9</v>
      </c>
      <c r="M8" s="7">
        <v>12</v>
      </c>
      <c r="N8" s="11">
        <f t="shared" si="6"/>
        <v>116</v>
      </c>
      <c r="O8" s="22">
        <f t="shared" si="7"/>
        <v>90.625</v>
      </c>
      <c r="P8" s="4"/>
    </row>
    <row r="9" spans="1:16">
      <c r="A9" s="11">
        <v>4</v>
      </c>
      <c r="B9" s="30">
        <v>312414205004</v>
      </c>
      <c r="C9" s="42" t="s">
        <v>98</v>
      </c>
      <c r="D9" s="11">
        <v>0</v>
      </c>
      <c r="E9" s="11">
        <f t="shared" si="0"/>
        <v>16</v>
      </c>
      <c r="F9" s="11">
        <f t="shared" si="1"/>
        <v>16</v>
      </c>
      <c r="G9" s="11">
        <f t="shared" si="2"/>
        <v>17</v>
      </c>
      <c r="H9" s="11">
        <f t="shared" si="3"/>
        <v>17</v>
      </c>
      <c r="I9" s="11">
        <f t="shared" si="4"/>
        <v>16</v>
      </c>
      <c r="J9" s="11">
        <f t="shared" si="5"/>
        <v>16</v>
      </c>
      <c r="K9" s="7">
        <v>9</v>
      </c>
      <c r="L9" s="7">
        <v>9</v>
      </c>
      <c r="M9" s="7">
        <v>12</v>
      </c>
      <c r="N9" s="11">
        <f t="shared" si="6"/>
        <v>128</v>
      </c>
      <c r="O9" s="22">
        <f t="shared" si="7"/>
        <v>100</v>
      </c>
      <c r="P9" s="4"/>
    </row>
    <row r="10" spans="1:16">
      <c r="A10" s="11">
        <v>5</v>
      </c>
      <c r="B10" s="30">
        <v>312414205005</v>
      </c>
      <c r="C10" s="42" t="s">
        <v>7</v>
      </c>
      <c r="D10" s="11">
        <v>2</v>
      </c>
      <c r="E10" s="11">
        <f t="shared" si="0"/>
        <v>14</v>
      </c>
      <c r="F10" s="11">
        <f t="shared" si="1"/>
        <v>14</v>
      </c>
      <c r="G10" s="11">
        <f t="shared" si="2"/>
        <v>15</v>
      </c>
      <c r="H10" s="11">
        <f t="shared" si="3"/>
        <v>15</v>
      </c>
      <c r="I10" s="11">
        <f t="shared" si="4"/>
        <v>14</v>
      </c>
      <c r="J10" s="11">
        <f t="shared" si="5"/>
        <v>14</v>
      </c>
      <c r="K10" s="7">
        <v>9</v>
      </c>
      <c r="L10" s="7">
        <v>9</v>
      </c>
      <c r="M10" s="7">
        <v>12</v>
      </c>
      <c r="N10" s="11">
        <f t="shared" si="6"/>
        <v>116</v>
      </c>
      <c r="O10" s="22">
        <f t="shared" si="7"/>
        <v>90.625</v>
      </c>
      <c r="P10" s="4"/>
    </row>
    <row r="11" spans="1:16">
      <c r="A11" s="11">
        <v>6</v>
      </c>
      <c r="B11" s="30">
        <v>312414205006</v>
      </c>
      <c r="C11" s="42" t="s">
        <v>8</v>
      </c>
      <c r="D11" s="11">
        <v>0</v>
      </c>
      <c r="E11" s="11">
        <f t="shared" si="0"/>
        <v>16</v>
      </c>
      <c r="F11" s="11">
        <f t="shared" si="1"/>
        <v>16</v>
      </c>
      <c r="G11" s="11">
        <f t="shared" si="2"/>
        <v>17</v>
      </c>
      <c r="H11" s="11">
        <f t="shared" si="3"/>
        <v>17</v>
      </c>
      <c r="I11" s="11">
        <f t="shared" si="4"/>
        <v>16</v>
      </c>
      <c r="J11" s="11">
        <f t="shared" si="5"/>
        <v>16</v>
      </c>
      <c r="K11" s="7">
        <v>9</v>
      </c>
      <c r="L11" s="7">
        <v>9</v>
      </c>
      <c r="M11" s="7">
        <v>12</v>
      </c>
      <c r="N11" s="11">
        <f t="shared" si="6"/>
        <v>128</v>
      </c>
      <c r="O11" s="22">
        <f t="shared" si="7"/>
        <v>100</v>
      </c>
      <c r="P11" s="4"/>
    </row>
    <row r="12" spans="1:16">
      <c r="A12" s="11">
        <v>7</v>
      </c>
      <c r="B12" s="30">
        <v>312414205007</v>
      </c>
      <c r="C12" s="42" t="s">
        <v>99</v>
      </c>
      <c r="D12" s="11">
        <v>0</v>
      </c>
      <c r="E12" s="11">
        <f t="shared" si="0"/>
        <v>16</v>
      </c>
      <c r="F12" s="11">
        <f t="shared" si="1"/>
        <v>16</v>
      </c>
      <c r="G12" s="11">
        <f t="shared" si="2"/>
        <v>17</v>
      </c>
      <c r="H12" s="11">
        <f t="shared" si="3"/>
        <v>17</v>
      </c>
      <c r="I12" s="11">
        <f t="shared" si="4"/>
        <v>16</v>
      </c>
      <c r="J12" s="11">
        <f t="shared" si="5"/>
        <v>16</v>
      </c>
      <c r="K12" s="7">
        <v>9</v>
      </c>
      <c r="L12" s="7">
        <v>9</v>
      </c>
      <c r="M12" s="7">
        <v>12</v>
      </c>
      <c r="N12" s="11">
        <f t="shared" si="6"/>
        <v>128</v>
      </c>
      <c r="O12" s="22">
        <f t="shared" si="7"/>
        <v>100</v>
      </c>
      <c r="P12" s="4"/>
    </row>
    <row r="13" spans="1:16">
      <c r="A13" s="11">
        <v>8</v>
      </c>
      <c r="B13" s="30">
        <v>312414205008</v>
      </c>
      <c r="C13" s="42" t="s">
        <v>100</v>
      </c>
      <c r="D13" s="11">
        <v>0</v>
      </c>
      <c r="E13" s="11">
        <f t="shared" si="0"/>
        <v>16</v>
      </c>
      <c r="F13" s="11">
        <f t="shared" si="1"/>
        <v>16</v>
      </c>
      <c r="G13" s="11">
        <f t="shared" si="2"/>
        <v>17</v>
      </c>
      <c r="H13" s="11">
        <f t="shared" si="3"/>
        <v>17</v>
      </c>
      <c r="I13" s="11">
        <f t="shared" si="4"/>
        <v>16</v>
      </c>
      <c r="J13" s="11">
        <f t="shared" si="5"/>
        <v>16</v>
      </c>
      <c r="K13" s="7">
        <v>9</v>
      </c>
      <c r="L13" s="7">
        <v>9</v>
      </c>
      <c r="M13" s="7">
        <v>12</v>
      </c>
      <c r="N13" s="11">
        <f t="shared" si="6"/>
        <v>128</v>
      </c>
      <c r="O13" s="22">
        <f t="shared" si="7"/>
        <v>100</v>
      </c>
      <c r="P13" s="4"/>
    </row>
    <row r="14" spans="1:16">
      <c r="A14" s="11">
        <v>9</v>
      </c>
      <c r="B14" s="30">
        <v>312414205009</v>
      </c>
      <c r="C14" s="42" t="s">
        <v>101</v>
      </c>
      <c r="D14" s="11">
        <v>0</v>
      </c>
      <c r="E14" s="11">
        <f t="shared" si="0"/>
        <v>16</v>
      </c>
      <c r="F14" s="11">
        <f t="shared" si="1"/>
        <v>16</v>
      </c>
      <c r="G14" s="11">
        <f t="shared" si="2"/>
        <v>17</v>
      </c>
      <c r="H14" s="11">
        <f t="shared" si="3"/>
        <v>17</v>
      </c>
      <c r="I14" s="11">
        <f t="shared" si="4"/>
        <v>16</v>
      </c>
      <c r="J14" s="11">
        <f t="shared" si="5"/>
        <v>16</v>
      </c>
      <c r="K14" s="7">
        <v>9</v>
      </c>
      <c r="L14" s="7">
        <v>9</v>
      </c>
      <c r="M14" s="7">
        <v>12</v>
      </c>
      <c r="N14" s="11">
        <f t="shared" si="6"/>
        <v>128</v>
      </c>
      <c r="O14" s="22">
        <f t="shared" si="7"/>
        <v>100</v>
      </c>
      <c r="P14" s="4"/>
    </row>
    <row r="15" spans="1:16">
      <c r="A15" s="11">
        <v>10</v>
      </c>
      <c r="B15" s="30">
        <v>312414205010</v>
      </c>
      <c r="C15" s="42" t="s">
        <v>12</v>
      </c>
      <c r="D15" s="11">
        <v>1</v>
      </c>
      <c r="E15" s="11">
        <f t="shared" si="0"/>
        <v>15</v>
      </c>
      <c r="F15" s="11">
        <f t="shared" si="1"/>
        <v>15</v>
      </c>
      <c r="G15" s="11">
        <f t="shared" si="2"/>
        <v>16</v>
      </c>
      <c r="H15" s="11">
        <f t="shared" si="3"/>
        <v>16</v>
      </c>
      <c r="I15" s="11">
        <f t="shared" si="4"/>
        <v>15</v>
      </c>
      <c r="J15" s="11">
        <f t="shared" si="5"/>
        <v>15</v>
      </c>
      <c r="K15" s="7">
        <v>9</v>
      </c>
      <c r="L15" s="7">
        <v>9</v>
      </c>
      <c r="M15" s="7">
        <v>12</v>
      </c>
      <c r="N15" s="11">
        <f t="shared" si="6"/>
        <v>122</v>
      </c>
      <c r="O15" s="22">
        <f t="shared" si="7"/>
        <v>95.3125</v>
      </c>
      <c r="P15" s="4"/>
    </row>
    <row r="16" spans="1:16">
      <c r="A16" s="11">
        <v>11</v>
      </c>
      <c r="B16" s="30">
        <v>312414205011</v>
      </c>
      <c r="C16" s="42" t="s">
        <v>13</v>
      </c>
      <c r="D16" s="11">
        <v>0</v>
      </c>
      <c r="E16" s="11">
        <f t="shared" si="0"/>
        <v>16</v>
      </c>
      <c r="F16" s="11">
        <f t="shared" si="1"/>
        <v>16</v>
      </c>
      <c r="G16" s="11">
        <f t="shared" si="2"/>
        <v>17</v>
      </c>
      <c r="H16" s="11">
        <f t="shared" si="3"/>
        <v>17</v>
      </c>
      <c r="I16" s="11">
        <f t="shared" si="4"/>
        <v>16</v>
      </c>
      <c r="J16" s="11">
        <f t="shared" si="5"/>
        <v>16</v>
      </c>
      <c r="K16" s="7">
        <v>9</v>
      </c>
      <c r="L16" s="7">
        <v>9</v>
      </c>
      <c r="M16" s="7">
        <v>12</v>
      </c>
      <c r="N16" s="11">
        <f t="shared" si="6"/>
        <v>128</v>
      </c>
      <c r="O16" s="22">
        <f t="shared" si="7"/>
        <v>100</v>
      </c>
      <c r="P16" s="4"/>
    </row>
    <row r="17" spans="1:16">
      <c r="A17" s="11">
        <v>12</v>
      </c>
      <c r="B17" s="30">
        <v>312414205012</v>
      </c>
      <c r="C17" s="42" t="s">
        <v>14</v>
      </c>
      <c r="D17" s="11">
        <v>1</v>
      </c>
      <c r="E17" s="11">
        <f t="shared" si="0"/>
        <v>15</v>
      </c>
      <c r="F17" s="11">
        <f t="shared" si="1"/>
        <v>15</v>
      </c>
      <c r="G17" s="11">
        <f t="shared" si="2"/>
        <v>16</v>
      </c>
      <c r="H17" s="11">
        <f t="shared" si="3"/>
        <v>16</v>
      </c>
      <c r="I17" s="11">
        <f t="shared" si="4"/>
        <v>15</v>
      </c>
      <c r="J17" s="11">
        <f t="shared" si="5"/>
        <v>15</v>
      </c>
      <c r="K17" s="7">
        <v>9</v>
      </c>
      <c r="L17" s="7">
        <v>9</v>
      </c>
      <c r="M17" s="7">
        <v>12</v>
      </c>
      <c r="N17" s="11">
        <f t="shared" si="6"/>
        <v>122</v>
      </c>
      <c r="O17" s="22">
        <f t="shared" si="7"/>
        <v>95.3125</v>
      </c>
      <c r="P17" s="4"/>
    </row>
    <row r="18" spans="1:16">
      <c r="A18" s="11">
        <v>13</v>
      </c>
      <c r="B18" s="30">
        <v>312414205013</v>
      </c>
      <c r="C18" s="42" t="s">
        <v>15</v>
      </c>
      <c r="D18" s="11">
        <v>0</v>
      </c>
      <c r="E18" s="11">
        <f t="shared" si="0"/>
        <v>16</v>
      </c>
      <c r="F18" s="11">
        <f t="shared" si="1"/>
        <v>16</v>
      </c>
      <c r="G18" s="11">
        <f t="shared" si="2"/>
        <v>17</v>
      </c>
      <c r="H18" s="11">
        <f t="shared" si="3"/>
        <v>17</v>
      </c>
      <c r="I18" s="11">
        <f t="shared" si="4"/>
        <v>16</v>
      </c>
      <c r="J18" s="11">
        <f t="shared" si="5"/>
        <v>16</v>
      </c>
      <c r="K18" s="7">
        <v>9</v>
      </c>
      <c r="L18" s="7">
        <v>9</v>
      </c>
      <c r="M18" s="7">
        <v>12</v>
      </c>
      <c r="N18" s="11">
        <f t="shared" si="6"/>
        <v>128</v>
      </c>
      <c r="O18" s="22">
        <f t="shared" si="7"/>
        <v>100</v>
      </c>
      <c r="P18" s="4"/>
    </row>
    <row r="19" spans="1:16">
      <c r="A19" s="11">
        <v>14</v>
      </c>
      <c r="B19" s="30">
        <v>312414205014</v>
      </c>
      <c r="C19" s="42" t="s">
        <v>16</v>
      </c>
      <c r="D19" s="11">
        <v>0</v>
      </c>
      <c r="E19" s="11">
        <f t="shared" si="0"/>
        <v>16</v>
      </c>
      <c r="F19" s="11">
        <f t="shared" si="1"/>
        <v>16</v>
      </c>
      <c r="G19" s="11">
        <f t="shared" si="2"/>
        <v>17</v>
      </c>
      <c r="H19" s="11">
        <f t="shared" si="3"/>
        <v>17</v>
      </c>
      <c r="I19" s="11">
        <f t="shared" si="4"/>
        <v>16</v>
      </c>
      <c r="J19" s="11">
        <f t="shared" si="5"/>
        <v>16</v>
      </c>
      <c r="K19" s="7">
        <v>9</v>
      </c>
      <c r="L19" s="7">
        <v>9</v>
      </c>
      <c r="M19" s="7">
        <v>12</v>
      </c>
      <c r="N19" s="11">
        <f t="shared" si="6"/>
        <v>128</v>
      </c>
      <c r="O19" s="22">
        <f t="shared" si="7"/>
        <v>100</v>
      </c>
      <c r="P19" s="4"/>
    </row>
    <row r="20" spans="1:16">
      <c r="A20" s="11">
        <v>15</v>
      </c>
      <c r="B20" s="30">
        <v>312414205015</v>
      </c>
      <c r="C20" s="42" t="s">
        <v>17</v>
      </c>
      <c r="D20" s="11">
        <v>1</v>
      </c>
      <c r="E20" s="11">
        <f t="shared" si="0"/>
        <v>15</v>
      </c>
      <c r="F20" s="11">
        <f t="shared" si="1"/>
        <v>15</v>
      </c>
      <c r="G20" s="11">
        <f t="shared" si="2"/>
        <v>16</v>
      </c>
      <c r="H20" s="11">
        <f t="shared" si="3"/>
        <v>16</v>
      </c>
      <c r="I20" s="11">
        <f t="shared" si="4"/>
        <v>15</v>
      </c>
      <c r="J20" s="11">
        <f t="shared" si="5"/>
        <v>15</v>
      </c>
      <c r="K20" s="7">
        <v>9</v>
      </c>
      <c r="L20" s="7">
        <v>9</v>
      </c>
      <c r="M20" s="7">
        <v>12</v>
      </c>
      <c r="N20" s="11">
        <f t="shared" si="6"/>
        <v>122</v>
      </c>
      <c r="O20" s="22">
        <f t="shared" si="7"/>
        <v>95.3125</v>
      </c>
      <c r="P20" s="4"/>
    </row>
    <row r="21" spans="1:16">
      <c r="A21" s="11">
        <v>16</v>
      </c>
      <c r="B21" s="30">
        <v>312414205016</v>
      </c>
      <c r="C21" s="42" t="s">
        <v>102</v>
      </c>
      <c r="D21" s="11">
        <v>0</v>
      </c>
      <c r="E21" s="11">
        <f t="shared" si="0"/>
        <v>16</v>
      </c>
      <c r="F21" s="11">
        <f t="shared" si="1"/>
        <v>16</v>
      </c>
      <c r="G21" s="11">
        <f t="shared" si="2"/>
        <v>17</v>
      </c>
      <c r="H21" s="11">
        <f t="shared" si="3"/>
        <v>17</v>
      </c>
      <c r="I21" s="11">
        <f t="shared" si="4"/>
        <v>16</v>
      </c>
      <c r="J21" s="11">
        <f t="shared" si="5"/>
        <v>16</v>
      </c>
      <c r="K21" s="7">
        <v>9</v>
      </c>
      <c r="L21" s="7">
        <v>9</v>
      </c>
      <c r="M21" s="7">
        <v>12</v>
      </c>
      <c r="N21" s="11">
        <f t="shared" si="6"/>
        <v>128</v>
      </c>
      <c r="O21" s="22">
        <f t="shared" si="7"/>
        <v>100</v>
      </c>
      <c r="P21" s="4"/>
    </row>
    <row r="22" spans="1:16">
      <c r="A22" s="11">
        <v>17</v>
      </c>
      <c r="B22" s="30">
        <v>312414205017</v>
      </c>
      <c r="C22" s="42" t="s">
        <v>19</v>
      </c>
      <c r="D22" s="11">
        <v>1</v>
      </c>
      <c r="E22" s="11">
        <f t="shared" si="0"/>
        <v>15</v>
      </c>
      <c r="F22" s="11">
        <f t="shared" si="1"/>
        <v>15</v>
      </c>
      <c r="G22" s="11">
        <f t="shared" si="2"/>
        <v>16</v>
      </c>
      <c r="H22" s="11">
        <f t="shared" si="3"/>
        <v>16</v>
      </c>
      <c r="I22" s="11">
        <f t="shared" si="4"/>
        <v>15</v>
      </c>
      <c r="J22" s="11">
        <f t="shared" si="5"/>
        <v>15</v>
      </c>
      <c r="K22" s="7">
        <v>9</v>
      </c>
      <c r="L22" s="7">
        <v>9</v>
      </c>
      <c r="M22" s="7">
        <v>12</v>
      </c>
      <c r="N22" s="11">
        <f t="shared" si="6"/>
        <v>122</v>
      </c>
      <c r="O22" s="22">
        <f t="shared" si="7"/>
        <v>95.3125</v>
      </c>
      <c r="P22" s="4"/>
    </row>
    <row r="23" spans="1:16">
      <c r="A23" s="11">
        <v>18</v>
      </c>
      <c r="B23" s="30">
        <v>312414205018</v>
      </c>
      <c r="C23" s="42" t="s">
        <v>20</v>
      </c>
      <c r="D23" s="11">
        <v>1</v>
      </c>
      <c r="E23" s="11">
        <f t="shared" si="0"/>
        <v>15</v>
      </c>
      <c r="F23" s="11">
        <f t="shared" si="1"/>
        <v>15</v>
      </c>
      <c r="G23" s="11">
        <f t="shared" si="2"/>
        <v>16</v>
      </c>
      <c r="H23" s="11">
        <f t="shared" si="3"/>
        <v>16</v>
      </c>
      <c r="I23" s="11">
        <f t="shared" si="4"/>
        <v>15</v>
      </c>
      <c r="J23" s="11">
        <f t="shared" si="5"/>
        <v>15</v>
      </c>
      <c r="K23" s="7">
        <v>9</v>
      </c>
      <c r="L23" s="7">
        <v>9</v>
      </c>
      <c r="M23" s="7">
        <v>12</v>
      </c>
      <c r="N23" s="11">
        <f t="shared" si="6"/>
        <v>122</v>
      </c>
      <c r="O23" s="22">
        <f t="shared" si="7"/>
        <v>95.3125</v>
      </c>
      <c r="P23" s="4"/>
    </row>
    <row r="24" spans="1:16">
      <c r="A24" s="11">
        <v>19</v>
      </c>
      <c r="B24" s="30">
        <v>312414205019</v>
      </c>
      <c r="C24" s="42" t="s">
        <v>103</v>
      </c>
      <c r="D24" s="11">
        <v>1</v>
      </c>
      <c r="E24" s="11">
        <f t="shared" si="0"/>
        <v>15</v>
      </c>
      <c r="F24" s="11">
        <f t="shared" si="1"/>
        <v>15</v>
      </c>
      <c r="G24" s="11">
        <f t="shared" si="2"/>
        <v>16</v>
      </c>
      <c r="H24" s="11">
        <f t="shared" si="3"/>
        <v>16</v>
      </c>
      <c r="I24" s="11">
        <f t="shared" si="4"/>
        <v>15</v>
      </c>
      <c r="J24" s="11">
        <f t="shared" si="5"/>
        <v>15</v>
      </c>
      <c r="K24" s="7">
        <v>9</v>
      </c>
      <c r="L24" s="7">
        <v>9</v>
      </c>
      <c r="M24" s="7">
        <v>12</v>
      </c>
      <c r="N24" s="11">
        <f t="shared" si="6"/>
        <v>122</v>
      </c>
      <c r="O24" s="22">
        <f t="shared" si="7"/>
        <v>95.3125</v>
      </c>
      <c r="P24" s="4"/>
    </row>
    <row r="25" spans="1:16">
      <c r="A25" s="11">
        <v>20</v>
      </c>
      <c r="B25" s="30">
        <v>312414205020</v>
      </c>
      <c r="C25" s="42" t="s">
        <v>22</v>
      </c>
      <c r="D25" s="11">
        <v>2</v>
      </c>
      <c r="E25" s="11">
        <f t="shared" si="0"/>
        <v>14</v>
      </c>
      <c r="F25" s="11">
        <f t="shared" si="1"/>
        <v>14</v>
      </c>
      <c r="G25" s="11">
        <f t="shared" si="2"/>
        <v>15</v>
      </c>
      <c r="H25" s="11">
        <f t="shared" si="3"/>
        <v>15</v>
      </c>
      <c r="I25" s="11">
        <f t="shared" si="4"/>
        <v>14</v>
      </c>
      <c r="J25" s="11">
        <f t="shared" si="5"/>
        <v>14</v>
      </c>
      <c r="K25" s="7">
        <v>9</v>
      </c>
      <c r="L25" s="7">
        <v>9</v>
      </c>
      <c r="M25" s="7">
        <v>12</v>
      </c>
      <c r="N25" s="11">
        <f t="shared" si="6"/>
        <v>116</v>
      </c>
      <c r="O25" s="22">
        <f t="shared" si="7"/>
        <v>90.625</v>
      </c>
      <c r="P25" s="4"/>
    </row>
    <row r="26" spans="1:16">
      <c r="A26" s="11">
        <v>21</v>
      </c>
      <c r="B26" s="30">
        <v>312414205021</v>
      </c>
      <c r="C26" s="42" t="s">
        <v>23</v>
      </c>
      <c r="D26" s="11">
        <v>0</v>
      </c>
      <c r="E26" s="11">
        <f t="shared" si="0"/>
        <v>16</v>
      </c>
      <c r="F26" s="11">
        <f t="shared" si="1"/>
        <v>16</v>
      </c>
      <c r="G26" s="11">
        <f t="shared" si="2"/>
        <v>17</v>
      </c>
      <c r="H26" s="11">
        <f t="shared" si="3"/>
        <v>17</v>
      </c>
      <c r="I26" s="11">
        <f t="shared" si="4"/>
        <v>16</v>
      </c>
      <c r="J26" s="11">
        <f t="shared" si="5"/>
        <v>16</v>
      </c>
      <c r="K26" s="7">
        <v>9</v>
      </c>
      <c r="L26" s="7">
        <v>9</v>
      </c>
      <c r="M26" s="7">
        <v>12</v>
      </c>
      <c r="N26" s="11">
        <f t="shared" si="6"/>
        <v>128</v>
      </c>
      <c r="O26" s="22">
        <f t="shared" si="7"/>
        <v>100</v>
      </c>
      <c r="P26" s="4"/>
    </row>
    <row r="27" spans="1:16">
      <c r="A27" s="11">
        <v>22</v>
      </c>
      <c r="B27" s="30">
        <v>312414205022</v>
      </c>
      <c r="C27" s="42" t="s">
        <v>24</v>
      </c>
      <c r="D27" s="11">
        <v>0</v>
      </c>
      <c r="E27" s="11">
        <f t="shared" si="0"/>
        <v>16</v>
      </c>
      <c r="F27" s="11">
        <f t="shared" si="1"/>
        <v>16</v>
      </c>
      <c r="G27" s="11">
        <f t="shared" si="2"/>
        <v>17</v>
      </c>
      <c r="H27" s="11">
        <f t="shared" si="3"/>
        <v>17</v>
      </c>
      <c r="I27" s="11">
        <f t="shared" si="4"/>
        <v>16</v>
      </c>
      <c r="J27" s="11">
        <f t="shared" si="5"/>
        <v>16</v>
      </c>
      <c r="K27" s="7">
        <v>9</v>
      </c>
      <c r="L27" s="7">
        <v>9</v>
      </c>
      <c r="M27" s="7">
        <v>12</v>
      </c>
      <c r="N27" s="11">
        <f t="shared" si="6"/>
        <v>128</v>
      </c>
      <c r="O27" s="22">
        <f t="shared" si="7"/>
        <v>100</v>
      </c>
      <c r="P27" s="4"/>
    </row>
    <row r="28" spans="1:16">
      <c r="A28" s="11">
        <v>23</v>
      </c>
      <c r="B28" s="30">
        <v>312414205023</v>
      </c>
      <c r="C28" s="42" t="s">
        <v>104</v>
      </c>
      <c r="D28" s="11">
        <v>2</v>
      </c>
      <c r="E28" s="11">
        <f t="shared" si="0"/>
        <v>14</v>
      </c>
      <c r="F28" s="11">
        <f t="shared" si="1"/>
        <v>14</v>
      </c>
      <c r="G28" s="11">
        <f t="shared" si="2"/>
        <v>15</v>
      </c>
      <c r="H28" s="11">
        <f t="shared" si="3"/>
        <v>15</v>
      </c>
      <c r="I28" s="11">
        <f t="shared" si="4"/>
        <v>14</v>
      </c>
      <c r="J28" s="11">
        <f t="shared" si="5"/>
        <v>14</v>
      </c>
      <c r="K28" s="7">
        <v>9</v>
      </c>
      <c r="L28" s="7">
        <v>9</v>
      </c>
      <c r="M28" s="7">
        <v>12</v>
      </c>
      <c r="N28" s="11">
        <f t="shared" si="6"/>
        <v>116</v>
      </c>
      <c r="O28" s="22">
        <f t="shared" si="7"/>
        <v>90.625</v>
      </c>
      <c r="P28" s="4"/>
    </row>
    <row r="29" spans="1:16">
      <c r="A29" s="11">
        <v>24</v>
      </c>
      <c r="B29" s="30">
        <v>312414205024</v>
      </c>
      <c r="C29" s="42" t="s">
        <v>26</v>
      </c>
      <c r="D29" s="11">
        <v>2</v>
      </c>
      <c r="E29" s="11">
        <f t="shared" si="0"/>
        <v>14</v>
      </c>
      <c r="F29" s="11">
        <f t="shared" si="1"/>
        <v>14</v>
      </c>
      <c r="G29" s="11">
        <f t="shared" si="2"/>
        <v>15</v>
      </c>
      <c r="H29" s="11">
        <f t="shared" si="3"/>
        <v>15</v>
      </c>
      <c r="I29" s="11">
        <f t="shared" si="4"/>
        <v>14</v>
      </c>
      <c r="J29" s="11">
        <f t="shared" si="5"/>
        <v>14</v>
      </c>
      <c r="K29" s="7">
        <v>9</v>
      </c>
      <c r="L29" s="7">
        <v>9</v>
      </c>
      <c r="M29" s="7">
        <v>12</v>
      </c>
      <c r="N29" s="11">
        <f t="shared" si="6"/>
        <v>116</v>
      </c>
      <c r="O29" s="22">
        <f t="shared" si="7"/>
        <v>90.625</v>
      </c>
      <c r="P29" s="4"/>
    </row>
    <row r="30" spans="1:16">
      <c r="A30" s="11">
        <v>25</v>
      </c>
      <c r="B30" s="30">
        <v>312414205025</v>
      </c>
      <c r="C30" s="42" t="s">
        <v>27</v>
      </c>
      <c r="D30" s="11">
        <v>0</v>
      </c>
      <c r="E30" s="11">
        <f t="shared" si="0"/>
        <v>16</v>
      </c>
      <c r="F30" s="11">
        <f t="shared" si="1"/>
        <v>16</v>
      </c>
      <c r="G30" s="11">
        <f t="shared" si="2"/>
        <v>17</v>
      </c>
      <c r="H30" s="11">
        <f t="shared" si="3"/>
        <v>17</v>
      </c>
      <c r="I30" s="11">
        <f t="shared" si="4"/>
        <v>16</v>
      </c>
      <c r="J30" s="11">
        <f t="shared" si="5"/>
        <v>16</v>
      </c>
      <c r="K30" s="7">
        <v>9</v>
      </c>
      <c r="L30" s="7">
        <v>9</v>
      </c>
      <c r="M30" s="7">
        <v>12</v>
      </c>
      <c r="N30" s="11">
        <f t="shared" si="6"/>
        <v>128</v>
      </c>
      <c r="O30" s="22">
        <f t="shared" si="7"/>
        <v>100</v>
      </c>
      <c r="P30" s="4"/>
    </row>
    <row r="31" spans="1:16">
      <c r="A31" s="11">
        <v>26</v>
      </c>
      <c r="B31" s="30">
        <v>312414205026</v>
      </c>
      <c r="C31" s="42" t="s">
        <v>28</v>
      </c>
      <c r="D31" s="11">
        <v>1</v>
      </c>
      <c r="E31" s="11">
        <f t="shared" si="0"/>
        <v>15</v>
      </c>
      <c r="F31" s="11">
        <f t="shared" si="1"/>
        <v>15</v>
      </c>
      <c r="G31" s="11">
        <f t="shared" si="2"/>
        <v>16</v>
      </c>
      <c r="H31" s="11">
        <f t="shared" si="3"/>
        <v>16</v>
      </c>
      <c r="I31" s="11">
        <f t="shared" si="4"/>
        <v>15</v>
      </c>
      <c r="J31" s="11">
        <f t="shared" si="5"/>
        <v>15</v>
      </c>
      <c r="K31" s="7">
        <v>9</v>
      </c>
      <c r="L31" s="7">
        <v>9</v>
      </c>
      <c r="M31" s="7">
        <v>12</v>
      </c>
      <c r="N31" s="11">
        <f t="shared" si="6"/>
        <v>122</v>
      </c>
      <c r="O31" s="22">
        <f t="shared" si="7"/>
        <v>95.3125</v>
      </c>
      <c r="P31" s="4"/>
    </row>
    <row r="32" spans="1:16">
      <c r="A32" s="11">
        <v>27</v>
      </c>
      <c r="B32" s="30">
        <v>312414205027</v>
      </c>
      <c r="C32" s="42" t="s">
        <v>29</v>
      </c>
      <c r="D32" s="11">
        <v>0</v>
      </c>
      <c r="E32" s="11">
        <f t="shared" si="0"/>
        <v>16</v>
      </c>
      <c r="F32" s="11">
        <f t="shared" si="1"/>
        <v>16</v>
      </c>
      <c r="G32" s="11">
        <f t="shared" si="2"/>
        <v>17</v>
      </c>
      <c r="H32" s="11">
        <f t="shared" si="3"/>
        <v>17</v>
      </c>
      <c r="I32" s="11">
        <f t="shared" si="4"/>
        <v>16</v>
      </c>
      <c r="J32" s="11">
        <f t="shared" si="5"/>
        <v>16</v>
      </c>
      <c r="K32" s="7">
        <v>9</v>
      </c>
      <c r="L32" s="7">
        <v>9</v>
      </c>
      <c r="M32" s="7">
        <v>12</v>
      </c>
      <c r="N32" s="11">
        <f t="shared" si="6"/>
        <v>128</v>
      </c>
      <c r="O32" s="22">
        <f t="shared" si="7"/>
        <v>100</v>
      </c>
      <c r="P32" s="4"/>
    </row>
    <row r="33" spans="1:16">
      <c r="A33" s="11">
        <v>28</v>
      </c>
      <c r="B33" s="30">
        <v>312414205028</v>
      </c>
      <c r="C33" s="42" t="s">
        <v>30</v>
      </c>
      <c r="D33" s="11">
        <v>1</v>
      </c>
      <c r="E33" s="11">
        <f t="shared" si="0"/>
        <v>15</v>
      </c>
      <c r="F33" s="11">
        <f t="shared" si="1"/>
        <v>15</v>
      </c>
      <c r="G33" s="11">
        <f t="shared" si="2"/>
        <v>16</v>
      </c>
      <c r="H33" s="11">
        <f t="shared" si="3"/>
        <v>16</v>
      </c>
      <c r="I33" s="11">
        <f t="shared" si="4"/>
        <v>15</v>
      </c>
      <c r="J33" s="11">
        <f t="shared" si="5"/>
        <v>15</v>
      </c>
      <c r="K33" s="7">
        <v>9</v>
      </c>
      <c r="L33" s="7">
        <v>9</v>
      </c>
      <c r="M33" s="7">
        <v>12</v>
      </c>
      <c r="N33" s="11">
        <f t="shared" si="6"/>
        <v>122</v>
      </c>
      <c r="O33" s="22">
        <f t="shared" si="7"/>
        <v>95.3125</v>
      </c>
      <c r="P33" s="4"/>
    </row>
    <row r="34" spans="1:16">
      <c r="A34" s="11">
        <v>29</v>
      </c>
      <c r="B34" s="30">
        <v>312414205029</v>
      </c>
      <c r="C34" s="42" t="s">
        <v>105</v>
      </c>
      <c r="D34" s="11">
        <v>3</v>
      </c>
      <c r="E34" s="11">
        <f t="shared" si="0"/>
        <v>13</v>
      </c>
      <c r="F34" s="11">
        <f t="shared" si="1"/>
        <v>13</v>
      </c>
      <c r="G34" s="11">
        <f t="shared" si="2"/>
        <v>14</v>
      </c>
      <c r="H34" s="11">
        <f t="shared" si="3"/>
        <v>14</v>
      </c>
      <c r="I34" s="11">
        <f t="shared" si="4"/>
        <v>13</v>
      </c>
      <c r="J34" s="11">
        <f t="shared" si="5"/>
        <v>13</v>
      </c>
      <c r="K34" s="7">
        <v>9</v>
      </c>
      <c r="L34" s="7">
        <v>9</v>
      </c>
      <c r="M34" s="7">
        <v>12</v>
      </c>
      <c r="N34" s="11">
        <f t="shared" si="6"/>
        <v>110</v>
      </c>
      <c r="O34" s="22">
        <f t="shared" si="7"/>
        <v>85.9375</v>
      </c>
      <c r="P34" s="4"/>
    </row>
    <row r="35" spans="1:16">
      <c r="A35" s="11">
        <v>30</v>
      </c>
      <c r="B35" s="30">
        <v>312414205030</v>
      </c>
      <c r="C35" s="42" t="s">
        <v>106</v>
      </c>
      <c r="D35" s="11">
        <v>0</v>
      </c>
      <c r="E35" s="11">
        <f t="shared" si="0"/>
        <v>16</v>
      </c>
      <c r="F35" s="11">
        <f t="shared" si="1"/>
        <v>16</v>
      </c>
      <c r="G35" s="11">
        <f t="shared" si="2"/>
        <v>17</v>
      </c>
      <c r="H35" s="11">
        <f t="shared" si="3"/>
        <v>17</v>
      </c>
      <c r="I35" s="11">
        <f t="shared" si="4"/>
        <v>16</v>
      </c>
      <c r="J35" s="11">
        <f t="shared" si="5"/>
        <v>16</v>
      </c>
      <c r="K35" s="7">
        <v>9</v>
      </c>
      <c r="L35" s="7">
        <v>9</v>
      </c>
      <c r="M35" s="7">
        <v>12</v>
      </c>
      <c r="N35" s="11">
        <f t="shared" si="6"/>
        <v>128</v>
      </c>
      <c r="O35" s="22">
        <f t="shared" si="7"/>
        <v>100</v>
      </c>
      <c r="P35" s="4"/>
    </row>
    <row r="36" spans="1:16" ht="36">
      <c r="A36" s="33" t="s">
        <v>0</v>
      </c>
      <c r="B36" s="34" t="s">
        <v>1</v>
      </c>
      <c r="C36" s="43" t="s">
        <v>2</v>
      </c>
      <c r="D36" s="43" t="s">
        <v>67</v>
      </c>
      <c r="E36" s="44" t="s">
        <v>154</v>
      </c>
      <c r="F36" s="44" t="s">
        <v>153</v>
      </c>
      <c r="G36" s="44" t="s">
        <v>152</v>
      </c>
      <c r="H36" s="44" t="s">
        <v>151</v>
      </c>
      <c r="I36" s="44" t="s">
        <v>150</v>
      </c>
      <c r="J36" s="44" t="s">
        <v>149</v>
      </c>
      <c r="K36" s="44" t="s">
        <v>148</v>
      </c>
      <c r="L36" s="44" t="s">
        <v>155</v>
      </c>
      <c r="M36" s="45" t="s">
        <v>156</v>
      </c>
      <c r="N36" s="44" t="s">
        <v>136</v>
      </c>
      <c r="O36" s="36" t="s">
        <v>145</v>
      </c>
      <c r="P36" s="37" t="s">
        <v>77</v>
      </c>
    </row>
    <row r="37" spans="1:16">
      <c r="A37" s="11">
        <v>31</v>
      </c>
      <c r="B37" s="30">
        <v>312414205031</v>
      </c>
      <c r="C37" s="42" t="s">
        <v>107</v>
      </c>
      <c r="D37" s="11">
        <v>1</v>
      </c>
      <c r="E37" s="11">
        <f t="shared" si="0"/>
        <v>15</v>
      </c>
      <c r="F37" s="11">
        <f t="shared" si="1"/>
        <v>15</v>
      </c>
      <c r="G37" s="11">
        <f t="shared" si="2"/>
        <v>16</v>
      </c>
      <c r="H37" s="11">
        <f t="shared" si="3"/>
        <v>16</v>
      </c>
      <c r="I37" s="11">
        <f t="shared" si="4"/>
        <v>15</v>
      </c>
      <c r="J37" s="11">
        <f t="shared" si="5"/>
        <v>15</v>
      </c>
      <c r="K37" s="7">
        <v>9</v>
      </c>
      <c r="L37" s="7">
        <v>9</v>
      </c>
      <c r="M37" s="7">
        <v>12</v>
      </c>
      <c r="N37" s="11">
        <f t="shared" si="6"/>
        <v>122</v>
      </c>
      <c r="O37" s="22">
        <f t="shared" si="7"/>
        <v>95.3125</v>
      </c>
      <c r="P37" s="4"/>
    </row>
    <row r="38" spans="1:16">
      <c r="A38" s="11">
        <v>32</v>
      </c>
      <c r="B38" s="30">
        <v>312414205032</v>
      </c>
      <c r="C38" s="42" t="s">
        <v>34</v>
      </c>
      <c r="D38" s="11">
        <v>0</v>
      </c>
      <c r="E38" s="11">
        <f t="shared" si="0"/>
        <v>16</v>
      </c>
      <c r="F38" s="11">
        <f t="shared" si="1"/>
        <v>16</v>
      </c>
      <c r="G38" s="11">
        <f t="shared" si="2"/>
        <v>17</v>
      </c>
      <c r="H38" s="11">
        <f t="shared" si="3"/>
        <v>17</v>
      </c>
      <c r="I38" s="11">
        <f t="shared" si="4"/>
        <v>16</v>
      </c>
      <c r="J38" s="11">
        <f t="shared" si="5"/>
        <v>16</v>
      </c>
      <c r="K38" s="7">
        <v>9</v>
      </c>
      <c r="L38" s="7">
        <v>9</v>
      </c>
      <c r="M38" s="7">
        <v>12</v>
      </c>
      <c r="N38" s="11">
        <f t="shared" si="6"/>
        <v>128</v>
      </c>
      <c r="O38" s="22">
        <f t="shared" si="7"/>
        <v>100</v>
      </c>
      <c r="P38" s="4"/>
    </row>
    <row r="39" spans="1:16">
      <c r="A39" s="11">
        <v>33</v>
      </c>
      <c r="B39" s="30">
        <v>312414205033</v>
      </c>
      <c r="C39" s="42" t="s">
        <v>35</v>
      </c>
      <c r="D39" s="11">
        <v>1</v>
      </c>
      <c r="E39" s="11">
        <f t="shared" si="0"/>
        <v>15</v>
      </c>
      <c r="F39" s="11">
        <f t="shared" si="1"/>
        <v>15</v>
      </c>
      <c r="G39" s="11">
        <f t="shared" si="2"/>
        <v>16</v>
      </c>
      <c r="H39" s="11">
        <f t="shared" si="3"/>
        <v>16</v>
      </c>
      <c r="I39" s="11">
        <f t="shared" si="4"/>
        <v>15</v>
      </c>
      <c r="J39" s="11">
        <f t="shared" si="5"/>
        <v>15</v>
      </c>
      <c r="K39" s="7">
        <v>9</v>
      </c>
      <c r="L39" s="7">
        <v>9</v>
      </c>
      <c r="M39" s="7">
        <v>12</v>
      </c>
      <c r="N39" s="11">
        <f t="shared" si="6"/>
        <v>122</v>
      </c>
      <c r="O39" s="22">
        <f t="shared" si="7"/>
        <v>95.3125</v>
      </c>
      <c r="P39" s="4"/>
    </row>
    <row r="40" spans="1:16">
      <c r="A40" s="11">
        <v>34</v>
      </c>
      <c r="B40" s="30">
        <v>312414205034</v>
      </c>
      <c r="C40" s="42" t="s">
        <v>36</v>
      </c>
      <c r="D40" s="11">
        <v>2</v>
      </c>
      <c r="E40" s="11">
        <f t="shared" si="0"/>
        <v>14</v>
      </c>
      <c r="F40" s="11">
        <f t="shared" si="1"/>
        <v>14</v>
      </c>
      <c r="G40" s="11">
        <f t="shared" si="2"/>
        <v>15</v>
      </c>
      <c r="H40" s="11">
        <f t="shared" si="3"/>
        <v>15</v>
      </c>
      <c r="I40" s="11">
        <f t="shared" si="4"/>
        <v>14</v>
      </c>
      <c r="J40" s="11">
        <f t="shared" si="5"/>
        <v>14</v>
      </c>
      <c r="K40" s="7">
        <v>9</v>
      </c>
      <c r="L40" s="7">
        <v>9</v>
      </c>
      <c r="M40" s="7">
        <v>12</v>
      </c>
      <c r="N40" s="11">
        <f t="shared" si="6"/>
        <v>116</v>
      </c>
      <c r="O40" s="22">
        <f t="shared" si="7"/>
        <v>90.625</v>
      </c>
      <c r="P40" s="4"/>
    </row>
    <row r="41" spans="1:16">
      <c r="A41" s="11">
        <v>35</v>
      </c>
      <c r="B41" s="30">
        <v>312414205035</v>
      </c>
      <c r="C41" s="42" t="s">
        <v>37</v>
      </c>
      <c r="D41" s="11">
        <v>0</v>
      </c>
      <c r="E41" s="11">
        <f t="shared" si="0"/>
        <v>16</v>
      </c>
      <c r="F41" s="11">
        <f t="shared" si="1"/>
        <v>16</v>
      </c>
      <c r="G41" s="11">
        <f t="shared" si="2"/>
        <v>17</v>
      </c>
      <c r="H41" s="11">
        <f t="shared" si="3"/>
        <v>17</v>
      </c>
      <c r="I41" s="11">
        <f t="shared" si="4"/>
        <v>16</v>
      </c>
      <c r="J41" s="11">
        <f t="shared" si="5"/>
        <v>16</v>
      </c>
      <c r="K41" s="7">
        <v>9</v>
      </c>
      <c r="L41" s="7">
        <v>9</v>
      </c>
      <c r="M41" s="7">
        <v>12</v>
      </c>
      <c r="N41" s="11">
        <f t="shared" si="6"/>
        <v>128</v>
      </c>
      <c r="O41" s="22">
        <f t="shared" si="7"/>
        <v>100</v>
      </c>
      <c r="P41" s="4"/>
    </row>
    <row r="42" spans="1:16">
      <c r="A42" s="11">
        <v>36</v>
      </c>
      <c r="B42" s="30">
        <v>312414205036</v>
      </c>
      <c r="C42" s="42" t="s">
        <v>38</v>
      </c>
      <c r="D42" s="11">
        <v>0</v>
      </c>
      <c r="E42" s="11">
        <f t="shared" si="0"/>
        <v>16</v>
      </c>
      <c r="F42" s="11">
        <f t="shared" si="1"/>
        <v>16</v>
      </c>
      <c r="G42" s="11">
        <f t="shared" si="2"/>
        <v>17</v>
      </c>
      <c r="H42" s="11">
        <f t="shared" si="3"/>
        <v>17</v>
      </c>
      <c r="I42" s="11">
        <f t="shared" si="4"/>
        <v>16</v>
      </c>
      <c r="J42" s="11">
        <f t="shared" si="5"/>
        <v>16</v>
      </c>
      <c r="K42" s="7">
        <v>9</v>
      </c>
      <c r="L42" s="7">
        <v>9</v>
      </c>
      <c r="M42" s="7">
        <v>12</v>
      </c>
      <c r="N42" s="11">
        <f t="shared" si="6"/>
        <v>128</v>
      </c>
      <c r="O42" s="22">
        <f t="shared" si="7"/>
        <v>100</v>
      </c>
      <c r="P42" s="4"/>
    </row>
    <row r="43" spans="1:16">
      <c r="A43" s="11">
        <v>37</v>
      </c>
      <c r="B43" s="30">
        <v>312414205037</v>
      </c>
      <c r="C43" s="42" t="s">
        <v>39</v>
      </c>
      <c r="D43" s="11">
        <v>0</v>
      </c>
      <c r="E43" s="11">
        <f t="shared" si="0"/>
        <v>16</v>
      </c>
      <c r="F43" s="11">
        <f t="shared" si="1"/>
        <v>16</v>
      </c>
      <c r="G43" s="11">
        <f t="shared" si="2"/>
        <v>17</v>
      </c>
      <c r="H43" s="11">
        <f t="shared" si="3"/>
        <v>17</v>
      </c>
      <c r="I43" s="11">
        <f t="shared" si="4"/>
        <v>16</v>
      </c>
      <c r="J43" s="11">
        <f t="shared" si="5"/>
        <v>16</v>
      </c>
      <c r="K43" s="7">
        <v>9</v>
      </c>
      <c r="L43" s="7">
        <v>9</v>
      </c>
      <c r="M43" s="7">
        <v>12</v>
      </c>
      <c r="N43" s="11">
        <f t="shared" si="6"/>
        <v>128</v>
      </c>
      <c r="O43" s="22">
        <f t="shared" si="7"/>
        <v>100</v>
      </c>
      <c r="P43" s="4"/>
    </row>
    <row r="44" spans="1:16">
      <c r="A44" s="11">
        <v>38</v>
      </c>
      <c r="B44" s="30">
        <v>312414205038</v>
      </c>
      <c r="C44" s="42" t="s">
        <v>40</v>
      </c>
      <c r="D44" s="11">
        <v>0</v>
      </c>
      <c r="E44" s="11">
        <f t="shared" si="0"/>
        <v>16</v>
      </c>
      <c r="F44" s="11">
        <f t="shared" si="1"/>
        <v>16</v>
      </c>
      <c r="G44" s="11">
        <f t="shared" si="2"/>
        <v>17</v>
      </c>
      <c r="H44" s="11">
        <f t="shared" si="3"/>
        <v>17</v>
      </c>
      <c r="I44" s="11">
        <f t="shared" si="4"/>
        <v>16</v>
      </c>
      <c r="J44" s="11">
        <f t="shared" si="5"/>
        <v>16</v>
      </c>
      <c r="K44" s="7">
        <v>9</v>
      </c>
      <c r="L44" s="7">
        <v>9</v>
      </c>
      <c r="M44" s="7">
        <v>12</v>
      </c>
      <c r="N44" s="11">
        <f t="shared" si="6"/>
        <v>128</v>
      </c>
      <c r="O44" s="22">
        <f t="shared" si="7"/>
        <v>100</v>
      </c>
      <c r="P44" s="4"/>
    </row>
    <row r="45" spans="1:16">
      <c r="A45" s="11">
        <v>39</v>
      </c>
      <c r="B45" s="30">
        <v>312414205039</v>
      </c>
      <c r="C45" s="42" t="s">
        <v>41</v>
      </c>
      <c r="D45" s="11">
        <v>0</v>
      </c>
      <c r="E45" s="11">
        <f t="shared" si="0"/>
        <v>16</v>
      </c>
      <c r="F45" s="11">
        <f t="shared" si="1"/>
        <v>16</v>
      </c>
      <c r="G45" s="11">
        <f t="shared" si="2"/>
        <v>17</v>
      </c>
      <c r="H45" s="11">
        <f t="shared" si="3"/>
        <v>17</v>
      </c>
      <c r="I45" s="11">
        <f t="shared" si="4"/>
        <v>16</v>
      </c>
      <c r="J45" s="11">
        <f t="shared" si="5"/>
        <v>16</v>
      </c>
      <c r="K45" s="7">
        <v>9</v>
      </c>
      <c r="L45" s="7">
        <v>9</v>
      </c>
      <c r="M45" s="7">
        <v>12</v>
      </c>
      <c r="N45" s="11">
        <f t="shared" si="6"/>
        <v>128</v>
      </c>
      <c r="O45" s="22">
        <f t="shared" si="7"/>
        <v>100</v>
      </c>
      <c r="P45" s="4"/>
    </row>
    <row r="46" spans="1:16">
      <c r="A46" s="11">
        <v>40</v>
      </c>
      <c r="B46" s="30">
        <v>312414205040</v>
      </c>
      <c r="C46" s="42" t="s">
        <v>42</v>
      </c>
      <c r="D46" s="11">
        <v>1</v>
      </c>
      <c r="E46" s="11">
        <f t="shared" si="0"/>
        <v>15</v>
      </c>
      <c r="F46" s="11">
        <f t="shared" si="1"/>
        <v>15</v>
      </c>
      <c r="G46" s="11">
        <f t="shared" si="2"/>
        <v>16</v>
      </c>
      <c r="H46" s="11">
        <f t="shared" si="3"/>
        <v>16</v>
      </c>
      <c r="I46" s="11">
        <f t="shared" si="4"/>
        <v>15</v>
      </c>
      <c r="J46" s="11">
        <f t="shared" si="5"/>
        <v>15</v>
      </c>
      <c r="K46" s="7">
        <v>9</v>
      </c>
      <c r="L46" s="7">
        <v>9</v>
      </c>
      <c r="M46" s="7">
        <v>12</v>
      </c>
      <c r="N46" s="11">
        <f t="shared" si="6"/>
        <v>122</v>
      </c>
      <c r="O46" s="22">
        <f t="shared" si="7"/>
        <v>95.3125</v>
      </c>
      <c r="P46" s="4"/>
    </row>
    <row r="47" spans="1:16">
      <c r="A47" s="11">
        <v>41</v>
      </c>
      <c r="B47" s="30">
        <v>312414205041</v>
      </c>
      <c r="C47" s="42" t="s">
        <v>43</v>
      </c>
      <c r="D47" s="11">
        <v>0</v>
      </c>
      <c r="E47" s="11">
        <f t="shared" si="0"/>
        <v>16</v>
      </c>
      <c r="F47" s="11">
        <f t="shared" si="1"/>
        <v>16</v>
      </c>
      <c r="G47" s="11">
        <f t="shared" si="2"/>
        <v>17</v>
      </c>
      <c r="H47" s="11">
        <f t="shared" si="3"/>
        <v>17</v>
      </c>
      <c r="I47" s="11">
        <f t="shared" si="4"/>
        <v>16</v>
      </c>
      <c r="J47" s="11">
        <f t="shared" si="5"/>
        <v>16</v>
      </c>
      <c r="K47" s="7">
        <v>9</v>
      </c>
      <c r="L47" s="7">
        <v>9</v>
      </c>
      <c r="M47" s="7">
        <v>12</v>
      </c>
      <c r="N47" s="11">
        <f t="shared" si="6"/>
        <v>128</v>
      </c>
      <c r="O47" s="22">
        <f t="shared" si="7"/>
        <v>100</v>
      </c>
      <c r="P47" s="4"/>
    </row>
    <row r="48" spans="1:16">
      <c r="A48" s="11">
        <v>42</v>
      </c>
      <c r="B48" s="30">
        <v>312414205042</v>
      </c>
      <c r="C48" s="42" t="s">
        <v>108</v>
      </c>
      <c r="D48" s="11">
        <v>0</v>
      </c>
      <c r="E48" s="11">
        <f t="shared" si="0"/>
        <v>16</v>
      </c>
      <c r="F48" s="11">
        <f t="shared" si="1"/>
        <v>16</v>
      </c>
      <c r="G48" s="11">
        <f t="shared" si="2"/>
        <v>17</v>
      </c>
      <c r="H48" s="11">
        <f t="shared" si="3"/>
        <v>17</v>
      </c>
      <c r="I48" s="11">
        <f t="shared" si="4"/>
        <v>16</v>
      </c>
      <c r="J48" s="11">
        <f t="shared" si="5"/>
        <v>16</v>
      </c>
      <c r="K48" s="7">
        <v>9</v>
      </c>
      <c r="L48" s="7">
        <v>9</v>
      </c>
      <c r="M48" s="7">
        <v>12</v>
      </c>
      <c r="N48" s="11">
        <f t="shared" si="6"/>
        <v>128</v>
      </c>
      <c r="O48" s="22">
        <f t="shared" si="7"/>
        <v>100</v>
      </c>
      <c r="P48" s="4"/>
    </row>
    <row r="49" spans="1:16">
      <c r="A49" s="11">
        <v>43</v>
      </c>
      <c r="B49" s="30">
        <v>312414205043</v>
      </c>
      <c r="C49" s="42" t="s">
        <v>109</v>
      </c>
      <c r="D49" s="11">
        <v>1</v>
      </c>
      <c r="E49" s="11">
        <f t="shared" si="0"/>
        <v>15</v>
      </c>
      <c r="F49" s="11">
        <f t="shared" si="1"/>
        <v>15</v>
      </c>
      <c r="G49" s="11">
        <f t="shared" si="2"/>
        <v>16</v>
      </c>
      <c r="H49" s="11">
        <f t="shared" si="3"/>
        <v>16</v>
      </c>
      <c r="I49" s="11">
        <f t="shared" si="4"/>
        <v>15</v>
      </c>
      <c r="J49" s="11">
        <f t="shared" si="5"/>
        <v>15</v>
      </c>
      <c r="K49" s="7">
        <v>9</v>
      </c>
      <c r="L49" s="7">
        <v>9</v>
      </c>
      <c r="M49" s="7">
        <v>12</v>
      </c>
      <c r="N49" s="11">
        <f t="shared" si="6"/>
        <v>122</v>
      </c>
      <c r="O49" s="22">
        <f t="shared" si="7"/>
        <v>95.3125</v>
      </c>
      <c r="P49" s="4"/>
    </row>
    <row r="50" spans="1:16">
      <c r="A50" s="11">
        <v>44</v>
      </c>
      <c r="B50" s="30">
        <v>312414205044</v>
      </c>
      <c r="C50" s="42" t="s">
        <v>110</v>
      </c>
      <c r="D50" s="11">
        <v>2</v>
      </c>
      <c r="E50" s="11">
        <f t="shared" si="0"/>
        <v>14</v>
      </c>
      <c r="F50" s="11">
        <f t="shared" si="1"/>
        <v>14</v>
      </c>
      <c r="G50" s="11">
        <f t="shared" si="2"/>
        <v>15</v>
      </c>
      <c r="H50" s="11">
        <f t="shared" si="3"/>
        <v>15</v>
      </c>
      <c r="I50" s="11">
        <f t="shared" si="4"/>
        <v>14</v>
      </c>
      <c r="J50" s="11">
        <f t="shared" si="5"/>
        <v>14</v>
      </c>
      <c r="K50" s="7">
        <v>9</v>
      </c>
      <c r="L50" s="7">
        <v>9</v>
      </c>
      <c r="M50" s="7">
        <v>12</v>
      </c>
      <c r="N50" s="11">
        <f t="shared" si="6"/>
        <v>116</v>
      </c>
      <c r="O50" s="22">
        <f t="shared" si="7"/>
        <v>90.625</v>
      </c>
      <c r="P50" s="4"/>
    </row>
    <row r="51" spans="1:16">
      <c r="A51" s="11">
        <v>45</v>
      </c>
      <c r="B51" s="30">
        <v>312414205045</v>
      </c>
      <c r="C51" s="42" t="s">
        <v>111</v>
      </c>
      <c r="D51" s="11">
        <v>0</v>
      </c>
      <c r="E51" s="11">
        <f t="shared" si="0"/>
        <v>16</v>
      </c>
      <c r="F51" s="11">
        <f t="shared" si="1"/>
        <v>16</v>
      </c>
      <c r="G51" s="11">
        <f t="shared" si="2"/>
        <v>17</v>
      </c>
      <c r="H51" s="11">
        <f t="shared" si="3"/>
        <v>17</v>
      </c>
      <c r="I51" s="11">
        <f t="shared" si="4"/>
        <v>16</v>
      </c>
      <c r="J51" s="11">
        <f t="shared" si="5"/>
        <v>16</v>
      </c>
      <c r="K51" s="7">
        <v>9</v>
      </c>
      <c r="L51" s="7">
        <v>9</v>
      </c>
      <c r="M51" s="7">
        <v>12</v>
      </c>
      <c r="N51" s="11">
        <f t="shared" si="6"/>
        <v>128</v>
      </c>
      <c r="O51" s="22">
        <f t="shared" si="7"/>
        <v>100</v>
      </c>
      <c r="P51" s="4"/>
    </row>
    <row r="52" spans="1:16">
      <c r="A52" s="11">
        <v>46</v>
      </c>
      <c r="B52" s="30">
        <v>312414205046</v>
      </c>
      <c r="C52" s="42" t="s">
        <v>112</v>
      </c>
      <c r="D52" s="11">
        <v>3</v>
      </c>
      <c r="E52" s="11">
        <f t="shared" si="0"/>
        <v>13</v>
      </c>
      <c r="F52" s="11">
        <f t="shared" si="1"/>
        <v>13</v>
      </c>
      <c r="G52" s="11">
        <f t="shared" si="2"/>
        <v>14</v>
      </c>
      <c r="H52" s="11">
        <f t="shared" si="3"/>
        <v>14</v>
      </c>
      <c r="I52" s="11">
        <f t="shared" si="4"/>
        <v>13</v>
      </c>
      <c r="J52" s="11">
        <f t="shared" si="5"/>
        <v>13</v>
      </c>
      <c r="K52" s="7">
        <v>9</v>
      </c>
      <c r="L52" s="7">
        <v>9</v>
      </c>
      <c r="M52" s="7">
        <v>12</v>
      </c>
      <c r="N52" s="11">
        <f t="shared" si="6"/>
        <v>110</v>
      </c>
      <c r="O52" s="22">
        <f t="shared" si="7"/>
        <v>85.9375</v>
      </c>
      <c r="P52" s="4"/>
    </row>
    <row r="53" spans="1:16">
      <c r="A53" s="11">
        <v>47</v>
      </c>
      <c r="B53" s="30">
        <v>312414205047</v>
      </c>
      <c r="C53" s="42" t="s">
        <v>49</v>
      </c>
      <c r="D53" s="11">
        <v>1</v>
      </c>
      <c r="E53" s="11">
        <f t="shared" si="0"/>
        <v>15</v>
      </c>
      <c r="F53" s="11">
        <f t="shared" si="1"/>
        <v>15</v>
      </c>
      <c r="G53" s="11">
        <f t="shared" si="2"/>
        <v>16</v>
      </c>
      <c r="H53" s="11">
        <f t="shared" si="3"/>
        <v>16</v>
      </c>
      <c r="I53" s="11">
        <f t="shared" si="4"/>
        <v>15</v>
      </c>
      <c r="J53" s="11">
        <f t="shared" si="5"/>
        <v>15</v>
      </c>
      <c r="K53" s="7">
        <v>9</v>
      </c>
      <c r="L53" s="7">
        <v>9</v>
      </c>
      <c r="M53" s="7">
        <v>12</v>
      </c>
      <c r="N53" s="11">
        <f t="shared" si="6"/>
        <v>122</v>
      </c>
      <c r="O53" s="22">
        <f t="shared" si="7"/>
        <v>95.3125</v>
      </c>
      <c r="P53" s="4"/>
    </row>
    <row r="54" spans="1:16">
      <c r="A54" s="11">
        <v>48</v>
      </c>
      <c r="B54" s="30">
        <v>312414205048</v>
      </c>
      <c r="C54" s="42" t="s">
        <v>50</v>
      </c>
      <c r="D54" s="11">
        <v>1</v>
      </c>
      <c r="E54" s="11">
        <f t="shared" si="0"/>
        <v>15</v>
      </c>
      <c r="F54" s="11">
        <f t="shared" si="1"/>
        <v>15</v>
      </c>
      <c r="G54" s="11">
        <f t="shared" si="2"/>
        <v>16</v>
      </c>
      <c r="H54" s="11">
        <f t="shared" si="3"/>
        <v>16</v>
      </c>
      <c r="I54" s="11">
        <f t="shared" si="4"/>
        <v>15</v>
      </c>
      <c r="J54" s="11">
        <f t="shared" si="5"/>
        <v>15</v>
      </c>
      <c r="K54" s="7">
        <v>9</v>
      </c>
      <c r="L54" s="7">
        <v>9</v>
      </c>
      <c r="M54" s="7">
        <v>12</v>
      </c>
      <c r="N54" s="11">
        <f t="shared" si="6"/>
        <v>122</v>
      </c>
      <c r="O54" s="22">
        <f t="shared" si="7"/>
        <v>95.3125</v>
      </c>
      <c r="P54" s="4"/>
    </row>
    <row r="55" spans="1:16">
      <c r="A55" s="11">
        <v>49</v>
      </c>
      <c r="B55" s="30">
        <v>312414205049</v>
      </c>
      <c r="C55" s="42" t="s">
        <v>113</v>
      </c>
      <c r="D55" s="11">
        <v>1</v>
      </c>
      <c r="E55" s="11">
        <f t="shared" si="0"/>
        <v>15</v>
      </c>
      <c r="F55" s="11">
        <f t="shared" si="1"/>
        <v>15</v>
      </c>
      <c r="G55" s="11">
        <f t="shared" si="2"/>
        <v>16</v>
      </c>
      <c r="H55" s="11">
        <f t="shared" si="3"/>
        <v>16</v>
      </c>
      <c r="I55" s="11">
        <f t="shared" si="4"/>
        <v>15</v>
      </c>
      <c r="J55" s="11">
        <f t="shared" si="5"/>
        <v>15</v>
      </c>
      <c r="K55" s="7">
        <v>9</v>
      </c>
      <c r="L55" s="7">
        <v>9</v>
      </c>
      <c r="M55" s="7">
        <v>12</v>
      </c>
      <c r="N55" s="11">
        <f t="shared" si="6"/>
        <v>122</v>
      </c>
      <c r="O55" s="22">
        <f t="shared" si="7"/>
        <v>95.3125</v>
      </c>
      <c r="P55" s="4"/>
    </row>
    <row r="56" spans="1:16">
      <c r="A56" s="11">
        <v>50</v>
      </c>
      <c r="B56" s="30">
        <v>312414205050</v>
      </c>
      <c r="C56" s="42" t="s">
        <v>52</v>
      </c>
      <c r="D56" s="11">
        <v>1</v>
      </c>
      <c r="E56" s="11">
        <f t="shared" si="0"/>
        <v>15</v>
      </c>
      <c r="F56" s="11">
        <f t="shared" si="1"/>
        <v>15</v>
      </c>
      <c r="G56" s="11">
        <f t="shared" si="2"/>
        <v>16</v>
      </c>
      <c r="H56" s="11">
        <f t="shared" si="3"/>
        <v>16</v>
      </c>
      <c r="I56" s="11">
        <f t="shared" si="4"/>
        <v>15</v>
      </c>
      <c r="J56" s="11">
        <f t="shared" si="5"/>
        <v>15</v>
      </c>
      <c r="K56" s="7">
        <v>9</v>
      </c>
      <c r="L56" s="7">
        <v>9</v>
      </c>
      <c r="M56" s="7">
        <v>12</v>
      </c>
      <c r="N56" s="11">
        <f t="shared" si="6"/>
        <v>122</v>
      </c>
      <c r="O56" s="22">
        <f t="shared" si="7"/>
        <v>95.3125</v>
      </c>
      <c r="P56" s="4"/>
    </row>
    <row r="57" spans="1:16">
      <c r="A57" s="11">
        <v>51</v>
      </c>
      <c r="B57" s="30">
        <v>312414205051</v>
      </c>
      <c r="C57" s="42" t="s">
        <v>53</v>
      </c>
      <c r="D57" s="11">
        <v>1</v>
      </c>
      <c r="E57" s="11">
        <f t="shared" si="0"/>
        <v>15</v>
      </c>
      <c r="F57" s="11">
        <f t="shared" si="1"/>
        <v>15</v>
      </c>
      <c r="G57" s="11">
        <f t="shared" si="2"/>
        <v>16</v>
      </c>
      <c r="H57" s="11">
        <f t="shared" si="3"/>
        <v>16</v>
      </c>
      <c r="I57" s="11">
        <f t="shared" si="4"/>
        <v>15</v>
      </c>
      <c r="J57" s="11">
        <f t="shared" si="5"/>
        <v>15</v>
      </c>
      <c r="K57" s="7">
        <v>9</v>
      </c>
      <c r="L57" s="7">
        <v>9</v>
      </c>
      <c r="M57" s="7">
        <v>12</v>
      </c>
      <c r="N57" s="11">
        <f t="shared" si="6"/>
        <v>122</v>
      </c>
      <c r="O57" s="22">
        <f t="shared" si="7"/>
        <v>95.3125</v>
      </c>
      <c r="P57" s="4"/>
    </row>
    <row r="58" spans="1:16">
      <c r="A58" s="11">
        <v>52</v>
      </c>
      <c r="B58" s="30">
        <v>312414205053</v>
      </c>
      <c r="C58" s="42" t="s">
        <v>54</v>
      </c>
      <c r="D58" s="11">
        <v>1</v>
      </c>
      <c r="E58" s="11">
        <f t="shared" si="0"/>
        <v>15</v>
      </c>
      <c r="F58" s="11">
        <f t="shared" si="1"/>
        <v>15</v>
      </c>
      <c r="G58" s="11">
        <f t="shared" si="2"/>
        <v>16</v>
      </c>
      <c r="H58" s="11">
        <f t="shared" si="3"/>
        <v>16</v>
      </c>
      <c r="I58" s="11">
        <f t="shared" si="4"/>
        <v>15</v>
      </c>
      <c r="J58" s="11">
        <f t="shared" si="5"/>
        <v>15</v>
      </c>
      <c r="K58" s="7">
        <v>9</v>
      </c>
      <c r="L58" s="7">
        <v>9</v>
      </c>
      <c r="M58" s="7">
        <v>12</v>
      </c>
      <c r="N58" s="11">
        <f t="shared" si="6"/>
        <v>122</v>
      </c>
      <c r="O58" s="22">
        <f t="shared" si="7"/>
        <v>95.3125</v>
      </c>
      <c r="P58" s="4"/>
    </row>
    <row r="59" spans="1:16">
      <c r="A59" s="11">
        <v>53</v>
      </c>
      <c r="B59" s="30">
        <v>312414205054</v>
      </c>
      <c r="C59" s="42" t="s">
        <v>55</v>
      </c>
      <c r="D59" s="11">
        <v>0</v>
      </c>
      <c r="E59" s="11">
        <f t="shared" si="0"/>
        <v>16</v>
      </c>
      <c r="F59" s="11">
        <f t="shared" si="1"/>
        <v>16</v>
      </c>
      <c r="G59" s="11">
        <f t="shared" si="2"/>
        <v>17</v>
      </c>
      <c r="H59" s="11">
        <f t="shared" si="3"/>
        <v>17</v>
      </c>
      <c r="I59" s="11">
        <f t="shared" si="4"/>
        <v>16</v>
      </c>
      <c r="J59" s="11">
        <f t="shared" si="5"/>
        <v>16</v>
      </c>
      <c r="K59" s="7">
        <v>9</v>
      </c>
      <c r="L59" s="7">
        <v>9</v>
      </c>
      <c r="M59" s="7">
        <v>12</v>
      </c>
      <c r="N59" s="11">
        <f t="shared" si="6"/>
        <v>128</v>
      </c>
      <c r="O59" s="22">
        <f t="shared" si="7"/>
        <v>100</v>
      </c>
      <c r="P59" s="4"/>
    </row>
    <row r="60" spans="1:16">
      <c r="A60" s="11">
        <v>54</v>
      </c>
      <c r="B60" s="30">
        <v>312414205055</v>
      </c>
      <c r="C60" s="42" t="s">
        <v>56</v>
      </c>
      <c r="D60" s="11">
        <v>0</v>
      </c>
      <c r="E60" s="11">
        <f t="shared" si="0"/>
        <v>16</v>
      </c>
      <c r="F60" s="11">
        <f t="shared" si="1"/>
        <v>16</v>
      </c>
      <c r="G60" s="11">
        <f t="shared" si="2"/>
        <v>17</v>
      </c>
      <c r="H60" s="11">
        <f t="shared" si="3"/>
        <v>17</v>
      </c>
      <c r="I60" s="11">
        <f t="shared" si="4"/>
        <v>16</v>
      </c>
      <c r="J60" s="11">
        <f t="shared" si="5"/>
        <v>16</v>
      </c>
      <c r="K60" s="7">
        <v>9</v>
      </c>
      <c r="L60" s="7">
        <v>9</v>
      </c>
      <c r="M60" s="7">
        <v>12</v>
      </c>
      <c r="N60" s="11">
        <f t="shared" si="6"/>
        <v>128</v>
      </c>
      <c r="O60" s="22">
        <f t="shared" si="7"/>
        <v>100</v>
      </c>
      <c r="P60" s="4"/>
    </row>
    <row r="61" spans="1:16">
      <c r="A61" s="11">
        <v>55</v>
      </c>
      <c r="B61" s="30">
        <v>312414205056</v>
      </c>
      <c r="C61" s="42" t="s">
        <v>114</v>
      </c>
      <c r="D61" s="11">
        <v>2</v>
      </c>
      <c r="E61" s="11">
        <f t="shared" si="0"/>
        <v>14</v>
      </c>
      <c r="F61" s="11">
        <f t="shared" si="1"/>
        <v>14</v>
      </c>
      <c r="G61" s="11">
        <f t="shared" si="2"/>
        <v>15</v>
      </c>
      <c r="H61" s="11">
        <f t="shared" si="3"/>
        <v>15</v>
      </c>
      <c r="I61" s="11">
        <f t="shared" si="4"/>
        <v>14</v>
      </c>
      <c r="J61" s="11">
        <f t="shared" si="5"/>
        <v>14</v>
      </c>
      <c r="K61" s="7">
        <v>9</v>
      </c>
      <c r="L61" s="7">
        <v>9</v>
      </c>
      <c r="M61" s="7">
        <v>12</v>
      </c>
      <c r="N61" s="11">
        <f t="shared" si="6"/>
        <v>116</v>
      </c>
      <c r="O61" s="22">
        <f t="shared" si="7"/>
        <v>90.625</v>
      </c>
      <c r="P61" s="4"/>
    </row>
    <row r="62" spans="1:16">
      <c r="A62" s="11">
        <v>56</v>
      </c>
      <c r="B62" s="30">
        <v>312414205057</v>
      </c>
      <c r="C62" s="42" t="s">
        <v>58</v>
      </c>
      <c r="D62" s="11">
        <v>2</v>
      </c>
      <c r="E62" s="11">
        <f t="shared" si="0"/>
        <v>14</v>
      </c>
      <c r="F62" s="11">
        <f t="shared" si="1"/>
        <v>14</v>
      </c>
      <c r="G62" s="11">
        <f t="shared" si="2"/>
        <v>15</v>
      </c>
      <c r="H62" s="11">
        <f t="shared" si="3"/>
        <v>15</v>
      </c>
      <c r="I62" s="11">
        <f t="shared" si="4"/>
        <v>14</v>
      </c>
      <c r="J62" s="11">
        <f t="shared" si="5"/>
        <v>14</v>
      </c>
      <c r="K62" s="7">
        <v>9</v>
      </c>
      <c r="L62" s="7">
        <v>9</v>
      </c>
      <c r="M62" s="7">
        <v>12</v>
      </c>
      <c r="N62" s="11">
        <f t="shared" si="6"/>
        <v>116</v>
      </c>
      <c r="O62" s="22">
        <f t="shared" si="7"/>
        <v>90.625</v>
      </c>
      <c r="P62" s="4"/>
    </row>
    <row r="63" spans="1:16">
      <c r="A63" s="11">
        <v>57</v>
      </c>
      <c r="B63" s="30">
        <v>312414205058</v>
      </c>
      <c r="C63" s="42" t="s">
        <v>59</v>
      </c>
      <c r="D63" s="11">
        <v>0</v>
      </c>
      <c r="E63" s="11">
        <f t="shared" si="0"/>
        <v>16</v>
      </c>
      <c r="F63" s="11">
        <f t="shared" si="1"/>
        <v>16</v>
      </c>
      <c r="G63" s="11">
        <f t="shared" si="2"/>
        <v>17</v>
      </c>
      <c r="H63" s="11">
        <f t="shared" si="3"/>
        <v>17</v>
      </c>
      <c r="I63" s="11">
        <f t="shared" si="4"/>
        <v>16</v>
      </c>
      <c r="J63" s="11">
        <f t="shared" si="5"/>
        <v>16</v>
      </c>
      <c r="K63" s="7">
        <v>9</v>
      </c>
      <c r="L63" s="7">
        <v>9</v>
      </c>
      <c r="M63" s="7">
        <v>12</v>
      </c>
      <c r="N63" s="11">
        <f t="shared" si="6"/>
        <v>128</v>
      </c>
      <c r="O63" s="22">
        <f t="shared" si="7"/>
        <v>100</v>
      </c>
      <c r="P63" s="4"/>
    </row>
    <row r="64" spans="1:16">
      <c r="A64" s="11">
        <v>58</v>
      </c>
      <c r="B64" s="30">
        <v>312414205059</v>
      </c>
      <c r="C64" s="42" t="s">
        <v>115</v>
      </c>
      <c r="D64" s="11">
        <v>0</v>
      </c>
      <c r="E64" s="11">
        <f t="shared" si="0"/>
        <v>16</v>
      </c>
      <c r="F64" s="11">
        <f t="shared" si="1"/>
        <v>16</v>
      </c>
      <c r="G64" s="11">
        <f t="shared" si="2"/>
        <v>17</v>
      </c>
      <c r="H64" s="11">
        <f t="shared" si="3"/>
        <v>17</v>
      </c>
      <c r="I64" s="11">
        <f t="shared" si="4"/>
        <v>16</v>
      </c>
      <c r="J64" s="11">
        <f t="shared" si="5"/>
        <v>16</v>
      </c>
      <c r="K64" s="7">
        <v>9</v>
      </c>
      <c r="L64" s="7">
        <v>9</v>
      </c>
      <c r="M64" s="7">
        <v>12</v>
      </c>
      <c r="N64" s="11">
        <f t="shared" si="6"/>
        <v>128</v>
      </c>
      <c r="O64" s="22">
        <f t="shared" si="7"/>
        <v>100</v>
      </c>
      <c r="P64" s="4"/>
    </row>
    <row r="65" spans="1:16">
      <c r="A65" s="11">
        <v>59</v>
      </c>
      <c r="B65" s="30">
        <v>312414205060</v>
      </c>
      <c r="C65" s="42" t="s">
        <v>116</v>
      </c>
      <c r="D65" s="11">
        <v>2</v>
      </c>
      <c r="E65" s="11">
        <f t="shared" si="0"/>
        <v>14</v>
      </c>
      <c r="F65" s="11">
        <f t="shared" si="1"/>
        <v>14</v>
      </c>
      <c r="G65" s="11">
        <f t="shared" si="2"/>
        <v>15</v>
      </c>
      <c r="H65" s="11">
        <f t="shared" si="3"/>
        <v>15</v>
      </c>
      <c r="I65" s="11">
        <f t="shared" si="4"/>
        <v>14</v>
      </c>
      <c r="J65" s="11">
        <f t="shared" si="5"/>
        <v>14</v>
      </c>
      <c r="K65" s="7">
        <v>9</v>
      </c>
      <c r="L65" s="7">
        <v>9</v>
      </c>
      <c r="M65" s="7">
        <v>12</v>
      </c>
      <c r="N65" s="11">
        <f t="shared" si="6"/>
        <v>116</v>
      </c>
      <c r="O65" s="22">
        <f t="shared" si="7"/>
        <v>90.625</v>
      </c>
      <c r="P65" s="4"/>
    </row>
    <row r="66" spans="1:16">
      <c r="A66" s="11">
        <v>60</v>
      </c>
      <c r="B66" s="30">
        <v>312414205061</v>
      </c>
      <c r="C66" s="42" t="s">
        <v>62</v>
      </c>
      <c r="D66" s="11">
        <v>1</v>
      </c>
      <c r="E66" s="11">
        <f t="shared" si="0"/>
        <v>15</v>
      </c>
      <c r="F66" s="11">
        <f t="shared" si="1"/>
        <v>15</v>
      </c>
      <c r="G66" s="11">
        <f t="shared" si="2"/>
        <v>16</v>
      </c>
      <c r="H66" s="11">
        <f t="shared" si="3"/>
        <v>16</v>
      </c>
      <c r="I66" s="11">
        <f t="shared" si="4"/>
        <v>15</v>
      </c>
      <c r="J66" s="11">
        <f t="shared" si="5"/>
        <v>15</v>
      </c>
      <c r="K66" s="7">
        <v>9</v>
      </c>
      <c r="L66" s="7">
        <v>9</v>
      </c>
      <c r="M66" s="7">
        <v>12</v>
      </c>
      <c r="N66" s="11">
        <f t="shared" si="6"/>
        <v>122</v>
      </c>
      <c r="O66" s="22">
        <f t="shared" si="7"/>
        <v>95.3125</v>
      </c>
      <c r="P66" s="4"/>
    </row>
    <row r="67" spans="1:16">
      <c r="A67" s="11">
        <v>61</v>
      </c>
      <c r="B67" s="30">
        <v>312414205062</v>
      </c>
      <c r="C67" s="42" t="s">
        <v>117</v>
      </c>
      <c r="D67" s="11">
        <v>0</v>
      </c>
      <c r="E67" s="11">
        <f t="shared" si="0"/>
        <v>16</v>
      </c>
      <c r="F67" s="11">
        <f t="shared" si="1"/>
        <v>16</v>
      </c>
      <c r="G67" s="11">
        <f t="shared" si="2"/>
        <v>17</v>
      </c>
      <c r="H67" s="11">
        <f t="shared" si="3"/>
        <v>17</v>
      </c>
      <c r="I67" s="11">
        <f t="shared" si="4"/>
        <v>16</v>
      </c>
      <c r="J67" s="11">
        <f t="shared" si="5"/>
        <v>16</v>
      </c>
      <c r="K67" s="7">
        <v>9</v>
      </c>
      <c r="L67" s="7">
        <v>9</v>
      </c>
      <c r="M67" s="7">
        <v>12</v>
      </c>
      <c r="N67" s="11">
        <f t="shared" si="6"/>
        <v>128</v>
      </c>
      <c r="O67" s="22">
        <f t="shared" si="7"/>
        <v>100</v>
      </c>
      <c r="P67" s="4"/>
    </row>
  </sheetData>
  <mergeCells count="4">
    <mergeCell ref="A1:P1"/>
    <mergeCell ref="A2:P2"/>
    <mergeCell ref="A3:P3"/>
    <mergeCell ref="A5:D5"/>
  </mergeCells>
  <pageMargins left="0.1875" right="0.125" top="0.41666666666666669" bottom="0.28125" header="0.3" footer="0.3"/>
  <pageSetup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0"/>
  <sheetViews>
    <sheetView view="pageLayout" topLeftCell="A3" workbookViewId="0">
      <selection activeCell="P6" sqref="P6:P67"/>
    </sheetView>
  </sheetViews>
  <sheetFormatPr defaultRowHeight="15"/>
  <cols>
    <col min="1" max="1" width="6" customWidth="1"/>
    <col min="2" max="2" width="13.140625" customWidth="1"/>
    <col min="3" max="3" width="21.7109375" customWidth="1"/>
    <col min="4" max="4" width="5.42578125" customWidth="1"/>
    <col min="5" max="5" width="7.28515625" customWidth="1"/>
    <col min="6" max="6" width="6.42578125" customWidth="1"/>
    <col min="7" max="7" width="7.42578125" customWidth="1"/>
    <col min="8" max="8" width="7.140625" customWidth="1"/>
    <col min="9" max="9" width="7" customWidth="1"/>
    <col min="10" max="10" width="7.85546875" customWidth="1"/>
    <col min="11" max="11" width="7" customWidth="1"/>
    <col min="12" max="12" width="7.5703125" customWidth="1"/>
    <col min="13" max="13" width="6.5703125" customWidth="1"/>
    <col min="14" max="14" width="5.42578125" customWidth="1"/>
    <col min="15" max="15" width="6.42578125" customWidth="1"/>
    <col min="16" max="16" width="6.5703125" customWidth="1"/>
    <col min="17" max="17" width="6.28515625" style="46" customWidth="1"/>
    <col min="18" max="18" width="6.85546875" customWidth="1"/>
  </cols>
  <sheetData>
    <row r="1" spans="1:18" ht="25.5">
      <c r="A1" s="74" t="s">
        <v>78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</row>
    <row r="2" spans="1:18" ht="22.5">
      <c r="A2" s="76" t="s">
        <v>157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</row>
    <row r="3" spans="1:18" ht="22.5">
      <c r="A3" s="76" t="s">
        <v>146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</row>
    <row r="4" spans="1:18" ht="48">
      <c r="A4" s="43" t="s">
        <v>158</v>
      </c>
      <c r="B4" s="47" t="s">
        <v>1</v>
      </c>
      <c r="C4" s="43" t="s">
        <v>2</v>
      </c>
      <c r="D4" s="55" t="s">
        <v>67</v>
      </c>
      <c r="E4" s="44" t="s">
        <v>154</v>
      </c>
      <c r="F4" s="44" t="s">
        <v>153</v>
      </c>
      <c r="G4" s="44" t="s">
        <v>160</v>
      </c>
      <c r="H4" s="44" t="s">
        <v>159</v>
      </c>
      <c r="I4" s="44" t="s">
        <v>150</v>
      </c>
      <c r="J4" s="44" t="s">
        <v>149</v>
      </c>
      <c r="K4" s="44" t="s">
        <v>148</v>
      </c>
      <c r="L4" s="44" t="s">
        <v>155</v>
      </c>
      <c r="M4" s="44" t="s">
        <v>156</v>
      </c>
      <c r="N4" s="44" t="s">
        <v>136</v>
      </c>
      <c r="O4" s="56" t="s">
        <v>162</v>
      </c>
      <c r="P4" s="56" t="s">
        <v>161</v>
      </c>
      <c r="Q4" s="57" t="s">
        <v>163</v>
      </c>
      <c r="R4" s="58" t="s">
        <v>94</v>
      </c>
    </row>
    <row r="5" spans="1:18">
      <c r="A5" s="67" t="s">
        <v>70</v>
      </c>
      <c r="B5" s="67"/>
      <c r="C5" s="67"/>
      <c r="D5" s="67"/>
      <c r="E5" s="7">
        <v>21</v>
      </c>
      <c r="F5" s="7">
        <v>21</v>
      </c>
      <c r="G5" s="7">
        <v>21</v>
      </c>
      <c r="H5" s="7">
        <v>21</v>
      </c>
      <c r="I5" s="7">
        <v>21</v>
      </c>
      <c r="J5" s="7">
        <v>21</v>
      </c>
      <c r="K5" s="7">
        <v>15</v>
      </c>
      <c r="L5" s="7">
        <v>15</v>
      </c>
      <c r="M5" s="7">
        <v>20</v>
      </c>
      <c r="N5" s="7">
        <f>SUM(E5:M5)</f>
        <v>176</v>
      </c>
      <c r="O5" s="29">
        <v>100</v>
      </c>
      <c r="P5" s="29">
        <v>100</v>
      </c>
      <c r="Q5" s="48">
        <f>('sem 6-1'!N5+'Sem6-2'!N5)/(128+176)*100</f>
        <v>100</v>
      </c>
      <c r="R5" s="4"/>
    </row>
    <row r="6" spans="1:18">
      <c r="A6" s="11">
        <v>1</v>
      </c>
      <c r="B6" s="30">
        <v>312414205001</v>
      </c>
      <c r="C6" s="51" t="s">
        <v>96</v>
      </c>
      <c r="D6" s="11">
        <v>2</v>
      </c>
      <c r="E6" s="11">
        <f>21-D6</f>
        <v>19</v>
      </c>
      <c r="F6" s="11">
        <f>21-D6</f>
        <v>19</v>
      </c>
      <c r="G6" s="11">
        <f>21-D6</f>
        <v>19</v>
      </c>
      <c r="H6" s="11">
        <f>21-D6</f>
        <v>19</v>
      </c>
      <c r="I6" s="11">
        <f>21-D6</f>
        <v>19</v>
      </c>
      <c r="J6" s="11">
        <f>21-D6</f>
        <v>19</v>
      </c>
      <c r="K6" s="7">
        <v>15</v>
      </c>
      <c r="L6" s="7">
        <v>15</v>
      </c>
      <c r="M6" s="7">
        <v>20</v>
      </c>
      <c r="N6" s="11">
        <f>SUM(E6:M6)</f>
        <v>164</v>
      </c>
      <c r="O6" s="22">
        <f>'sem 6-1'!O6</f>
        <v>95.3125</v>
      </c>
      <c r="P6" s="22">
        <f t="shared" ref="P6:P35" si="0">N6/176*100</f>
        <v>93.181818181818173</v>
      </c>
      <c r="Q6" s="48">
        <f>('sem 6-1'!N6+'Sem6-2'!N6)/(128+176)*100</f>
        <v>94.078947368421055</v>
      </c>
      <c r="R6" s="4"/>
    </row>
    <row r="7" spans="1:18">
      <c r="A7" s="11">
        <v>2</v>
      </c>
      <c r="B7" s="30">
        <v>312414205002</v>
      </c>
      <c r="C7" s="51" t="s">
        <v>4</v>
      </c>
      <c r="D7" s="11">
        <v>2</v>
      </c>
      <c r="E7" s="11">
        <f t="shared" ref="E7:E67" si="1">21-D7</f>
        <v>19</v>
      </c>
      <c r="F7" s="11">
        <f t="shared" ref="F7:F67" si="2">21-D7</f>
        <v>19</v>
      </c>
      <c r="G7" s="11">
        <f t="shared" ref="G7:G67" si="3">21-D7</f>
        <v>19</v>
      </c>
      <c r="H7" s="11">
        <f t="shared" ref="H7:H67" si="4">21-D7</f>
        <v>19</v>
      </c>
      <c r="I7" s="11">
        <f t="shared" ref="I7:I67" si="5">21-D7</f>
        <v>19</v>
      </c>
      <c r="J7" s="11">
        <f t="shared" ref="J7:J67" si="6">21-D7</f>
        <v>19</v>
      </c>
      <c r="K7" s="7">
        <v>15</v>
      </c>
      <c r="L7" s="7">
        <v>15</v>
      </c>
      <c r="M7" s="7">
        <v>20</v>
      </c>
      <c r="N7" s="11">
        <f t="shared" ref="N7:N67" si="7">SUM(E7:M7)</f>
        <v>164</v>
      </c>
      <c r="O7" s="22">
        <f>'sem 6-1'!O7</f>
        <v>100</v>
      </c>
      <c r="P7" s="22">
        <f t="shared" si="0"/>
        <v>93.181818181818173</v>
      </c>
      <c r="Q7" s="48">
        <f>('sem 6-1'!N7+'Sem6-2'!N7)/(128+176)*100</f>
        <v>96.05263157894737</v>
      </c>
      <c r="R7" s="4"/>
    </row>
    <row r="8" spans="1:18">
      <c r="A8" s="11">
        <v>3</v>
      </c>
      <c r="B8" s="30">
        <v>312414205003</v>
      </c>
      <c r="C8" s="51" t="s">
        <v>97</v>
      </c>
      <c r="D8" s="11">
        <v>0</v>
      </c>
      <c r="E8" s="11">
        <f t="shared" si="1"/>
        <v>21</v>
      </c>
      <c r="F8" s="11">
        <f t="shared" si="2"/>
        <v>21</v>
      </c>
      <c r="G8" s="11">
        <f t="shared" si="3"/>
        <v>21</v>
      </c>
      <c r="H8" s="11">
        <f t="shared" si="4"/>
        <v>21</v>
      </c>
      <c r="I8" s="11">
        <f t="shared" si="5"/>
        <v>21</v>
      </c>
      <c r="J8" s="11">
        <f t="shared" si="6"/>
        <v>21</v>
      </c>
      <c r="K8" s="7">
        <v>15</v>
      </c>
      <c r="L8" s="7">
        <v>15</v>
      </c>
      <c r="M8" s="7">
        <v>20</v>
      </c>
      <c r="N8" s="11">
        <f t="shared" si="7"/>
        <v>176</v>
      </c>
      <c r="O8" s="22">
        <f>'sem 6-1'!O8</f>
        <v>90.625</v>
      </c>
      <c r="P8" s="22">
        <f t="shared" si="0"/>
        <v>100</v>
      </c>
      <c r="Q8" s="48">
        <f>('sem 6-1'!N8+'Sem6-2'!N8)/(128+176)*100</f>
        <v>96.05263157894737</v>
      </c>
      <c r="R8" s="4"/>
    </row>
    <row r="9" spans="1:18">
      <c r="A9" s="11">
        <v>4</v>
      </c>
      <c r="B9" s="30">
        <v>312414205004</v>
      </c>
      <c r="C9" s="51" t="s">
        <v>98</v>
      </c>
      <c r="D9" s="11">
        <v>0</v>
      </c>
      <c r="E9" s="11">
        <f t="shared" si="1"/>
        <v>21</v>
      </c>
      <c r="F9" s="11">
        <f t="shared" si="2"/>
        <v>21</v>
      </c>
      <c r="G9" s="11">
        <f t="shared" si="3"/>
        <v>21</v>
      </c>
      <c r="H9" s="11">
        <f t="shared" si="4"/>
        <v>21</v>
      </c>
      <c r="I9" s="11">
        <f t="shared" si="5"/>
        <v>21</v>
      </c>
      <c r="J9" s="11">
        <f t="shared" si="6"/>
        <v>21</v>
      </c>
      <c r="K9" s="7">
        <v>15</v>
      </c>
      <c r="L9" s="7">
        <v>15</v>
      </c>
      <c r="M9" s="7">
        <v>20</v>
      </c>
      <c r="N9" s="11">
        <f t="shared" si="7"/>
        <v>176</v>
      </c>
      <c r="O9" s="22">
        <f>'sem 6-1'!O9</f>
        <v>100</v>
      </c>
      <c r="P9" s="22">
        <f t="shared" si="0"/>
        <v>100</v>
      </c>
      <c r="Q9" s="48">
        <f>('sem 6-1'!N9+'Sem6-2'!N9)/(128+176)*100</f>
        <v>100</v>
      </c>
      <c r="R9" s="4"/>
    </row>
    <row r="10" spans="1:18">
      <c r="A10" s="11">
        <v>5</v>
      </c>
      <c r="B10" s="30">
        <v>312414205005</v>
      </c>
      <c r="C10" s="51" t="s">
        <v>7</v>
      </c>
      <c r="D10" s="11">
        <v>1</v>
      </c>
      <c r="E10" s="11">
        <f t="shared" si="1"/>
        <v>20</v>
      </c>
      <c r="F10" s="11">
        <f t="shared" si="2"/>
        <v>20</v>
      </c>
      <c r="G10" s="11">
        <f t="shared" si="3"/>
        <v>20</v>
      </c>
      <c r="H10" s="11">
        <f t="shared" si="4"/>
        <v>20</v>
      </c>
      <c r="I10" s="11">
        <f t="shared" si="5"/>
        <v>20</v>
      </c>
      <c r="J10" s="11">
        <f t="shared" si="6"/>
        <v>20</v>
      </c>
      <c r="K10" s="7">
        <v>15</v>
      </c>
      <c r="L10" s="7">
        <v>15</v>
      </c>
      <c r="M10" s="7">
        <v>20</v>
      </c>
      <c r="N10" s="11">
        <f t="shared" si="7"/>
        <v>170</v>
      </c>
      <c r="O10" s="22">
        <f>'sem 6-1'!O10</f>
        <v>90.625</v>
      </c>
      <c r="P10" s="22">
        <f t="shared" si="0"/>
        <v>96.590909090909093</v>
      </c>
      <c r="Q10" s="48">
        <f>('sem 6-1'!N10+'Sem6-2'!N10)/(128+176)*100</f>
        <v>94.078947368421055</v>
      </c>
      <c r="R10" s="4"/>
    </row>
    <row r="11" spans="1:18">
      <c r="A11" s="11">
        <v>6</v>
      </c>
      <c r="B11" s="30">
        <v>312414205006</v>
      </c>
      <c r="C11" s="51" t="s">
        <v>8</v>
      </c>
      <c r="D11" s="11">
        <v>1</v>
      </c>
      <c r="E11" s="11">
        <f t="shared" si="1"/>
        <v>20</v>
      </c>
      <c r="F11" s="11">
        <f t="shared" si="2"/>
        <v>20</v>
      </c>
      <c r="G11" s="11">
        <f t="shared" si="3"/>
        <v>20</v>
      </c>
      <c r="H11" s="11">
        <f t="shared" si="4"/>
        <v>20</v>
      </c>
      <c r="I11" s="11">
        <f t="shared" si="5"/>
        <v>20</v>
      </c>
      <c r="J11" s="11">
        <f t="shared" si="6"/>
        <v>20</v>
      </c>
      <c r="K11" s="7">
        <v>15</v>
      </c>
      <c r="L11" s="7">
        <v>15</v>
      </c>
      <c r="M11" s="7">
        <v>20</v>
      </c>
      <c r="N11" s="11">
        <f t="shared" si="7"/>
        <v>170</v>
      </c>
      <c r="O11" s="22">
        <f>'sem 6-1'!O11</f>
        <v>100</v>
      </c>
      <c r="P11" s="22">
        <f t="shared" si="0"/>
        <v>96.590909090909093</v>
      </c>
      <c r="Q11" s="48">
        <f>('sem 6-1'!N11+'Sem6-2'!N11)/(128+176)*100</f>
        <v>98.026315789473685</v>
      </c>
      <c r="R11" s="4"/>
    </row>
    <row r="12" spans="1:18">
      <c r="A12" s="11">
        <v>7</v>
      </c>
      <c r="B12" s="30">
        <v>312414205007</v>
      </c>
      <c r="C12" s="51" t="s">
        <v>99</v>
      </c>
      <c r="D12" s="11">
        <v>2</v>
      </c>
      <c r="E12" s="11">
        <f t="shared" si="1"/>
        <v>19</v>
      </c>
      <c r="F12" s="11">
        <f t="shared" si="2"/>
        <v>19</v>
      </c>
      <c r="G12" s="11">
        <f t="shared" si="3"/>
        <v>19</v>
      </c>
      <c r="H12" s="11">
        <f t="shared" si="4"/>
        <v>19</v>
      </c>
      <c r="I12" s="11">
        <f t="shared" si="5"/>
        <v>19</v>
      </c>
      <c r="J12" s="11">
        <f t="shared" si="6"/>
        <v>19</v>
      </c>
      <c r="K12" s="7">
        <v>15</v>
      </c>
      <c r="L12" s="7">
        <v>15</v>
      </c>
      <c r="M12" s="7">
        <v>20</v>
      </c>
      <c r="N12" s="11">
        <f t="shared" si="7"/>
        <v>164</v>
      </c>
      <c r="O12" s="22">
        <f>'sem 6-1'!O12</f>
        <v>100</v>
      </c>
      <c r="P12" s="22">
        <f t="shared" si="0"/>
        <v>93.181818181818173</v>
      </c>
      <c r="Q12" s="48">
        <f>('sem 6-1'!N12+'Sem6-2'!N12)/(128+176)*100</f>
        <v>96.05263157894737</v>
      </c>
      <c r="R12" s="4"/>
    </row>
    <row r="13" spans="1:18">
      <c r="A13" s="11">
        <v>8</v>
      </c>
      <c r="B13" s="30">
        <v>312414205008</v>
      </c>
      <c r="C13" s="51" t="s">
        <v>100</v>
      </c>
      <c r="D13" s="11">
        <v>0</v>
      </c>
      <c r="E13" s="11">
        <f t="shared" si="1"/>
        <v>21</v>
      </c>
      <c r="F13" s="11">
        <f t="shared" si="2"/>
        <v>21</v>
      </c>
      <c r="G13" s="11">
        <f t="shared" si="3"/>
        <v>21</v>
      </c>
      <c r="H13" s="11">
        <f t="shared" si="4"/>
        <v>21</v>
      </c>
      <c r="I13" s="11">
        <f t="shared" si="5"/>
        <v>21</v>
      </c>
      <c r="J13" s="11">
        <f t="shared" si="6"/>
        <v>21</v>
      </c>
      <c r="K13" s="7">
        <v>15</v>
      </c>
      <c r="L13" s="7">
        <v>15</v>
      </c>
      <c r="M13" s="7">
        <v>20</v>
      </c>
      <c r="N13" s="11">
        <f t="shared" si="7"/>
        <v>176</v>
      </c>
      <c r="O13" s="22">
        <f>'sem 6-1'!O13</f>
        <v>100</v>
      </c>
      <c r="P13" s="22">
        <f t="shared" si="0"/>
        <v>100</v>
      </c>
      <c r="Q13" s="48">
        <f>('sem 6-1'!N13+'Sem6-2'!N13)/(128+176)*100</f>
        <v>100</v>
      </c>
      <c r="R13" s="4"/>
    </row>
    <row r="14" spans="1:18">
      <c r="A14" s="11">
        <v>9</v>
      </c>
      <c r="B14" s="30">
        <v>312414205009</v>
      </c>
      <c r="C14" s="51" t="s">
        <v>101</v>
      </c>
      <c r="D14" s="11">
        <v>1</v>
      </c>
      <c r="E14" s="11">
        <f t="shared" si="1"/>
        <v>20</v>
      </c>
      <c r="F14" s="11">
        <f t="shared" si="2"/>
        <v>20</v>
      </c>
      <c r="G14" s="11">
        <f t="shared" si="3"/>
        <v>20</v>
      </c>
      <c r="H14" s="11">
        <f t="shared" si="4"/>
        <v>20</v>
      </c>
      <c r="I14" s="11">
        <f t="shared" si="5"/>
        <v>20</v>
      </c>
      <c r="J14" s="11">
        <f t="shared" si="6"/>
        <v>20</v>
      </c>
      <c r="K14" s="7">
        <v>15</v>
      </c>
      <c r="L14" s="7">
        <v>15</v>
      </c>
      <c r="M14" s="7">
        <v>20</v>
      </c>
      <c r="N14" s="11">
        <f t="shared" si="7"/>
        <v>170</v>
      </c>
      <c r="O14" s="22">
        <f>'sem 6-1'!O14</f>
        <v>100</v>
      </c>
      <c r="P14" s="22">
        <f t="shared" si="0"/>
        <v>96.590909090909093</v>
      </c>
      <c r="Q14" s="48">
        <f>('sem 6-1'!N14+'Sem6-2'!N14)/(128+176)*100</f>
        <v>98.026315789473685</v>
      </c>
      <c r="R14" s="4"/>
    </row>
    <row r="15" spans="1:18">
      <c r="A15" s="11">
        <v>10</v>
      </c>
      <c r="B15" s="30">
        <v>312414205010</v>
      </c>
      <c r="C15" s="51" t="s">
        <v>12</v>
      </c>
      <c r="D15" s="11">
        <v>0</v>
      </c>
      <c r="E15" s="11">
        <f t="shared" si="1"/>
        <v>21</v>
      </c>
      <c r="F15" s="11">
        <f t="shared" si="2"/>
        <v>21</v>
      </c>
      <c r="G15" s="11">
        <f t="shared" si="3"/>
        <v>21</v>
      </c>
      <c r="H15" s="11">
        <f t="shared" si="4"/>
        <v>21</v>
      </c>
      <c r="I15" s="11">
        <f t="shared" si="5"/>
        <v>21</v>
      </c>
      <c r="J15" s="11">
        <f t="shared" si="6"/>
        <v>21</v>
      </c>
      <c r="K15" s="7">
        <v>15</v>
      </c>
      <c r="L15" s="7">
        <v>15</v>
      </c>
      <c r="M15" s="7">
        <v>20</v>
      </c>
      <c r="N15" s="11">
        <f t="shared" si="7"/>
        <v>176</v>
      </c>
      <c r="O15" s="22">
        <f>'sem 6-1'!O15</f>
        <v>95.3125</v>
      </c>
      <c r="P15" s="22">
        <f t="shared" si="0"/>
        <v>100</v>
      </c>
      <c r="Q15" s="48">
        <f>('sem 6-1'!N15+'Sem6-2'!N15)/(128+176)*100</f>
        <v>98.026315789473685</v>
      </c>
      <c r="R15" s="4"/>
    </row>
    <row r="16" spans="1:18">
      <c r="A16" s="11">
        <v>11</v>
      </c>
      <c r="B16" s="30">
        <v>312414205011</v>
      </c>
      <c r="C16" s="51" t="s">
        <v>13</v>
      </c>
      <c r="D16" s="11">
        <v>1</v>
      </c>
      <c r="E16" s="11">
        <f t="shared" si="1"/>
        <v>20</v>
      </c>
      <c r="F16" s="11">
        <f t="shared" si="2"/>
        <v>20</v>
      </c>
      <c r="G16" s="11">
        <f t="shared" si="3"/>
        <v>20</v>
      </c>
      <c r="H16" s="11">
        <f t="shared" si="4"/>
        <v>20</v>
      </c>
      <c r="I16" s="11">
        <f t="shared" si="5"/>
        <v>20</v>
      </c>
      <c r="J16" s="11">
        <f t="shared" si="6"/>
        <v>20</v>
      </c>
      <c r="K16" s="7">
        <v>15</v>
      </c>
      <c r="L16" s="7">
        <v>15</v>
      </c>
      <c r="M16" s="7">
        <v>20</v>
      </c>
      <c r="N16" s="11">
        <f t="shared" si="7"/>
        <v>170</v>
      </c>
      <c r="O16" s="22">
        <f>'sem 6-1'!O16</f>
        <v>100</v>
      </c>
      <c r="P16" s="22">
        <f t="shared" si="0"/>
        <v>96.590909090909093</v>
      </c>
      <c r="Q16" s="48">
        <f>('sem 6-1'!N16+'Sem6-2'!N16)/(128+176)*100</f>
        <v>98.026315789473685</v>
      </c>
      <c r="R16" s="4"/>
    </row>
    <row r="17" spans="1:18">
      <c r="A17" s="11">
        <v>12</v>
      </c>
      <c r="B17" s="30">
        <v>312414205012</v>
      </c>
      <c r="C17" s="51" t="s">
        <v>14</v>
      </c>
      <c r="D17" s="11">
        <v>0</v>
      </c>
      <c r="E17" s="11">
        <f t="shared" si="1"/>
        <v>21</v>
      </c>
      <c r="F17" s="11">
        <f t="shared" si="2"/>
        <v>21</v>
      </c>
      <c r="G17" s="11">
        <f t="shared" si="3"/>
        <v>21</v>
      </c>
      <c r="H17" s="11">
        <f t="shared" si="4"/>
        <v>21</v>
      </c>
      <c r="I17" s="11">
        <f t="shared" si="5"/>
        <v>21</v>
      </c>
      <c r="J17" s="11">
        <f t="shared" si="6"/>
        <v>21</v>
      </c>
      <c r="K17" s="7">
        <v>15</v>
      </c>
      <c r="L17" s="7">
        <v>15</v>
      </c>
      <c r="M17" s="7">
        <v>20</v>
      </c>
      <c r="N17" s="11">
        <f t="shared" si="7"/>
        <v>176</v>
      </c>
      <c r="O17" s="22">
        <f>'sem 6-1'!O17</f>
        <v>95.3125</v>
      </c>
      <c r="P17" s="22">
        <f t="shared" si="0"/>
        <v>100</v>
      </c>
      <c r="Q17" s="48">
        <f>('sem 6-1'!N17+'Sem6-2'!N17)/(128+176)*100</f>
        <v>98.026315789473685</v>
      </c>
      <c r="R17" s="4"/>
    </row>
    <row r="18" spans="1:18">
      <c r="A18" s="11">
        <v>13</v>
      </c>
      <c r="B18" s="30">
        <v>312414205013</v>
      </c>
      <c r="C18" s="51" t="s">
        <v>15</v>
      </c>
      <c r="D18" s="11">
        <v>0</v>
      </c>
      <c r="E18" s="11">
        <f t="shared" si="1"/>
        <v>21</v>
      </c>
      <c r="F18" s="11">
        <f t="shared" si="2"/>
        <v>21</v>
      </c>
      <c r="G18" s="11">
        <f t="shared" si="3"/>
        <v>21</v>
      </c>
      <c r="H18" s="11">
        <f t="shared" si="4"/>
        <v>21</v>
      </c>
      <c r="I18" s="11">
        <f t="shared" si="5"/>
        <v>21</v>
      </c>
      <c r="J18" s="11">
        <f t="shared" si="6"/>
        <v>21</v>
      </c>
      <c r="K18" s="7">
        <v>15</v>
      </c>
      <c r="L18" s="7">
        <v>15</v>
      </c>
      <c r="M18" s="7">
        <v>20</v>
      </c>
      <c r="N18" s="11">
        <f t="shared" si="7"/>
        <v>176</v>
      </c>
      <c r="O18" s="22">
        <f>'sem 6-1'!O18</f>
        <v>100</v>
      </c>
      <c r="P18" s="22">
        <f t="shared" si="0"/>
        <v>100</v>
      </c>
      <c r="Q18" s="48">
        <f>('sem 6-1'!N18+'Sem6-2'!N18)/(128+176)*100</f>
        <v>100</v>
      </c>
      <c r="R18" s="4"/>
    </row>
    <row r="19" spans="1:18">
      <c r="A19" s="11">
        <v>14</v>
      </c>
      <c r="B19" s="30">
        <v>312414205014</v>
      </c>
      <c r="C19" s="51" t="s">
        <v>16</v>
      </c>
      <c r="D19" s="11">
        <v>0</v>
      </c>
      <c r="E19" s="11">
        <f t="shared" si="1"/>
        <v>21</v>
      </c>
      <c r="F19" s="11">
        <f t="shared" si="2"/>
        <v>21</v>
      </c>
      <c r="G19" s="11">
        <f t="shared" si="3"/>
        <v>21</v>
      </c>
      <c r="H19" s="11">
        <f t="shared" si="4"/>
        <v>21</v>
      </c>
      <c r="I19" s="11">
        <f t="shared" si="5"/>
        <v>21</v>
      </c>
      <c r="J19" s="11">
        <f t="shared" si="6"/>
        <v>21</v>
      </c>
      <c r="K19" s="7">
        <v>15</v>
      </c>
      <c r="L19" s="7">
        <v>15</v>
      </c>
      <c r="M19" s="7">
        <v>20</v>
      </c>
      <c r="N19" s="11">
        <f t="shared" si="7"/>
        <v>176</v>
      </c>
      <c r="O19" s="22">
        <f>'sem 6-1'!O19</f>
        <v>100</v>
      </c>
      <c r="P19" s="22">
        <f t="shared" si="0"/>
        <v>100</v>
      </c>
      <c r="Q19" s="48">
        <f>('sem 6-1'!N19+'Sem6-2'!N19)/(128+176)*100</f>
        <v>100</v>
      </c>
      <c r="R19" s="4"/>
    </row>
    <row r="20" spans="1:18">
      <c r="A20" s="11">
        <v>15</v>
      </c>
      <c r="B20" s="30">
        <v>312414205015</v>
      </c>
      <c r="C20" s="51" t="s">
        <v>17</v>
      </c>
      <c r="D20" s="11">
        <v>1</v>
      </c>
      <c r="E20" s="11">
        <f t="shared" si="1"/>
        <v>20</v>
      </c>
      <c r="F20" s="11">
        <f t="shared" si="2"/>
        <v>20</v>
      </c>
      <c r="G20" s="11">
        <f t="shared" si="3"/>
        <v>20</v>
      </c>
      <c r="H20" s="11">
        <f t="shared" si="4"/>
        <v>20</v>
      </c>
      <c r="I20" s="11">
        <f t="shared" si="5"/>
        <v>20</v>
      </c>
      <c r="J20" s="11">
        <f t="shared" si="6"/>
        <v>20</v>
      </c>
      <c r="K20" s="7">
        <v>15</v>
      </c>
      <c r="L20" s="7">
        <v>15</v>
      </c>
      <c r="M20" s="7">
        <v>20</v>
      </c>
      <c r="N20" s="11">
        <f t="shared" si="7"/>
        <v>170</v>
      </c>
      <c r="O20" s="22">
        <f>'sem 6-1'!O20</f>
        <v>95.3125</v>
      </c>
      <c r="P20" s="22">
        <f t="shared" si="0"/>
        <v>96.590909090909093</v>
      </c>
      <c r="Q20" s="48">
        <f>('sem 6-1'!N20+'Sem6-2'!N20)/(128+176)*100</f>
        <v>96.05263157894737</v>
      </c>
      <c r="R20" s="4"/>
    </row>
    <row r="21" spans="1:18">
      <c r="A21" s="11">
        <v>16</v>
      </c>
      <c r="B21" s="30">
        <v>312414205016</v>
      </c>
      <c r="C21" s="51" t="s">
        <v>102</v>
      </c>
      <c r="D21" s="11">
        <v>0</v>
      </c>
      <c r="E21" s="11">
        <f t="shared" si="1"/>
        <v>21</v>
      </c>
      <c r="F21" s="11">
        <f t="shared" si="2"/>
        <v>21</v>
      </c>
      <c r="G21" s="11">
        <f t="shared" si="3"/>
        <v>21</v>
      </c>
      <c r="H21" s="11">
        <f t="shared" si="4"/>
        <v>21</v>
      </c>
      <c r="I21" s="11">
        <f t="shared" si="5"/>
        <v>21</v>
      </c>
      <c r="J21" s="11">
        <f t="shared" si="6"/>
        <v>21</v>
      </c>
      <c r="K21" s="7">
        <v>15</v>
      </c>
      <c r="L21" s="7">
        <v>15</v>
      </c>
      <c r="M21" s="7">
        <v>20</v>
      </c>
      <c r="N21" s="11">
        <f t="shared" si="7"/>
        <v>176</v>
      </c>
      <c r="O21" s="22">
        <f>'sem 6-1'!O21</f>
        <v>100</v>
      </c>
      <c r="P21" s="22">
        <f t="shared" si="0"/>
        <v>100</v>
      </c>
      <c r="Q21" s="48">
        <f>('sem 6-1'!N21+'Sem6-2'!N21)/(128+176)*100</f>
        <v>100</v>
      </c>
      <c r="R21" s="4"/>
    </row>
    <row r="22" spans="1:18">
      <c r="A22" s="11">
        <v>17</v>
      </c>
      <c r="B22" s="30">
        <v>312414205017</v>
      </c>
      <c r="C22" s="51" t="s">
        <v>19</v>
      </c>
      <c r="D22" s="11">
        <v>1</v>
      </c>
      <c r="E22" s="11">
        <f t="shared" si="1"/>
        <v>20</v>
      </c>
      <c r="F22" s="11">
        <f t="shared" si="2"/>
        <v>20</v>
      </c>
      <c r="G22" s="11">
        <f t="shared" si="3"/>
        <v>20</v>
      </c>
      <c r="H22" s="11">
        <f t="shared" si="4"/>
        <v>20</v>
      </c>
      <c r="I22" s="11">
        <f t="shared" si="5"/>
        <v>20</v>
      </c>
      <c r="J22" s="11">
        <f t="shared" si="6"/>
        <v>20</v>
      </c>
      <c r="K22" s="7">
        <v>15</v>
      </c>
      <c r="L22" s="7">
        <v>15</v>
      </c>
      <c r="M22" s="7">
        <v>20</v>
      </c>
      <c r="N22" s="11">
        <f t="shared" si="7"/>
        <v>170</v>
      </c>
      <c r="O22" s="22">
        <f>'sem 6-1'!O22</f>
        <v>95.3125</v>
      </c>
      <c r="P22" s="22">
        <f t="shared" si="0"/>
        <v>96.590909090909093</v>
      </c>
      <c r="Q22" s="48">
        <f>('sem 6-1'!N22+'Sem6-2'!N22)/(128+176)*100</f>
        <v>96.05263157894737</v>
      </c>
      <c r="R22" s="4"/>
    </row>
    <row r="23" spans="1:18">
      <c r="A23" s="11">
        <v>18</v>
      </c>
      <c r="B23" s="30">
        <v>312414205018</v>
      </c>
      <c r="C23" s="51" t="s">
        <v>20</v>
      </c>
      <c r="D23" s="11">
        <v>0</v>
      </c>
      <c r="E23" s="11">
        <f t="shared" si="1"/>
        <v>21</v>
      </c>
      <c r="F23" s="11">
        <f t="shared" si="2"/>
        <v>21</v>
      </c>
      <c r="G23" s="11">
        <f t="shared" si="3"/>
        <v>21</v>
      </c>
      <c r="H23" s="11">
        <f t="shared" si="4"/>
        <v>21</v>
      </c>
      <c r="I23" s="11">
        <f t="shared" si="5"/>
        <v>21</v>
      </c>
      <c r="J23" s="11">
        <f t="shared" si="6"/>
        <v>21</v>
      </c>
      <c r="K23" s="7">
        <v>15</v>
      </c>
      <c r="L23" s="7">
        <v>15</v>
      </c>
      <c r="M23" s="7">
        <v>20</v>
      </c>
      <c r="N23" s="11">
        <f t="shared" si="7"/>
        <v>176</v>
      </c>
      <c r="O23" s="22">
        <f>'sem 6-1'!O23</f>
        <v>95.3125</v>
      </c>
      <c r="P23" s="22">
        <f t="shared" si="0"/>
        <v>100</v>
      </c>
      <c r="Q23" s="48">
        <f>('sem 6-1'!N23+'Sem6-2'!N23)/(128+176)*100</f>
        <v>98.026315789473685</v>
      </c>
      <c r="R23" s="4"/>
    </row>
    <row r="24" spans="1:18">
      <c r="A24" s="11">
        <v>19</v>
      </c>
      <c r="B24" s="30">
        <v>312414205019</v>
      </c>
      <c r="C24" s="51" t="s">
        <v>103</v>
      </c>
      <c r="D24" s="11">
        <v>1</v>
      </c>
      <c r="E24" s="11">
        <f t="shared" si="1"/>
        <v>20</v>
      </c>
      <c r="F24" s="11">
        <f t="shared" si="2"/>
        <v>20</v>
      </c>
      <c r="G24" s="11">
        <f t="shared" si="3"/>
        <v>20</v>
      </c>
      <c r="H24" s="11">
        <f t="shared" si="4"/>
        <v>20</v>
      </c>
      <c r="I24" s="11">
        <f t="shared" si="5"/>
        <v>20</v>
      </c>
      <c r="J24" s="11">
        <f t="shared" si="6"/>
        <v>20</v>
      </c>
      <c r="K24" s="7">
        <v>15</v>
      </c>
      <c r="L24" s="7">
        <v>15</v>
      </c>
      <c r="M24" s="7">
        <v>20</v>
      </c>
      <c r="N24" s="11">
        <f t="shared" si="7"/>
        <v>170</v>
      </c>
      <c r="O24" s="22">
        <f>'sem 6-1'!O24</f>
        <v>95.3125</v>
      </c>
      <c r="P24" s="22">
        <f t="shared" si="0"/>
        <v>96.590909090909093</v>
      </c>
      <c r="Q24" s="48">
        <f>('sem 6-1'!N24+'Sem6-2'!N24)/(128+176)*100</f>
        <v>96.05263157894737</v>
      </c>
      <c r="R24" s="4"/>
    </row>
    <row r="25" spans="1:18">
      <c r="A25" s="11">
        <v>20</v>
      </c>
      <c r="B25" s="30">
        <v>312414205020</v>
      </c>
      <c r="C25" s="51" t="s">
        <v>22</v>
      </c>
      <c r="D25" s="11">
        <v>0</v>
      </c>
      <c r="E25" s="11">
        <f t="shared" si="1"/>
        <v>21</v>
      </c>
      <c r="F25" s="11">
        <f t="shared" si="2"/>
        <v>21</v>
      </c>
      <c r="G25" s="11">
        <f t="shared" si="3"/>
        <v>21</v>
      </c>
      <c r="H25" s="11">
        <f t="shared" si="4"/>
        <v>21</v>
      </c>
      <c r="I25" s="11">
        <f t="shared" si="5"/>
        <v>21</v>
      </c>
      <c r="J25" s="11">
        <f t="shared" si="6"/>
        <v>21</v>
      </c>
      <c r="K25" s="7">
        <v>15</v>
      </c>
      <c r="L25" s="7">
        <v>15</v>
      </c>
      <c r="M25" s="7">
        <v>20</v>
      </c>
      <c r="N25" s="11">
        <f t="shared" si="7"/>
        <v>176</v>
      </c>
      <c r="O25" s="22">
        <f>'sem 6-1'!O25</f>
        <v>90.625</v>
      </c>
      <c r="P25" s="22">
        <f t="shared" si="0"/>
        <v>100</v>
      </c>
      <c r="Q25" s="48">
        <f>('sem 6-1'!N25+'Sem6-2'!N25)/(128+176)*100</f>
        <v>96.05263157894737</v>
      </c>
      <c r="R25" s="4"/>
    </row>
    <row r="26" spans="1:18">
      <c r="A26" s="11">
        <v>21</v>
      </c>
      <c r="B26" s="30">
        <v>312414205021</v>
      </c>
      <c r="C26" s="51" t="s">
        <v>23</v>
      </c>
      <c r="D26" s="11">
        <v>2</v>
      </c>
      <c r="E26" s="11">
        <f t="shared" si="1"/>
        <v>19</v>
      </c>
      <c r="F26" s="11">
        <f t="shared" si="2"/>
        <v>19</v>
      </c>
      <c r="G26" s="11">
        <f t="shared" si="3"/>
        <v>19</v>
      </c>
      <c r="H26" s="11">
        <f t="shared" si="4"/>
        <v>19</v>
      </c>
      <c r="I26" s="11">
        <f t="shared" si="5"/>
        <v>19</v>
      </c>
      <c r="J26" s="11">
        <f t="shared" si="6"/>
        <v>19</v>
      </c>
      <c r="K26" s="7">
        <v>15</v>
      </c>
      <c r="L26" s="7">
        <v>15</v>
      </c>
      <c r="M26" s="7">
        <v>20</v>
      </c>
      <c r="N26" s="11">
        <f t="shared" si="7"/>
        <v>164</v>
      </c>
      <c r="O26" s="22">
        <f>'sem 6-1'!O26</f>
        <v>100</v>
      </c>
      <c r="P26" s="22">
        <f t="shared" si="0"/>
        <v>93.181818181818173</v>
      </c>
      <c r="Q26" s="48">
        <f>('sem 6-1'!N26+'Sem6-2'!N26)/(128+176)*100</f>
        <v>96.05263157894737</v>
      </c>
      <c r="R26" s="4"/>
    </row>
    <row r="27" spans="1:18">
      <c r="A27" s="11">
        <v>22</v>
      </c>
      <c r="B27" s="30">
        <v>312414205022</v>
      </c>
      <c r="C27" s="51" t="s">
        <v>24</v>
      </c>
      <c r="D27" s="11">
        <v>0</v>
      </c>
      <c r="E27" s="11">
        <f t="shared" si="1"/>
        <v>21</v>
      </c>
      <c r="F27" s="11">
        <f t="shared" si="2"/>
        <v>21</v>
      </c>
      <c r="G27" s="11">
        <f t="shared" si="3"/>
        <v>21</v>
      </c>
      <c r="H27" s="11">
        <f t="shared" si="4"/>
        <v>21</v>
      </c>
      <c r="I27" s="11">
        <f t="shared" si="5"/>
        <v>21</v>
      </c>
      <c r="J27" s="11">
        <f t="shared" si="6"/>
        <v>21</v>
      </c>
      <c r="K27" s="7">
        <v>15</v>
      </c>
      <c r="L27" s="7">
        <v>15</v>
      </c>
      <c r="M27" s="7">
        <v>20</v>
      </c>
      <c r="N27" s="11">
        <f t="shared" si="7"/>
        <v>176</v>
      </c>
      <c r="O27" s="22">
        <f>'sem 6-1'!O27</f>
        <v>100</v>
      </c>
      <c r="P27" s="22">
        <f t="shared" si="0"/>
        <v>100</v>
      </c>
      <c r="Q27" s="48">
        <f>('sem 6-1'!N27+'Sem6-2'!N27)/(128+176)*100</f>
        <v>100</v>
      </c>
      <c r="R27" s="4"/>
    </row>
    <row r="28" spans="1:18">
      <c r="A28" s="11">
        <v>23</v>
      </c>
      <c r="B28" s="30">
        <v>312414205023</v>
      </c>
      <c r="C28" s="51" t="s">
        <v>104</v>
      </c>
      <c r="D28" s="11">
        <v>2</v>
      </c>
      <c r="E28" s="11">
        <f t="shared" si="1"/>
        <v>19</v>
      </c>
      <c r="F28" s="11">
        <f t="shared" si="2"/>
        <v>19</v>
      </c>
      <c r="G28" s="11">
        <f t="shared" si="3"/>
        <v>19</v>
      </c>
      <c r="H28" s="11">
        <f t="shared" si="4"/>
        <v>19</v>
      </c>
      <c r="I28" s="11">
        <f t="shared" si="5"/>
        <v>19</v>
      </c>
      <c r="J28" s="11">
        <f t="shared" si="6"/>
        <v>19</v>
      </c>
      <c r="K28" s="7">
        <v>15</v>
      </c>
      <c r="L28" s="7">
        <v>15</v>
      </c>
      <c r="M28" s="7">
        <v>20</v>
      </c>
      <c r="N28" s="11">
        <f t="shared" si="7"/>
        <v>164</v>
      </c>
      <c r="O28" s="22">
        <f>'sem 6-1'!O28</f>
        <v>90.625</v>
      </c>
      <c r="P28" s="22">
        <f t="shared" si="0"/>
        <v>93.181818181818173</v>
      </c>
      <c r="Q28" s="48">
        <f>('sem 6-1'!N28+'Sem6-2'!N28)/(128+176)*100</f>
        <v>92.10526315789474</v>
      </c>
      <c r="R28" s="4"/>
    </row>
    <row r="29" spans="1:18">
      <c r="A29" s="11">
        <v>24</v>
      </c>
      <c r="B29" s="30">
        <v>312414205024</v>
      </c>
      <c r="C29" s="51" t="s">
        <v>26</v>
      </c>
      <c r="D29" s="11">
        <v>0</v>
      </c>
      <c r="E29" s="11">
        <f t="shared" si="1"/>
        <v>21</v>
      </c>
      <c r="F29" s="11">
        <f t="shared" si="2"/>
        <v>21</v>
      </c>
      <c r="G29" s="11">
        <f t="shared" si="3"/>
        <v>21</v>
      </c>
      <c r="H29" s="11">
        <f t="shared" si="4"/>
        <v>21</v>
      </c>
      <c r="I29" s="11">
        <f t="shared" si="5"/>
        <v>21</v>
      </c>
      <c r="J29" s="11">
        <f t="shared" si="6"/>
        <v>21</v>
      </c>
      <c r="K29" s="7">
        <v>15</v>
      </c>
      <c r="L29" s="7">
        <v>15</v>
      </c>
      <c r="M29" s="7">
        <v>20</v>
      </c>
      <c r="N29" s="11">
        <f t="shared" si="7"/>
        <v>176</v>
      </c>
      <c r="O29" s="22">
        <f>'sem 6-1'!O29</f>
        <v>90.625</v>
      </c>
      <c r="P29" s="22">
        <f t="shared" si="0"/>
        <v>100</v>
      </c>
      <c r="Q29" s="48">
        <f>('sem 6-1'!N29+'Sem6-2'!N29)/(128+176)*100</f>
        <v>96.05263157894737</v>
      </c>
      <c r="R29" s="4"/>
    </row>
    <row r="30" spans="1:18">
      <c r="A30" s="11">
        <v>25</v>
      </c>
      <c r="B30" s="30">
        <v>312414205025</v>
      </c>
      <c r="C30" s="51" t="s">
        <v>27</v>
      </c>
      <c r="D30" s="11">
        <v>2</v>
      </c>
      <c r="E30" s="11">
        <f t="shared" si="1"/>
        <v>19</v>
      </c>
      <c r="F30" s="11">
        <f t="shared" si="2"/>
        <v>19</v>
      </c>
      <c r="G30" s="11">
        <f t="shared" si="3"/>
        <v>19</v>
      </c>
      <c r="H30" s="11">
        <f t="shared" si="4"/>
        <v>19</v>
      </c>
      <c r="I30" s="11">
        <f t="shared" si="5"/>
        <v>19</v>
      </c>
      <c r="J30" s="11">
        <f t="shared" si="6"/>
        <v>19</v>
      </c>
      <c r="K30" s="7">
        <v>15</v>
      </c>
      <c r="L30" s="7">
        <v>15</v>
      </c>
      <c r="M30" s="7">
        <v>20</v>
      </c>
      <c r="N30" s="11">
        <f t="shared" si="7"/>
        <v>164</v>
      </c>
      <c r="O30" s="22">
        <f>'sem 6-1'!O30</f>
        <v>100</v>
      </c>
      <c r="P30" s="22">
        <f t="shared" si="0"/>
        <v>93.181818181818173</v>
      </c>
      <c r="Q30" s="48">
        <f>('sem 6-1'!N30+'Sem6-2'!N30)/(128+176)*100</f>
        <v>96.05263157894737</v>
      </c>
      <c r="R30" s="4"/>
    </row>
    <row r="31" spans="1:18">
      <c r="A31" s="11">
        <v>26</v>
      </c>
      <c r="B31" s="30">
        <v>312414205026</v>
      </c>
      <c r="C31" s="51" t="s">
        <v>28</v>
      </c>
      <c r="D31" s="11">
        <v>1</v>
      </c>
      <c r="E31" s="11">
        <f t="shared" si="1"/>
        <v>20</v>
      </c>
      <c r="F31" s="11">
        <f t="shared" si="2"/>
        <v>20</v>
      </c>
      <c r="G31" s="11">
        <f t="shared" si="3"/>
        <v>20</v>
      </c>
      <c r="H31" s="11">
        <f t="shared" si="4"/>
        <v>20</v>
      </c>
      <c r="I31" s="11">
        <f t="shared" si="5"/>
        <v>20</v>
      </c>
      <c r="J31" s="11">
        <f t="shared" si="6"/>
        <v>20</v>
      </c>
      <c r="K31" s="7">
        <v>15</v>
      </c>
      <c r="L31" s="7">
        <v>15</v>
      </c>
      <c r="M31" s="7">
        <v>20</v>
      </c>
      <c r="N31" s="11">
        <f t="shared" si="7"/>
        <v>170</v>
      </c>
      <c r="O31" s="22">
        <f>'sem 6-1'!O31</f>
        <v>95.3125</v>
      </c>
      <c r="P31" s="22">
        <f t="shared" si="0"/>
        <v>96.590909090909093</v>
      </c>
      <c r="Q31" s="48">
        <f>('sem 6-1'!N31+'Sem6-2'!N31)/(128+176)*100</f>
        <v>96.05263157894737</v>
      </c>
      <c r="R31" s="4"/>
    </row>
    <row r="32" spans="1:18">
      <c r="A32" s="11">
        <v>27</v>
      </c>
      <c r="B32" s="30">
        <v>312414205027</v>
      </c>
      <c r="C32" s="51" t="s">
        <v>29</v>
      </c>
      <c r="D32" s="11">
        <v>1</v>
      </c>
      <c r="E32" s="11">
        <f t="shared" si="1"/>
        <v>20</v>
      </c>
      <c r="F32" s="11">
        <f t="shared" si="2"/>
        <v>20</v>
      </c>
      <c r="G32" s="11">
        <f t="shared" si="3"/>
        <v>20</v>
      </c>
      <c r="H32" s="11">
        <f t="shared" si="4"/>
        <v>20</v>
      </c>
      <c r="I32" s="11">
        <f t="shared" si="5"/>
        <v>20</v>
      </c>
      <c r="J32" s="11">
        <f t="shared" si="6"/>
        <v>20</v>
      </c>
      <c r="K32" s="7">
        <v>15</v>
      </c>
      <c r="L32" s="7">
        <v>15</v>
      </c>
      <c r="M32" s="7">
        <v>20</v>
      </c>
      <c r="N32" s="11">
        <f t="shared" si="7"/>
        <v>170</v>
      </c>
      <c r="O32" s="22">
        <f>'sem 6-1'!O32</f>
        <v>100</v>
      </c>
      <c r="P32" s="22">
        <f t="shared" si="0"/>
        <v>96.590909090909093</v>
      </c>
      <c r="Q32" s="48">
        <f>('sem 6-1'!N32+'Sem6-2'!N32)/(128+176)*100</f>
        <v>98.026315789473685</v>
      </c>
      <c r="R32" s="4"/>
    </row>
    <row r="33" spans="1:18">
      <c r="A33" s="11">
        <v>28</v>
      </c>
      <c r="B33" s="30">
        <v>312414205028</v>
      </c>
      <c r="C33" s="51" t="s">
        <v>30</v>
      </c>
      <c r="D33" s="11">
        <v>0</v>
      </c>
      <c r="E33" s="11">
        <f t="shared" si="1"/>
        <v>21</v>
      </c>
      <c r="F33" s="11">
        <f t="shared" si="2"/>
        <v>21</v>
      </c>
      <c r="G33" s="11">
        <f t="shared" si="3"/>
        <v>21</v>
      </c>
      <c r="H33" s="11">
        <f t="shared" si="4"/>
        <v>21</v>
      </c>
      <c r="I33" s="11">
        <f t="shared" si="5"/>
        <v>21</v>
      </c>
      <c r="J33" s="11">
        <f t="shared" si="6"/>
        <v>21</v>
      </c>
      <c r="K33" s="7">
        <v>15</v>
      </c>
      <c r="L33" s="7">
        <v>15</v>
      </c>
      <c r="M33" s="7">
        <v>20</v>
      </c>
      <c r="N33" s="11">
        <f t="shared" si="7"/>
        <v>176</v>
      </c>
      <c r="O33" s="22">
        <f>'sem 6-1'!O33</f>
        <v>95.3125</v>
      </c>
      <c r="P33" s="22">
        <f t="shared" si="0"/>
        <v>100</v>
      </c>
      <c r="Q33" s="48">
        <f>('sem 6-1'!N33+'Sem6-2'!N33)/(128+176)*100</f>
        <v>98.026315789473685</v>
      </c>
      <c r="R33" s="4"/>
    </row>
    <row r="34" spans="1:18">
      <c r="A34" s="11">
        <v>29</v>
      </c>
      <c r="B34" s="30">
        <v>312414205029</v>
      </c>
      <c r="C34" s="51" t="s">
        <v>105</v>
      </c>
      <c r="D34" s="11">
        <v>0</v>
      </c>
      <c r="E34" s="11">
        <f t="shared" si="1"/>
        <v>21</v>
      </c>
      <c r="F34" s="11">
        <f t="shared" si="2"/>
        <v>21</v>
      </c>
      <c r="G34" s="11">
        <f t="shared" si="3"/>
        <v>21</v>
      </c>
      <c r="H34" s="11">
        <f t="shared" si="4"/>
        <v>21</v>
      </c>
      <c r="I34" s="11">
        <f t="shared" si="5"/>
        <v>21</v>
      </c>
      <c r="J34" s="11">
        <f t="shared" si="6"/>
        <v>21</v>
      </c>
      <c r="K34" s="7">
        <v>15</v>
      </c>
      <c r="L34" s="7">
        <v>15</v>
      </c>
      <c r="M34" s="7">
        <v>20</v>
      </c>
      <c r="N34" s="11">
        <f t="shared" si="7"/>
        <v>176</v>
      </c>
      <c r="O34" s="22">
        <f>'sem 6-1'!O34</f>
        <v>85.9375</v>
      </c>
      <c r="P34" s="22">
        <f t="shared" si="0"/>
        <v>100</v>
      </c>
      <c r="Q34" s="48">
        <f>('sem 6-1'!N34+'Sem6-2'!N34)/(128+176)*100</f>
        <v>94.078947368421055</v>
      </c>
      <c r="R34" s="4"/>
    </row>
    <row r="35" spans="1:18">
      <c r="A35" s="11">
        <v>30</v>
      </c>
      <c r="B35" s="30">
        <v>312414205030</v>
      </c>
      <c r="C35" s="51" t="s">
        <v>106</v>
      </c>
      <c r="D35" s="11">
        <v>0</v>
      </c>
      <c r="E35" s="11">
        <f t="shared" si="1"/>
        <v>21</v>
      </c>
      <c r="F35" s="11">
        <f t="shared" si="2"/>
        <v>21</v>
      </c>
      <c r="G35" s="11">
        <f t="shared" si="3"/>
        <v>21</v>
      </c>
      <c r="H35" s="11">
        <f t="shared" si="4"/>
        <v>21</v>
      </c>
      <c r="I35" s="11">
        <f t="shared" si="5"/>
        <v>21</v>
      </c>
      <c r="J35" s="11">
        <f t="shared" si="6"/>
        <v>21</v>
      </c>
      <c r="K35" s="7">
        <v>15</v>
      </c>
      <c r="L35" s="7">
        <v>15</v>
      </c>
      <c r="M35" s="7">
        <v>20</v>
      </c>
      <c r="N35" s="11">
        <f t="shared" si="7"/>
        <v>176</v>
      </c>
      <c r="O35" s="22">
        <f>'sem 6-1'!O35</f>
        <v>100</v>
      </c>
      <c r="P35" s="22">
        <f t="shared" si="0"/>
        <v>100</v>
      </c>
      <c r="Q35" s="48">
        <f>('sem 6-1'!N35+'Sem6-2'!N35)/(128+176)*100</f>
        <v>100</v>
      </c>
      <c r="R35" s="4"/>
    </row>
    <row r="36" spans="1:18" ht="36">
      <c r="A36" s="33" t="s">
        <v>0</v>
      </c>
      <c r="B36" s="34" t="s">
        <v>1</v>
      </c>
      <c r="C36" s="52" t="s">
        <v>2</v>
      </c>
      <c r="D36" s="43" t="s">
        <v>67</v>
      </c>
      <c r="E36" s="44" t="s">
        <v>154</v>
      </c>
      <c r="F36" s="44" t="s">
        <v>153</v>
      </c>
      <c r="G36" s="44" t="s">
        <v>152</v>
      </c>
      <c r="H36" s="44" t="s">
        <v>151</v>
      </c>
      <c r="I36" s="44" t="s">
        <v>150</v>
      </c>
      <c r="J36" s="44" t="s">
        <v>149</v>
      </c>
      <c r="K36" s="44" t="s">
        <v>148</v>
      </c>
      <c r="L36" s="44" t="s">
        <v>155</v>
      </c>
      <c r="M36" s="45" t="s">
        <v>156</v>
      </c>
      <c r="N36" s="44" t="s">
        <v>136</v>
      </c>
      <c r="O36" s="37" t="s">
        <v>162</v>
      </c>
      <c r="P36" s="37" t="s">
        <v>161</v>
      </c>
      <c r="Q36" s="49" t="s">
        <v>164</v>
      </c>
      <c r="R36" s="50" t="s">
        <v>94</v>
      </c>
    </row>
    <row r="37" spans="1:18">
      <c r="A37" s="11">
        <v>31</v>
      </c>
      <c r="B37" s="30">
        <v>312414205031</v>
      </c>
      <c r="C37" s="51" t="s">
        <v>107</v>
      </c>
      <c r="D37" s="11">
        <v>0</v>
      </c>
      <c r="E37" s="11">
        <f t="shared" si="1"/>
        <v>21</v>
      </c>
      <c r="F37" s="11">
        <f t="shared" si="2"/>
        <v>21</v>
      </c>
      <c r="G37" s="11">
        <f t="shared" si="3"/>
        <v>21</v>
      </c>
      <c r="H37" s="11">
        <f t="shared" si="4"/>
        <v>21</v>
      </c>
      <c r="I37" s="11">
        <f t="shared" si="5"/>
        <v>21</v>
      </c>
      <c r="J37" s="11">
        <f t="shared" si="6"/>
        <v>21</v>
      </c>
      <c r="K37" s="7">
        <v>15</v>
      </c>
      <c r="L37" s="7">
        <v>15</v>
      </c>
      <c r="M37" s="7">
        <v>20</v>
      </c>
      <c r="N37" s="11">
        <f t="shared" si="7"/>
        <v>176</v>
      </c>
      <c r="O37" s="22">
        <f>'sem 6-1'!O37</f>
        <v>95.3125</v>
      </c>
      <c r="P37" s="22">
        <f t="shared" ref="P37:P67" si="8">N37/176*100</f>
        <v>100</v>
      </c>
      <c r="Q37" s="48">
        <f>('sem 6-1'!N37+'Sem6-2'!N37)/(128+176)*100</f>
        <v>98.026315789473685</v>
      </c>
      <c r="R37" s="4"/>
    </row>
    <row r="38" spans="1:18">
      <c r="A38" s="11">
        <v>32</v>
      </c>
      <c r="B38" s="30">
        <v>312414205032</v>
      </c>
      <c r="C38" s="51" t="s">
        <v>34</v>
      </c>
      <c r="D38" s="11">
        <v>1</v>
      </c>
      <c r="E38" s="11">
        <f t="shared" si="1"/>
        <v>20</v>
      </c>
      <c r="F38" s="11">
        <f t="shared" si="2"/>
        <v>20</v>
      </c>
      <c r="G38" s="11">
        <f t="shared" si="3"/>
        <v>20</v>
      </c>
      <c r="H38" s="11">
        <f t="shared" si="4"/>
        <v>20</v>
      </c>
      <c r="I38" s="11">
        <f t="shared" si="5"/>
        <v>20</v>
      </c>
      <c r="J38" s="11">
        <f t="shared" si="6"/>
        <v>20</v>
      </c>
      <c r="K38" s="7">
        <v>15</v>
      </c>
      <c r="L38" s="7">
        <v>15</v>
      </c>
      <c r="M38" s="7">
        <v>20</v>
      </c>
      <c r="N38" s="11">
        <f t="shared" si="7"/>
        <v>170</v>
      </c>
      <c r="O38" s="22">
        <f>'sem 6-1'!O38</f>
        <v>100</v>
      </c>
      <c r="P38" s="22">
        <f t="shared" si="8"/>
        <v>96.590909090909093</v>
      </c>
      <c r="Q38" s="48">
        <f>('sem 6-1'!N38+'Sem6-2'!N38)/(128+176)*100</f>
        <v>98.026315789473685</v>
      </c>
      <c r="R38" s="4"/>
    </row>
    <row r="39" spans="1:18">
      <c r="A39" s="11">
        <v>33</v>
      </c>
      <c r="B39" s="30">
        <v>312414205033</v>
      </c>
      <c r="C39" s="51" t="s">
        <v>35</v>
      </c>
      <c r="D39" s="11">
        <v>0</v>
      </c>
      <c r="E39" s="11">
        <f t="shared" si="1"/>
        <v>21</v>
      </c>
      <c r="F39" s="11">
        <f t="shared" si="2"/>
        <v>21</v>
      </c>
      <c r="G39" s="11">
        <f t="shared" si="3"/>
        <v>21</v>
      </c>
      <c r="H39" s="11">
        <f t="shared" si="4"/>
        <v>21</v>
      </c>
      <c r="I39" s="11">
        <f t="shared" si="5"/>
        <v>21</v>
      </c>
      <c r="J39" s="11">
        <f t="shared" si="6"/>
        <v>21</v>
      </c>
      <c r="K39" s="7">
        <v>15</v>
      </c>
      <c r="L39" s="7">
        <v>15</v>
      </c>
      <c r="M39" s="7">
        <v>20</v>
      </c>
      <c r="N39" s="11">
        <f t="shared" si="7"/>
        <v>176</v>
      </c>
      <c r="O39" s="22">
        <f>'sem 6-1'!O39</f>
        <v>95.3125</v>
      </c>
      <c r="P39" s="22">
        <f t="shared" si="8"/>
        <v>100</v>
      </c>
      <c r="Q39" s="48">
        <f>('sem 6-1'!N39+'Sem6-2'!N39)/(128+176)*100</f>
        <v>98.026315789473685</v>
      </c>
      <c r="R39" s="4"/>
    </row>
    <row r="40" spans="1:18">
      <c r="A40" s="11">
        <v>34</v>
      </c>
      <c r="B40" s="30">
        <v>312414205034</v>
      </c>
      <c r="C40" s="51" t="s">
        <v>36</v>
      </c>
      <c r="D40" s="11">
        <v>1</v>
      </c>
      <c r="E40" s="11">
        <f t="shared" si="1"/>
        <v>20</v>
      </c>
      <c r="F40" s="11">
        <f t="shared" si="2"/>
        <v>20</v>
      </c>
      <c r="G40" s="11">
        <f t="shared" si="3"/>
        <v>20</v>
      </c>
      <c r="H40" s="11">
        <f t="shared" si="4"/>
        <v>20</v>
      </c>
      <c r="I40" s="11">
        <f t="shared" si="5"/>
        <v>20</v>
      </c>
      <c r="J40" s="11">
        <f t="shared" si="6"/>
        <v>20</v>
      </c>
      <c r="K40" s="7">
        <v>15</v>
      </c>
      <c r="L40" s="7">
        <v>15</v>
      </c>
      <c r="M40" s="7">
        <v>20</v>
      </c>
      <c r="N40" s="11">
        <f t="shared" si="7"/>
        <v>170</v>
      </c>
      <c r="O40" s="22">
        <f>'sem 6-1'!O40</f>
        <v>90.625</v>
      </c>
      <c r="P40" s="22">
        <f t="shared" si="8"/>
        <v>96.590909090909093</v>
      </c>
      <c r="Q40" s="48">
        <f>('sem 6-1'!N40+'Sem6-2'!N40)/(128+176)*100</f>
        <v>94.078947368421055</v>
      </c>
      <c r="R40" s="4"/>
    </row>
    <row r="41" spans="1:18">
      <c r="A41" s="11">
        <v>35</v>
      </c>
      <c r="B41" s="30">
        <v>312414205035</v>
      </c>
      <c r="C41" s="51" t="s">
        <v>37</v>
      </c>
      <c r="D41" s="11">
        <v>0</v>
      </c>
      <c r="E41" s="11">
        <f t="shared" si="1"/>
        <v>21</v>
      </c>
      <c r="F41" s="11">
        <f t="shared" si="2"/>
        <v>21</v>
      </c>
      <c r="G41" s="11">
        <f t="shared" si="3"/>
        <v>21</v>
      </c>
      <c r="H41" s="11">
        <f t="shared" si="4"/>
        <v>21</v>
      </c>
      <c r="I41" s="11">
        <f t="shared" si="5"/>
        <v>21</v>
      </c>
      <c r="J41" s="11">
        <f t="shared" si="6"/>
        <v>21</v>
      </c>
      <c r="K41" s="7">
        <v>15</v>
      </c>
      <c r="L41" s="7">
        <v>15</v>
      </c>
      <c r="M41" s="7">
        <v>20</v>
      </c>
      <c r="N41" s="11">
        <f t="shared" si="7"/>
        <v>176</v>
      </c>
      <c r="O41" s="22">
        <f>'sem 6-1'!O41</f>
        <v>100</v>
      </c>
      <c r="P41" s="22">
        <f t="shared" si="8"/>
        <v>100</v>
      </c>
      <c r="Q41" s="48">
        <f>('sem 6-1'!N41+'Sem6-2'!N41)/(128+176)*100</f>
        <v>100</v>
      </c>
      <c r="R41" s="4"/>
    </row>
    <row r="42" spans="1:18">
      <c r="A42" s="11">
        <v>36</v>
      </c>
      <c r="B42" s="30">
        <v>312414205036</v>
      </c>
      <c r="C42" s="51" t="s">
        <v>38</v>
      </c>
      <c r="D42" s="11">
        <v>2</v>
      </c>
      <c r="E42" s="11">
        <f t="shared" si="1"/>
        <v>19</v>
      </c>
      <c r="F42" s="11">
        <f t="shared" si="2"/>
        <v>19</v>
      </c>
      <c r="G42" s="11">
        <f t="shared" si="3"/>
        <v>19</v>
      </c>
      <c r="H42" s="11">
        <f t="shared" si="4"/>
        <v>19</v>
      </c>
      <c r="I42" s="11">
        <f t="shared" si="5"/>
        <v>19</v>
      </c>
      <c r="J42" s="11">
        <f t="shared" si="6"/>
        <v>19</v>
      </c>
      <c r="K42" s="7">
        <v>15</v>
      </c>
      <c r="L42" s="7">
        <v>15</v>
      </c>
      <c r="M42" s="7">
        <v>20</v>
      </c>
      <c r="N42" s="11">
        <f t="shared" si="7"/>
        <v>164</v>
      </c>
      <c r="O42" s="22">
        <f>'sem 6-1'!O42</f>
        <v>100</v>
      </c>
      <c r="P42" s="22">
        <f t="shared" si="8"/>
        <v>93.181818181818173</v>
      </c>
      <c r="Q42" s="48">
        <f>('sem 6-1'!N42+'Sem6-2'!N42)/(128+176)*100</f>
        <v>96.05263157894737</v>
      </c>
      <c r="R42" s="4"/>
    </row>
    <row r="43" spans="1:18">
      <c r="A43" s="11">
        <v>37</v>
      </c>
      <c r="B43" s="30">
        <v>312414205037</v>
      </c>
      <c r="C43" s="51" t="s">
        <v>39</v>
      </c>
      <c r="D43" s="11">
        <v>0</v>
      </c>
      <c r="E43" s="11">
        <f t="shared" si="1"/>
        <v>21</v>
      </c>
      <c r="F43" s="11">
        <f t="shared" si="2"/>
        <v>21</v>
      </c>
      <c r="G43" s="11">
        <f t="shared" si="3"/>
        <v>21</v>
      </c>
      <c r="H43" s="11">
        <f t="shared" si="4"/>
        <v>21</v>
      </c>
      <c r="I43" s="11">
        <f t="shared" si="5"/>
        <v>21</v>
      </c>
      <c r="J43" s="11">
        <f t="shared" si="6"/>
        <v>21</v>
      </c>
      <c r="K43" s="7">
        <v>15</v>
      </c>
      <c r="L43" s="7">
        <v>15</v>
      </c>
      <c r="M43" s="7">
        <v>20</v>
      </c>
      <c r="N43" s="11">
        <f t="shared" si="7"/>
        <v>176</v>
      </c>
      <c r="O43" s="22">
        <f>'sem 6-1'!O43</f>
        <v>100</v>
      </c>
      <c r="P43" s="22">
        <f t="shared" si="8"/>
        <v>100</v>
      </c>
      <c r="Q43" s="48">
        <f>('sem 6-1'!N43+'Sem6-2'!N43)/(128+176)*100</f>
        <v>100</v>
      </c>
      <c r="R43" s="4"/>
    </row>
    <row r="44" spans="1:18">
      <c r="A44" s="11">
        <v>38</v>
      </c>
      <c r="B44" s="30">
        <v>312414205038</v>
      </c>
      <c r="C44" s="51" t="s">
        <v>40</v>
      </c>
      <c r="D44" s="11">
        <v>2</v>
      </c>
      <c r="E44" s="11">
        <f t="shared" si="1"/>
        <v>19</v>
      </c>
      <c r="F44" s="11">
        <f t="shared" si="2"/>
        <v>19</v>
      </c>
      <c r="G44" s="11">
        <f t="shared" si="3"/>
        <v>19</v>
      </c>
      <c r="H44" s="11">
        <f t="shared" si="4"/>
        <v>19</v>
      </c>
      <c r="I44" s="11">
        <f t="shared" si="5"/>
        <v>19</v>
      </c>
      <c r="J44" s="11">
        <f t="shared" si="6"/>
        <v>19</v>
      </c>
      <c r="K44" s="7">
        <v>15</v>
      </c>
      <c r="L44" s="7">
        <v>15</v>
      </c>
      <c r="M44" s="7">
        <v>20</v>
      </c>
      <c r="N44" s="11">
        <f t="shared" si="7"/>
        <v>164</v>
      </c>
      <c r="O44" s="22">
        <f>'sem 6-1'!O44</f>
        <v>100</v>
      </c>
      <c r="P44" s="22">
        <f t="shared" si="8"/>
        <v>93.181818181818173</v>
      </c>
      <c r="Q44" s="48">
        <f>('sem 6-1'!N44+'Sem6-2'!N44)/(128+176)*100</f>
        <v>96.05263157894737</v>
      </c>
      <c r="R44" s="4"/>
    </row>
    <row r="45" spans="1:18">
      <c r="A45" s="11">
        <v>39</v>
      </c>
      <c r="B45" s="30">
        <v>312414205039</v>
      </c>
      <c r="C45" s="51" t="s">
        <v>41</v>
      </c>
      <c r="D45" s="11">
        <v>1</v>
      </c>
      <c r="E45" s="11">
        <f t="shared" si="1"/>
        <v>20</v>
      </c>
      <c r="F45" s="11">
        <f t="shared" si="2"/>
        <v>20</v>
      </c>
      <c r="G45" s="11">
        <f t="shared" si="3"/>
        <v>20</v>
      </c>
      <c r="H45" s="11">
        <f t="shared" si="4"/>
        <v>20</v>
      </c>
      <c r="I45" s="11">
        <f t="shared" si="5"/>
        <v>20</v>
      </c>
      <c r="J45" s="11">
        <f t="shared" si="6"/>
        <v>20</v>
      </c>
      <c r="K45" s="7">
        <v>15</v>
      </c>
      <c r="L45" s="7">
        <v>15</v>
      </c>
      <c r="M45" s="7">
        <v>20</v>
      </c>
      <c r="N45" s="11">
        <f t="shared" si="7"/>
        <v>170</v>
      </c>
      <c r="O45" s="22">
        <f>'sem 6-1'!O45</f>
        <v>100</v>
      </c>
      <c r="P45" s="22">
        <f t="shared" si="8"/>
        <v>96.590909090909093</v>
      </c>
      <c r="Q45" s="48">
        <f>('sem 6-1'!N45+'Sem6-2'!N45)/(128+176)*100</f>
        <v>98.026315789473685</v>
      </c>
      <c r="R45" s="4"/>
    </row>
    <row r="46" spans="1:18">
      <c r="A46" s="11">
        <v>40</v>
      </c>
      <c r="B46" s="30">
        <v>312414205040</v>
      </c>
      <c r="C46" s="51" t="s">
        <v>42</v>
      </c>
      <c r="D46" s="11">
        <v>0</v>
      </c>
      <c r="E46" s="11">
        <f t="shared" si="1"/>
        <v>21</v>
      </c>
      <c r="F46" s="11">
        <f t="shared" si="2"/>
        <v>21</v>
      </c>
      <c r="G46" s="11">
        <f t="shared" si="3"/>
        <v>21</v>
      </c>
      <c r="H46" s="11">
        <f t="shared" si="4"/>
        <v>21</v>
      </c>
      <c r="I46" s="11">
        <f t="shared" si="5"/>
        <v>21</v>
      </c>
      <c r="J46" s="11">
        <f t="shared" si="6"/>
        <v>21</v>
      </c>
      <c r="K46" s="7">
        <v>15</v>
      </c>
      <c r="L46" s="7">
        <v>15</v>
      </c>
      <c r="M46" s="7">
        <v>20</v>
      </c>
      <c r="N46" s="11">
        <f t="shared" si="7"/>
        <v>176</v>
      </c>
      <c r="O46" s="22">
        <f>'sem 6-1'!O46</f>
        <v>95.3125</v>
      </c>
      <c r="P46" s="22">
        <f t="shared" si="8"/>
        <v>100</v>
      </c>
      <c r="Q46" s="48">
        <f>('sem 6-1'!N46+'Sem6-2'!N46)/(128+176)*100</f>
        <v>98.026315789473685</v>
      </c>
      <c r="R46" s="4"/>
    </row>
    <row r="47" spans="1:18">
      <c r="A47" s="11">
        <v>41</v>
      </c>
      <c r="B47" s="30">
        <v>312414205041</v>
      </c>
      <c r="C47" s="51" t="s">
        <v>43</v>
      </c>
      <c r="D47" s="11">
        <v>1</v>
      </c>
      <c r="E47" s="11">
        <f t="shared" si="1"/>
        <v>20</v>
      </c>
      <c r="F47" s="11">
        <f t="shared" si="2"/>
        <v>20</v>
      </c>
      <c r="G47" s="11">
        <f t="shared" si="3"/>
        <v>20</v>
      </c>
      <c r="H47" s="11">
        <f t="shared" si="4"/>
        <v>20</v>
      </c>
      <c r="I47" s="11">
        <f t="shared" si="5"/>
        <v>20</v>
      </c>
      <c r="J47" s="11">
        <f t="shared" si="6"/>
        <v>20</v>
      </c>
      <c r="K47" s="7">
        <v>15</v>
      </c>
      <c r="L47" s="7">
        <v>15</v>
      </c>
      <c r="M47" s="7">
        <v>20</v>
      </c>
      <c r="N47" s="11">
        <f t="shared" si="7"/>
        <v>170</v>
      </c>
      <c r="O47" s="22">
        <f>'sem 6-1'!O47</f>
        <v>100</v>
      </c>
      <c r="P47" s="22">
        <f t="shared" si="8"/>
        <v>96.590909090909093</v>
      </c>
      <c r="Q47" s="48">
        <f>('sem 6-1'!N47+'Sem6-2'!N47)/(128+176)*100</f>
        <v>98.026315789473685</v>
      </c>
      <c r="R47" s="4"/>
    </row>
    <row r="48" spans="1:18">
      <c r="A48" s="11">
        <v>42</v>
      </c>
      <c r="B48" s="30">
        <v>312414205042</v>
      </c>
      <c r="C48" s="51" t="s">
        <v>108</v>
      </c>
      <c r="D48" s="11">
        <v>1</v>
      </c>
      <c r="E48" s="11">
        <f t="shared" si="1"/>
        <v>20</v>
      </c>
      <c r="F48" s="11">
        <f t="shared" si="2"/>
        <v>20</v>
      </c>
      <c r="G48" s="11">
        <f t="shared" si="3"/>
        <v>20</v>
      </c>
      <c r="H48" s="11">
        <f t="shared" si="4"/>
        <v>20</v>
      </c>
      <c r="I48" s="11">
        <f t="shared" si="5"/>
        <v>20</v>
      </c>
      <c r="J48" s="11">
        <f t="shared" si="6"/>
        <v>20</v>
      </c>
      <c r="K48" s="7">
        <v>15</v>
      </c>
      <c r="L48" s="7">
        <v>15</v>
      </c>
      <c r="M48" s="7">
        <v>20</v>
      </c>
      <c r="N48" s="11">
        <f t="shared" si="7"/>
        <v>170</v>
      </c>
      <c r="O48" s="22">
        <f>'sem 6-1'!O48</f>
        <v>100</v>
      </c>
      <c r="P48" s="22">
        <f t="shared" si="8"/>
        <v>96.590909090909093</v>
      </c>
      <c r="Q48" s="48">
        <f>('sem 6-1'!N48+'Sem6-2'!N48)/(128+176)*100</f>
        <v>98.026315789473685</v>
      </c>
      <c r="R48" s="4"/>
    </row>
    <row r="49" spans="1:18">
      <c r="A49" s="11">
        <v>43</v>
      </c>
      <c r="B49" s="30">
        <v>312414205043</v>
      </c>
      <c r="C49" s="51" t="s">
        <v>109</v>
      </c>
      <c r="D49" s="11">
        <v>1</v>
      </c>
      <c r="E49" s="11">
        <f t="shared" si="1"/>
        <v>20</v>
      </c>
      <c r="F49" s="11">
        <f t="shared" si="2"/>
        <v>20</v>
      </c>
      <c r="G49" s="11">
        <f t="shared" si="3"/>
        <v>20</v>
      </c>
      <c r="H49" s="11">
        <f t="shared" si="4"/>
        <v>20</v>
      </c>
      <c r="I49" s="11">
        <f t="shared" si="5"/>
        <v>20</v>
      </c>
      <c r="J49" s="11">
        <f t="shared" si="6"/>
        <v>20</v>
      </c>
      <c r="K49" s="7">
        <v>15</v>
      </c>
      <c r="L49" s="7">
        <v>15</v>
      </c>
      <c r="M49" s="7">
        <v>20</v>
      </c>
      <c r="N49" s="11">
        <f t="shared" si="7"/>
        <v>170</v>
      </c>
      <c r="O49" s="22">
        <f>'sem 6-1'!O49</f>
        <v>95.3125</v>
      </c>
      <c r="P49" s="22">
        <f t="shared" si="8"/>
        <v>96.590909090909093</v>
      </c>
      <c r="Q49" s="48">
        <f>('sem 6-1'!N49+'Sem6-2'!N49)/(128+176)*100</f>
        <v>96.05263157894737</v>
      </c>
      <c r="R49" s="4"/>
    </row>
    <row r="50" spans="1:18">
      <c r="A50" s="11">
        <v>44</v>
      </c>
      <c r="B50" s="30">
        <v>312414205044</v>
      </c>
      <c r="C50" s="51" t="s">
        <v>110</v>
      </c>
      <c r="D50" s="11">
        <v>0</v>
      </c>
      <c r="E50" s="11">
        <f t="shared" si="1"/>
        <v>21</v>
      </c>
      <c r="F50" s="11">
        <f t="shared" si="2"/>
        <v>21</v>
      </c>
      <c r="G50" s="11">
        <f t="shared" si="3"/>
        <v>21</v>
      </c>
      <c r="H50" s="11">
        <f t="shared" si="4"/>
        <v>21</v>
      </c>
      <c r="I50" s="11">
        <f t="shared" si="5"/>
        <v>21</v>
      </c>
      <c r="J50" s="11">
        <f t="shared" si="6"/>
        <v>21</v>
      </c>
      <c r="K50" s="7">
        <v>15</v>
      </c>
      <c r="L50" s="7">
        <v>15</v>
      </c>
      <c r="M50" s="7">
        <v>20</v>
      </c>
      <c r="N50" s="11">
        <f t="shared" si="7"/>
        <v>176</v>
      </c>
      <c r="O50" s="22">
        <f>'sem 6-1'!O50</f>
        <v>90.625</v>
      </c>
      <c r="P50" s="22">
        <f t="shared" si="8"/>
        <v>100</v>
      </c>
      <c r="Q50" s="48">
        <f>('sem 6-1'!N50+'Sem6-2'!N50)/(128+176)*100</f>
        <v>96.05263157894737</v>
      </c>
      <c r="R50" s="4"/>
    </row>
    <row r="51" spans="1:18">
      <c r="A51" s="11">
        <v>45</v>
      </c>
      <c r="B51" s="30">
        <v>312414205045</v>
      </c>
      <c r="C51" s="51" t="s">
        <v>111</v>
      </c>
      <c r="D51" s="11">
        <v>1</v>
      </c>
      <c r="E51" s="11">
        <f t="shared" si="1"/>
        <v>20</v>
      </c>
      <c r="F51" s="11">
        <f t="shared" si="2"/>
        <v>20</v>
      </c>
      <c r="G51" s="11">
        <f t="shared" si="3"/>
        <v>20</v>
      </c>
      <c r="H51" s="11">
        <f t="shared" si="4"/>
        <v>20</v>
      </c>
      <c r="I51" s="11">
        <f t="shared" si="5"/>
        <v>20</v>
      </c>
      <c r="J51" s="11">
        <f t="shared" si="6"/>
        <v>20</v>
      </c>
      <c r="K51" s="7">
        <v>15</v>
      </c>
      <c r="L51" s="7">
        <v>15</v>
      </c>
      <c r="M51" s="7">
        <v>20</v>
      </c>
      <c r="N51" s="11">
        <f t="shared" si="7"/>
        <v>170</v>
      </c>
      <c r="O51" s="22">
        <f>'sem 6-1'!O51</f>
        <v>100</v>
      </c>
      <c r="P51" s="22">
        <f t="shared" si="8"/>
        <v>96.590909090909093</v>
      </c>
      <c r="Q51" s="48">
        <f>('sem 6-1'!N51+'Sem6-2'!N51)/(128+176)*100</f>
        <v>98.026315789473685</v>
      </c>
      <c r="R51" s="4"/>
    </row>
    <row r="52" spans="1:18">
      <c r="A52" s="11">
        <v>46</v>
      </c>
      <c r="B52" s="30">
        <v>312414205046</v>
      </c>
      <c r="C52" s="51" t="s">
        <v>112</v>
      </c>
      <c r="D52" s="11">
        <v>1</v>
      </c>
      <c r="E52" s="11">
        <f t="shared" si="1"/>
        <v>20</v>
      </c>
      <c r="F52" s="11">
        <f t="shared" si="2"/>
        <v>20</v>
      </c>
      <c r="G52" s="11">
        <f t="shared" si="3"/>
        <v>20</v>
      </c>
      <c r="H52" s="11">
        <f t="shared" si="4"/>
        <v>20</v>
      </c>
      <c r="I52" s="11">
        <f t="shared" si="5"/>
        <v>20</v>
      </c>
      <c r="J52" s="11">
        <f t="shared" si="6"/>
        <v>20</v>
      </c>
      <c r="K52" s="7">
        <v>15</v>
      </c>
      <c r="L52" s="7">
        <v>15</v>
      </c>
      <c r="M52" s="7">
        <v>20</v>
      </c>
      <c r="N52" s="11">
        <f t="shared" si="7"/>
        <v>170</v>
      </c>
      <c r="O52" s="22">
        <f>'sem 6-1'!O52</f>
        <v>85.9375</v>
      </c>
      <c r="P52" s="22">
        <f t="shared" si="8"/>
        <v>96.590909090909093</v>
      </c>
      <c r="Q52" s="48">
        <f>('sem 6-1'!N52+'Sem6-2'!N52)/(128+176)*100</f>
        <v>92.10526315789474</v>
      </c>
      <c r="R52" s="4"/>
    </row>
    <row r="53" spans="1:18">
      <c r="A53" s="11">
        <v>47</v>
      </c>
      <c r="B53" s="30">
        <v>312414205047</v>
      </c>
      <c r="C53" s="51" t="s">
        <v>49</v>
      </c>
      <c r="D53" s="11">
        <v>1</v>
      </c>
      <c r="E53" s="11">
        <f t="shared" si="1"/>
        <v>20</v>
      </c>
      <c r="F53" s="11">
        <f t="shared" si="2"/>
        <v>20</v>
      </c>
      <c r="G53" s="11">
        <f t="shared" si="3"/>
        <v>20</v>
      </c>
      <c r="H53" s="11">
        <f t="shared" si="4"/>
        <v>20</v>
      </c>
      <c r="I53" s="11">
        <f t="shared" si="5"/>
        <v>20</v>
      </c>
      <c r="J53" s="11">
        <f t="shared" si="6"/>
        <v>20</v>
      </c>
      <c r="K53" s="7">
        <v>15</v>
      </c>
      <c r="L53" s="7">
        <v>15</v>
      </c>
      <c r="M53" s="7">
        <v>20</v>
      </c>
      <c r="N53" s="11">
        <f t="shared" si="7"/>
        <v>170</v>
      </c>
      <c r="O53" s="22">
        <f>'sem 6-1'!O53</f>
        <v>95.3125</v>
      </c>
      <c r="P53" s="22">
        <f t="shared" si="8"/>
        <v>96.590909090909093</v>
      </c>
      <c r="Q53" s="48">
        <f>('sem 6-1'!N53+'Sem6-2'!N53)/(128+176)*100</f>
        <v>96.05263157894737</v>
      </c>
      <c r="R53" s="4"/>
    </row>
    <row r="54" spans="1:18">
      <c r="A54" s="11">
        <v>48</v>
      </c>
      <c r="B54" s="30">
        <v>312414205048</v>
      </c>
      <c r="C54" s="51" t="s">
        <v>50</v>
      </c>
      <c r="D54" s="11">
        <v>1</v>
      </c>
      <c r="E54" s="11">
        <f t="shared" si="1"/>
        <v>20</v>
      </c>
      <c r="F54" s="11">
        <f t="shared" si="2"/>
        <v>20</v>
      </c>
      <c r="G54" s="11">
        <f t="shared" si="3"/>
        <v>20</v>
      </c>
      <c r="H54" s="11">
        <f t="shared" si="4"/>
        <v>20</v>
      </c>
      <c r="I54" s="11">
        <f t="shared" si="5"/>
        <v>20</v>
      </c>
      <c r="J54" s="11">
        <f t="shared" si="6"/>
        <v>20</v>
      </c>
      <c r="K54" s="7">
        <v>15</v>
      </c>
      <c r="L54" s="7">
        <v>15</v>
      </c>
      <c r="M54" s="7">
        <v>20</v>
      </c>
      <c r="N54" s="11">
        <f t="shared" si="7"/>
        <v>170</v>
      </c>
      <c r="O54" s="22">
        <f>'sem 6-1'!O54</f>
        <v>95.3125</v>
      </c>
      <c r="P54" s="22">
        <f t="shared" si="8"/>
        <v>96.590909090909093</v>
      </c>
      <c r="Q54" s="48">
        <f>('sem 6-1'!N54+'Sem6-2'!N54)/(128+176)*100</f>
        <v>96.05263157894737</v>
      </c>
      <c r="R54" s="4"/>
    </row>
    <row r="55" spans="1:18">
      <c r="A55" s="11">
        <v>49</v>
      </c>
      <c r="B55" s="30">
        <v>312414205049</v>
      </c>
      <c r="C55" s="51" t="s">
        <v>113</v>
      </c>
      <c r="D55" s="11">
        <v>0</v>
      </c>
      <c r="E55" s="11">
        <f t="shared" si="1"/>
        <v>21</v>
      </c>
      <c r="F55" s="11">
        <f t="shared" si="2"/>
        <v>21</v>
      </c>
      <c r="G55" s="11">
        <f t="shared" si="3"/>
        <v>21</v>
      </c>
      <c r="H55" s="11">
        <f t="shared" si="4"/>
        <v>21</v>
      </c>
      <c r="I55" s="11">
        <f t="shared" si="5"/>
        <v>21</v>
      </c>
      <c r="J55" s="11">
        <f t="shared" si="6"/>
        <v>21</v>
      </c>
      <c r="K55" s="7">
        <v>15</v>
      </c>
      <c r="L55" s="7">
        <v>15</v>
      </c>
      <c r="M55" s="7">
        <v>20</v>
      </c>
      <c r="N55" s="11">
        <f t="shared" si="7"/>
        <v>176</v>
      </c>
      <c r="O55" s="22">
        <f>'sem 6-1'!O55</f>
        <v>95.3125</v>
      </c>
      <c r="P55" s="22">
        <f t="shared" si="8"/>
        <v>100</v>
      </c>
      <c r="Q55" s="48">
        <f>('sem 6-1'!N55+'Sem6-2'!N55)/(128+176)*100</f>
        <v>98.026315789473685</v>
      </c>
      <c r="R55" s="4"/>
    </row>
    <row r="56" spans="1:18">
      <c r="A56" s="11">
        <v>50</v>
      </c>
      <c r="B56" s="30">
        <v>312414205050</v>
      </c>
      <c r="C56" s="51" t="s">
        <v>52</v>
      </c>
      <c r="D56" s="11">
        <v>1</v>
      </c>
      <c r="E56" s="11">
        <f t="shared" si="1"/>
        <v>20</v>
      </c>
      <c r="F56" s="11">
        <f t="shared" si="2"/>
        <v>20</v>
      </c>
      <c r="G56" s="11">
        <f t="shared" si="3"/>
        <v>20</v>
      </c>
      <c r="H56" s="11">
        <f t="shared" si="4"/>
        <v>20</v>
      </c>
      <c r="I56" s="11">
        <f t="shared" si="5"/>
        <v>20</v>
      </c>
      <c r="J56" s="11">
        <f t="shared" si="6"/>
        <v>20</v>
      </c>
      <c r="K56" s="7">
        <v>15</v>
      </c>
      <c r="L56" s="7">
        <v>15</v>
      </c>
      <c r="M56" s="7">
        <v>20</v>
      </c>
      <c r="N56" s="11">
        <f t="shared" si="7"/>
        <v>170</v>
      </c>
      <c r="O56" s="22">
        <f>'sem 6-1'!O56</f>
        <v>95.3125</v>
      </c>
      <c r="P56" s="22">
        <f t="shared" si="8"/>
        <v>96.590909090909093</v>
      </c>
      <c r="Q56" s="48">
        <f>('sem 6-1'!N56+'Sem6-2'!N56)/(128+176)*100</f>
        <v>96.05263157894737</v>
      </c>
      <c r="R56" s="4"/>
    </row>
    <row r="57" spans="1:18">
      <c r="A57" s="11">
        <v>51</v>
      </c>
      <c r="B57" s="30">
        <v>312414205051</v>
      </c>
      <c r="C57" s="51" t="s">
        <v>53</v>
      </c>
      <c r="D57" s="11">
        <v>1</v>
      </c>
      <c r="E57" s="11">
        <f t="shared" si="1"/>
        <v>20</v>
      </c>
      <c r="F57" s="11">
        <f t="shared" si="2"/>
        <v>20</v>
      </c>
      <c r="G57" s="11">
        <f t="shared" si="3"/>
        <v>20</v>
      </c>
      <c r="H57" s="11">
        <f t="shared" si="4"/>
        <v>20</v>
      </c>
      <c r="I57" s="11">
        <f t="shared" si="5"/>
        <v>20</v>
      </c>
      <c r="J57" s="11">
        <f t="shared" si="6"/>
        <v>20</v>
      </c>
      <c r="K57" s="7">
        <v>15</v>
      </c>
      <c r="L57" s="7">
        <v>15</v>
      </c>
      <c r="M57" s="7">
        <v>20</v>
      </c>
      <c r="N57" s="11">
        <f t="shared" si="7"/>
        <v>170</v>
      </c>
      <c r="O57" s="22">
        <f>'sem 6-1'!O57</f>
        <v>95.3125</v>
      </c>
      <c r="P57" s="22">
        <f t="shared" si="8"/>
        <v>96.590909090909093</v>
      </c>
      <c r="Q57" s="48">
        <f>('sem 6-1'!N57+'Sem6-2'!N57)/(128+176)*100</f>
        <v>96.05263157894737</v>
      </c>
      <c r="R57" s="4"/>
    </row>
    <row r="58" spans="1:18">
      <c r="A58" s="11">
        <v>52</v>
      </c>
      <c r="B58" s="30">
        <v>312414205053</v>
      </c>
      <c r="C58" s="51" t="s">
        <v>54</v>
      </c>
      <c r="D58" s="11">
        <v>1</v>
      </c>
      <c r="E58" s="11">
        <f t="shared" si="1"/>
        <v>20</v>
      </c>
      <c r="F58" s="11">
        <f t="shared" si="2"/>
        <v>20</v>
      </c>
      <c r="G58" s="11">
        <f t="shared" si="3"/>
        <v>20</v>
      </c>
      <c r="H58" s="11">
        <f t="shared" si="4"/>
        <v>20</v>
      </c>
      <c r="I58" s="11">
        <f t="shared" si="5"/>
        <v>20</v>
      </c>
      <c r="J58" s="11">
        <f t="shared" si="6"/>
        <v>20</v>
      </c>
      <c r="K58" s="7">
        <v>15</v>
      </c>
      <c r="L58" s="7">
        <v>15</v>
      </c>
      <c r="M58" s="7">
        <v>20</v>
      </c>
      <c r="N58" s="11">
        <f t="shared" si="7"/>
        <v>170</v>
      </c>
      <c r="O58" s="22">
        <f>'sem 6-1'!O58</f>
        <v>95.3125</v>
      </c>
      <c r="P58" s="22">
        <f t="shared" si="8"/>
        <v>96.590909090909093</v>
      </c>
      <c r="Q58" s="48">
        <f>('sem 6-1'!N58+'Sem6-2'!N58)/(128+176)*100</f>
        <v>96.05263157894737</v>
      </c>
      <c r="R58" s="4"/>
    </row>
    <row r="59" spans="1:18">
      <c r="A59" s="11">
        <v>53</v>
      </c>
      <c r="B59" s="30">
        <v>312414205054</v>
      </c>
      <c r="C59" s="51" t="s">
        <v>55</v>
      </c>
      <c r="D59" s="11">
        <v>0</v>
      </c>
      <c r="E59" s="11">
        <f t="shared" si="1"/>
        <v>21</v>
      </c>
      <c r="F59" s="11">
        <f t="shared" si="2"/>
        <v>21</v>
      </c>
      <c r="G59" s="11">
        <f t="shared" si="3"/>
        <v>21</v>
      </c>
      <c r="H59" s="11">
        <f t="shared" si="4"/>
        <v>21</v>
      </c>
      <c r="I59" s="11">
        <f t="shared" si="5"/>
        <v>21</v>
      </c>
      <c r="J59" s="11">
        <f t="shared" si="6"/>
        <v>21</v>
      </c>
      <c r="K59" s="7">
        <v>15</v>
      </c>
      <c r="L59" s="7">
        <v>15</v>
      </c>
      <c r="M59" s="7">
        <v>20</v>
      </c>
      <c r="N59" s="11">
        <f t="shared" si="7"/>
        <v>176</v>
      </c>
      <c r="O59" s="22">
        <f>'sem 6-1'!O59</f>
        <v>100</v>
      </c>
      <c r="P59" s="22">
        <f t="shared" si="8"/>
        <v>100</v>
      </c>
      <c r="Q59" s="48">
        <f>('sem 6-1'!N59+'Sem6-2'!N59)/(128+176)*100</f>
        <v>100</v>
      </c>
      <c r="R59" s="4"/>
    </row>
    <row r="60" spans="1:18">
      <c r="A60" s="11">
        <v>54</v>
      </c>
      <c r="B60" s="30">
        <v>312414205055</v>
      </c>
      <c r="C60" s="51" t="s">
        <v>56</v>
      </c>
      <c r="D60" s="11">
        <v>0</v>
      </c>
      <c r="E60" s="11">
        <f t="shared" si="1"/>
        <v>21</v>
      </c>
      <c r="F60" s="11">
        <f t="shared" si="2"/>
        <v>21</v>
      </c>
      <c r="G60" s="11">
        <f t="shared" si="3"/>
        <v>21</v>
      </c>
      <c r="H60" s="11">
        <f t="shared" si="4"/>
        <v>21</v>
      </c>
      <c r="I60" s="11">
        <f t="shared" si="5"/>
        <v>21</v>
      </c>
      <c r="J60" s="11">
        <f t="shared" si="6"/>
        <v>21</v>
      </c>
      <c r="K60" s="7">
        <v>15</v>
      </c>
      <c r="L60" s="7">
        <v>15</v>
      </c>
      <c r="M60" s="7">
        <v>20</v>
      </c>
      <c r="N60" s="11">
        <f t="shared" si="7"/>
        <v>176</v>
      </c>
      <c r="O60" s="22">
        <f>'sem 6-1'!O60</f>
        <v>100</v>
      </c>
      <c r="P60" s="22">
        <f t="shared" si="8"/>
        <v>100</v>
      </c>
      <c r="Q60" s="48">
        <f>('sem 6-1'!N60+'Sem6-2'!N60)/(128+176)*100</f>
        <v>100</v>
      </c>
      <c r="R60" s="4"/>
    </row>
    <row r="61" spans="1:18">
      <c r="A61" s="11">
        <v>55</v>
      </c>
      <c r="B61" s="30">
        <v>312414205056</v>
      </c>
      <c r="C61" s="51" t="s">
        <v>114</v>
      </c>
      <c r="D61" s="11">
        <v>0</v>
      </c>
      <c r="E61" s="11">
        <f t="shared" si="1"/>
        <v>21</v>
      </c>
      <c r="F61" s="11">
        <f t="shared" si="2"/>
        <v>21</v>
      </c>
      <c r="G61" s="11">
        <f t="shared" si="3"/>
        <v>21</v>
      </c>
      <c r="H61" s="11">
        <f t="shared" si="4"/>
        <v>21</v>
      </c>
      <c r="I61" s="11">
        <f t="shared" si="5"/>
        <v>21</v>
      </c>
      <c r="J61" s="11">
        <f t="shared" si="6"/>
        <v>21</v>
      </c>
      <c r="K61" s="7">
        <v>15</v>
      </c>
      <c r="L61" s="7">
        <v>15</v>
      </c>
      <c r="M61" s="7">
        <v>20</v>
      </c>
      <c r="N61" s="11">
        <f t="shared" si="7"/>
        <v>176</v>
      </c>
      <c r="O61" s="22">
        <f>'sem 6-1'!O61</f>
        <v>90.625</v>
      </c>
      <c r="P61" s="22">
        <f t="shared" si="8"/>
        <v>100</v>
      </c>
      <c r="Q61" s="48">
        <f>('sem 6-1'!N61+'Sem6-2'!N61)/(128+176)*100</f>
        <v>96.05263157894737</v>
      </c>
      <c r="R61" s="4"/>
    </row>
    <row r="62" spans="1:18">
      <c r="A62" s="11">
        <v>56</v>
      </c>
      <c r="B62" s="30">
        <v>312414205057</v>
      </c>
      <c r="C62" s="51" t="s">
        <v>58</v>
      </c>
      <c r="D62" s="11">
        <v>0</v>
      </c>
      <c r="E62" s="11">
        <f t="shared" si="1"/>
        <v>21</v>
      </c>
      <c r="F62" s="11">
        <f t="shared" si="2"/>
        <v>21</v>
      </c>
      <c r="G62" s="11">
        <f t="shared" si="3"/>
        <v>21</v>
      </c>
      <c r="H62" s="11">
        <f t="shared" si="4"/>
        <v>21</v>
      </c>
      <c r="I62" s="11">
        <f t="shared" si="5"/>
        <v>21</v>
      </c>
      <c r="J62" s="11">
        <f t="shared" si="6"/>
        <v>21</v>
      </c>
      <c r="K62" s="7">
        <v>15</v>
      </c>
      <c r="L62" s="7">
        <v>15</v>
      </c>
      <c r="M62" s="7">
        <v>20</v>
      </c>
      <c r="N62" s="11">
        <f t="shared" si="7"/>
        <v>176</v>
      </c>
      <c r="O62" s="22">
        <f>'sem 6-1'!O62</f>
        <v>90.625</v>
      </c>
      <c r="P62" s="22">
        <f t="shared" si="8"/>
        <v>100</v>
      </c>
      <c r="Q62" s="48">
        <f>('sem 6-1'!N62+'Sem6-2'!N62)/(128+176)*100</f>
        <v>96.05263157894737</v>
      </c>
      <c r="R62" s="4"/>
    </row>
    <row r="63" spans="1:18">
      <c r="A63" s="11">
        <v>57</v>
      </c>
      <c r="B63" s="30">
        <v>312414205058</v>
      </c>
      <c r="C63" s="51" t="s">
        <v>59</v>
      </c>
      <c r="D63" s="11">
        <v>0</v>
      </c>
      <c r="E63" s="11">
        <f t="shared" si="1"/>
        <v>21</v>
      </c>
      <c r="F63" s="11">
        <f t="shared" si="2"/>
        <v>21</v>
      </c>
      <c r="G63" s="11">
        <f t="shared" si="3"/>
        <v>21</v>
      </c>
      <c r="H63" s="11">
        <f t="shared" si="4"/>
        <v>21</v>
      </c>
      <c r="I63" s="11">
        <f t="shared" si="5"/>
        <v>21</v>
      </c>
      <c r="J63" s="11">
        <f t="shared" si="6"/>
        <v>21</v>
      </c>
      <c r="K63" s="7">
        <v>15</v>
      </c>
      <c r="L63" s="7">
        <v>15</v>
      </c>
      <c r="M63" s="7">
        <v>20</v>
      </c>
      <c r="N63" s="11">
        <f t="shared" si="7"/>
        <v>176</v>
      </c>
      <c r="O63" s="22">
        <f>'sem 6-1'!O63</f>
        <v>100</v>
      </c>
      <c r="P63" s="22">
        <f t="shared" si="8"/>
        <v>100</v>
      </c>
      <c r="Q63" s="48">
        <f>('sem 6-1'!N63+'Sem6-2'!N63)/(128+176)*100</f>
        <v>100</v>
      </c>
      <c r="R63" s="4"/>
    </row>
    <row r="64" spans="1:18">
      <c r="A64" s="11">
        <v>58</v>
      </c>
      <c r="B64" s="30">
        <v>312414205059</v>
      </c>
      <c r="C64" s="51" t="s">
        <v>115</v>
      </c>
      <c r="D64" s="11">
        <v>1</v>
      </c>
      <c r="E64" s="11">
        <f t="shared" si="1"/>
        <v>20</v>
      </c>
      <c r="F64" s="11">
        <f t="shared" si="2"/>
        <v>20</v>
      </c>
      <c r="G64" s="11">
        <f t="shared" si="3"/>
        <v>20</v>
      </c>
      <c r="H64" s="11">
        <f t="shared" si="4"/>
        <v>20</v>
      </c>
      <c r="I64" s="11">
        <f t="shared" si="5"/>
        <v>20</v>
      </c>
      <c r="J64" s="11">
        <f t="shared" si="6"/>
        <v>20</v>
      </c>
      <c r="K64" s="7">
        <v>15</v>
      </c>
      <c r="L64" s="7">
        <v>15</v>
      </c>
      <c r="M64" s="7">
        <v>20</v>
      </c>
      <c r="N64" s="11">
        <f t="shared" si="7"/>
        <v>170</v>
      </c>
      <c r="O64" s="22">
        <f>'sem 6-1'!O64</f>
        <v>100</v>
      </c>
      <c r="P64" s="22">
        <f t="shared" si="8"/>
        <v>96.590909090909093</v>
      </c>
      <c r="Q64" s="48">
        <f>('sem 6-1'!N64+'Sem6-2'!N64)/(128+176)*100</f>
        <v>98.026315789473685</v>
      </c>
      <c r="R64" s="4"/>
    </row>
    <row r="65" spans="1:18">
      <c r="A65" s="11">
        <v>59</v>
      </c>
      <c r="B65" s="30">
        <v>312414205060</v>
      </c>
      <c r="C65" s="51" t="s">
        <v>116</v>
      </c>
      <c r="D65" s="11">
        <v>1</v>
      </c>
      <c r="E65" s="11">
        <f t="shared" si="1"/>
        <v>20</v>
      </c>
      <c r="F65" s="11">
        <f t="shared" si="2"/>
        <v>20</v>
      </c>
      <c r="G65" s="11">
        <f t="shared" si="3"/>
        <v>20</v>
      </c>
      <c r="H65" s="11">
        <f t="shared" si="4"/>
        <v>20</v>
      </c>
      <c r="I65" s="11">
        <f t="shared" si="5"/>
        <v>20</v>
      </c>
      <c r="J65" s="11">
        <f t="shared" si="6"/>
        <v>20</v>
      </c>
      <c r="K65" s="7">
        <v>15</v>
      </c>
      <c r="L65" s="7">
        <v>15</v>
      </c>
      <c r="M65" s="7">
        <v>20</v>
      </c>
      <c r="N65" s="11">
        <f t="shared" si="7"/>
        <v>170</v>
      </c>
      <c r="O65" s="22">
        <f>'sem 6-1'!O65</f>
        <v>90.625</v>
      </c>
      <c r="P65" s="22">
        <f t="shared" si="8"/>
        <v>96.590909090909093</v>
      </c>
      <c r="Q65" s="48">
        <f>('sem 6-1'!N65+'Sem6-2'!N65)/(128+176)*100</f>
        <v>94.078947368421055</v>
      </c>
      <c r="R65" s="4"/>
    </row>
    <row r="66" spans="1:18">
      <c r="A66" s="11">
        <v>60</v>
      </c>
      <c r="B66" s="30">
        <v>312414205061</v>
      </c>
      <c r="C66" s="51" t="s">
        <v>62</v>
      </c>
      <c r="D66" s="11">
        <v>0</v>
      </c>
      <c r="E66" s="11">
        <f t="shared" si="1"/>
        <v>21</v>
      </c>
      <c r="F66" s="11">
        <f t="shared" si="2"/>
        <v>21</v>
      </c>
      <c r="G66" s="11">
        <f t="shared" si="3"/>
        <v>21</v>
      </c>
      <c r="H66" s="11">
        <f t="shared" si="4"/>
        <v>21</v>
      </c>
      <c r="I66" s="11">
        <f t="shared" si="5"/>
        <v>21</v>
      </c>
      <c r="J66" s="11">
        <f t="shared" si="6"/>
        <v>21</v>
      </c>
      <c r="K66" s="7">
        <v>15</v>
      </c>
      <c r="L66" s="7">
        <v>15</v>
      </c>
      <c r="M66" s="7">
        <v>20</v>
      </c>
      <c r="N66" s="11">
        <f t="shared" si="7"/>
        <v>176</v>
      </c>
      <c r="O66" s="22">
        <f>'sem 6-1'!O66</f>
        <v>95.3125</v>
      </c>
      <c r="P66" s="22">
        <f t="shared" si="8"/>
        <v>100</v>
      </c>
      <c r="Q66" s="48">
        <f>('sem 6-1'!N66+'Sem6-2'!N66)/(128+176)*100</f>
        <v>98.026315789473685</v>
      </c>
      <c r="R66" s="4"/>
    </row>
    <row r="67" spans="1:18">
      <c r="A67" s="11">
        <v>61</v>
      </c>
      <c r="B67" s="30">
        <v>312414205062</v>
      </c>
      <c r="C67" s="51" t="s">
        <v>117</v>
      </c>
      <c r="D67" s="11">
        <v>1</v>
      </c>
      <c r="E67" s="11">
        <f t="shared" si="1"/>
        <v>20</v>
      </c>
      <c r="F67" s="11">
        <f t="shared" si="2"/>
        <v>20</v>
      </c>
      <c r="G67" s="11">
        <f t="shared" si="3"/>
        <v>20</v>
      </c>
      <c r="H67" s="11">
        <f t="shared" si="4"/>
        <v>20</v>
      </c>
      <c r="I67" s="11">
        <f t="shared" si="5"/>
        <v>20</v>
      </c>
      <c r="J67" s="11">
        <f t="shared" si="6"/>
        <v>20</v>
      </c>
      <c r="K67" s="7">
        <v>15</v>
      </c>
      <c r="L67" s="7">
        <v>15</v>
      </c>
      <c r="M67" s="7">
        <v>20</v>
      </c>
      <c r="N67" s="11">
        <f t="shared" si="7"/>
        <v>170</v>
      </c>
      <c r="O67" s="22">
        <f>'sem 6-1'!O67</f>
        <v>100</v>
      </c>
      <c r="P67" s="22">
        <f t="shared" si="8"/>
        <v>96.590909090909093</v>
      </c>
      <c r="Q67" s="48">
        <f>('sem 6-1'!N67+'Sem6-2'!N67)/(128+176)*100</f>
        <v>98.026315789473685</v>
      </c>
      <c r="R67" s="4"/>
    </row>
    <row r="70" spans="1:18">
      <c r="C70" s="54" t="s">
        <v>166</v>
      </c>
      <c r="Q70" s="53" t="s">
        <v>165</v>
      </c>
    </row>
  </sheetData>
  <mergeCells count="4">
    <mergeCell ref="A5:D5"/>
    <mergeCell ref="A1:R1"/>
    <mergeCell ref="A2:R2"/>
    <mergeCell ref="A3:R3"/>
  </mergeCells>
  <pageMargins left="0.22916666666666666" right="9.375E-2" top="0.30208333333333331" bottom="0.2812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7"/>
  <sheetViews>
    <sheetView tabSelected="1" topLeftCell="C1" workbookViewId="0">
      <selection activeCell="L7" sqref="L7"/>
    </sheetView>
  </sheetViews>
  <sheetFormatPr defaultRowHeight="15"/>
  <cols>
    <col min="2" max="2" width="13.140625" bestFit="1" customWidth="1"/>
    <col min="3" max="3" width="25.85546875" bestFit="1" customWidth="1"/>
  </cols>
  <sheetData>
    <row r="1" spans="1:19" ht="25.5">
      <c r="A1" s="74" t="s">
        <v>78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</row>
    <row r="2" spans="1:19" ht="22.5">
      <c r="A2" s="76" t="s">
        <v>167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19" ht="22.5">
      <c r="A3" s="76" t="s">
        <v>146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</row>
    <row r="4" spans="1:19" ht="36">
      <c r="A4" s="43" t="s">
        <v>158</v>
      </c>
      <c r="B4" s="47" t="s">
        <v>1</v>
      </c>
      <c r="C4" s="43" t="s">
        <v>2</v>
      </c>
      <c r="D4" s="55" t="s">
        <v>67</v>
      </c>
      <c r="E4" s="44" t="s">
        <v>154</v>
      </c>
      <c r="F4" s="44" t="s">
        <v>153</v>
      </c>
      <c r="G4" s="44" t="s">
        <v>160</v>
      </c>
      <c r="H4" s="44" t="s">
        <v>159</v>
      </c>
      <c r="I4" s="44" t="s">
        <v>150</v>
      </c>
      <c r="J4" s="44" t="s">
        <v>149</v>
      </c>
      <c r="K4" s="44" t="s">
        <v>148</v>
      </c>
      <c r="L4" s="44" t="s">
        <v>155</v>
      </c>
      <c r="M4" s="44" t="s">
        <v>156</v>
      </c>
      <c r="N4" s="44" t="s">
        <v>136</v>
      </c>
      <c r="O4" s="56" t="s">
        <v>162</v>
      </c>
      <c r="P4" s="56" t="s">
        <v>161</v>
      </c>
      <c r="Q4" s="56" t="s">
        <v>168</v>
      </c>
      <c r="R4" s="57" t="s">
        <v>163</v>
      </c>
      <c r="S4" s="58" t="s">
        <v>94</v>
      </c>
    </row>
    <row r="5" spans="1:19">
      <c r="A5" s="67" t="s">
        <v>70</v>
      </c>
      <c r="B5" s="67"/>
      <c r="C5" s="67"/>
      <c r="D5" s="67"/>
      <c r="E5" s="7">
        <v>21</v>
      </c>
      <c r="F5" s="7">
        <v>21</v>
      </c>
      <c r="G5" s="7">
        <v>21</v>
      </c>
      <c r="H5" s="7">
        <v>21</v>
      </c>
      <c r="I5" s="7">
        <v>21</v>
      </c>
      <c r="J5" s="7">
        <v>21</v>
      </c>
      <c r="K5" s="7">
        <v>15</v>
      </c>
      <c r="L5" s="7">
        <v>15</v>
      </c>
      <c r="M5" s="7">
        <v>20</v>
      </c>
      <c r="N5" s="7">
        <f>SUM(E5:M5)</f>
        <v>176</v>
      </c>
      <c r="O5" s="29">
        <v>100</v>
      </c>
      <c r="P5" s="29">
        <v>100</v>
      </c>
      <c r="Q5" s="29">
        <v>100</v>
      </c>
      <c r="R5" s="22">
        <f>('sem 6-1'!N5+'Sem6-2'!N5)/(128+176)*100</f>
        <v>100</v>
      </c>
      <c r="S5" s="4"/>
    </row>
    <row r="6" spans="1:19">
      <c r="A6" s="11">
        <v>1</v>
      </c>
      <c r="B6" s="30">
        <v>312414205001</v>
      </c>
      <c r="C6" s="51" t="s">
        <v>96</v>
      </c>
      <c r="D6" s="78">
        <v>1</v>
      </c>
      <c r="E6" s="78">
        <f>21-D6</f>
        <v>20</v>
      </c>
      <c r="F6" s="78">
        <f>21-D6</f>
        <v>20</v>
      </c>
      <c r="G6" s="78">
        <f>21-D6</f>
        <v>20</v>
      </c>
      <c r="H6" s="78">
        <f>21-D6</f>
        <v>20</v>
      </c>
      <c r="I6" s="78">
        <f>21-D6</f>
        <v>20</v>
      </c>
      <c r="J6" s="78">
        <f>21-D6</f>
        <v>20</v>
      </c>
      <c r="K6" s="7">
        <v>15</v>
      </c>
      <c r="L6" s="7">
        <v>15</v>
      </c>
      <c r="M6" s="7">
        <v>20</v>
      </c>
      <c r="N6" s="78">
        <f>SUM(E6:M6)</f>
        <v>170</v>
      </c>
      <c r="O6" s="79">
        <f>'sem 6-1'!O6</f>
        <v>95.3125</v>
      </c>
      <c r="P6" s="79">
        <v>93.181818181818173</v>
      </c>
      <c r="Q6" s="79">
        <f t="shared" ref="Q6:Q35" si="0">N6/176*100</f>
        <v>96.590909090909093</v>
      </c>
      <c r="R6" s="79">
        <f>('sem 6-1'!N6+'Sem6-2'!N6+N6)/(128+176+176)*100</f>
        <v>95</v>
      </c>
      <c r="S6" s="80"/>
    </row>
    <row r="7" spans="1:19">
      <c r="A7" s="11">
        <v>2</v>
      </c>
      <c r="B7" s="30">
        <v>312414205002</v>
      </c>
      <c r="C7" s="51" t="s">
        <v>4</v>
      </c>
      <c r="D7" s="78">
        <v>3</v>
      </c>
      <c r="E7" s="78">
        <f t="shared" ref="E7:E67" si="1">21-D7</f>
        <v>18</v>
      </c>
      <c r="F7" s="78">
        <f t="shared" ref="F7:F67" si="2">21-D7</f>
        <v>18</v>
      </c>
      <c r="G7" s="78">
        <f t="shared" ref="G7:G67" si="3">21-D7</f>
        <v>18</v>
      </c>
      <c r="H7" s="78">
        <f t="shared" ref="H7:H67" si="4">21-D7</f>
        <v>18</v>
      </c>
      <c r="I7" s="78">
        <f t="shared" ref="I7:I67" si="5">21-D7</f>
        <v>18</v>
      </c>
      <c r="J7" s="78">
        <f t="shared" ref="J7:J67" si="6">21-D7</f>
        <v>18</v>
      </c>
      <c r="K7" s="7">
        <v>15</v>
      </c>
      <c r="L7" s="7">
        <v>15</v>
      </c>
      <c r="M7" s="7">
        <v>20</v>
      </c>
      <c r="N7" s="78">
        <f t="shared" ref="N7:N67" si="7">SUM(E7:M7)</f>
        <v>158</v>
      </c>
      <c r="O7" s="79">
        <f>'sem 6-1'!O7</f>
        <v>100</v>
      </c>
      <c r="P7" s="79">
        <v>93.181818181818173</v>
      </c>
      <c r="Q7" s="79">
        <f t="shared" si="0"/>
        <v>89.772727272727266</v>
      </c>
      <c r="R7" s="79">
        <f>('sem 6-1'!N7+'Sem6-2'!N7+N7)/(128+176+176)*100</f>
        <v>93.75</v>
      </c>
      <c r="S7" s="80"/>
    </row>
    <row r="8" spans="1:19">
      <c r="A8" s="11">
        <v>3</v>
      </c>
      <c r="B8" s="30">
        <v>312414205003</v>
      </c>
      <c r="C8" s="51" t="s">
        <v>97</v>
      </c>
      <c r="D8" s="78">
        <v>2</v>
      </c>
      <c r="E8" s="78">
        <f t="shared" si="1"/>
        <v>19</v>
      </c>
      <c r="F8" s="78">
        <f t="shared" si="2"/>
        <v>19</v>
      </c>
      <c r="G8" s="78">
        <f t="shared" si="3"/>
        <v>19</v>
      </c>
      <c r="H8" s="78">
        <f t="shared" si="4"/>
        <v>19</v>
      </c>
      <c r="I8" s="78">
        <f t="shared" si="5"/>
        <v>19</v>
      </c>
      <c r="J8" s="78">
        <f t="shared" si="6"/>
        <v>19</v>
      </c>
      <c r="K8" s="7">
        <v>15</v>
      </c>
      <c r="L8" s="7">
        <v>15</v>
      </c>
      <c r="M8" s="7">
        <v>20</v>
      </c>
      <c r="N8" s="78">
        <f t="shared" si="7"/>
        <v>164</v>
      </c>
      <c r="O8" s="79">
        <f>'sem 6-1'!O8</f>
        <v>90.625</v>
      </c>
      <c r="P8" s="79">
        <v>100</v>
      </c>
      <c r="Q8" s="79">
        <f t="shared" si="0"/>
        <v>93.181818181818173</v>
      </c>
      <c r="R8" s="79">
        <f>('sem 6-1'!N8+'Sem6-2'!N8+N8)/(128+176+176)*100</f>
        <v>95</v>
      </c>
      <c r="S8" s="80"/>
    </row>
    <row r="9" spans="1:19">
      <c r="A9" s="11">
        <v>4</v>
      </c>
      <c r="B9" s="30">
        <v>312414205004</v>
      </c>
      <c r="C9" s="51" t="s">
        <v>98</v>
      </c>
      <c r="D9" s="78">
        <v>0</v>
      </c>
      <c r="E9" s="78">
        <f t="shared" si="1"/>
        <v>21</v>
      </c>
      <c r="F9" s="78">
        <f t="shared" si="2"/>
        <v>21</v>
      </c>
      <c r="G9" s="78">
        <f t="shared" si="3"/>
        <v>21</v>
      </c>
      <c r="H9" s="78">
        <f t="shared" si="4"/>
        <v>21</v>
      </c>
      <c r="I9" s="78">
        <f t="shared" si="5"/>
        <v>21</v>
      </c>
      <c r="J9" s="78">
        <f t="shared" si="6"/>
        <v>21</v>
      </c>
      <c r="K9" s="7">
        <v>15</v>
      </c>
      <c r="L9" s="7">
        <v>15</v>
      </c>
      <c r="M9" s="7">
        <v>20</v>
      </c>
      <c r="N9" s="78">
        <f t="shared" si="7"/>
        <v>176</v>
      </c>
      <c r="O9" s="79">
        <f>'sem 6-1'!O9</f>
        <v>100</v>
      </c>
      <c r="P9" s="79">
        <v>100</v>
      </c>
      <c r="Q9" s="79">
        <f t="shared" si="0"/>
        <v>100</v>
      </c>
      <c r="R9" s="79">
        <f>('sem 6-1'!N9+'Sem6-2'!N9+N9)/(128+176+176)*100</f>
        <v>100</v>
      </c>
      <c r="S9" s="80"/>
    </row>
    <row r="10" spans="1:19">
      <c r="A10" s="11">
        <v>5</v>
      </c>
      <c r="B10" s="30">
        <v>312414205005</v>
      </c>
      <c r="C10" s="51" t="s">
        <v>7</v>
      </c>
      <c r="D10" s="78">
        <v>1</v>
      </c>
      <c r="E10" s="78">
        <f t="shared" si="1"/>
        <v>20</v>
      </c>
      <c r="F10" s="78">
        <f t="shared" si="2"/>
        <v>20</v>
      </c>
      <c r="G10" s="78">
        <f t="shared" si="3"/>
        <v>20</v>
      </c>
      <c r="H10" s="78">
        <f t="shared" si="4"/>
        <v>20</v>
      </c>
      <c r="I10" s="78">
        <f t="shared" si="5"/>
        <v>20</v>
      </c>
      <c r="J10" s="78">
        <f t="shared" si="6"/>
        <v>20</v>
      </c>
      <c r="K10" s="7">
        <v>15</v>
      </c>
      <c r="L10" s="7">
        <v>15</v>
      </c>
      <c r="M10" s="7">
        <v>20</v>
      </c>
      <c r="N10" s="78">
        <f t="shared" si="7"/>
        <v>170</v>
      </c>
      <c r="O10" s="79">
        <f>'sem 6-1'!O10</f>
        <v>90.625</v>
      </c>
      <c r="P10" s="79">
        <v>96.590909090909093</v>
      </c>
      <c r="Q10" s="79">
        <f t="shared" si="0"/>
        <v>96.590909090909093</v>
      </c>
      <c r="R10" s="79">
        <f>('sem 6-1'!N10+'Sem6-2'!N10+N10)/(128+176+176)*100</f>
        <v>95</v>
      </c>
      <c r="S10" s="80"/>
    </row>
    <row r="11" spans="1:19">
      <c r="A11" s="11">
        <v>6</v>
      </c>
      <c r="B11" s="30">
        <v>312414205006</v>
      </c>
      <c r="C11" s="51" t="s">
        <v>8</v>
      </c>
      <c r="D11" s="78">
        <v>2</v>
      </c>
      <c r="E11" s="78">
        <f t="shared" si="1"/>
        <v>19</v>
      </c>
      <c r="F11" s="78">
        <f t="shared" si="2"/>
        <v>19</v>
      </c>
      <c r="G11" s="78">
        <f t="shared" si="3"/>
        <v>19</v>
      </c>
      <c r="H11" s="78">
        <f t="shared" si="4"/>
        <v>19</v>
      </c>
      <c r="I11" s="78">
        <f t="shared" si="5"/>
        <v>19</v>
      </c>
      <c r="J11" s="78">
        <f t="shared" si="6"/>
        <v>19</v>
      </c>
      <c r="K11" s="7">
        <v>15</v>
      </c>
      <c r="L11" s="7">
        <v>15</v>
      </c>
      <c r="M11" s="7">
        <v>20</v>
      </c>
      <c r="N11" s="78">
        <f t="shared" si="7"/>
        <v>164</v>
      </c>
      <c r="O11" s="79">
        <f>'sem 6-1'!O11</f>
        <v>100</v>
      </c>
      <c r="P11" s="79">
        <v>96.590909090909093</v>
      </c>
      <c r="Q11" s="79">
        <f t="shared" si="0"/>
        <v>93.181818181818173</v>
      </c>
      <c r="R11" s="79">
        <f>('sem 6-1'!N11+'Sem6-2'!N11+N11)/(128+176+176)*100</f>
        <v>96.25</v>
      </c>
      <c r="S11" s="80"/>
    </row>
    <row r="12" spans="1:19">
      <c r="A12" s="11">
        <v>7</v>
      </c>
      <c r="B12" s="30">
        <v>312414205007</v>
      </c>
      <c r="C12" s="51" t="s">
        <v>99</v>
      </c>
      <c r="D12" s="78">
        <v>0</v>
      </c>
      <c r="E12" s="78">
        <f t="shared" si="1"/>
        <v>21</v>
      </c>
      <c r="F12" s="78">
        <f>21-D12</f>
        <v>21</v>
      </c>
      <c r="G12" s="78">
        <f t="shared" si="3"/>
        <v>21</v>
      </c>
      <c r="H12" s="78">
        <f t="shared" si="4"/>
        <v>21</v>
      </c>
      <c r="I12" s="78">
        <f t="shared" si="5"/>
        <v>21</v>
      </c>
      <c r="J12" s="78">
        <f t="shared" si="6"/>
        <v>21</v>
      </c>
      <c r="K12" s="7">
        <v>15</v>
      </c>
      <c r="L12" s="7">
        <v>15</v>
      </c>
      <c r="M12" s="7">
        <v>20</v>
      </c>
      <c r="N12" s="78">
        <f t="shared" si="7"/>
        <v>176</v>
      </c>
      <c r="O12" s="79">
        <f>'sem 6-1'!O12</f>
        <v>100</v>
      </c>
      <c r="P12" s="79">
        <v>93.181818181818173</v>
      </c>
      <c r="Q12" s="79">
        <f t="shared" si="0"/>
        <v>100</v>
      </c>
      <c r="R12" s="79">
        <f>('sem 6-1'!N12+'Sem6-2'!N12+N12)/(128+176+176)*100</f>
        <v>97.5</v>
      </c>
      <c r="S12" s="80"/>
    </row>
    <row r="13" spans="1:19">
      <c r="A13" s="11">
        <v>8</v>
      </c>
      <c r="B13" s="30">
        <v>312414205008</v>
      </c>
      <c r="C13" s="51" t="s">
        <v>100</v>
      </c>
      <c r="D13" s="78">
        <v>0</v>
      </c>
      <c r="E13" s="78">
        <f t="shared" si="1"/>
        <v>21</v>
      </c>
      <c r="F13" s="78">
        <f t="shared" si="2"/>
        <v>21</v>
      </c>
      <c r="G13" s="78">
        <f t="shared" si="3"/>
        <v>21</v>
      </c>
      <c r="H13" s="78">
        <f t="shared" si="4"/>
        <v>21</v>
      </c>
      <c r="I13" s="78">
        <f t="shared" si="5"/>
        <v>21</v>
      </c>
      <c r="J13" s="78">
        <f t="shared" si="6"/>
        <v>21</v>
      </c>
      <c r="K13" s="7">
        <v>15</v>
      </c>
      <c r="L13" s="7">
        <v>15</v>
      </c>
      <c r="M13" s="7">
        <v>20</v>
      </c>
      <c r="N13" s="78">
        <f t="shared" si="7"/>
        <v>176</v>
      </c>
      <c r="O13" s="79">
        <f>'sem 6-1'!O13</f>
        <v>100</v>
      </c>
      <c r="P13" s="79">
        <v>100</v>
      </c>
      <c r="Q13" s="79">
        <f t="shared" si="0"/>
        <v>100</v>
      </c>
      <c r="R13" s="79">
        <f>('sem 6-1'!N13+'Sem6-2'!N13+N13)/(128+176+176)*100</f>
        <v>100</v>
      </c>
      <c r="S13" s="80"/>
    </row>
    <row r="14" spans="1:19">
      <c r="A14" s="11">
        <v>9</v>
      </c>
      <c r="B14" s="30">
        <v>312414205009</v>
      </c>
      <c r="C14" s="51" t="s">
        <v>101</v>
      </c>
      <c r="D14" s="78">
        <v>1</v>
      </c>
      <c r="E14" s="78">
        <f t="shared" si="1"/>
        <v>20</v>
      </c>
      <c r="F14" s="78">
        <f t="shared" si="2"/>
        <v>20</v>
      </c>
      <c r="G14" s="78">
        <f t="shared" si="3"/>
        <v>20</v>
      </c>
      <c r="H14" s="78">
        <f t="shared" si="4"/>
        <v>20</v>
      </c>
      <c r="I14" s="78">
        <f t="shared" si="5"/>
        <v>20</v>
      </c>
      <c r="J14" s="78">
        <f t="shared" si="6"/>
        <v>20</v>
      </c>
      <c r="K14" s="7">
        <v>15</v>
      </c>
      <c r="L14" s="7">
        <v>15</v>
      </c>
      <c r="M14" s="7">
        <v>20</v>
      </c>
      <c r="N14" s="78">
        <f t="shared" si="7"/>
        <v>170</v>
      </c>
      <c r="O14" s="79">
        <f>'sem 6-1'!O14</f>
        <v>100</v>
      </c>
      <c r="P14" s="79">
        <v>96.590909090909093</v>
      </c>
      <c r="Q14" s="79">
        <f t="shared" si="0"/>
        <v>96.590909090909093</v>
      </c>
      <c r="R14" s="79">
        <f>('sem 6-1'!N14+'Sem6-2'!N14+N14)/(128+176+176)*100</f>
        <v>97.5</v>
      </c>
      <c r="S14" s="80"/>
    </row>
    <row r="15" spans="1:19">
      <c r="A15" s="11">
        <v>10</v>
      </c>
      <c r="B15" s="30">
        <v>312414205010</v>
      </c>
      <c r="C15" s="51" t="s">
        <v>12</v>
      </c>
      <c r="D15" s="78">
        <v>0</v>
      </c>
      <c r="E15" s="78">
        <f t="shared" si="1"/>
        <v>21</v>
      </c>
      <c r="F15" s="78">
        <f t="shared" si="2"/>
        <v>21</v>
      </c>
      <c r="G15" s="78">
        <f t="shared" si="3"/>
        <v>21</v>
      </c>
      <c r="H15" s="78">
        <f t="shared" si="4"/>
        <v>21</v>
      </c>
      <c r="I15" s="78">
        <f t="shared" si="5"/>
        <v>21</v>
      </c>
      <c r="J15" s="78">
        <f t="shared" si="6"/>
        <v>21</v>
      </c>
      <c r="K15" s="7">
        <v>15</v>
      </c>
      <c r="L15" s="7">
        <v>15</v>
      </c>
      <c r="M15" s="7">
        <v>20</v>
      </c>
      <c r="N15" s="78">
        <f t="shared" si="7"/>
        <v>176</v>
      </c>
      <c r="O15" s="79">
        <f>'sem 6-1'!O15</f>
        <v>95.3125</v>
      </c>
      <c r="P15" s="79">
        <v>100</v>
      </c>
      <c r="Q15" s="79">
        <f t="shared" si="0"/>
        <v>100</v>
      </c>
      <c r="R15" s="79">
        <f>('sem 6-1'!N15+'Sem6-2'!N15+N15)/(128+176+176)*100</f>
        <v>98.75</v>
      </c>
      <c r="S15" s="80"/>
    </row>
    <row r="16" spans="1:19">
      <c r="A16" s="11">
        <v>11</v>
      </c>
      <c r="B16" s="30">
        <v>312414205011</v>
      </c>
      <c r="C16" s="51" t="s">
        <v>13</v>
      </c>
      <c r="D16" s="78">
        <v>0</v>
      </c>
      <c r="E16" s="78">
        <f t="shared" si="1"/>
        <v>21</v>
      </c>
      <c r="F16" s="78">
        <f t="shared" si="2"/>
        <v>21</v>
      </c>
      <c r="G16" s="78">
        <f t="shared" si="3"/>
        <v>21</v>
      </c>
      <c r="H16" s="78">
        <f t="shared" si="4"/>
        <v>21</v>
      </c>
      <c r="I16" s="78">
        <f t="shared" si="5"/>
        <v>21</v>
      </c>
      <c r="J16" s="78">
        <f t="shared" si="6"/>
        <v>21</v>
      </c>
      <c r="K16" s="7">
        <v>15</v>
      </c>
      <c r="L16" s="7">
        <v>15</v>
      </c>
      <c r="M16" s="7">
        <v>20</v>
      </c>
      <c r="N16" s="78">
        <f t="shared" si="7"/>
        <v>176</v>
      </c>
      <c r="O16" s="79">
        <f>'sem 6-1'!O16</f>
        <v>100</v>
      </c>
      <c r="P16" s="79">
        <v>96.590909090909093</v>
      </c>
      <c r="Q16" s="79">
        <f t="shared" si="0"/>
        <v>100</v>
      </c>
      <c r="R16" s="79">
        <f>('sem 6-1'!N16+'Sem6-2'!N16+N16)/(128+176+176)*100</f>
        <v>98.75</v>
      </c>
      <c r="S16" s="80"/>
    </row>
    <row r="17" spans="1:19">
      <c r="A17" s="11">
        <v>12</v>
      </c>
      <c r="B17" s="30">
        <v>312414205012</v>
      </c>
      <c r="C17" s="51" t="s">
        <v>14</v>
      </c>
      <c r="D17" s="78">
        <v>0</v>
      </c>
      <c r="E17" s="78">
        <f t="shared" si="1"/>
        <v>21</v>
      </c>
      <c r="F17" s="78">
        <f t="shared" si="2"/>
        <v>21</v>
      </c>
      <c r="G17" s="78">
        <f t="shared" si="3"/>
        <v>21</v>
      </c>
      <c r="H17" s="78">
        <f t="shared" si="4"/>
        <v>21</v>
      </c>
      <c r="I17" s="78">
        <f t="shared" si="5"/>
        <v>21</v>
      </c>
      <c r="J17" s="78">
        <f t="shared" si="6"/>
        <v>21</v>
      </c>
      <c r="K17" s="7">
        <v>15</v>
      </c>
      <c r="L17" s="7">
        <v>15</v>
      </c>
      <c r="M17" s="7">
        <v>20</v>
      </c>
      <c r="N17" s="78">
        <f t="shared" si="7"/>
        <v>176</v>
      </c>
      <c r="O17" s="79">
        <f>'sem 6-1'!O17</f>
        <v>95.3125</v>
      </c>
      <c r="P17" s="79">
        <v>100</v>
      </c>
      <c r="Q17" s="79">
        <f t="shared" si="0"/>
        <v>100</v>
      </c>
      <c r="R17" s="79">
        <f>('sem 6-1'!N17+'Sem6-2'!N17+N17)/(128+176+176)*100</f>
        <v>98.75</v>
      </c>
      <c r="S17" s="80"/>
    </row>
    <row r="18" spans="1:19">
      <c r="A18" s="11">
        <v>13</v>
      </c>
      <c r="B18" s="30">
        <v>312414205013</v>
      </c>
      <c r="C18" s="51" t="s">
        <v>15</v>
      </c>
      <c r="D18" s="78">
        <v>1</v>
      </c>
      <c r="E18" s="78">
        <f t="shared" si="1"/>
        <v>20</v>
      </c>
      <c r="F18" s="78">
        <f t="shared" si="2"/>
        <v>20</v>
      </c>
      <c r="G18" s="78">
        <f t="shared" si="3"/>
        <v>20</v>
      </c>
      <c r="H18" s="78">
        <f t="shared" si="4"/>
        <v>20</v>
      </c>
      <c r="I18" s="78">
        <f t="shared" si="5"/>
        <v>20</v>
      </c>
      <c r="J18" s="78">
        <f t="shared" si="6"/>
        <v>20</v>
      </c>
      <c r="K18" s="7">
        <v>15</v>
      </c>
      <c r="L18" s="7">
        <v>15</v>
      </c>
      <c r="M18" s="7">
        <v>20</v>
      </c>
      <c r="N18" s="78">
        <f t="shared" si="7"/>
        <v>170</v>
      </c>
      <c r="O18" s="79">
        <f>'sem 6-1'!O18</f>
        <v>100</v>
      </c>
      <c r="P18" s="79">
        <v>100</v>
      </c>
      <c r="Q18" s="79">
        <f t="shared" si="0"/>
        <v>96.590909090909093</v>
      </c>
      <c r="R18" s="79">
        <f>('sem 6-1'!N18+'Sem6-2'!N18+N18)/(128+176+176)*100</f>
        <v>98.75</v>
      </c>
      <c r="S18" s="80"/>
    </row>
    <row r="19" spans="1:19">
      <c r="A19" s="11">
        <v>14</v>
      </c>
      <c r="B19" s="30">
        <v>312414205014</v>
      </c>
      <c r="C19" s="51" t="s">
        <v>16</v>
      </c>
      <c r="D19" s="78">
        <v>0</v>
      </c>
      <c r="E19" s="78">
        <f t="shared" si="1"/>
        <v>21</v>
      </c>
      <c r="F19" s="78">
        <f t="shared" si="2"/>
        <v>21</v>
      </c>
      <c r="G19" s="78">
        <f t="shared" si="3"/>
        <v>21</v>
      </c>
      <c r="H19" s="78">
        <f t="shared" si="4"/>
        <v>21</v>
      </c>
      <c r="I19" s="78">
        <f t="shared" si="5"/>
        <v>21</v>
      </c>
      <c r="J19" s="78">
        <f t="shared" si="6"/>
        <v>21</v>
      </c>
      <c r="K19" s="7">
        <v>15</v>
      </c>
      <c r="L19" s="7">
        <v>15</v>
      </c>
      <c r="M19" s="7">
        <v>20</v>
      </c>
      <c r="N19" s="78">
        <f t="shared" si="7"/>
        <v>176</v>
      </c>
      <c r="O19" s="79">
        <f>'sem 6-1'!O19</f>
        <v>100</v>
      </c>
      <c r="P19" s="79">
        <v>100</v>
      </c>
      <c r="Q19" s="79">
        <f t="shared" si="0"/>
        <v>100</v>
      </c>
      <c r="R19" s="79">
        <f>('sem 6-1'!N19+'Sem6-2'!N19+N19)/(128+176+176)*100</f>
        <v>100</v>
      </c>
      <c r="S19" s="80"/>
    </row>
    <row r="20" spans="1:19">
      <c r="A20" s="11">
        <v>15</v>
      </c>
      <c r="B20" s="30">
        <v>312414205015</v>
      </c>
      <c r="C20" s="51" t="s">
        <v>17</v>
      </c>
      <c r="D20" s="78">
        <v>3</v>
      </c>
      <c r="E20" s="78">
        <f t="shared" si="1"/>
        <v>18</v>
      </c>
      <c r="F20" s="78">
        <f t="shared" si="2"/>
        <v>18</v>
      </c>
      <c r="G20" s="78">
        <f t="shared" si="3"/>
        <v>18</v>
      </c>
      <c r="H20" s="78">
        <f t="shared" si="4"/>
        <v>18</v>
      </c>
      <c r="I20" s="78">
        <f t="shared" si="5"/>
        <v>18</v>
      </c>
      <c r="J20" s="78">
        <f t="shared" si="6"/>
        <v>18</v>
      </c>
      <c r="K20" s="7">
        <v>15</v>
      </c>
      <c r="L20" s="7">
        <v>15</v>
      </c>
      <c r="M20" s="7">
        <v>20</v>
      </c>
      <c r="N20" s="78">
        <f t="shared" si="7"/>
        <v>158</v>
      </c>
      <c r="O20" s="79">
        <f>'sem 6-1'!O20</f>
        <v>95.3125</v>
      </c>
      <c r="P20" s="79">
        <v>96.590909090909093</v>
      </c>
      <c r="Q20" s="79">
        <f t="shared" si="0"/>
        <v>89.772727272727266</v>
      </c>
      <c r="R20" s="79">
        <f>('sem 6-1'!N20+'Sem6-2'!N20+N20)/(128+176+176)*100</f>
        <v>93.75</v>
      </c>
      <c r="S20" s="80"/>
    </row>
    <row r="21" spans="1:19">
      <c r="A21" s="11">
        <v>16</v>
      </c>
      <c r="B21" s="30">
        <v>312414205016</v>
      </c>
      <c r="C21" s="51" t="s">
        <v>102</v>
      </c>
      <c r="D21" s="78">
        <v>0</v>
      </c>
      <c r="E21" s="78">
        <f t="shared" si="1"/>
        <v>21</v>
      </c>
      <c r="F21" s="78">
        <f t="shared" si="2"/>
        <v>21</v>
      </c>
      <c r="G21" s="78">
        <f t="shared" si="3"/>
        <v>21</v>
      </c>
      <c r="H21" s="78">
        <f t="shared" si="4"/>
        <v>21</v>
      </c>
      <c r="I21" s="78">
        <f t="shared" si="5"/>
        <v>21</v>
      </c>
      <c r="J21" s="78">
        <f t="shared" si="6"/>
        <v>21</v>
      </c>
      <c r="K21" s="7">
        <v>15</v>
      </c>
      <c r="L21" s="7">
        <v>15</v>
      </c>
      <c r="M21" s="7">
        <v>20</v>
      </c>
      <c r="N21" s="78">
        <f t="shared" si="7"/>
        <v>176</v>
      </c>
      <c r="O21" s="79">
        <f>'sem 6-1'!O21</f>
        <v>100</v>
      </c>
      <c r="P21" s="79">
        <v>100</v>
      </c>
      <c r="Q21" s="79">
        <f t="shared" si="0"/>
        <v>100</v>
      </c>
      <c r="R21" s="79">
        <f>('sem 6-1'!N21+'Sem6-2'!N21+N21)/(128+176+176)*100</f>
        <v>100</v>
      </c>
      <c r="S21" s="80"/>
    </row>
    <row r="22" spans="1:19">
      <c r="A22" s="11">
        <v>17</v>
      </c>
      <c r="B22" s="30">
        <v>312414205017</v>
      </c>
      <c r="C22" s="51" t="s">
        <v>19</v>
      </c>
      <c r="D22" s="78">
        <v>1</v>
      </c>
      <c r="E22" s="78">
        <f t="shared" si="1"/>
        <v>20</v>
      </c>
      <c r="F22" s="78">
        <f t="shared" si="2"/>
        <v>20</v>
      </c>
      <c r="G22" s="78">
        <f t="shared" si="3"/>
        <v>20</v>
      </c>
      <c r="H22" s="78">
        <f t="shared" si="4"/>
        <v>20</v>
      </c>
      <c r="I22" s="78">
        <f t="shared" si="5"/>
        <v>20</v>
      </c>
      <c r="J22" s="78">
        <f t="shared" si="6"/>
        <v>20</v>
      </c>
      <c r="K22" s="7">
        <v>15</v>
      </c>
      <c r="L22" s="7">
        <v>15</v>
      </c>
      <c r="M22" s="7">
        <v>20</v>
      </c>
      <c r="N22" s="78">
        <f t="shared" si="7"/>
        <v>170</v>
      </c>
      <c r="O22" s="79">
        <f>'sem 6-1'!O22</f>
        <v>95.3125</v>
      </c>
      <c r="P22" s="79">
        <v>96.590909090909093</v>
      </c>
      <c r="Q22" s="79">
        <f t="shared" si="0"/>
        <v>96.590909090909093</v>
      </c>
      <c r="R22" s="79">
        <f>('sem 6-1'!N22+'Sem6-2'!N22+N22)/(128+176+176)*100</f>
        <v>96.25</v>
      </c>
      <c r="S22" s="80"/>
    </row>
    <row r="23" spans="1:19">
      <c r="A23" s="11">
        <v>18</v>
      </c>
      <c r="B23" s="30">
        <v>312414205018</v>
      </c>
      <c r="C23" s="51" t="s">
        <v>20</v>
      </c>
      <c r="D23" s="78">
        <v>0</v>
      </c>
      <c r="E23" s="78">
        <f t="shared" si="1"/>
        <v>21</v>
      </c>
      <c r="F23" s="78">
        <f t="shared" si="2"/>
        <v>21</v>
      </c>
      <c r="G23" s="78">
        <f t="shared" si="3"/>
        <v>21</v>
      </c>
      <c r="H23" s="78">
        <f t="shared" si="4"/>
        <v>21</v>
      </c>
      <c r="I23" s="78">
        <f t="shared" si="5"/>
        <v>21</v>
      </c>
      <c r="J23" s="78">
        <f t="shared" si="6"/>
        <v>21</v>
      </c>
      <c r="K23" s="7">
        <v>15</v>
      </c>
      <c r="L23" s="7">
        <v>15</v>
      </c>
      <c r="M23" s="7">
        <v>20</v>
      </c>
      <c r="N23" s="78">
        <f t="shared" si="7"/>
        <v>176</v>
      </c>
      <c r="O23" s="79">
        <f>'sem 6-1'!O23</f>
        <v>95.3125</v>
      </c>
      <c r="P23" s="79">
        <v>100</v>
      </c>
      <c r="Q23" s="79">
        <f t="shared" si="0"/>
        <v>100</v>
      </c>
      <c r="R23" s="79">
        <f>('sem 6-1'!N23+'Sem6-2'!N23+N23)/(128+176+176)*100</f>
        <v>98.75</v>
      </c>
      <c r="S23" s="80"/>
    </row>
    <row r="24" spans="1:19">
      <c r="A24" s="11">
        <v>19</v>
      </c>
      <c r="B24" s="30">
        <v>312414205019</v>
      </c>
      <c r="C24" s="51" t="s">
        <v>103</v>
      </c>
      <c r="D24" s="78">
        <v>1</v>
      </c>
      <c r="E24" s="78">
        <f t="shared" si="1"/>
        <v>20</v>
      </c>
      <c r="F24" s="78">
        <f t="shared" si="2"/>
        <v>20</v>
      </c>
      <c r="G24" s="78">
        <f t="shared" si="3"/>
        <v>20</v>
      </c>
      <c r="H24" s="78">
        <f t="shared" si="4"/>
        <v>20</v>
      </c>
      <c r="I24" s="78">
        <f t="shared" si="5"/>
        <v>20</v>
      </c>
      <c r="J24" s="78">
        <f t="shared" si="6"/>
        <v>20</v>
      </c>
      <c r="K24" s="7">
        <v>15</v>
      </c>
      <c r="L24" s="7">
        <v>15</v>
      </c>
      <c r="M24" s="7">
        <v>20</v>
      </c>
      <c r="N24" s="78">
        <f t="shared" si="7"/>
        <v>170</v>
      </c>
      <c r="O24" s="79">
        <f>'sem 6-1'!O24</f>
        <v>95.3125</v>
      </c>
      <c r="P24" s="79">
        <v>96.590909090909093</v>
      </c>
      <c r="Q24" s="79">
        <f t="shared" si="0"/>
        <v>96.590909090909093</v>
      </c>
      <c r="R24" s="79">
        <f>('sem 6-1'!N24+'Sem6-2'!N24+N24)/(128+176+176)*100</f>
        <v>96.25</v>
      </c>
      <c r="S24" s="80"/>
    </row>
    <row r="25" spans="1:19">
      <c r="A25" s="11">
        <v>20</v>
      </c>
      <c r="B25" s="30">
        <v>312414205020</v>
      </c>
      <c r="C25" s="51" t="s">
        <v>22</v>
      </c>
      <c r="D25" s="78">
        <v>1</v>
      </c>
      <c r="E25" s="78">
        <f t="shared" si="1"/>
        <v>20</v>
      </c>
      <c r="F25" s="78">
        <f t="shared" si="2"/>
        <v>20</v>
      </c>
      <c r="G25" s="78">
        <f t="shared" si="3"/>
        <v>20</v>
      </c>
      <c r="H25" s="78">
        <f t="shared" si="4"/>
        <v>20</v>
      </c>
      <c r="I25" s="78">
        <f t="shared" si="5"/>
        <v>20</v>
      </c>
      <c r="J25" s="78">
        <f t="shared" si="6"/>
        <v>20</v>
      </c>
      <c r="K25" s="7">
        <v>15</v>
      </c>
      <c r="L25" s="7">
        <v>15</v>
      </c>
      <c r="M25" s="7">
        <v>20</v>
      </c>
      <c r="N25" s="78">
        <f t="shared" si="7"/>
        <v>170</v>
      </c>
      <c r="O25" s="79">
        <f>'sem 6-1'!O25</f>
        <v>90.625</v>
      </c>
      <c r="P25" s="79">
        <v>100</v>
      </c>
      <c r="Q25" s="79">
        <f t="shared" si="0"/>
        <v>96.590909090909093</v>
      </c>
      <c r="R25" s="79">
        <f>('sem 6-1'!N25+'Sem6-2'!N25+N25)/(128+176+176)*100</f>
        <v>96.25</v>
      </c>
      <c r="S25" s="80"/>
    </row>
    <row r="26" spans="1:19">
      <c r="A26" s="11">
        <v>21</v>
      </c>
      <c r="B26" s="30">
        <v>312414205021</v>
      </c>
      <c r="C26" s="51" t="s">
        <v>23</v>
      </c>
      <c r="D26" s="78">
        <v>0</v>
      </c>
      <c r="E26" s="78">
        <f t="shared" si="1"/>
        <v>21</v>
      </c>
      <c r="F26" s="78">
        <f t="shared" si="2"/>
        <v>21</v>
      </c>
      <c r="G26" s="78">
        <f t="shared" si="3"/>
        <v>21</v>
      </c>
      <c r="H26" s="78">
        <f t="shared" si="4"/>
        <v>21</v>
      </c>
      <c r="I26" s="78">
        <f t="shared" si="5"/>
        <v>21</v>
      </c>
      <c r="J26" s="78">
        <f t="shared" si="6"/>
        <v>21</v>
      </c>
      <c r="K26" s="7">
        <v>15</v>
      </c>
      <c r="L26" s="7">
        <v>15</v>
      </c>
      <c r="M26" s="7">
        <v>20</v>
      </c>
      <c r="N26" s="78">
        <f t="shared" si="7"/>
        <v>176</v>
      </c>
      <c r="O26" s="79">
        <f>'sem 6-1'!O26</f>
        <v>100</v>
      </c>
      <c r="P26" s="79">
        <v>93.181818181818173</v>
      </c>
      <c r="Q26" s="79">
        <f t="shared" si="0"/>
        <v>100</v>
      </c>
      <c r="R26" s="79">
        <f>('sem 6-1'!N26+'Sem6-2'!N26+N26)/(128+176+176)*100</f>
        <v>97.5</v>
      </c>
      <c r="S26" s="80"/>
    </row>
    <row r="27" spans="1:19">
      <c r="A27" s="11">
        <v>22</v>
      </c>
      <c r="B27" s="30">
        <v>312414205022</v>
      </c>
      <c r="C27" s="51" t="s">
        <v>24</v>
      </c>
      <c r="D27" s="78">
        <v>0</v>
      </c>
      <c r="E27" s="78">
        <f t="shared" si="1"/>
        <v>21</v>
      </c>
      <c r="F27" s="78">
        <f t="shared" si="2"/>
        <v>21</v>
      </c>
      <c r="G27" s="78">
        <f t="shared" si="3"/>
        <v>21</v>
      </c>
      <c r="H27" s="78">
        <f t="shared" si="4"/>
        <v>21</v>
      </c>
      <c r="I27" s="78">
        <f t="shared" si="5"/>
        <v>21</v>
      </c>
      <c r="J27" s="78">
        <f t="shared" si="6"/>
        <v>21</v>
      </c>
      <c r="K27" s="7">
        <v>15</v>
      </c>
      <c r="L27" s="7">
        <v>15</v>
      </c>
      <c r="M27" s="7">
        <v>20</v>
      </c>
      <c r="N27" s="78">
        <f t="shared" si="7"/>
        <v>176</v>
      </c>
      <c r="O27" s="79">
        <f>'sem 6-1'!O27</f>
        <v>100</v>
      </c>
      <c r="P27" s="79">
        <v>100</v>
      </c>
      <c r="Q27" s="79">
        <f t="shared" si="0"/>
        <v>100</v>
      </c>
      <c r="R27" s="79">
        <f>('sem 6-1'!N27+'Sem6-2'!N27+N27)/(128+176+176)*100</f>
        <v>100</v>
      </c>
      <c r="S27" s="80"/>
    </row>
    <row r="28" spans="1:19">
      <c r="A28" s="11">
        <v>23</v>
      </c>
      <c r="B28" s="30">
        <v>312414205023</v>
      </c>
      <c r="C28" s="51" t="s">
        <v>104</v>
      </c>
      <c r="D28" s="78">
        <v>2</v>
      </c>
      <c r="E28" s="78">
        <f t="shared" si="1"/>
        <v>19</v>
      </c>
      <c r="F28" s="78">
        <f t="shared" si="2"/>
        <v>19</v>
      </c>
      <c r="G28" s="78">
        <f t="shared" si="3"/>
        <v>19</v>
      </c>
      <c r="H28" s="78">
        <f t="shared" si="4"/>
        <v>19</v>
      </c>
      <c r="I28" s="78">
        <f t="shared" si="5"/>
        <v>19</v>
      </c>
      <c r="J28" s="78">
        <f t="shared" si="6"/>
        <v>19</v>
      </c>
      <c r="K28" s="7">
        <v>15</v>
      </c>
      <c r="L28" s="7">
        <v>15</v>
      </c>
      <c r="M28" s="7">
        <v>20</v>
      </c>
      <c r="N28" s="78">
        <f t="shared" si="7"/>
        <v>164</v>
      </c>
      <c r="O28" s="79">
        <f>'sem 6-1'!O28</f>
        <v>90.625</v>
      </c>
      <c r="P28" s="79">
        <v>93.181818181818173</v>
      </c>
      <c r="Q28" s="79">
        <f t="shared" si="0"/>
        <v>93.181818181818173</v>
      </c>
      <c r="R28" s="79">
        <f>('sem 6-1'!N28+'Sem6-2'!N28+N28)/(128+176+176)*100</f>
        <v>92.5</v>
      </c>
      <c r="S28" s="80"/>
    </row>
    <row r="29" spans="1:19">
      <c r="A29" s="11">
        <v>24</v>
      </c>
      <c r="B29" s="30">
        <v>312414205024</v>
      </c>
      <c r="C29" s="51" t="s">
        <v>26</v>
      </c>
      <c r="D29" s="78">
        <v>1</v>
      </c>
      <c r="E29" s="78">
        <f t="shared" si="1"/>
        <v>20</v>
      </c>
      <c r="F29" s="78">
        <f t="shared" si="2"/>
        <v>20</v>
      </c>
      <c r="G29" s="78">
        <f t="shared" si="3"/>
        <v>20</v>
      </c>
      <c r="H29" s="78">
        <f t="shared" si="4"/>
        <v>20</v>
      </c>
      <c r="I29" s="78">
        <f t="shared" si="5"/>
        <v>20</v>
      </c>
      <c r="J29" s="78">
        <f t="shared" si="6"/>
        <v>20</v>
      </c>
      <c r="K29" s="7">
        <v>15</v>
      </c>
      <c r="L29" s="7">
        <v>15</v>
      </c>
      <c r="M29" s="7">
        <v>20</v>
      </c>
      <c r="N29" s="78">
        <f t="shared" si="7"/>
        <v>170</v>
      </c>
      <c r="O29" s="79">
        <f>'sem 6-1'!O29</f>
        <v>90.625</v>
      </c>
      <c r="P29" s="79">
        <v>100</v>
      </c>
      <c r="Q29" s="79">
        <f t="shared" si="0"/>
        <v>96.590909090909093</v>
      </c>
      <c r="R29" s="79">
        <f>('sem 6-1'!N29+'Sem6-2'!N29+N29)/(128+176+176)*100</f>
        <v>96.25</v>
      </c>
      <c r="S29" s="80"/>
    </row>
    <row r="30" spans="1:19">
      <c r="A30" s="11">
        <v>25</v>
      </c>
      <c r="B30" s="30">
        <v>312414205025</v>
      </c>
      <c r="C30" s="51" t="s">
        <v>27</v>
      </c>
      <c r="D30" s="78">
        <v>3</v>
      </c>
      <c r="E30" s="78">
        <f t="shared" si="1"/>
        <v>18</v>
      </c>
      <c r="F30" s="78">
        <f t="shared" si="2"/>
        <v>18</v>
      </c>
      <c r="G30" s="78">
        <f t="shared" si="3"/>
        <v>18</v>
      </c>
      <c r="H30" s="78">
        <f t="shared" si="4"/>
        <v>18</v>
      </c>
      <c r="I30" s="78">
        <f t="shared" si="5"/>
        <v>18</v>
      </c>
      <c r="J30" s="78">
        <f t="shared" si="6"/>
        <v>18</v>
      </c>
      <c r="K30" s="7">
        <v>15</v>
      </c>
      <c r="L30" s="7">
        <v>15</v>
      </c>
      <c r="M30" s="7">
        <v>20</v>
      </c>
      <c r="N30" s="78">
        <f t="shared" si="7"/>
        <v>158</v>
      </c>
      <c r="O30" s="79">
        <f>'sem 6-1'!O30</f>
        <v>100</v>
      </c>
      <c r="P30" s="79">
        <v>93.181818181818173</v>
      </c>
      <c r="Q30" s="79">
        <f t="shared" si="0"/>
        <v>89.772727272727266</v>
      </c>
      <c r="R30" s="79">
        <f>('sem 6-1'!N30+'Sem6-2'!N30+N30)/(128+176+176)*100</f>
        <v>93.75</v>
      </c>
      <c r="S30" s="80"/>
    </row>
    <row r="31" spans="1:19">
      <c r="A31" s="11">
        <v>26</v>
      </c>
      <c r="B31" s="30">
        <v>312414205026</v>
      </c>
      <c r="C31" s="51" t="s">
        <v>28</v>
      </c>
      <c r="D31" s="78">
        <v>0</v>
      </c>
      <c r="E31" s="78">
        <f t="shared" si="1"/>
        <v>21</v>
      </c>
      <c r="F31" s="78">
        <f t="shared" si="2"/>
        <v>21</v>
      </c>
      <c r="G31" s="78">
        <f t="shared" si="3"/>
        <v>21</v>
      </c>
      <c r="H31" s="78">
        <f t="shared" si="4"/>
        <v>21</v>
      </c>
      <c r="I31" s="78">
        <f t="shared" si="5"/>
        <v>21</v>
      </c>
      <c r="J31" s="78">
        <f t="shared" si="6"/>
        <v>21</v>
      </c>
      <c r="K31" s="7">
        <v>15</v>
      </c>
      <c r="L31" s="7">
        <v>15</v>
      </c>
      <c r="M31" s="7">
        <v>20</v>
      </c>
      <c r="N31" s="78">
        <f t="shared" si="7"/>
        <v>176</v>
      </c>
      <c r="O31" s="79">
        <f>'sem 6-1'!O31</f>
        <v>95.3125</v>
      </c>
      <c r="P31" s="79">
        <v>96.590909090909093</v>
      </c>
      <c r="Q31" s="79">
        <f t="shared" si="0"/>
        <v>100</v>
      </c>
      <c r="R31" s="79">
        <f>('sem 6-1'!N31+'Sem6-2'!N31+N31)/(128+176+176)*100</f>
        <v>97.5</v>
      </c>
      <c r="S31" s="80"/>
    </row>
    <row r="32" spans="1:19">
      <c r="A32" s="11">
        <v>27</v>
      </c>
      <c r="B32" s="30">
        <v>312414205027</v>
      </c>
      <c r="C32" s="51" t="s">
        <v>29</v>
      </c>
      <c r="D32" s="78">
        <v>0</v>
      </c>
      <c r="E32" s="78">
        <f t="shared" si="1"/>
        <v>21</v>
      </c>
      <c r="F32" s="78">
        <f t="shared" si="2"/>
        <v>21</v>
      </c>
      <c r="G32" s="78">
        <f t="shared" si="3"/>
        <v>21</v>
      </c>
      <c r="H32" s="78">
        <f t="shared" si="4"/>
        <v>21</v>
      </c>
      <c r="I32" s="78">
        <f t="shared" si="5"/>
        <v>21</v>
      </c>
      <c r="J32" s="78">
        <f t="shared" si="6"/>
        <v>21</v>
      </c>
      <c r="K32" s="7">
        <v>15</v>
      </c>
      <c r="L32" s="7">
        <v>15</v>
      </c>
      <c r="M32" s="7">
        <v>20</v>
      </c>
      <c r="N32" s="78">
        <f t="shared" si="7"/>
        <v>176</v>
      </c>
      <c r="O32" s="79">
        <f>'sem 6-1'!O32</f>
        <v>100</v>
      </c>
      <c r="P32" s="79">
        <v>96.590909090909093</v>
      </c>
      <c r="Q32" s="79">
        <f t="shared" si="0"/>
        <v>100</v>
      </c>
      <c r="R32" s="79">
        <f>('sem 6-1'!N32+'Sem6-2'!N32+N32)/(128+176+176)*100</f>
        <v>98.75</v>
      </c>
      <c r="S32" s="80"/>
    </row>
    <row r="33" spans="1:19">
      <c r="A33" s="11">
        <v>28</v>
      </c>
      <c r="B33" s="30">
        <v>312414205028</v>
      </c>
      <c r="C33" s="51" t="s">
        <v>30</v>
      </c>
      <c r="D33" s="78">
        <v>0</v>
      </c>
      <c r="E33" s="78">
        <f t="shared" si="1"/>
        <v>21</v>
      </c>
      <c r="F33" s="78">
        <f t="shared" si="2"/>
        <v>21</v>
      </c>
      <c r="G33" s="78">
        <f t="shared" si="3"/>
        <v>21</v>
      </c>
      <c r="H33" s="78">
        <f t="shared" si="4"/>
        <v>21</v>
      </c>
      <c r="I33" s="78">
        <f t="shared" si="5"/>
        <v>21</v>
      </c>
      <c r="J33" s="78">
        <f t="shared" si="6"/>
        <v>21</v>
      </c>
      <c r="K33" s="7">
        <v>15</v>
      </c>
      <c r="L33" s="7">
        <v>15</v>
      </c>
      <c r="M33" s="7">
        <v>20</v>
      </c>
      <c r="N33" s="78">
        <f t="shared" si="7"/>
        <v>176</v>
      </c>
      <c r="O33" s="79">
        <f>'sem 6-1'!O33</f>
        <v>95.3125</v>
      </c>
      <c r="P33" s="79">
        <v>100</v>
      </c>
      <c r="Q33" s="79">
        <f t="shared" si="0"/>
        <v>100</v>
      </c>
      <c r="R33" s="79">
        <f>('sem 6-1'!N33+'Sem6-2'!N33+N33)/(128+176+176)*100</f>
        <v>98.75</v>
      </c>
      <c r="S33" s="80"/>
    </row>
    <row r="34" spans="1:19">
      <c r="A34" s="11">
        <v>29</v>
      </c>
      <c r="B34" s="30">
        <v>312414205029</v>
      </c>
      <c r="C34" s="51" t="s">
        <v>105</v>
      </c>
      <c r="D34" s="78">
        <v>1</v>
      </c>
      <c r="E34" s="78">
        <f t="shared" si="1"/>
        <v>20</v>
      </c>
      <c r="F34" s="78">
        <f t="shared" si="2"/>
        <v>20</v>
      </c>
      <c r="G34" s="78">
        <f t="shared" si="3"/>
        <v>20</v>
      </c>
      <c r="H34" s="78">
        <f t="shared" si="4"/>
        <v>20</v>
      </c>
      <c r="I34" s="78">
        <f t="shared" si="5"/>
        <v>20</v>
      </c>
      <c r="J34" s="78">
        <f t="shared" si="6"/>
        <v>20</v>
      </c>
      <c r="K34" s="7">
        <v>15</v>
      </c>
      <c r="L34" s="7">
        <v>15</v>
      </c>
      <c r="M34" s="7">
        <v>20</v>
      </c>
      <c r="N34" s="78">
        <f t="shared" si="7"/>
        <v>170</v>
      </c>
      <c r="O34" s="79">
        <f>'sem 6-1'!O34</f>
        <v>85.9375</v>
      </c>
      <c r="P34" s="79">
        <v>100</v>
      </c>
      <c r="Q34" s="79">
        <f t="shared" si="0"/>
        <v>96.590909090909093</v>
      </c>
      <c r="R34" s="79">
        <f>('sem 6-1'!N34+'Sem6-2'!N34+N34)/(128+176+176)*100</f>
        <v>95</v>
      </c>
      <c r="S34" s="80"/>
    </row>
    <row r="35" spans="1:19">
      <c r="A35" s="11">
        <v>30</v>
      </c>
      <c r="B35" s="30">
        <v>312414205030</v>
      </c>
      <c r="C35" s="51" t="s">
        <v>106</v>
      </c>
      <c r="D35" s="78">
        <v>1</v>
      </c>
      <c r="E35" s="78">
        <f t="shared" si="1"/>
        <v>20</v>
      </c>
      <c r="F35" s="78">
        <f t="shared" si="2"/>
        <v>20</v>
      </c>
      <c r="G35" s="78">
        <f t="shared" si="3"/>
        <v>20</v>
      </c>
      <c r="H35" s="78">
        <f t="shared" si="4"/>
        <v>20</v>
      </c>
      <c r="I35" s="78">
        <f t="shared" si="5"/>
        <v>20</v>
      </c>
      <c r="J35" s="78">
        <f t="shared" si="6"/>
        <v>20</v>
      </c>
      <c r="K35" s="7">
        <v>15</v>
      </c>
      <c r="L35" s="7">
        <v>15</v>
      </c>
      <c r="M35" s="7">
        <v>20</v>
      </c>
      <c r="N35" s="78">
        <f t="shared" si="7"/>
        <v>170</v>
      </c>
      <c r="O35" s="79">
        <f>'sem 6-1'!O35</f>
        <v>100</v>
      </c>
      <c r="P35" s="79">
        <v>100</v>
      </c>
      <c r="Q35" s="79">
        <f t="shared" si="0"/>
        <v>96.590909090909093</v>
      </c>
      <c r="R35" s="79">
        <f>('sem 6-1'!N35+'Sem6-2'!N35+N35)/(128+176+176)*100</f>
        <v>98.75</v>
      </c>
      <c r="S35" s="80"/>
    </row>
    <row r="36" spans="1:19" ht="36">
      <c r="A36" s="33" t="s">
        <v>0</v>
      </c>
      <c r="B36" s="34" t="s">
        <v>1</v>
      </c>
      <c r="C36" s="52" t="s">
        <v>2</v>
      </c>
      <c r="D36" s="43" t="s">
        <v>67</v>
      </c>
      <c r="E36" s="44" t="s">
        <v>154</v>
      </c>
      <c r="F36" s="44" t="s">
        <v>153</v>
      </c>
      <c r="G36" s="44" t="s">
        <v>152</v>
      </c>
      <c r="H36" s="44" t="s">
        <v>151</v>
      </c>
      <c r="I36" s="44" t="s">
        <v>150</v>
      </c>
      <c r="J36" s="44" t="s">
        <v>149</v>
      </c>
      <c r="K36" s="44" t="s">
        <v>148</v>
      </c>
      <c r="L36" s="44" t="s">
        <v>155</v>
      </c>
      <c r="M36" s="45" t="s">
        <v>156</v>
      </c>
      <c r="N36" s="44" t="s">
        <v>136</v>
      </c>
      <c r="O36" s="37" t="s">
        <v>162</v>
      </c>
      <c r="P36" s="37" t="s">
        <v>161</v>
      </c>
      <c r="Q36" s="37" t="s">
        <v>161</v>
      </c>
      <c r="R36" s="79" t="s">
        <v>163</v>
      </c>
      <c r="S36" s="50" t="s">
        <v>94</v>
      </c>
    </row>
    <row r="37" spans="1:19">
      <c r="A37" s="11">
        <v>31</v>
      </c>
      <c r="B37" s="30">
        <v>312414205031</v>
      </c>
      <c r="C37" s="51" t="s">
        <v>107</v>
      </c>
      <c r="D37" s="78">
        <v>0</v>
      </c>
      <c r="E37" s="78">
        <f t="shared" si="1"/>
        <v>21</v>
      </c>
      <c r="F37" s="78">
        <f t="shared" si="2"/>
        <v>21</v>
      </c>
      <c r="G37" s="78">
        <f t="shared" si="3"/>
        <v>21</v>
      </c>
      <c r="H37" s="78">
        <f t="shared" si="4"/>
        <v>21</v>
      </c>
      <c r="I37" s="78">
        <f t="shared" si="5"/>
        <v>21</v>
      </c>
      <c r="J37" s="78">
        <f t="shared" si="6"/>
        <v>21</v>
      </c>
      <c r="K37" s="7">
        <v>15</v>
      </c>
      <c r="L37" s="7">
        <v>15</v>
      </c>
      <c r="M37" s="7">
        <v>20</v>
      </c>
      <c r="N37" s="78">
        <f t="shared" si="7"/>
        <v>176</v>
      </c>
      <c r="O37" s="79">
        <f>'sem 6-1'!O37</f>
        <v>95.3125</v>
      </c>
      <c r="P37" s="79">
        <v>100</v>
      </c>
      <c r="Q37" s="79">
        <f t="shared" ref="Q37:Q67" si="8">N37/176*100</f>
        <v>100</v>
      </c>
      <c r="R37" s="79">
        <f>('sem 6-1'!N37+'Sem6-2'!N37+N37)/(128+176+176)*100</f>
        <v>98.75</v>
      </c>
      <c r="S37" s="80"/>
    </row>
    <row r="38" spans="1:19">
      <c r="A38" s="11">
        <v>32</v>
      </c>
      <c r="B38" s="30">
        <v>312414205032</v>
      </c>
      <c r="C38" s="51" t="s">
        <v>34</v>
      </c>
      <c r="D38" s="78">
        <v>2</v>
      </c>
      <c r="E38" s="78">
        <f t="shared" si="1"/>
        <v>19</v>
      </c>
      <c r="F38" s="78">
        <f t="shared" si="2"/>
        <v>19</v>
      </c>
      <c r="G38" s="78">
        <f t="shared" si="3"/>
        <v>19</v>
      </c>
      <c r="H38" s="78">
        <f t="shared" si="4"/>
        <v>19</v>
      </c>
      <c r="I38" s="78">
        <f t="shared" si="5"/>
        <v>19</v>
      </c>
      <c r="J38" s="78">
        <f t="shared" si="6"/>
        <v>19</v>
      </c>
      <c r="K38" s="7">
        <v>15</v>
      </c>
      <c r="L38" s="7">
        <v>15</v>
      </c>
      <c r="M38" s="7">
        <v>20</v>
      </c>
      <c r="N38" s="78">
        <f t="shared" si="7"/>
        <v>164</v>
      </c>
      <c r="O38" s="79">
        <f>'sem 6-1'!O38</f>
        <v>100</v>
      </c>
      <c r="P38" s="79">
        <v>96.590909090909093</v>
      </c>
      <c r="Q38" s="79">
        <f t="shared" si="8"/>
        <v>93.181818181818173</v>
      </c>
      <c r="R38" s="79">
        <f>('sem 6-1'!N38+'Sem6-2'!N38+N38)/(128+176+176)*100</f>
        <v>96.25</v>
      </c>
      <c r="S38" s="80"/>
    </row>
    <row r="39" spans="1:19">
      <c r="A39" s="11">
        <v>33</v>
      </c>
      <c r="B39" s="30">
        <v>312414205033</v>
      </c>
      <c r="C39" s="51" t="s">
        <v>35</v>
      </c>
      <c r="D39" s="78">
        <v>1</v>
      </c>
      <c r="E39" s="78">
        <f t="shared" si="1"/>
        <v>20</v>
      </c>
      <c r="F39" s="78">
        <f t="shared" si="2"/>
        <v>20</v>
      </c>
      <c r="G39" s="78">
        <f t="shared" si="3"/>
        <v>20</v>
      </c>
      <c r="H39" s="78">
        <f t="shared" si="4"/>
        <v>20</v>
      </c>
      <c r="I39" s="78">
        <f t="shared" si="5"/>
        <v>20</v>
      </c>
      <c r="J39" s="78">
        <f t="shared" si="6"/>
        <v>20</v>
      </c>
      <c r="K39" s="7">
        <v>15</v>
      </c>
      <c r="L39" s="7">
        <v>15</v>
      </c>
      <c r="M39" s="7">
        <v>20</v>
      </c>
      <c r="N39" s="78">
        <f t="shared" si="7"/>
        <v>170</v>
      </c>
      <c r="O39" s="79">
        <f>'sem 6-1'!O39</f>
        <v>95.3125</v>
      </c>
      <c r="P39" s="79">
        <v>100</v>
      </c>
      <c r="Q39" s="79">
        <f t="shared" si="8"/>
        <v>96.590909090909093</v>
      </c>
      <c r="R39" s="79">
        <f>('sem 6-1'!N39+'Sem6-2'!N39+N39)/(128+176+176)*100</f>
        <v>97.5</v>
      </c>
      <c r="S39" s="80"/>
    </row>
    <row r="40" spans="1:19">
      <c r="A40" s="11">
        <v>34</v>
      </c>
      <c r="B40" s="30">
        <v>312414205034</v>
      </c>
      <c r="C40" s="51" t="s">
        <v>36</v>
      </c>
      <c r="D40" s="78">
        <v>0</v>
      </c>
      <c r="E40" s="78">
        <f t="shared" si="1"/>
        <v>21</v>
      </c>
      <c r="F40" s="78">
        <f t="shared" si="2"/>
        <v>21</v>
      </c>
      <c r="G40" s="78">
        <f t="shared" si="3"/>
        <v>21</v>
      </c>
      <c r="H40" s="78">
        <f t="shared" si="4"/>
        <v>21</v>
      </c>
      <c r="I40" s="78">
        <f t="shared" si="5"/>
        <v>21</v>
      </c>
      <c r="J40" s="78">
        <f t="shared" si="6"/>
        <v>21</v>
      </c>
      <c r="K40" s="7">
        <v>15</v>
      </c>
      <c r="L40" s="7">
        <v>15</v>
      </c>
      <c r="M40" s="7">
        <v>20</v>
      </c>
      <c r="N40" s="78">
        <f t="shared" si="7"/>
        <v>176</v>
      </c>
      <c r="O40" s="79">
        <f>'sem 6-1'!O40</f>
        <v>90.625</v>
      </c>
      <c r="P40" s="79">
        <v>96.590909090909093</v>
      </c>
      <c r="Q40" s="79">
        <f t="shared" si="8"/>
        <v>100</v>
      </c>
      <c r="R40" s="79">
        <f>('sem 6-1'!N40+'Sem6-2'!N40+N40)/(128+176+176)*100</f>
        <v>96.25</v>
      </c>
      <c r="S40" s="80"/>
    </row>
    <row r="41" spans="1:19">
      <c r="A41" s="11">
        <v>35</v>
      </c>
      <c r="B41" s="30">
        <v>312414205035</v>
      </c>
      <c r="C41" s="51" t="s">
        <v>37</v>
      </c>
      <c r="D41" s="78">
        <v>1</v>
      </c>
      <c r="E41" s="78">
        <f t="shared" si="1"/>
        <v>20</v>
      </c>
      <c r="F41" s="78">
        <f t="shared" si="2"/>
        <v>20</v>
      </c>
      <c r="G41" s="78">
        <f t="shared" si="3"/>
        <v>20</v>
      </c>
      <c r="H41" s="78">
        <f t="shared" si="4"/>
        <v>20</v>
      </c>
      <c r="I41" s="78">
        <f t="shared" si="5"/>
        <v>20</v>
      </c>
      <c r="J41" s="78">
        <f t="shared" si="6"/>
        <v>20</v>
      </c>
      <c r="K41" s="7">
        <v>15</v>
      </c>
      <c r="L41" s="7">
        <v>15</v>
      </c>
      <c r="M41" s="7">
        <v>20</v>
      </c>
      <c r="N41" s="78">
        <f t="shared" si="7"/>
        <v>170</v>
      </c>
      <c r="O41" s="79">
        <f>'sem 6-1'!O41</f>
        <v>100</v>
      </c>
      <c r="P41" s="79">
        <v>100</v>
      </c>
      <c r="Q41" s="79">
        <f t="shared" si="8"/>
        <v>96.590909090909093</v>
      </c>
      <c r="R41" s="79">
        <f>('sem 6-1'!N41+'Sem6-2'!N41+N41)/(128+176+176)*100</f>
        <v>98.75</v>
      </c>
      <c r="S41" s="80"/>
    </row>
    <row r="42" spans="1:19">
      <c r="A42" s="11">
        <v>36</v>
      </c>
      <c r="B42" s="30">
        <v>312414205036</v>
      </c>
      <c r="C42" s="51" t="s">
        <v>38</v>
      </c>
      <c r="D42" s="78">
        <v>2</v>
      </c>
      <c r="E42" s="78">
        <f t="shared" si="1"/>
        <v>19</v>
      </c>
      <c r="F42" s="78">
        <f t="shared" si="2"/>
        <v>19</v>
      </c>
      <c r="G42" s="78">
        <f t="shared" si="3"/>
        <v>19</v>
      </c>
      <c r="H42" s="78">
        <f t="shared" si="4"/>
        <v>19</v>
      </c>
      <c r="I42" s="78">
        <f t="shared" si="5"/>
        <v>19</v>
      </c>
      <c r="J42" s="78">
        <f t="shared" si="6"/>
        <v>19</v>
      </c>
      <c r="K42" s="7">
        <v>15</v>
      </c>
      <c r="L42" s="7">
        <v>15</v>
      </c>
      <c r="M42" s="7">
        <v>20</v>
      </c>
      <c r="N42" s="78">
        <f t="shared" si="7"/>
        <v>164</v>
      </c>
      <c r="O42" s="79">
        <f>'sem 6-1'!O42</f>
        <v>100</v>
      </c>
      <c r="P42" s="79">
        <v>93.181818181818173</v>
      </c>
      <c r="Q42" s="79">
        <f t="shared" si="8"/>
        <v>93.181818181818173</v>
      </c>
      <c r="R42" s="79">
        <f>('sem 6-1'!N42+'Sem6-2'!N42+N42)/(128+176+176)*100</f>
        <v>95</v>
      </c>
      <c r="S42" s="80"/>
    </row>
    <row r="43" spans="1:19">
      <c r="A43" s="11">
        <v>37</v>
      </c>
      <c r="B43" s="30">
        <v>312414205037</v>
      </c>
      <c r="C43" s="51" t="s">
        <v>39</v>
      </c>
      <c r="D43" s="78">
        <v>0</v>
      </c>
      <c r="E43" s="78">
        <f t="shared" si="1"/>
        <v>21</v>
      </c>
      <c r="F43" s="78">
        <f t="shared" si="2"/>
        <v>21</v>
      </c>
      <c r="G43" s="78">
        <f t="shared" si="3"/>
        <v>21</v>
      </c>
      <c r="H43" s="78">
        <f t="shared" si="4"/>
        <v>21</v>
      </c>
      <c r="I43" s="78">
        <f t="shared" si="5"/>
        <v>21</v>
      </c>
      <c r="J43" s="78">
        <f t="shared" si="6"/>
        <v>21</v>
      </c>
      <c r="K43" s="7">
        <v>15</v>
      </c>
      <c r="L43" s="7">
        <v>15</v>
      </c>
      <c r="M43" s="7">
        <v>20</v>
      </c>
      <c r="N43" s="78">
        <f t="shared" si="7"/>
        <v>176</v>
      </c>
      <c r="O43" s="79">
        <f>'sem 6-1'!O43</f>
        <v>100</v>
      </c>
      <c r="P43" s="79">
        <v>100</v>
      </c>
      <c r="Q43" s="79">
        <f t="shared" si="8"/>
        <v>100</v>
      </c>
      <c r="R43" s="79">
        <f>('sem 6-1'!N43+'Sem6-2'!N43+N43)/(128+176+176)*100</f>
        <v>100</v>
      </c>
      <c r="S43" s="80"/>
    </row>
    <row r="44" spans="1:19">
      <c r="A44" s="11">
        <v>38</v>
      </c>
      <c r="B44" s="30">
        <v>312414205038</v>
      </c>
      <c r="C44" s="51" t="s">
        <v>40</v>
      </c>
      <c r="D44" s="78">
        <v>0</v>
      </c>
      <c r="E44" s="78">
        <f t="shared" si="1"/>
        <v>21</v>
      </c>
      <c r="F44" s="78">
        <f t="shared" si="2"/>
        <v>21</v>
      </c>
      <c r="G44" s="78">
        <f t="shared" si="3"/>
        <v>21</v>
      </c>
      <c r="H44" s="78">
        <f t="shared" si="4"/>
        <v>21</v>
      </c>
      <c r="I44" s="78">
        <f t="shared" si="5"/>
        <v>21</v>
      </c>
      <c r="J44" s="78">
        <f t="shared" si="6"/>
        <v>21</v>
      </c>
      <c r="K44" s="7">
        <v>15</v>
      </c>
      <c r="L44" s="7">
        <v>15</v>
      </c>
      <c r="M44" s="7">
        <v>20</v>
      </c>
      <c r="N44" s="78">
        <f t="shared" si="7"/>
        <v>176</v>
      </c>
      <c r="O44" s="79">
        <f>'sem 6-1'!O44</f>
        <v>100</v>
      </c>
      <c r="P44" s="79">
        <v>93.181818181818173</v>
      </c>
      <c r="Q44" s="79">
        <f t="shared" si="8"/>
        <v>100</v>
      </c>
      <c r="R44" s="79">
        <f>('sem 6-1'!N44+'Sem6-2'!N44+N44)/(128+176+176)*100</f>
        <v>97.5</v>
      </c>
      <c r="S44" s="80"/>
    </row>
    <row r="45" spans="1:19">
      <c r="A45" s="11">
        <v>39</v>
      </c>
      <c r="B45" s="30">
        <v>312414205039</v>
      </c>
      <c r="C45" s="51" t="s">
        <v>41</v>
      </c>
      <c r="D45" s="78">
        <v>0</v>
      </c>
      <c r="E45" s="78">
        <f t="shared" si="1"/>
        <v>21</v>
      </c>
      <c r="F45" s="78">
        <f t="shared" si="2"/>
        <v>21</v>
      </c>
      <c r="G45" s="78">
        <f t="shared" si="3"/>
        <v>21</v>
      </c>
      <c r="H45" s="78">
        <f t="shared" si="4"/>
        <v>21</v>
      </c>
      <c r="I45" s="78">
        <f t="shared" si="5"/>
        <v>21</v>
      </c>
      <c r="J45" s="78">
        <f t="shared" si="6"/>
        <v>21</v>
      </c>
      <c r="K45" s="7">
        <v>15</v>
      </c>
      <c r="L45" s="7">
        <v>15</v>
      </c>
      <c r="M45" s="7">
        <v>20</v>
      </c>
      <c r="N45" s="78">
        <f t="shared" si="7"/>
        <v>176</v>
      </c>
      <c r="O45" s="79">
        <f>'sem 6-1'!O45</f>
        <v>100</v>
      </c>
      <c r="P45" s="79">
        <v>96.590909090909093</v>
      </c>
      <c r="Q45" s="79">
        <f t="shared" si="8"/>
        <v>100</v>
      </c>
      <c r="R45" s="79">
        <f>('sem 6-1'!N45+'Sem6-2'!N45+N45)/(128+176+176)*100</f>
        <v>98.75</v>
      </c>
      <c r="S45" s="80"/>
    </row>
    <row r="46" spans="1:19">
      <c r="A46" s="11">
        <v>40</v>
      </c>
      <c r="B46" s="30">
        <v>312414205040</v>
      </c>
      <c r="C46" s="51" t="s">
        <v>42</v>
      </c>
      <c r="D46" s="78">
        <v>1</v>
      </c>
      <c r="E46" s="78">
        <f t="shared" si="1"/>
        <v>20</v>
      </c>
      <c r="F46" s="78">
        <f t="shared" si="2"/>
        <v>20</v>
      </c>
      <c r="G46" s="78">
        <f t="shared" si="3"/>
        <v>20</v>
      </c>
      <c r="H46" s="78">
        <f t="shared" si="4"/>
        <v>20</v>
      </c>
      <c r="I46" s="78">
        <f t="shared" si="5"/>
        <v>20</v>
      </c>
      <c r="J46" s="78">
        <f t="shared" si="6"/>
        <v>20</v>
      </c>
      <c r="K46" s="7">
        <v>15</v>
      </c>
      <c r="L46" s="7">
        <v>15</v>
      </c>
      <c r="M46" s="7">
        <v>20</v>
      </c>
      <c r="N46" s="78">
        <f t="shared" si="7"/>
        <v>170</v>
      </c>
      <c r="O46" s="79">
        <f>'sem 6-1'!O46</f>
        <v>95.3125</v>
      </c>
      <c r="P46" s="79">
        <v>100</v>
      </c>
      <c r="Q46" s="79">
        <f t="shared" si="8"/>
        <v>96.590909090909093</v>
      </c>
      <c r="R46" s="79">
        <f>('sem 6-1'!N46+'Sem6-2'!N46+N46)/(128+176+176)*100</f>
        <v>97.5</v>
      </c>
      <c r="S46" s="80"/>
    </row>
    <row r="47" spans="1:19">
      <c r="A47" s="11">
        <v>41</v>
      </c>
      <c r="B47" s="30">
        <v>312414205041</v>
      </c>
      <c r="C47" s="51" t="s">
        <v>43</v>
      </c>
      <c r="D47" s="78">
        <v>3</v>
      </c>
      <c r="E47" s="78">
        <f t="shared" si="1"/>
        <v>18</v>
      </c>
      <c r="F47" s="78">
        <f t="shared" si="2"/>
        <v>18</v>
      </c>
      <c r="G47" s="78">
        <f t="shared" si="3"/>
        <v>18</v>
      </c>
      <c r="H47" s="78">
        <f t="shared" si="4"/>
        <v>18</v>
      </c>
      <c r="I47" s="78">
        <f t="shared" si="5"/>
        <v>18</v>
      </c>
      <c r="J47" s="78">
        <f t="shared" si="6"/>
        <v>18</v>
      </c>
      <c r="K47" s="7">
        <v>15</v>
      </c>
      <c r="L47" s="7">
        <v>15</v>
      </c>
      <c r="M47" s="7">
        <v>20</v>
      </c>
      <c r="N47" s="78">
        <f t="shared" si="7"/>
        <v>158</v>
      </c>
      <c r="O47" s="79">
        <f>'sem 6-1'!O47</f>
        <v>100</v>
      </c>
      <c r="P47" s="79">
        <v>96.590909090909093</v>
      </c>
      <c r="Q47" s="79">
        <f t="shared" si="8"/>
        <v>89.772727272727266</v>
      </c>
      <c r="R47" s="79">
        <f>('sem 6-1'!N47+'Sem6-2'!N47+N47)/(128+176+176)*100</f>
        <v>95</v>
      </c>
      <c r="S47" s="80"/>
    </row>
    <row r="48" spans="1:19">
      <c r="A48" s="11">
        <v>42</v>
      </c>
      <c r="B48" s="30">
        <v>312414205042</v>
      </c>
      <c r="C48" s="51" t="s">
        <v>108</v>
      </c>
      <c r="D48" s="78">
        <v>3</v>
      </c>
      <c r="E48" s="78">
        <f t="shared" si="1"/>
        <v>18</v>
      </c>
      <c r="F48" s="78">
        <f t="shared" si="2"/>
        <v>18</v>
      </c>
      <c r="G48" s="78">
        <f t="shared" si="3"/>
        <v>18</v>
      </c>
      <c r="H48" s="78">
        <f t="shared" si="4"/>
        <v>18</v>
      </c>
      <c r="I48" s="78">
        <f t="shared" si="5"/>
        <v>18</v>
      </c>
      <c r="J48" s="78">
        <f t="shared" si="6"/>
        <v>18</v>
      </c>
      <c r="K48" s="7">
        <v>15</v>
      </c>
      <c r="L48" s="7">
        <v>15</v>
      </c>
      <c r="M48" s="7">
        <v>20</v>
      </c>
      <c r="N48" s="78">
        <f t="shared" si="7"/>
        <v>158</v>
      </c>
      <c r="O48" s="79">
        <f>'sem 6-1'!O48</f>
        <v>100</v>
      </c>
      <c r="P48" s="79">
        <v>96.590909090909093</v>
      </c>
      <c r="Q48" s="79">
        <f t="shared" si="8"/>
        <v>89.772727272727266</v>
      </c>
      <c r="R48" s="79">
        <f>('sem 6-1'!N48+'Sem6-2'!N48+N48)/(128+176+176)*100</f>
        <v>95</v>
      </c>
      <c r="S48" s="80"/>
    </row>
    <row r="49" spans="1:19">
      <c r="A49" s="11">
        <v>43</v>
      </c>
      <c r="B49" s="30">
        <v>312414205043</v>
      </c>
      <c r="C49" s="51" t="s">
        <v>109</v>
      </c>
      <c r="D49" s="78">
        <v>2</v>
      </c>
      <c r="E49" s="78">
        <f t="shared" si="1"/>
        <v>19</v>
      </c>
      <c r="F49" s="78">
        <f t="shared" si="2"/>
        <v>19</v>
      </c>
      <c r="G49" s="78">
        <f t="shared" si="3"/>
        <v>19</v>
      </c>
      <c r="H49" s="78">
        <f t="shared" si="4"/>
        <v>19</v>
      </c>
      <c r="I49" s="78">
        <f t="shared" si="5"/>
        <v>19</v>
      </c>
      <c r="J49" s="78">
        <f t="shared" si="6"/>
        <v>19</v>
      </c>
      <c r="K49" s="7">
        <v>15</v>
      </c>
      <c r="L49" s="7">
        <v>15</v>
      </c>
      <c r="M49" s="7">
        <v>20</v>
      </c>
      <c r="N49" s="78">
        <f t="shared" si="7"/>
        <v>164</v>
      </c>
      <c r="O49" s="79">
        <f>'sem 6-1'!O49</f>
        <v>95.3125</v>
      </c>
      <c r="P49" s="79">
        <v>96.590909090909093</v>
      </c>
      <c r="Q49" s="79">
        <f t="shared" si="8"/>
        <v>93.181818181818173</v>
      </c>
      <c r="R49" s="79">
        <f>('sem 6-1'!N49+'Sem6-2'!N49+N49)/(128+176+176)*100</f>
        <v>95</v>
      </c>
      <c r="S49" s="80"/>
    </row>
    <row r="50" spans="1:19">
      <c r="A50" s="11">
        <v>44</v>
      </c>
      <c r="B50" s="30">
        <v>312414205044</v>
      </c>
      <c r="C50" s="51" t="s">
        <v>110</v>
      </c>
      <c r="D50" s="78">
        <v>2</v>
      </c>
      <c r="E50" s="78">
        <f t="shared" si="1"/>
        <v>19</v>
      </c>
      <c r="F50" s="78">
        <f t="shared" si="2"/>
        <v>19</v>
      </c>
      <c r="G50" s="78">
        <f t="shared" si="3"/>
        <v>19</v>
      </c>
      <c r="H50" s="78">
        <f t="shared" si="4"/>
        <v>19</v>
      </c>
      <c r="I50" s="78">
        <f t="shared" si="5"/>
        <v>19</v>
      </c>
      <c r="J50" s="78">
        <f t="shared" si="6"/>
        <v>19</v>
      </c>
      <c r="K50" s="7">
        <v>15</v>
      </c>
      <c r="L50" s="7">
        <v>15</v>
      </c>
      <c r="M50" s="7">
        <v>20</v>
      </c>
      <c r="N50" s="78">
        <f t="shared" si="7"/>
        <v>164</v>
      </c>
      <c r="O50" s="79">
        <f>'sem 6-1'!O50</f>
        <v>90.625</v>
      </c>
      <c r="P50" s="79">
        <v>100</v>
      </c>
      <c r="Q50" s="79">
        <f t="shared" si="8"/>
        <v>93.181818181818173</v>
      </c>
      <c r="R50" s="79">
        <f>('sem 6-1'!N50+'Sem6-2'!N50+N50)/(128+176+176)*100</f>
        <v>95</v>
      </c>
      <c r="S50" s="80"/>
    </row>
    <row r="51" spans="1:19">
      <c r="A51" s="11">
        <v>45</v>
      </c>
      <c r="B51" s="30">
        <v>312414205045</v>
      </c>
      <c r="C51" s="51" t="s">
        <v>111</v>
      </c>
      <c r="D51" s="78">
        <v>0</v>
      </c>
      <c r="E51" s="78">
        <f t="shared" si="1"/>
        <v>21</v>
      </c>
      <c r="F51" s="78">
        <f t="shared" si="2"/>
        <v>21</v>
      </c>
      <c r="G51" s="78">
        <f t="shared" si="3"/>
        <v>21</v>
      </c>
      <c r="H51" s="78">
        <f t="shared" si="4"/>
        <v>21</v>
      </c>
      <c r="I51" s="78">
        <f t="shared" si="5"/>
        <v>21</v>
      </c>
      <c r="J51" s="78">
        <f t="shared" si="6"/>
        <v>21</v>
      </c>
      <c r="K51" s="7">
        <v>15</v>
      </c>
      <c r="L51" s="7">
        <v>15</v>
      </c>
      <c r="M51" s="7">
        <v>20</v>
      </c>
      <c r="N51" s="78">
        <f t="shared" si="7"/>
        <v>176</v>
      </c>
      <c r="O51" s="79">
        <f>'sem 6-1'!O51</f>
        <v>100</v>
      </c>
      <c r="P51" s="79">
        <v>96.590909090909093</v>
      </c>
      <c r="Q51" s="79">
        <f t="shared" si="8"/>
        <v>100</v>
      </c>
      <c r="R51" s="79">
        <f>('sem 6-1'!N51+'Sem6-2'!N51+N51)/(128+176+176)*100</f>
        <v>98.75</v>
      </c>
      <c r="S51" s="80"/>
    </row>
    <row r="52" spans="1:19">
      <c r="A52" s="11">
        <v>46</v>
      </c>
      <c r="B52" s="30">
        <v>312414205046</v>
      </c>
      <c r="C52" s="51" t="s">
        <v>112</v>
      </c>
      <c r="D52" s="78">
        <v>0</v>
      </c>
      <c r="E52" s="78">
        <f t="shared" si="1"/>
        <v>21</v>
      </c>
      <c r="F52" s="78">
        <f t="shared" si="2"/>
        <v>21</v>
      </c>
      <c r="G52" s="78">
        <f t="shared" si="3"/>
        <v>21</v>
      </c>
      <c r="H52" s="78">
        <f t="shared" si="4"/>
        <v>21</v>
      </c>
      <c r="I52" s="78">
        <f t="shared" si="5"/>
        <v>21</v>
      </c>
      <c r="J52" s="78">
        <f t="shared" si="6"/>
        <v>21</v>
      </c>
      <c r="K52" s="7">
        <v>15</v>
      </c>
      <c r="L52" s="7">
        <v>15</v>
      </c>
      <c r="M52" s="7">
        <v>20</v>
      </c>
      <c r="N52" s="78">
        <f t="shared" si="7"/>
        <v>176</v>
      </c>
      <c r="O52" s="79">
        <f>'sem 6-1'!O52</f>
        <v>85.9375</v>
      </c>
      <c r="P52" s="79">
        <v>96.590909090909093</v>
      </c>
      <c r="Q52" s="79">
        <f t="shared" si="8"/>
        <v>100</v>
      </c>
      <c r="R52" s="79">
        <f>('sem 6-1'!N52+'Sem6-2'!N52+N52)/(128+176+176)*100</f>
        <v>95</v>
      </c>
      <c r="S52" s="80"/>
    </row>
    <row r="53" spans="1:19">
      <c r="A53" s="11">
        <v>47</v>
      </c>
      <c r="B53" s="30">
        <v>312414205047</v>
      </c>
      <c r="C53" s="51" t="s">
        <v>49</v>
      </c>
      <c r="D53" s="78">
        <v>1</v>
      </c>
      <c r="E53" s="78">
        <f t="shared" si="1"/>
        <v>20</v>
      </c>
      <c r="F53" s="78">
        <f t="shared" si="2"/>
        <v>20</v>
      </c>
      <c r="G53" s="78">
        <f t="shared" si="3"/>
        <v>20</v>
      </c>
      <c r="H53" s="78">
        <f t="shared" si="4"/>
        <v>20</v>
      </c>
      <c r="I53" s="78">
        <f t="shared" si="5"/>
        <v>20</v>
      </c>
      <c r="J53" s="78">
        <f t="shared" si="6"/>
        <v>20</v>
      </c>
      <c r="K53" s="7">
        <v>15</v>
      </c>
      <c r="L53" s="7">
        <v>15</v>
      </c>
      <c r="M53" s="7">
        <v>20</v>
      </c>
      <c r="N53" s="78">
        <f t="shared" si="7"/>
        <v>170</v>
      </c>
      <c r="O53" s="79">
        <f>'sem 6-1'!O53</f>
        <v>95.3125</v>
      </c>
      <c r="P53" s="79">
        <v>96.590909090909093</v>
      </c>
      <c r="Q53" s="79">
        <f t="shared" si="8"/>
        <v>96.590909090909093</v>
      </c>
      <c r="R53" s="79">
        <f>('sem 6-1'!N53+'Sem6-2'!N53+N53)/(128+176+176)*100</f>
        <v>96.25</v>
      </c>
      <c r="S53" s="80"/>
    </row>
    <row r="54" spans="1:19">
      <c r="A54" s="11">
        <v>48</v>
      </c>
      <c r="B54" s="30">
        <v>312414205048</v>
      </c>
      <c r="C54" s="51" t="s">
        <v>50</v>
      </c>
      <c r="D54" s="78">
        <v>2</v>
      </c>
      <c r="E54" s="78">
        <f t="shared" si="1"/>
        <v>19</v>
      </c>
      <c r="F54" s="78">
        <f t="shared" si="2"/>
        <v>19</v>
      </c>
      <c r="G54" s="78">
        <f t="shared" si="3"/>
        <v>19</v>
      </c>
      <c r="H54" s="78">
        <f t="shared" si="4"/>
        <v>19</v>
      </c>
      <c r="I54" s="78">
        <f t="shared" si="5"/>
        <v>19</v>
      </c>
      <c r="J54" s="78">
        <f t="shared" si="6"/>
        <v>19</v>
      </c>
      <c r="K54" s="7">
        <v>15</v>
      </c>
      <c r="L54" s="7">
        <v>15</v>
      </c>
      <c r="M54" s="7">
        <v>20</v>
      </c>
      <c r="N54" s="78">
        <f t="shared" si="7"/>
        <v>164</v>
      </c>
      <c r="O54" s="79">
        <f>'sem 6-1'!O54</f>
        <v>95.3125</v>
      </c>
      <c r="P54" s="79">
        <v>96.590909090909093</v>
      </c>
      <c r="Q54" s="79">
        <f t="shared" si="8"/>
        <v>93.181818181818173</v>
      </c>
      <c r="R54" s="79">
        <f>('sem 6-1'!N54+'Sem6-2'!N54+N54)/(128+176+176)*100</f>
        <v>95</v>
      </c>
      <c r="S54" s="80"/>
    </row>
    <row r="55" spans="1:19">
      <c r="A55" s="11">
        <v>49</v>
      </c>
      <c r="B55" s="30">
        <v>312414205049</v>
      </c>
      <c r="C55" s="51" t="s">
        <v>113</v>
      </c>
      <c r="D55" s="78">
        <v>0</v>
      </c>
      <c r="E55" s="78">
        <f t="shared" si="1"/>
        <v>21</v>
      </c>
      <c r="F55" s="78">
        <f t="shared" si="2"/>
        <v>21</v>
      </c>
      <c r="G55" s="78">
        <f t="shared" si="3"/>
        <v>21</v>
      </c>
      <c r="H55" s="78">
        <f t="shared" si="4"/>
        <v>21</v>
      </c>
      <c r="I55" s="78">
        <f t="shared" si="5"/>
        <v>21</v>
      </c>
      <c r="J55" s="78">
        <f t="shared" si="6"/>
        <v>21</v>
      </c>
      <c r="K55" s="7">
        <v>15</v>
      </c>
      <c r="L55" s="7">
        <v>15</v>
      </c>
      <c r="M55" s="7">
        <v>20</v>
      </c>
      <c r="N55" s="78">
        <f t="shared" si="7"/>
        <v>176</v>
      </c>
      <c r="O55" s="79">
        <f>'sem 6-1'!O55</f>
        <v>95.3125</v>
      </c>
      <c r="P55" s="79">
        <v>100</v>
      </c>
      <c r="Q55" s="79">
        <f t="shared" si="8"/>
        <v>100</v>
      </c>
      <c r="R55" s="79">
        <f>('sem 6-1'!N55+'Sem6-2'!N55+N55)/(128+176+176)*100</f>
        <v>98.75</v>
      </c>
      <c r="S55" s="80"/>
    </row>
    <row r="56" spans="1:19">
      <c r="A56" s="11">
        <v>50</v>
      </c>
      <c r="B56" s="30">
        <v>312414205050</v>
      </c>
      <c r="C56" s="51" t="s">
        <v>52</v>
      </c>
      <c r="D56" s="78">
        <v>1</v>
      </c>
      <c r="E56" s="78">
        <f t="shared" si="1"/>
        <v>20</v>
      </c>
      <c r="F56" s="78">
        <f t="shared" si="2"/>
        <v>20</v>
      </c>
      <c r="G56" s="78">
        <f t="shared" si="3"/>
        <v>20</v>
      </c>
      <c r="H56" s="78">
        <f t="shared" si="4"/>
        <v>20</v>
      </c>
      <c r="I56" s="78">
        <f t="shared" si="5"/>
        <v>20</v>
      </c>
      <c r="J56" s="78">
        <f t="shared" si="6"/>
        <v>20</v>
      </c>
      <c r="K56" s="7">
        <v>15</v>
      </c>
      <c r="L56" s="7">
        <v>15</v>
      </c>
      <c r="M56" s="7">
        <v>20</v>
      </c>
      <c r="N56" s="78">
        <f t="shared" si="7"/>
        <v>170</v>
      </c>
      <c r="O56" s="79">
        <f>'sem 6-1'!O56</f>
        <v>95.3125</v>
      </c>
      <c r="P56" s="79">
        <v>96.590909090909093</v>
      </c>
      <c r="Q56" s="79">
        <f t="shared" si="8"/>
        <v>96.590909090909093</v>
      </c>
      <c r="R56" s="79">
        <f>('sem 6-1'!N56+'Sem6-2'!N56+N56)/(128+176+176)*100</f>
        <v>96.25</v>
      </c>
      <c r="S56" s="80"/>
    </row>
    <row r="57" spans="1:19">
      <c r="A57" s="11">
        <v>51</v>
      </c>
      <c r="B57" s="30">
        <v>312414205051</v>
      </c>
      <c r="C57" s="51" t="s">
        <v>53</v>
      </c>
      <c r="D57" s="78">
        <v>0</v>
      </c>
      <c r="E57" s="78">
        <f t="shared" si="1"/>
        <v>21</v>
      </c>
      <c r="F57" s="78">
        <f t="shared" si="2"/>
        <v>21</v>
      </c>
      <c r="G57" s="78">
        <f t="shared" si="3"/>
        <v>21</v>
      </c>
      <c r="H57" s="78">
        <f t="shared" si="4"/>
        <v>21</v>
      </c>
      <c r="I57" s="78">
        <f t="shared" si="5"/>
        <v>21</v>
      </c>
      <c r="J57" s="78">
        <f t="shared" si="6"/>
        <v>21</v>
      </c>
      <c r="K57" s="7">
        <v>15</v>
      </c>
      <c r="L57" s="7">
        <v>15</v>
      </c>
      <c r="M57" s="7">
        <v>20</v>
      </c>
      <c r="N57" s="78">
        <f t="shared" si="7"/>
        <v>176</v>
      </c>
      <c r="O57" s="79">
        <f>'sem 6-1'!O57</f>
        <v>95.3125</v>
      </c>
      <c r="P57" s="79">
        <v>96.590909090909093</v>
      </c>
      <c r="Q57" s="79">
        <f t="shared" si="8"/>
        <v>100</v>
      </c>
      <c r="R57" s="79">
        <f>('sem 6-1'!N57+'Sem6-2'!N57+N57)/(128+176+176)*100</f>
        <v>97.5</v>
      </c>
      <c r="S57" s="80"/>
    </row>
    <row r="58" spans="1:19">
      <c r="A58" s="11">
        <v>52</v>
      </c>
      <c r="B58" s="30">
        <v>312414205053</v>
      </c>
      <c r="C58" s="51" t="s">
        <v>54</v>
      </c>
      <c r="D58" s="78">
        <v>3</v>
      </c>
      <c r="E58" s="78">
        <f t="shared" si="1"/>
        <v>18</v>
      </c>
      <c r="F58" s="78">
        <f t="shared" si="2"/>
        <v>18</v>
      </c>
      <c r="G58" s="78">
        <f t="shared" si="3"/>
        <v>18</v>
      </c>
      <c r="H58" s="78">
        <f t="shared" si="4"/>
        <v>18</v>
      </c>
      <c r="I58" s="78">
        <f t="shared" si="5"/>
        <v>18</v>
      </c>
      <c r="J58" s="78">
        <f t="shared" si="6"/>
        <v>18</v>
      </c>
      <c r="K58" s="7">
        <v>15</v>
      </c>
      <c r="L58" s="7">
        <v>15</v>
      </c>
      <c r="M58" s="7">
        <v>20</v>
      </c>
      <c r="N58" s="78">
        <f t="shared" si="7"/>
        <v>158</v>
      </c>
      <c r="O58" s="79">
        <f>'sem 6-1'!O58</f>
        <v>95.3125</v>
      </c>
      <c r="P58" s="79">
        <v>96.590909090909093</v>
      </c>
      <c r="Q58" s="79">
        <f t="shared" si="8"/>
        <v>89.772727272727266</v>
      </c>
      <c r="R58" s="79">
        <f>('sem 6-1'!N58+'Sem6-2'!N58+N58)/(128+176+176)*100</f>
        <v>93.75</v>
      </c>
      <c r="S58" s="80"/>
    </row>
    <row r="59" spans="1:19">
      <c r="A59" s="11">
        <v>53</v>
      </c>
      <c r="B59" s="30">
        <v>312414205054</v>
      </c>
      <c r="C59" s="51" t="s">
        <v>55</v>
      </c>
      <c r="D59" s="78">
        <v>1</v>
      </c>
      <c r="E59" s="78">
        <f t="shared" si="1"/>
        <v>20</v>
      </c>
      <c r="F59" s="78">
        <f t="shared" si="2"/>
        <v>20</v>
      </c>
      <c r="G59" s="78">
        <f t="shared" si="3"/>
        <v>20</v>
      </c>
      <c r="H59" s="78">
        <f t="shared" si="4"/>
        <v>20</v>
      </c>
      <c r="I59" s="78">
        <f t="shared" si="5"/>
        <v>20</v>
      </c>
      <c r="J59" s="78">
        <f t="shared" si="6"/>
        <v>20</v>
      </c>
      <c r="K59" s="7">
        <v>15</v>
      </c>
      <c r="L59" s="7">
        <v>15</v>
      </c>
      <c r="M59" s="7">
        <v>20</v>
      </c>
      <c r="N59" s="78">
        <f t="shared" si="7"/>
        <v>170</v>
      </c>
      <c r="O59" s="79">
        <f>'sem 6-1'!O59</f>
        <v>100</v>
      </c>
      <c r="P59" s="79">
        <v>100</v>
      </c>
      <c r="Q59" s="79">
        <f t="shared" si="8"/>
        <v>96.590909090909093</v>
      </c>
      <c r="R59" s="79">
        <f>('sem 6-1'!N59+'Sem6-2'!N59+N59)/(128+176+176)*100</f>
        <v>98.75</v>
      </c>
      <c r="S59" s="80"/>
    </row>
    <row r="60" spans="1:19">
      <c r="A60" s="11">
        <v>54</v>
      </c>
      <c r="B60" s="30">
        <v>312414205055</v>
      </c>
      <c r="C60" s="51" t="s">
        <v>56</v>
      </c>
      <c r="D60" s="78">
        <v>2</v>
      </c>
      <c r="E60" s="78">
        <f t="shared" si="1"/>
        <v>19</v>
      </c>
      <c r="F60" s="78">
        <f t="shared" si="2"/>
        <v>19</v>
      </c>
      <c r="G60" s="78">
        <f t="shared" si="3"/>
        <v>19</v>
      </c>
      <c r="H60" s="78">
        <f t="shared" si="4"/>
        <v>19</v>
      </c>
      <c r="I60" s="78">
        <f t="shared" si="5"/>
        <v>19</v>
      </c>
      <c r="J60" s="78">
        <f t="shared" si="6"/>
        <v>19</v>
      </c>
      <c r="K60" s="7">
        <v>15</v>
      </c>
      <c r="L60" s="7">
        <v>15</v>
      </c>
      <c r="M60" s="7">
        <v>20</v>
      </c>
      <c r="N60" s="78">
        <f t="shared" si="7"/>
        <v>164</v>
      </c>
      <c r="O60" s="79">
        <f>'sem 6-1'!O60</f>
        <v>100</v>
      </c>
      <c r="P60" s="79">
        <v>100</v>
      </c>
      <c r="Q60" s="79">
        <f t="shared" si="8"/>
        <v>93.181818181818173</v>
      </c>
      <c r="R60" s="79">
        <f>('sem 6-1'!N60+'Sem6-2'!N60+N60)/(128+176+176)*100</f>
        <v>97.5</v>
      </c>
      <c r="S60" s="80"/>
    </row>
    <row r="61" spans="1:19">
      <c r="A61" s="11">
        <v>55</v>
      </c>
      <c r="B61" s="30">
        <v>312414205056</v>
      </c>
      <c r="C61" s="51" t="s">
        <v>114</v>
      </c>
      <c r="D61" s="78">
        <v>0</v>
      </c>
      <c r="E61" s="78">
        <f t="shared" si="1"/>
        <v>21</v>
      </c>
      <c r="F61" s="78">
        <f t="shared" si="2"/>
        <v>21</v>
      </c>
      <c r="G61" s="78">
        <f t="shared" si="3"/>
        <v>21</v>
      </c>
      <c r="H61" s="78">
        <f t="shared" si="4"/>
        <v>21</v>
      </c>
      <c r="I61" s="78">
        <f t="shared" si="5"/>
        <v>21</v>
      </c>
      <c r="J61" s="78">
        <f t="shared" si="6"/>
        <v>21</v>
      </c>
      <c r="K61" s="7">
        <v>15</v>
      </c>
      <c r="L61" s="7">
        <v>15</v>
      </c>
      <c r="M61" s="7">
        <v>20</v>
      </c>
      <c r="N61" s="78">
        <f t="shared" si="7"/>
        <v>176</v>
      </c>
      <c r="O61" s="79">
        <f>'sem 6-1'!O61</f>
        <v>90.625</v>
      </c>
      <c r="P61" s="79">
        <v>100</v>
      </c>
      <c r="Q61" s="79">
        <f t="shared" si="8"/>
        <v>100</v>
      </c>
      <c r="R61" s="79">
        <f>('sem 6-1'!N61+'Sem6-2'!N61+N61)/(128+176+176)*100</f>
        <v>97.5</v>
      </c>
      <c r="S61" s="80"/>
    </row>
    <row r="62" spans="1:19">
      <c r="A62" s="11">
        <v>56</v>
      </c>
      <c r="B62" s="30">
        <v>312414205057</v>
      </c>
      <c r="C62" s="51" t="s">
        <v>58</v>
      </c>
      <c r="D62" s="78">
        <v>1</v>
      </c>
      <c r="E62" s="78">
        <f t="shared" si="1"/>
        <v>20</v>
      </c>
      <c r="F62" s="78">
        <f t="shared" si="2"/>
        <v>20</v>
      </c>
      <c r="G62" s="78">
        <f t="shared" si="3"/>
        <v>20</v>
      </c>
      <c r="H62" s="78">
        <f t="shared" si="4"/>
        <v>20</v>
      </c>
      <c r="I62" s="78">
        <f t="shared" si="5"/>
        <v>20</v>
      </c>
      <c r="J62" s="78">
        <f t="shared" si="6"/>
        <v>20</v>
      </c>
      <c r="K62" s="7">
        <v>15</v>
      </c>
      <c r="L62" s="7">
        <v>15</v>
      </c>
      <c r="M62" s="7">
        <v>20</v>
      </c>
      <c r="N62" s="78">
        <f t="shared" si="7"/>
        <v>170</v>
      </c>
      <c r="O62" s="79">
        <f>'sem 6-1'!O62</f>
        <v>90.625</v>
      </c>
      <c r="P62" s="79">
        <v>100</v>
      </c>
      <c r="Q62" s="79">
        <f t="shared" si="8"/>
        <v>96.590909090909093</v>
      </c>
      <c r="R62" s="79">
        <f>('sem 6-1'!N62+'Sem6-2'!N62+N62)/(128+176+176)*100</f>
        <v>96.25</v>
      </c>
      <c r="S62" s="80"/>
    </row>
    <row r="63" spans="1:19">
      <c r="A63" s="11">
        <v>57</v>
      </c>
      <c r="B63" s="30">
        <v>312414205058</v>
      </c>
      <c r="C63" s="51" t="s">
        <v>59</v>
      </c>
      <c r="D63" s="78">
        <v>1</v>
      </c>
      <c r="E63" s="78">
        <f t="shared" si="1"/>
        <v>20</v>
      </c>
      <c r="F63" s="78">
        <f t="shared" si="2"/>
        <v>20</v>
      </c>
      <c r="G63" s="78">
        <f t="shared" si="3"/>
        <v>20</v>
      </c>
      <c r="H63" s="78">
        <f t="shared" si="4"/>
        <v>20</v>
      </c>
      <c r="I63" s="78">
        <f t="shared" si="5"/>
        <v>20</v>
      </c>
      <c r="J63" s="78">
        <f t="shared" si="6"/>
        <v>20</v>
      </c>
      <c r="K63" s="7">
        <v>15</v>
      </c>
      <c r="L63" s="7">
        <v>15</v>
      </c>
      <c r="M63" s="7">
        <v>20</v>
      </c>
      <c r="N63" s="78">
        <f t="shared" si="7"/>
        <v>170</v>
      </c>
      <c r="O63" s="79">
        <f>'sem 6-1'!O63</f>
        <v>100</v>
      </c>
      <c r="P63" s="79">
        <v>100</v>
      </c>
      <c r="Q63" s="79">
        <f t="shared" si="8"/>
        <v>96.590909090909093</v>
      </c>
      <c r="R63" s="79">
        <f>('sem 6-1'!N63+'Sem6-2'!N63+N63)/(128+176+176)*100</f>
        <v>98.75</v>
      </c>
      <c r="S63" s="80"/>
    </row>
    <row r="64" spans="1:19">
      <c r="A64" s="11">
        <v>58</v>
      </c>
      <c r="B64" s="30">
        <v>312414205059</v>
      </c>
      <c r="C64" s="51" t="s">
        <v>115</v>
      </c>
      <c r="D64" s="78">
        <v>1</v>
      </c>
      <c r="E64" s="78">
        <f t="shared" si="1"/>
        <v>20</v>
      </c>
      <c r="F64" s="78">
        <f t="shared" si="2"/>
        <v>20</v>
      </c>
      <c r="G64" s="78">
        <f t="shared" si="3"/>
        <v>20</v>
      </c>
      <c r="H64" s="78">
        <f t="shared" si="4"/>
        <v>20</v>
      </c>
      <c r="I64" s="78">
        <f t="shared" si="5"/>
        <v>20</v>
      </c>
      <c r="J64" s="78">
        <f t="shared" si="6"/>
        <v>20</v>
      </c>
      <c r="K64" s="7">
        <v>15</v>
      </c>
      <c r="L64" s="7">
        <v>15</v>
      </c>
      <c r="M64" s="7">
        <v>20</v>
      </c>
      <c r="N64" s="78">
        <f t="shared" si="7"/>
        <v>170</v>
      </c>
      <c r="O64" s="79">
        <f>'sem 6-1'!O64</f>
        <v>100</v>
      </c>
      <c r="P64" s="79">
        <v>96.590909090909093</v>
      </c>
      <c r="Q64" s="79">
        <f t="shared" si="8"/>
        <v>96.590909090909093</v>
      </c>
      <c r="R64" s="79">
        <f>('sem 6-1'!N64+'Sem6-2'!N64+N64)/(128+176+176)*100</f>
        <v>97.5</v>
      </c>
      <c r="S64" s="80"/>
    </row>
    <row r="65" spans="1:19">
      <c r="A65" s="11">
        <v>59</v>
      </c>
      <c r="B65" s="30">
        <v>312414205060</v>
      </c>
      <c r="C65" s="51" t="s">
        <v>116</v>
      </c>
      <c r="D65" s="78">
        <v>3</v>
      </c>
      <c r="E65" s="78">
        <f t="shared" si="1"/>
        <v>18</v>
      </c>
      <c r="F65" s="78">
        <f t="shared" si="2"/>
        <v>18</v>
      </c>
      <c r="G65" s="78">
        <f t="shared" si="3"/>
        <v>18</v>
      </c>
      <c r="H65" s="78">
        <f t="shared" si="4"/>
        <v>18</v>
      </c>
      <c r="I65" s="78">
        <f t="shared" si="5"/>
        <v>18</v>
      </c>
      <c r="J65" s="78">
        <f t="shared" si="6"/>
        <v>18</v>
      </c>
      <c r="K65" s="7">
        <v>15</v>
      </c>
      <c r="L65" s="7">
        <v>15</v>
      </c>
      <c r="M65" s="7">
        <v>20</v>
      </c>
      <c r="N65" s="78">
        <f t="shared" si="7"/>
        <v>158</v>
      </c>
      <c r="O65" s="79">
        <f>'sem 6-1'!O65</f>
        <v>90.625</v>
      </c>
      <c r="P65" s="79">
        <v>96.590909090909093</v>
      </c>
      <c r="Q65" s="79">
        <f t="shared" si="8"/>
        <v>89.772727272727266</v>
      </c>
      <c r="R65" s="79">
        <f>('sem 6-1'!N65+'Sem6-2'!N65+N65)/(128+176+176)*100</f>
        <v>92.5</v>
      </c>
      <c r="S65" s="80"/>
    </row>
    <row r="66" spans="1:19">
      <c r="A66" s="11">
        <v>60</v>
      </c>
      <c r="B66" s="30">
        <v>312414205061</v>
      </c>
      <c r="C66" s="51" t="s">
        <v>62</v>
      </c>
      <c r="D66" s="78">
        <v>1</v>
      </c>
      <c r="E66" s="78">
        <f t="shared" si="1"/>
        <v>20</v>
      </c>
      <c r="F66" s="78">
        <f t="shared" si="2"/>
        <v>20</v>
      </c>
      <c r="G66" s="78">
        <f t="shared" si="3"/>
        <v>20</v>
      </c>
      <c r="H66" s="78">
        <f t="shared" si="4"/>
        <v>20</v>
      </c>
      <c r="I66" s="78">
        <f t="shared" si="5"/>
        <v>20</v>
      </c>
      <c r="J66" s="78">
        <f t="shared" si="6"/>
        <v>20</v>
      </c>
      <c r="K66" s="7">
        <v>15</v>
      </c>
      <c r="L66" s="7">
        <v>15</v>
      </c>
      <c r="M66" s="7">
        <v>20</v>
      </c>
      <c r="N66" s="78">
        <f t="shared" si="7"/>
        <v>170</v>
      </c>
      <c r="O66" s="79">
        <f>'sem 6-1'!O66</f>
        <v>95.3125</v>
      </c>
      <c r="P66" s="79">
        <v>100</v>
      </c>
      <c r="Q66" s="79">
        <f t="shared" si="8"/>
        <v>96.590909090909093</v>
      </c>
      <c r="R66" s="79">
        <f>('sem 6-1'!N66+'Sem6-2'!N66+N66)/(128+176+176)*100</f>
        <v>97.5</v>
      </c>
      <c r="S66" s="80"/>
    </row>
    <row r="67" spans="1:19">
      <c r="A67" s="11">
        <v>61</v>
      </c>
      <c r="B67" s="30">
        <v>312414205062</v>
      </c>
      <c r="C67" s="51" t="s">
        <v>117</v>
      </c>
      <c r="D67" s="78">
        <v>2</v>
      </c>
      <c r="E67" s="78">
        <f t="shared" si="1"/>
        <v>19</v>
      </c>
      <c r="F67" s="78">
        <f t="shared" si="2"/>
        <v>19</v>
      </c>
      <c r="G67" s="78">
        <f t="shared" si="3"/>
        <v>19</v>
      </c>
      <c r="H67" s="78">
        <f t="shared" si="4"/>
        <v>19</v>
      </c>
      <c r="I67" s="78">
        <f t="shared" si="5"/>
        <v>19</v>
      </c>
      <c r="J67" s="78">
        <f t="shared" si="6"/>
        <v>19</v>
      </c>
      <c r="K67" s="7">
        <v>15</v>
      </c>
      <c r="L67" s="7">
        <v>15</v>
      </c>
      <c r="M67" s="7">
        <v>20</v>
      </c>
      <c r="N67" s="78">
        <f t="shared" si="7"/>
        <v>164</v>
      </c>
      <c r="O67" s="79">
        <f>'sem 6-1'!O67</f>
        <v>100</v>
      </c>
      <c r="P67" s="79">
        <v>96.590909090909093</v>
      </c>
      <c r="Q67" s="79">
        <f t="shared" si="8"/>
        <v>93.181818181818173</v>
      </c>
      <c r="R67" s="79">
        <f>('sem 6-1'!N67+'Sem6-2'!N67+N67)/(128+176+176)*100</f>
        <v>96.25</v>
      </c>
      <c r="S67" s="80"/>
    </row>
  </sheetData>
  <mergeCells count="4">
    <mergeCell ref="A1:S1"/>
    <mergeCell ref="A2:S2"/>
    <mergeCell ref="A3:S3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sem4-1</vt:lpstr>
      <vt:lpstr>sem4-2</vt:lpstr>
      <vt:lpstr>sem4-3</vt:lpstr>
      <vt:lpstr>sem5-1</vt:lpstr>
      <vt:lpstr>Sem5-2</vt:lpstr>
      <vt:lpstr>sem5-3</vt:lpstr>
      <vt:lpstr>sem 6-1</vt:lpstr>
      <vt:lpstr>Sem6-2</vt:lpstr>
      <vt:lpstr>Sem6-3</vt:lpstr>
      <vt:lpstr>'sem5-1'!Print_Area</vt:lpstr>
      <vt:lpstr>'sem5-1'!Print_Titles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2017-03-04T07:56:14Z</cp:lastPrinted>
  <dcterms:created xsi:type="dcterms:W3CDTF">2016-03-21T17:03:10Z</dcterms:created>
  <dcterms:modified xsi:type="dcterms:W3CDTF">2017-04-01T04:21:01Z</dcterms:modified>
</cp:coreProperties>
</file>