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ython Programs\Python Project\"/>
    </mc:Choice>
  </mc:AlternateContent>
  <bookViews>
    <workbookView xWindow="240" yWindow="110" windowWidth="14810" windowHeight="8010" tabRatio="821" activeTab="5"/>
  </bookViews>
  <sheets>
    <sheet name="Main -Mid Term" sheetId="1" r:id="rId1"/>
    <sheet name="Main -Selection" sheetId="6" r:id="rId2"/>
    <sheet name="Main -Pre Selection" sheetId="2" r:id="rId3"/>
    <sheet name="Class Analysis" sheetId="3" r:id="rId4"/>
    <sheet name="Science Template" sheetId="4" r:id="rId5"/>
    <sheet name="Commerce Template" sheetId="5" r:id="rId6"/>
  </sheets>
  <definedNames>
    <definedName name="KJ" localSheetId="3">#REF!</definedName>
    <definedName name="KJ" localSheetId="5">#REF!</definedName>
    <definedName name="KJ" localSheetId="0">#REF!</definedName>
    <definedName name="KJ" localSheetId="1">#REF!</definedName>
    <definedName name="KJ" localSheetId="4">#REF!</definedName>
    <definedName name="KJ">#REF!</definedName>
    <definedName name="_xlnm.Print_Area" localSheetId="5">'Commerce Template'!$A$1:$R$34</definedName>
    <definedName name="_xlnm.Print_Area" localSheetId="4">'Science Template'!$A$1:$R$38</definedName>
    <definedName name="TS" localSheetId="3">#REF!</definedName>
    <definedName name="TS" localSheetId="5">#REF!</definedName>
    <definedName name="TS" localSheetId="1">#REF!</definedName>
    <definedName name="TS" localSheetId="4">#REF!</definedName>
    <definedName name="TS">#REF!</definedName>
  </definedNames>
  <calcPr calcId="152511"/>
</workbook>
</file>

<file path=xl/calcChain.xml><?xml version="1.0" encoding="utf-8"?>
<calcChain xmlns="http://schemas.openxmlformats.org/spreadsheetml/2006/main">
  <c r="L12" i="5" l="1"/>
  <c r="AA15" i="5"/>
  <c r="AA14" i="5"/>
  <c r="AA13" i="5"/>
  <c r="AA12" i="5"/>
  <c r="AA11" i="5"/>
  <c r="AA10" i="5"/>
  <c r="AA24" i="4"/>
  <c r="AA23" i="4"/>
  <c r="AA22" i="4"/>
  <c r="AA21" i="4"/>
  <c r="AA20" i="4"/>
  <c r="AA19" i="4"/>
  <c r="Z24" i="4"/>
  <c r="Z23" i="4"/>
  <c r="Z22" i="4"/>
  <c r="Z21" i="4"/>
  <c r="Z20" i="4"/>
  <c r="Z19" i="4"/>
  <c r="Y24" i="4"/>
  <c r="Y23" i="4"/>
  <c r="Y22" i="4"/>
  <c r="Y21" i="4"/>
  <c r="Y20" i="4"/>
  <c r="Y19" i="4"/>
  <c r="J12" i="3"/>
  <c r="J11" i="3"/>
  <c r="J10" i="3"/>
  <c r="J9" i="3"/>
  <c r="J8" i="3"/>
  <c r="J7" i="3"/>
  <c r="J6" i="3"/>
  <c r="J5" i="3"/>
  <c r="J4" i="3"/>
  <c r="I12" i="3"/>
  <c r="I11" i="3"/>
  <c r="I10" i="3"/>
  <c r="I9" i="3"/>
  <c r="I8" i="3"/>
  <c r="I7" i="3"/>
  <c r="I6" i="3"/>
  <c r="I5" i="3"/>
  <c r="I4" i="3"/>
  <c r="H12" i="3"/>
  <c r="H11" i="3"/>
  <c r="H10" i="3"/>
  <c r="H9" i="3"/>
  <c r="H8" i="3"/>
  <c r="H7" i="3"/>
  <c r="H6" i="3"/>
  <c r="H5" i="3"/>
  <c r="G12" i="3"/>
  <c r="G11" i="3"/>
  <c r="G10" i="3"/>
  <c r="G9" i="3"/>
  <c r="G8" i="3"/>
  <c r="G7" i="3"/>
  <c r="G6" i="3"/>
  <c r="G5" i="3"/>
  <c r="H4" i="3"/>
  <c r="G4" i="3"/>
  <c r="F52" i="6"/>
  <c r="F51" i="6" s="1"/>
  <c r="F50" i="6"/>
  <c r="F49" i="6" s="1"/>
  <c r="F48" i="6"/>
  <c r="F47" i="6" s="1"/>
  <c r="AX40" i="6"/>
  <c r="AW40" i="6"/>
  <c r="AV40" i="6"/>
  <c r="AT40" i="6"/>
  <c r="AU40" i="6" s="1"/>
  <c r="AS40" i="6"/>
  <c r="AR40" i="6"/>
  <c r="AQ40" i="6"/>
  <c r="AO40" i="6"/>
  <c r="AN40" i="6"/>
  <c r="AP40" i="6" s="1"/>
  <c r="AM40" i="6"/>
  <c r="AL40" i="6"/>
  <c r="AJ40" i="6"/>
  <c r="AI40" i="6"/>
  <c r="AK40" i="6" s="1"/>
  <c r="AZ40" i="6" s="1"/>
  <c r="BA40" i="6" s="1"/>
  <c r="AX39" i="6"/>
  <c r="AW39" i="6"/>
  <c r="AV39" i="6"/>
  <c r="AT39" i="6"/>
  <c r="AU39" i="6" s="1"/>
  <c r="AS39" i="6"/>
  <c r="AR39" i="6"/>
  <c r="AQ39" i="6"/>
  <c r="AP39" i="6"/>
  <c r="AO39" i="6"/>
  <c r="AN39" i="6"/>
  <c r="AM39" i="6"/>
  <c r="AL39" i="6"/>
  <c r="AJ39" i="6"/>
  <c r="AK39" i="6" s="1"/>
  <c r="AI39" i="6"/>
  <c r="AX38" i="6"/>
  <c r="AW38" i="6"/>
  <c r="AV38" i="6"/>
  <c r="AT38" i="6"/>
  <c r="AU38" i="6" s="1"/>
  <c r="AS38" i="6"/>
  <c r="AR38" i="6"/>
  <c r="AQ38" i="6"/>
  <c r="AO38" i="6"/>
  <c r="AN38" i="6"/>
  <c r="AP38" i="6" s="1"/>
  <c r="AM38" i="6"/>
  <c r="AL38" i="6"/>
  <c r="AJ38" i="6"/>
  <c r="AI38" i="6"/>
  <c r="AK38" i="6" s="1"/>
  <c r="AZ38" i="6" s="1"/>
  <c r="BA38" i="6" s="1"/>
  <c r="AX37" i="6"/>
  <c r="AW37" i="6"/>
  <c r="AV37" i="6"/>
  <c r="AT37" i="6"/>
  <c r="AU37" i="6" s="1"/>
  <c r="AS37" i="6"/>
  <c r="AR37" i="6"/>
  <c r="AQ37" i="6"/>
  <c r="AP37" i="6"/>
  <c r="AO37" i="6"/>
  <c r="AN37" i="6"/>
  <c r="AM37" i="6"/>
  <c r="AL37" i="6"/>
  <c r="AJ37" i="6"/>
  <c r="AK37" i="6" s="1"/>
  <c r="AZ37" i="6" s="1"/>
  <c r="BA37" i="6" s="1"/>
  <c r="AI37" i="6"/>
  <c r="AX36" i="6"/>
  <c r="AW36" i="6"/>
  <c r="AV36" i="6"/>
  <c r="AT36" i="6"/>
  <c r="AU36" i="6" s="1"/>
  <c r="AS36" i="6"/>
  <c r="AR36" i="6"/>
  <c r="AQ36" i="6"/>
  <c r="AO36" i="6"/>
  <c r="AN36" i="6"/>
  <c r="AP36" i="6" s="1"/>
  <c r="AM36" i="6"/>
  <c r="AL36" i="6"/>
  <c r="AJ36" i="6"/>
  <c r="AI36" i="6"/>
  <c r="AK36" i="6" s="1"/>
  <c r="AX35" i="6"/>
  <c r="AW35" i="6"/>
  <c r="AV35" i="6"/>
  <c r="AT35" i="6"/>
  <c r="AU35" i="6" s="1"/>
  <c r="AS35" i="6"/>
  <c r="AR35" i="6"/>
  <c r="AQ35" i="6"/>
  <c r="AP35" i="6"/>
  <c r="AO35" i="6"/>
  <c r="AN35" i="6"/>
  <c r="AM35" i="6"/>
  <c r="AL35" i="6"/>
  <c r="AJ35" i="6"/>
  <c r="AK35" i="6" s="1"/>
  <c r="AZ35" i="6" s="1"/>
  <c r="BA35" i="6" s="1"/>
  <c r="AI35" i="6"/>
  <c r="AX34" i="6"/>
  <c r="AW34" i="6"/>
  <c r="AV34" i="6"/>
  <c r="AT34" i="6"/>
  <c r="AU34" i="6" s="1"/>
  <c r="AS34" i="6"/>
  <c r="AR34" i="6"/>
  <c r="AQ34" i="6"/>
  <c r="AO34" i="6"/>
  <c r="AN34" i="6"/>
  <c r="AP34" i="6" s="1"/>
  <c r="AM34" i="6"/>
  <c r="AL34" i="6"/>
  <c r="AJ34" i="6"/>
  <c r="AI34" i="6"/>
  <c r="AK34" i="6" s="1"/>
  <c r="AX33" i="6"/>
  <c r="AW33" i="6"/>
  <c r="AV33" i="6"/>
  <c r="AT33" i="6"/>
  <c r="AU33" i="6" s="1"/>
  <c r="AS33" i="6"/>
  <c r="AR33" i="6"/>
  <c r="AQ33" i="6"/>
  <c r="AP33" i="6"/>
  <c r="AO33" i="6"/>
  <c r="AN33" i="6"/>
  <c r="AM33" i="6"/>
  <c r="AL33" i="6"/>
  <c r="AJ33" i="6"/>
  <c r="AK33" i="6" s="1"/>
  <c r="AI33" i="6"/>
  <c r="AX32" i="6"/>
  <c r="AW32" i="6"/>
  <c r="AV32" i="6"/>
  <c r="AT32" i="6"/>
  <c r="AU32" i="6" s="1"/>
  <c r="AS32" i="6"/>
  <c r="AR32" i="6"/>
  <c r="AQ32" i="6"/>
  <c r="AO32" i="6"/>
  <c r="AN32" i="6"/>
  <c r="AP32" i="6" s="1"/>
  <c r="AM32" i="6"/>
  <c r="AL32" i="6"/>
  <c r="AJ32" i="6"/>
  <c r="AI32" i="6"/>
  <c r="AK32" i="6" s="1"/>
  <c r="AZ32" i="6" s="1"/>
  <c r="BA32" i="6" s="1"/>
  <c r="AX31" i="6"/>
  <c r="AW31" i="6"/>
  <c r="AV31" i="6"/>
  <c r="AT31" i="6"/>
  <c r="AU31" i="6" s="1"/>
  <c r="AS31" i="6"/>
  <c r="AR31" i="6"/>
  <c r="AQ31" i="6"/>
  <c r="AP31" i="6"/>
  <c r="AO31" i="6"/>
  <c r="AN31" i="6"/>
  <c r="AM31" i="6"/>
  <c r="AL31" i="6"/>
  <c r="AJ31" i="6"/>
  <c r="AK31" i="6" s="1"/>
  <c r="AI31" i="6"/>
  <c r="AX30" i="6"/>
  <c r="AW30" i="6"/>
  <c r="AV30" i="6"/>
  <c r="AT30" i="6"/>
  <c r="AU30" i="6" s="1"/>
  <c r="AS30" i="6"/>
  <c r="AR30" i="6"/>
  <c r="AQ30" i="6"/>
  <c r="AO30" i="6"/>
  <c r="AN30" i="6"/>
  <c r="AP30" i="6" s="1"/>
  <c r="AM30" i="6"/>
  <c r="AL30" i="6"/>
  <c r="AJ30" i="6"/>
  <c r="AI30" i="6"/>
  <c r="AK30" i="6" s="1"/>
  <c r="AZ30" i="6" s="1"/>
  <c r="BA30" i="6" s="1"/>
  <c r="AX29" i="6"/>
  <c r="AW29" i="6"/>
  <c r="AV29" i="6"/>
  <c r="AT29" i="6"/>
  <c r="AU29" i="6" s="1"/>
  <c r="AS29" i="6"/>
  <c r="AR29" i="6"/>
  <c r="AQ29" i="6"/>
  <c r="AP29" i="6"/>
  <c r="AO29" i="6"/>
  <c r="AN29" i="6"/>
  <c r="AM29" i="6"/>
  <c r="AL29" i="6"/>
  <c r="AJ29" i="6"/>
  <c r="AK29" i="6" s="1"/>
  <c r="AZ29" i="6" s="1"/>
  <c r="BA29" i="6" s="1"/>
  <c r="AI29" i="6"/>
  <c r="AX28" i="6"/>
  <c r="AW28" i="6"/>
  <c r="AV28" i="6"/>
  <c r="AT28" i="6"/>
  <c r="AU28" i="6" s="1"/>
  <c r="AS28" i="6"/>
  <c r="AR28" i="6"/>
  <c r="AQ28" i="6"/>
  <c r="AO28" i="6"/>
  <c r="AN28" i="6"/>
  <c r="AP28" i="6" s="1"/>
  <c r="AM28" i="6"/>
  <c r="AL28" i="6"/>
  <c r="AJ28" i="6"/>
  <c r="AI28" i="6"/>
  <c r="AK28" i="6" s="1"/>
  <c r="AX27" i="6"/>
  <c r="AW27" i="6"/>
  <c r="AV27" i="6"/>
  <c r="AT27" i="6"/>
  <c r="AU27" i="6" s="1"/>
  <c r="AS27" i="6"/>
  <c r="AR27" i="6"/>
  <c r="AQ27" i="6"/>
  <c r="AP27" i="6"/>
  <c r="AO27" i="6"/>
  <c r="AN27" i="6"/>
  <c r="AM27" i="6"/>
  <c r="AL27" i="6"/>
  <c r="AJ27" i="6"/>
  <c r="AK27" i="6" s="1"/>
  <c r="AZ27" i="6" s="1"/>
  <c r="BA27" i="6" s="1"/>
  <c r="AI27" i="6"/>
  <c r="AX26" i="6"/>
  <c r="AW26" i="6"/>
  <c r="AV26" i="6"/>
  <c r="AT26" i="6"/>
  <c r="AU26" i="6" s="1"/>
  <c r="AS26" i="6"/>
  <c r="AR26" i="6"/>
  <c r="AQ26" i="6"/>
  <c r="AO26" i="6"/>
  <c r="AN26" i="6"/>
  <c r="AP26" i="6" s="1"/>
  <c r="AM26" i="6"/>
  <c r="AL26" i="6"/>
  <c r="AJ26" i="6"/>
  <c r="AI26" i="6"/>
  <c r="AX25" i="6"/>
  <c r="AW25" i="6"/>
  <c r="AV25" i="6"/>
  <c r="AT25" i="6"/>
  <c r="AU25" i="6" s="1"/>
  <c r="AS25" i="6"/>
  <c r="AR25" i="6"/>
  <c r="AQ25" i="6"/>
  <c r="AP25" i="6"/>
  <c r="AO25" i="6"/>
  <c r="AN25" i="6"/>
  <c r="AM25" i="6"/>
  <c r="AL25" i="6"/>
  <c r="AJ25" i="6"/>
  <c r="AK25" i="6" s="1"/>
  <c r="AI25" i="6"/>
  <c r="AX24" i="6"/>
  <c r="AW24" i="6"/>
  <c r="AV24" i="6"/>
  <c r="AT24" i="6"/>
  <c r="AU24" i="6" s="1"/>
  <c r="AS24" i="6"/>
  <c r="AR24" i="6"/>
  <c r="AQ24" i="6"/>
  <c r="AO24" i="6"/>
  <c r="AN24" i="6"/>
  <c r="AP24" i="6" s="1"/>
  <c r="AM24" i="6"/>
  <c r="AL24" i="6"/>
  <c r="AJ24" i="6"/>
  <c r="AI24" i="6"/>
  <c r="AX23" i="6"/>
  <c r="AW23" i="6"/>
  <c r="AV23" i="6"/>
  <c r="AT23" i="6"/>
  <c r="AU23" i="6" s="1"/>
  <c r="AS23" i="6"/>
  <c r="AR23" i="6"/>
  <c r="AQ23" i="6"/>
  <c r="AP23" i="6"/>
  <c r="AO23" i="6"/>
  <c r="AN23" i="6"/>
  <c r="AM23" i="6"/>
  <c r="AL23" i="6"/>
  <c r="AJ23" i="6"/>
  <c r="AK23" i="6" s="1"/>
  <c r="AI23" i="6"/>
  <c r="AX22" i="6"/>
  <c r="AW22" i="6"/>
  <c r="AV22" i="6"/>
  <c r="AT22" i="6"/>
  <c r="AU22" i="6" s="1"/>
  <c r="AS22" i="6"/>
  <c r="AR22" i="6"/>
  <c r="AQ22" i="6"/>
  <c r="AO22" i="6"/>
  <c r="AN22" i="6"/>
  <c r="AP22" i="6" s="1"/>
  <c r="AM22" i="6"/>
  <c r="AL22" i="6"/>
  <c r="AJ22" i="6"/>
  <c r="AI22" i="6"/>
  <c r="AX21" i="6"/>
  <c r="AW21" i="6"/>
  <c r="AV21" i="6"/>
  <c r="AT21" i="6"/>
  <c r="AU21" i="6" s="1"/>
  <c r="AS21" i="6"/>
  <c r="AR21" i="6"/>
  <c r="AQ21" i="6"/>
  <c r="AP21" i="6"/>
  <c r="AO21" i="6"/>
  <c r="AN21" i="6"/>
  <c r="AM21" i="6"/>
  <c r="AL21" i="6"/>
  <c r="AJ21" i="6"/>
  <c r="AK21" i="6" s="1"/>
  <c r="AI21" i="6"/>
  <c r="AX20" i="6"/>
  <c r="AW20" i="6"/>
  <c r="AV20" i="6"/>
  <c r="AT20" i="6"/>
  <c r="AU20" i="6" s="1"/>
  <c r="AS20" i="6"/>
  <c r="AR20" i="6"/>
  <c r="AQ20" i="6"/>
  <c r="AO20" i="6"/>
  <c r="AN20" i="6"/>
  <c r="AP20" i="6" s="1"/>
  <c r="AM20" i="6"/>
  <c r="AL20" i="6"/>
  <c r="AJ20" i="6"/>
  <c r="AI20" i="6"/>
  <c r="AX19" i="6"/>
  <c r="AW19" i="6"/>
  <c r="AV19" i="6"/>
  <c r="AT19" i="6"/>
  <c r="AU19" i="6" s="1"/>
  <c r="AS19" i="6"/>
  <c r="AR19" i="6"/>
  <c r="AQ19" i="6"/>
  <c r="AP19" i="6"/>
  <c r="AO19" i="6"/>
  <c r="AN19" i="6"/>
  <c r="AM19" i="6"/>
  <c r="AL19" i="6"/>
  <c r="AJ19" i="6"/>
  <c r="AK19" i="6" s="1"/>
  <c r="AI19" i="6"/>
  <c r="AX18" i="6"/>
  <c r="AW18" i="6"/>
  <c r="AV18" i="6"/>
  <c r="AT18" i="6"/>
  <c r="AU18" i="6" s="1"/>
  <c r="AS18" i="6"/>
  <c r="AR18" i="6"/>
  <c r="AQ18" i="6"/>
  <c r="AO18" i="6"/>
  <c r="AN18" i="6"/>
  <c r="AP18" i="6" s="1"/>
  <c r="AM18" i="6"/>
  <c r="AL18" i="6"/>
  <c r="AJ18" i="6"/>
  <c r="AI18" i="6"/>
  <c r="AX17" i="6"/>
  <c r="AW17" i="6"/>
  <c r="AV17" i="6"/>
  <c r="AT17" i="6"/>
  <c r="AU17" i="6" s="1"/>
  <c r="AS17" i="6"/>
  <c r="AR17" i="6"/>
  <c r="AQ17" i="6"/>
  <c r="AP17" i="6"/>
  <c r="AO17" i="6"/>
  <c r="AN17" i="6"/>
  <c r="AM17" i="6"/>
  <c r="AL17" i="6"/>
  <c r="AJ17" i="6"/>
  <c r="AK17" i="6" s="1"/>
  <c r="AI17" i="6"/>
  <c r="AX16" i="6"/>
  <c r="AW16" i="6"/>
  <c r="AV16" i="6"/>
  <c r="AT16" i="6"/>
  <c r="AU16" i="6" s="1"/>
  <c r="AS16" i="6"/>
  <c r="AR16" i="6"/>
  <c r="AQ16" i="6"/>
  <c r="AO16" i="6"/>
  <c r="AN16" i="6"/>
  <c r="AP16" i="6" s="1"/>
  <c r="AM16" i="6"/>
  <c r="AL16" i="6"/>
  <c r="AJ16" i="6"/>
  <c r="AI16" i="6"/>
  <c r="AX15" i="6"/>
  <c r="AW15" i="6"/>
  <c r="AV15" i="6"/>
  <c r="AT15" i="6"/>
  <c r="AU15" i="6" s="1"/>
  <c r="AS15" i="6"/>
  <c r="AR15" i="6"/>
  <c r="AQ15" i="6"/>
  <c r="AP15" i="6"/>
  <c r="AO15" i="6"/>
  <c r="AN15" i="6"/>
  <c r="AM15" i="6"/>
  <c r="AL15" i="6"/>
  <c r="AJ15" i="6"/>
  <c r="AK15" i="6" s="1"/>
  <c r="AI15" i="6"/>
  <c r="AX14" i="6"/>
  <c r="AW14" i="6"/>
  <c r="AV14" i="6"/>
  <c r="AT14" i="6"/>
  <c r="AU14" i="6" s="1"/>
  <c r="AS14" i="6"/>
  <c r="AR14" i="6"/>
  <c r="AQ14" i="6"/>
  <c r="AO14" i="6"/>
  <c r="AN14" i="6"/>
  <c r="AP14" i="6" s="1"/>
  <c r="AM14" i="6"/>
  <c r="AL14" i="6"/>
  <c r="AJ14" i="6"/>
  <c r="AI14" i="6"/>
  <c r="AX13" i="6"/>
  <c r="AW13" i="6"/>
  <c r="AV13" i="6"/>
  <c r="AT13" i="6"/>
  <c r="AU13" i="6" s="1"/>
  <c r="AS13" i="6"/>
  <c r="AR13" i="6"/>
  <c r="AQ13" i="6"/>
  <c r="AP13" i="6"/>
  <c r="AO13" i="6"/>
  <c r="AN13" i="6"/>
  <c r="AM13" i="6"/>
  <c r="AL13" i="6"/>
  <c r="AJ13" i="6"/>
  <c r="AK13" i="6" s="1"/>
  <c r="AI13" i="6"/>
  <c r="AX12" i="6"/>
  <c r="AW12" i="6"/>
  <c r="AV12" i="6"/>
  <c r="AT12" i="6"/>
  <c r="AU12" i="6" s="1"/>
  <c r="AS12" i="6"/>
  <c r="AR12" i="6"/>
  <c r="AQ12" i="6"/>
  <c r="AO12" i="6"/>
  <c r="AN12" i="6"/>
  <c r="AP12" i="6" s="1"/>
  <c r="AM12" i="6"/>
  <c r="AL12" i="6"/>
  <c r="AJ12" i="6"/>
  <c r="AI12" i="6"/>
  <c r="AX11" i="6"/>
  <c r="AW11" i="6"/>
  <c r="AV11" i="6"/>
  <c r="AT11" i="6"/>
  <c r="AU11" i="6" s="1"/>
  <c r="AS11" i="6"/>
  <c r="AR11" i="6"/>
  <c r="AQ11" i="6"/>
  <c r="AP11" i="6"/>
  <c r="AO11" i="6"/>
  <c r="AN11" i="6"/>
  <c r="AM11" i="6"/>
  <c r="AL11" i="6"/>
  <c r="AJ11" i="6"/>
  <c r="AK11" i="6" s="1"/>
  <c r="AI11" i="6"/>
  <c r="AX10" i="6"/>
  <c r="AW10" i="6"/>
  <c r="AV10" i="6"/>
  <c r="AT10" i="6"/>
  <c r="AU10" i="6" s="1"/>
  <c r="AS10" i="6"/>
  <c r="AR10" i="6"/>
  <c r="AQ10" i="6"/>
  <c r="AO10" i="6"/>
  <c r="AN10" i="6"/>
  <c r="AP10" i="6" s="1"/>
  <c r="AM10" i="6"/>
  <c r="AL10" i="6"/>
  <c r="AJ10" i="6"/>
  <c r="AI10" i="6"/>
  <c r="AX9" i="6"/>
  <c r="AW9" i="6"/>
  <c r="AV9" i="6"/>
  <c r="AT9" i="6"/>
  <c r="AU9" i="6" s="1"/>
  <c r="AS9" i="6"/>
  <c r="AR9" i="6"/>
  <c r="AQ9" i="6"/>
  <c r="AP9" i="6"/>
  <c r="AO9" i="6"/>
  <c r="AN9" i="6"/>
  <c r="AM9" i="6"/>
  <c r="AL9" i="6"/>
  <c r="AJ9" i="6"/>
  <c r="AK9" i="6" s="1"/>
  <c r="AI9" i="6"/>
  <c r="AX8" i="6"/>
  <c r="AW8" i="6"/>
  <c r="AV8" i="6"/>
  <c r="AT8" i="6"/>
  <c r="AU8" i="6" s="1"/>
  <c r="AS8" i="6"/>
  <c r="AR8" i="6"/>
  <c r="AQ8" i="6"/>
  <c r="AO8" i="6"/>
  <c r="AN8" i="6"/>
  <c r="AP8" i="6" s="1"/>
  <c r="AM8" i="6"/>
  <c r="AL8" i="6"/>
  <c r="AJ8" i="6"/>
  <c r="AI8" i="6"/>
  <c r="AX7" i="6"/>
  <c r="AW7" i="6"/>
  <c r="AV7" i="6"/>
  <c r="AT7" i="6"/>
  <c r="AU7" i="6" s="1"/>
  <c r="AS7" i="6"/>
  <c r="AR7" i="6"/>
  <c r="AQ7" i="6"/>
  <c r="AP7" i="6"/>
  <c r="AO7" i="6"/>
  <c r="AN7" i="6"/>
  <c r="AM7" i="6"/>
  <c r="AL7" i="6"/>
  <c r="AJ7" i="6"/>
  <c r="AK7" i="6" s="1"/>
  <c r="AI7" i="6"/>
  <c r="AX6" i="6"/>
  <c r="AW6" i="6"/>
  <c r="AV6" i="6"/>
  <c r="AT6" i="6"/>
  <c r="AU6" i="6" s="1"/>
  <c r="AS6" i="6"/>
  <c r="AR6" i="6"/>
  <c r="AQ6" i="6"/>
  <c r="AO6" i="6"/>
  <c r="AN6" i="6"/>
  <c r="AP6" i="6" s="1"/>
  <c r="AM6" i="6"/>
  <c r="AL6" i="6"/>
  <c r="AJ6" i="6"/>
  <c r="AI6" i="6"/>
  <c r="AX5" i="6"/>
  <c r="AW5" i="6"/>
  <c r="AV5" i="6"/>
  <c r="AT5" i="6"/>
  <c r="AU5" i="6" s="1"/>
  <c r="AS5" i="6"/>
  <c r="AR5" i="6"/>
  <c r="AQ5" i="6"/>
  <c r="AP5" i="6"/>
  <c r="AO5" i="6"/>
  <c r="AN5" i="6"/>
  <c r="AM5" i="6"/>
  <c r="AL5" i="6"/>
  <c r="AJ5" i="6"/>
  <c r="AK5" i="6" s="1"/>
  <c r="AI5" i="6"/>
  <c r="AX4" i="6"/>
  <c r="AW4" i="6"/>
  <c r="AV4" i="6"/>
  <c r="AT4" i="6"/>
  <c r="AU4" i="6" s="1"/>
  <c r="AS4" i="6"/>
  <c r="AR4" i="6"/>
  <c r="AQ4" i="6"/>
  <c r="AO4" i="6"/>
  <c r="AN4" i="6"/>
  <c r="AP4" i="6" s="1"/>
  <c r="AM4" i="6"/>
  <c r="AL4" i="6"/>
  <c r="AJ4" i="6"/>
  <c r="AI4" i="6"/>
  <c r="AX3" i="6"/>
  <c r="AW3" i="6"/>
  <c r="AW44" i="6" s="1"/>
  <c r="AV3" i="6"/>
  <c r="AV44" i="6" s="1"/>
  <c r="AT3" i="6"/>
  <c r="AS3" i="6"/>
  <c r="AS44" i="6" s="1"/>
  <c r="AR3" i="6"/>
  <c r="AR44" i="6" s="1"/>
  <c r="AQ3" i="6"/>
  <c r="AQ44" i="6" s="1"/>
  <c r="AP3" i="6"/>
  <c r="AO3" i="6"/>
  <c r="AO44" i="6" s="1"/>
  <c r="AN3" i="6"/>
  <c r="AN44" i="6" s="1"/>
  <c r="AM3" i="6"/>
  <c r="AM44" i="6" s="1"/>
  <c r="AL3" i="6"/>
  <c r="AJ3" i="6"/>
  <c r="AK3" i="6" s="1"/>
  <c r="AI3" i="6"/>
  <c r="AI44" i="6" s="1"/>
  <c r="AX44" i="6" l="1"/>
  <c r="AX42" i="6"/>
  <c r="AX43" i="6" s="1"/>
  <c r="AZ5" i="6"/>
  <c r="BA5" i="6" s="1"/>
  <c r="AZ7" i="6"/>
  <c r="BA7" i="6" s="1"/>
  <c r="AZ9" i="6"/>
  <c r="BA9" i="6" s="1"/>
  <c r="AZ11" i="6"/>
  <c r="BA11" i="6" s="1"/>
  <c r="AZ13" i="6"/>
  <c r="BA13" i="6" s="1"/>
  <c r="AZ15" i="6"/>
  <c r="BA15" i="6" s="1"/>
  <c r="AZ17" i="6"/>
  <c r="BA17" i="6" s="1"/>
  <c r="AZ19" i="6"/>
  <c r="BA19" i="6" s="1"/>
  <c r="AZ21" i="6"/>
  <c r="BA21" i="6" s="1"/>
  <c r="AZ23" i="6"/>
  <c r="BA23" i="6" s="1"/>
  <c r="AZ25" i="6"/>
  <c r="BA25" i="6" s="1"/>
  <c r="AZ28" i="6"/>
  <c r="BA28" i="6" s="1"/>
  <c r="AZ33" i="6"/>
  <c r="BA33" i="6" s="1"/>
  <c r="AZ36" i="6"/>
  <c r="BA36" i="6" s="1"/>
  <c r="AL44" i="6"/>
  <c r="AL42" i="6"/>
  <c r="AL43" i="6" s="1"/>
  <c r="AP44" i="6"/>
  <c r="AP42" i="6"/>
  <c r="AP43" i="6" s="1"/>
  <c r="AU3" i="6"/>
  <c r="AT44" i="6"/>
  <c r="AT42" i="6"/>
  <c r="AT43" i="6" s="1"/>
  <c r="AK4" i="6"/>
  <c r="AZ4" i="6" s="1"/>
  <c r="BA4" i="6" s="1"/>
  <c r="AK6" i="6"/>
  <c r="AZ6" i="6" s="1"/>
  <c r="BA6" i="6" s="1"/>
  <c r="AK8" i="6"/>
  <c r="AZ8" i="6" s="1"/>
  <c r="BA8" i="6" s="1"/>
  <c r="AK10" i="6"/>
  <c r="AZ10" i="6" s="1"/>
  <c r="BA10" i="6" s="1"/>
  <c r="AK12" i="6"/>
  <c r="AZ12" i="6" s="1"/>
  <c r="BA12" i="6" s="1"/>
  <c r="AK14" i="6"/>
  <c r="AZ14" i="6" s="1"/>
  <c r="BA14" i="6" s="1"/>
  <c r="AK16" i="6"/>
  <c r="AZ16" i="6" s="1"/>
  <c r="BA16" i="6" s="1"/>
  <c r="AK18" i="6"/>
  <c r="AZ18" i="6" s="1"/>
  <c r="BA18" i="6" s="1"/>
  <c r="AK20" i="6"/>
  <c r="AZ20" i="6" s="1"/>
  <c r="BA20" i="6" s="1"/>
  <c r="AK22" i="6"/>
  <c r="AZ22" i="6" s="1"/>
  <c r="BA22" i="6" s="1"/>
  <c r="AK24" i="6"/>
  <c r="AZ24" i="6" s="1"/>
  <c r="BA24" i="6" s="1"/>
  <c r="AK26" i="6"/>
  <c r="AZ26" i="6" s="1"/>
  <c r="BA26" i="6" s="1"/>
  <c r="AZ31" i="6"/>
  <c r="BA31" i="6" s="1"/>
  <c r="AZ34" i="6"/>
  <c r="BA34" i="6" s="1"/>
  <c r="AZ39" i="6"/>
  <c r="BA39" i="6" s="1"/>
  <c r="AI42" i="6"/>
  <c r="AI43" i="6" s="1"/>
  <c r="AM42" i="6"/>
  <c r="AM43" i="6" s="1"/>
  <c r="AQ42" i="6"/>
  <c r="AQ43" i="6" s="1"/>
  <c r="AJ42" i="6"/>
  <c r="AJ43" i="6" s="1"/>
  <c r="AN42" i="6"/>
  <c r="AN43" i="6" s="1"/>
  <c r="AR42" i="6"/>
  <c r="AR43" i="6" s="1"/>
  <c r="AV42" i="6"/>
  <c r="AV43" i="6" s="1"/>
  <c r="AJ44" i="6"/>
  <c r="AO42" i="6"/>
  <c r="AO43" i="6" s="1"/>
  <c r="AS42" i="6"/>
  <c r="AS43" i="6" s="1"/>
  <c r="AW42" i="6"/>
  <c r="AW43" i="6" s="1"/>
  <c r="B25" i="5"/>
  <c r="B23" i="5"/>
  <c r="J19" i="5"/>
  <c r="I19" i="5"/>
  <c r="H19" i="5"/>
  <c r="G19" i="5"/>
  <c r="E19" i="5"/>
  <c r="D19" i="5"/>
  <c r="Q18" i="5"/>
  <c r="P18" i="5"/>
  <c r="J18" i="5"/>
  <c r="I18" i="5"/>
  <c r="H18" i="5"/>
  <c r="G18" i="5"/>
  <c r="E18" i="5"/>
  <c r="D18" i="5"/>
  <c r="Q17" i="5"/>
  <c r="P17" i="5"/>
  <c r="I17" i="5"/>
  <c r="H17" i="5"/>
  <c r="J17" i="5" s="1"/>
  <c r="G17" i="5"/>
  <c r="E17" i="5"/>
  <c r="D17" i="5"/>
  <c r="Q16" i="5"/>
  <c r="P16" i="5"/>
  <c r="Q15" i="5"/>
  <c r="P15" i="5"/>
  <c r="I15" i="5"/>
  <c r="H15" i="5"/>
  <c r="G15" i="5"/>
  <c r="J15" i="5" s="1"/>
  <c r="E15" i="5"/>
  <c r="D15" i="5"/>
  <c r="Q14" i="5"/>
  <c r="P14" i="5"/>
  <c r="I14" i="5"/>
  <c r="H14" i="5"/>
  <c r="G14" i="5"/>
  <c r="J14" i="5" s="1"/>
  <c r="E14" i="5"/>
  <c r="D14" i="5"/>
  <c r="Q13" i="5"/>
  <c r="P13" i="5"/>
  <c r="I13" i="5"/>
  <c r="H13" i="5"/>
  <c r="G13" i="5"/>
  <c r="E13" i="5"/>
  <c r="D13" i="5"/>
  <c r="Q12" i="5"/>
  <c r="P12" i="5"/>
  <c r="Q11" i="5"/>
  <c r="P11" i="5"/>
  <c r="I11" i="5"/>
  <c r="H11" i="5"/>
  <c r="J11" i="5" s="1"/>
  <c r="G11" i="5"/>
  <c r="E11" i="5"/>
  <c r="D11" i="5"/>
  <c r="I10" i="5"/>
  <c r="J10" i="5" s="1"/>
  <c r="H10" i="5"/>
  <c r="G10" i="5"/>
  <c r="E10" i="5"/>
  <c r="D10" i="5"/>
  <c r="B28" i="4"/>
  <c r="B26" i="4"/>
  <c r="J22" i="4"/>
  <c r="F20" i="4"/>
  <c r="J19" i="4"/>
  <c r="J17" i="4"/>
  <c r="J14" i="4"/>
  <c r="J13" i="4"/>
  <c r="F13" i="4"/>
  <c r="L13" i="4" s="1"/>
  <c r="Y11" i="4" s="1"/>
  <c r="J11" i="4"/>
  <c r="C52" i="2"/>
  <c r="C51" i="2"/>
  <c r="C50" i="2"/>
  <c r="C49" i="2" s="1"/>
  <c r="C48" i="2"/>
  <c r="C47" i="2"/>
  <c r="BI40" i="2"/>
  <c r="BH40" i="2"/>
  <c r="BG40" i="2"/>
  <c r="BE40" i="2"/>
  <c r="BD40" i="2"/>
  <c r="BC40" i="2"/>
  <c r="BF40" i="2" s="1"/>
  <c r="BB40" i="2"/>
  <c r="AZ40" i="2"/>
  <c r="AY40" i="2"/>
  <c r="AX40" i="2"/>
  <c r="AW40" i="2"/>
  <c r="AU40" i="2"/>
  <c r="AT40" i="2"/>
  <c r="AV40" i="2" s="1"/>
  <c r="BI39" i="2"/>
  <c r="BH39" i="2"/>
  <c r="BG39" i="2"/>
  <c r="BF39" i="2"/>
  <c r="BE39" i="2"/>
  <c r="BD39" i="2"/>
  <c r="BC39" i="2"/>
  <c r="BB39" i="2"/>
  <c r="BK39" i="2" s="1"/>
  <c r="BL39" i="2" s="1"/>
  <c r="AZ39" i="2"/>
  <c r="BA39" i="2" s="1"/>
  <c r="AY39" i="2"/>
  <c r="AX39" i="2"/>
  <c r="AW39" i="2"/>
  <c r="AU39" i="2"/>
  <c r="AT39" i="2"/>
  <c r="AV39" i="2" s="1"/>
  <c r="BI38" i="2"/>
  <c r="BH38" i="2"/>
  <c r="BG38" i="2"/>
  <c r="BE38" i="2"/>
  <c r="BD38" i="2"/>
  <c r="BF38" i="2" s="1"/>
  <c r="BC38" i="2"/>
  <c r="BB38" i="2"/>
  <c r="AZ38" i="2"/>
  <c r="BA38" i="2" s="1"/>
  <c r="AY38" i="2"/>
  <c r="AX38" i="2"/>
  <c r="AW38" i="2"/>
  <c r="AV38" i="2"/>
  <c r="AU38" i="2"/>
  <c r="AT38" i="2"/>
  <c r="BI37" i="2"/>
  <c r="BH37" i="2"/>
  <c r="BG37" i="2"/>
  <c r="BE37" i="2"/>
  <c r="BF37" i="2" s="1"/>
  <c r="BD37" i="2"/>
  <c r="BC37" i="2"/>
  <c r="BB37" i="2"/>
  <c r="BA37" i="2"/>
  <c r="AZ37" i="2"/>
  <c r="AY37" i="2"/>
  <c r="AX37" i="2"/>
  <c r="AW37" i="2"/>
  <c r="AV37" i="2"/>
  <c r="AU37" i="2"/>
  <c r="AT37" i="2"/>
  <c r="BI36" i="2"/>
  <c r="BH36" i="2"/>
  <c r="BG36" i="2"/>
  <c r="BE36" i="2"/>
  <c r="BD36" i="2"/>
  <c r="BC36" i="2"/>
  <c r="BF36" i="2" s="1"/>
  <c r="BB36" i="2"/>
  <c r="AZ36" i="2"/>
  <c r="AY36" i="2"/>
  <c r="AX36" i="2"/>
  <c r="AW36" i="2"/>
  <c r="AU36" i="2"/>
  <c r="AT36" i="2"/>
  <c r="AV36" i="2" s="1"/>
  <c r="BI35" i="2"/>
  <c r="BH35" i="2"/>
  <c r="BG35" i="2"/>
  <c r="BF35" i="2"/>
  <c r="BE35" i="2"/>
  <c r="BD35" i="2"/>
  <c r="BC35" i="2"/>
  <c r="BB35" i="2"/>
  <c r="BK35" i="2" s="1"/>
  <c r="BL35" i="2" s="1"/>
  <c r="AZ35" i="2"/>
  <c r="BA35" i="2" s="1"/>
  <c r="AY35" i="2"/>
  <c r="AX35" i="2"/>
  <c r="AW35" i="2"/>
  <c r="AU35" i="2"/>
  <c r="AT35" i="2"/>
  <c r="AV35" i="2" s="1"/>
  <c r="BI34" i="2"/>
  <c r="BH34" i="2"/>
  <c r="BG34" i="2"/>
  <c r="BE34" i="2"/>
  <c r="BD34" i="2"/>
  <c r="BF34" i="2" s="1"/>
  <c r="BC34" i="2"/>
  <c r="BB34" i="2"/>
  <c r="AZ34" i="2"/>
  <c r="BA34" i="2" s="1"/>
  <c r="AY34" i="2"/>
  <c r="AX34" i="2"/>
  <c r="AW34" i="2"/>
  <c r="AV34" i="2"/>
  <c r="AU34" i="2"/>
  <c r="AT34" i="2"/>
  <c r="BI33" i="2"/>
  <c r="BH33" i="2"/>
  <c r="BG33" i="2"/>
  <c r="BE33" i="2"/>
  <c r="BF33" i="2" s="1"/>
  <c r="BD33" i="2"/>
  <c r="BC33" i="2"/>
  <c r="BB33" i="2"/>
  <c r="BA33" i="2"/>
  <c r="AZ33" i="2"/>
  <c r="AY33" i="2"/>
  <c r="AX33" i="2"/>
  <c r="AW33" i="2"/>
  <c r="AV33" i="2"/>
  <c r="AU33" i="2"/>
  <c r="AT33" i="2"/>
  <c r="BI32" i="2"/>
  <c r="BH32" i="2"/>
  <c r="BG32" i="2"/>
  <c r="BE32" i="2"/>
  <c r="BD32" i="2"/>
  <c r="BC32" i="2"/>
  <c r="BF32" i="2" s="1"/>
  <c r="BB32" i="2"/>
  <c r="AZ32" i="2"/>
  <c r="AY32" i="2"/>
  <c r="AX32" i="2"/>
  <c r="AW32" i="2"/>
  <c r="AU32" i="2"/>
  <c r="AT32" i="2"/>
  <c r="AV32" i="2" s="1"/>
  <c r="BK31" i="2"/>
  <c r="BL31" i="2" s="1"/>
  <c r="BI31" i="2"/>
  <c r="BH31" i="2"/>
  <c r="BG31" i="2"/>
  <c r="BF31" i="2"/>
  <c r="BE31" i="2"/>
  <c r="BD31" i="2"/>
  <c r="BC31" i="2"/>
  <c r="BB31" i="2"/>
  <c r="AZ31" i="2"/>
  <c r="BA31" i="2" s="1"/>
  <c r="AY31" i="2"/>
  <c r="AX31" i="2"/>
  <c r="AW31" i="2"/>
  <c r="AU31" i="2"/>
  <c r="AT31" i="2"/>
  <c r="AV31" i="2" s="1"/>
  <c r="BI30" i="2"/>
  <c r="BH30" i="2"/>
  <c r="BG30" i="2"/>
  <c r="BE30" i="2"/>
  <c r="BD30" i="2"/>
  <c r="BF30" i="2" s="1"/>
  <c r="BC30" i="2"/>
  <c r="BB30" i="2"/>
  <c r="AZ30" i="2"/>
  <c r="BA30" i="2" s="1"/>
  <c r="AY30" i="2"/>
  <c r="AX30" i="2"/>
  <c r="AW30" i="2"/>
  <c r="AV30" i="2"/>
  <c r="AU30" i="2"/>
  <c r="AT30" i="2"/>
  <c r="BI29" i="2"/>
  <c r="BH29" i="2"/>
  <c r="BG29" i="2"/>
  <c r="BE29" i="2"/>
  <c r="BF29" i="2" s="1"/>
  <c r="BD29" i="2"/>
  <c r="BC29" i="2"/>
  <c r="BB29" i="2"/>
  <c r="BA29" i="2"/>
  <c r="AZ29" i="2"/>
  <c r="AY29" i="2"/>
  <c r="AX29" i="2"/>
  <c r="AW29" i="2"/>
  <c r="AV29" i="2"/>
  <c r="AU29" i="2"/>
  <c r="AT29" i="2"/>
  <c r="BI28" i="2"/>
  <c r="BH28" i="2"/>
  <c r="BG28" i="2"/>
  <c r="BE28" i="2"/>
  <c r="BD28" i="2"/>
  <c r="BC28" i="2"/>
  <c r="BF28" i="2" s="1"/>
  <c r="BB28" i="2"/>
  <c r="AZ28" i="2"/>
  <c r="AY28" i="2"/>
  <c r="AX28" i="2"/>
  <c r="AW28" i="2"/>
  <c r="AU28" i="2"/>
  <c r="AT28" i="2"/>
  <c r="AV28" i="2" s="1"/>
  <c r="BI27" i="2"/>
  <c r="BH27" i="2"/>
  <c r="BG27" i="2"/>
  <c r="BF27" i="2"/>
  <c r="BE27" i="2"/>
  <c r="BD27" i="2"/>
  <c r="BC27" i="2"/>
  <c r="BB27" i="2"/>
  <c r="BK27" i="2" s="1"/>
  <c r="BL27" i="2" s="1"/>
  <c r="AZ27" i="2"/>
  <c r="BA27" i="2" s="1"/>
  <c r="AY27" i="2"/>
  <c r="AX27" i="2"/>
  <c r="AW27" i="2"/>
  <c r="AU27" i="2"/>
  <c r="AT27" i="2"/>
  <c r="AV27" i="2" s="1"/>
  <c r="BI26" i="2"/>
  <c r="BH26" i="2"/>
  <c r="BG26" i="2"/>
  <c r="BE26" i="2"/>
  <c r="BD26" i="2"/>
  <c r="BF26" i="2" s="1"/>
  <c r="BC26" i="2"/>
  <c r="BB26" i="2"/>
  <c r="AZ26" i="2"/>
  <c r="BA26" i="2" s="1"/>
  <c r="AY26" i="2"/>
  <c r="AX26" i="2"/>
  <c r="AW26" i="2"/>
  <c r="AV26" i="2"/>
  <c r="AU26" i="2"/>
  <c r="AT26" i="2"/>
  <c r="BI25" i="2"/>
  <c r="BH25" i="2"/>
  <c r="BG25" i="2"/>
  <c r="BE25" i="2"/>
  <c r="BF25" i="2" s="1"/>
  <c r="BD25" i="2"/>
  <c r="BC25" i="2"/>
  <c r="BB25" i="2"/>
  <c r="BA25" i="2"/>
  <c r="AZ25" i="2"/>
  <c r="AY25" i="2"/>
  <c r="AW25" i="2"/>
  <c r="AV25" i="2"/>
  <c r="BK25" i="2" s="1"/>
  <c r="BL25" i="2" s="1"/>
  <c r="AT25" i="2"/>
  <c r="BI24" i="2"/>
  <c r="BH24" i="2"/>
  <c r="BG24" i="2"/>
  <c r="BE24" i="2"/>
  <c r="BF24" i="2" s="1"/>
  <c r="BD24" i="2"/>
  <c r="BC24" i="2"/>
  <c r="BB24" i="2"/>
  <c r="AZ24" i="2"/>
  <c r="BA24" i="2" s="1"/>
  <c r="AY24" i="2"/>
  <c r="AX24" i="2"/>
  <c r="AW24" i="2"/>
  <c r="AV24" i="2"/>
  <c r="BK24" i="2" s="1"/>
  <c r="BL24" i="2" s="1"/>
  <c r="AU24" i="2"/>
  <c r="AT24" i="2"/>
  <c r="BI23" i="2"/>
  <c r="BH23" i="2"/>
  <c r="BG23" i="2"/>
  <c r="BF23" i="2"/>
  <c r="BE23" i="2"/>
  <c r="BD23" i="2"/>
  <c r="BC23" i="2"/>
  <c r="BA23" i="2"/>
  <c r="AZ23" i="2"/>
  <c r="AY23" i="2"/>
  <c r="AX23" i="2"/>
  <c r="AW23" i="2"/>
  <c r="BK23" i="2" s="1"/>
  <c r="BL23" i="2" s="1"/>
  <c r="AT23" i="2"/>
  <c r="AV23" i="2" s="1"/>
  <c r="BI22" i="2"/>
  <c r="BH22" i="2"/>
  <c r="BG22" i="2"/>
  <c r="BE22" i="2"/>
  <c r="BD22" i="2"/>
  <c r="BF22" i="2" s="1"/>
  <c r="BC22" i="2"/>
  <c r="BB22" i="2"/>
  <c r="AZ22" i="2"/>
  <c r="BA22" i="2" s="1"/>
  <c r="AY22" i="2"/>
  <c r="AX22" i="2"/>
  <c r="AW22" i="2"/>
  <c r="AV22" i="2"/>
  <c r="BK22" i="2" s="1"/>
  <c r="BL22" i="2" s="1"/>
  <c r="AU22" i="2"/>
  <c r="AT22" i="2"/>
  <c r="BI21" i="2"/>
  <c r="BH21" i="2"/>
  <c r="BG21" i="2"/>
  <c r="BE21" i="2"/>
  <c r="BD21" i="2"/>
  <c r="BD44" i="2" s="1"/>
  <c r="BC21" i="2"/>
  <c r="BB21" i="2"/>
  <c r="AZ21" i="2"/>
  <c r="BA21" i="2" s="1"/>
  <c r="AY21" i="2"/>
  <c r="AX21" i="2"/>
  <c r="AW21" i="2"/>
  <c r="AV21" i="2"/>
  <c r="AU21" i="2"/>
  <c r="AT21" i="2"/>
  <c r="BI20" i="2"/>
  <c r="BH20" i="2"/>
  <c r="BG20" i="2"/>
  <c r="BF20" i="2"/>
  <c r="BE20" i="2"/>
  <c r="BD20" i="2"/>
  <c r="BC20" i="2"/>
  <c r="BB20" i="2"/>
  <c r="AZ20" i="2"/>
  <c r="AY20" i="2"/>
  <c r="AX20" i="2"/>
  <c r="AW20" i="2"/>
  <c r="AU20" i="2"/>
  <c r="AT20" i="2"/>
  <c r="AV20" i="2" s="1"/>
  <c r="BI19" i="2"/>
  <c r="BH19" i="2"/>
  <c r="BG19" i="2"/>
  <c r="BF19" i="2"/>
  <c r="BE19" i="2"/>
  <c r="BD19" i="2"/>
  <c r="BC19" i="2"/>
  <c r="BB19" i="2"/>
  <c r="AZ19" i="2"/>
  <c r="BA19" i="2" s="1"/>
  <c r="AY19" i="2"/>
  <c r="AX19" i="2"/>
  <c r="AW19" i="2"/>
  <c r="AU19" i="2"/>
  <c r="AT19" i="2"/>
  <c r="AV19" i="2" s="1"/>
  <c r="BI18" i="2"/>
  <c r="BH18" i="2"/>
  <c r="BG18" i="2"/>
  <c r="BE18" i="2"/>
  <c r="BD18" i="2"/>
  <c r="BF18" i="2" s="1"/>
  <c r="BC18" i="2"/>
  <c r="BB18" i="2"/>
  <c r="AZ18" i="2"/>
  <c r="BA18" i="2" s="1"/>
  <c r="AY18" i="2"/>
  <c r="AX18" i="2"/>
  <c r="AW18" i="2"/>
  <c r="AV18" i="2"/>
  <c r="BK18" i="2" s="1"/>
  <c r="BL18" i="2" s="1"/>
  <c r="AU18" i="2"/>
  <c r="AT18" i="2"/>
  <c r="BI17" i="2"/>
  <c r="BH17" i="2"/>
  <c r="BG17" i="2"/>
  <c r="BE17" i="2"/>
  <c r="BD17" i="2"/>
  <c r="BC17" i="2"/>
  <c r="BB17" i="2"/>
  <c r="AZ17" i="2"/>
  <c r="BA17" i="2" s="1"/>
  <c r="AY17" i="2"/>
  <c r="AX17" i="2"/>
  <c r="AW17" i="2"/>
  <c r="AV17" i="2"/>
  <c r="AU17" i="2"/>
  <c r="AT17" i="2"/>
  <c r="BI16" i="2"/>
  <c r="BH16" i="2"/>
  <c r="BG16" i="2"/>
  <c r="BF16" i="2"/>
  <c r="BE16" i="2"/>
  <c r="BD16" i="2"/>
  <c r="BC16" i="2"/>
  <c r="BB16" i="2"/>
  <c r="AZ16" i="2"/>
  <c r="AY16" i="2"/>
  <c r="AX16" i="2"/>
  <c r="AW16" i="2"/>
  <c r="AU16" i="2"/>
  <c r="AT16" i="2"/>
  <c r="AV16" i="2" s="1"/>
  <c r="BI15" i="2"/>
  <c r="BH15" i="2"/>
  <c r="BG15" i="2"/>
  <c r="BE15" i="2"/>
  <c r="BD15" i="2"/>
  <c r="BC15" i="2"/>
  <c r="BB15" i="2"/>
  <c r="AZ15" i="2"/>
  <c r="AY15" i="2"/>
  <c r="AX15" i="2"/>
  <c r="AW15" i="2"/>
  <c r="AU15" i="2"/>
  <c r="AV15" i="2" s="1"/>
  <c r="AT15" i="2"/>
  <c r="BI14" i="2"/>
  <c r="BH14" i="2"/>
  <c r="BG14" i="2"/>
  <c r="BE14" i="2"/>
  <c r="BF14" i="2" s="1"/>
  <c r="BD14" i="2"/>
  <c r="BC14" i="2"/>
  <c r="BB14" i="2"/>
  <c r="BA14" i="2"/>
  <c r="AZ14" i="2"/>
  <c r="AY14" i="2"/>
  <c r="AX14" i="2"/>
  <c r="AW14" i="2"/>
  <c r="AU14" i="2"/>
  <c r="AT14" i="2"/>
  <c r="AV14" i="2" s="1"/>
  <c r="BK14" i="2" s="1"/>
  <c r="BL14" i="2" s="1"/>
  <c r="BI13" i="2"/>
  <c r="BH13" i="2"/>
  <c r="BG13" i="2"/>
  <c r="BE13" i="2"/>
  <c r="BD13" i="2"/>
  <c r="BC13" i="2"/>
  <c r="BB13" i="2"/>
  <c r="AZ13" i="2"/>
  <c r="BA13" i="2" s="1"/>
  <c r="AY13" i="2"/>
  <c r="AX13" i="2"/>
  <c r="AW13" i="2"/>
  <c r="AU13" i="2"/>
  <c r="AV13" i="2" s="1"/>
  <c r="AT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U12" i="2"/>
  <c r="AT12" i="2"/>
  <c r="AV12" i="2" s="1"/>
  <c r="BK12" i="2" s="1"/>
  <c r="BL12" i="2" s="1"/>
  <c r="BI11" i="2"/>
  <c r="BH11" i="2"/>
  <c r="BG11" i="2"/>
  <c r="BE11" i="2"/>
  <c r="BF11" i="2" s="1"/>
  <c r="BD11" i="2"/>
  <c r="BC11" i="2"/>
  <c r="BB11" i="2"/>
  <c r="AZ11" i="2"/>
  <c r="BA11" i="2" s="1"/>
  <c r="AY11" i="2"/>
  <c r="AX11" i="2"/>
  <c r="AW11" i="2"/>
  <c r="AV11" i="2"/>
  <c r="AU11" i="2"/>
  <c r="AT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BK10" i="2" s="1"/>
  <c r="BL10" i="2" s="1"/>
  <c r="AW10" i="2"/>
  <c r="AU10" i="2"/>
  <c r="AT10" i="2"/>
  <c r="AV10" i="2" s="1"/>
  <c r="BI9" i="2"/>
  <c r="BH9" i="2"/>
  <c r="BG9" i="2"/>
  <c r="BE9" i="2"/>
  <c r="BF9" i="2" s="1"/>
  <c r="BD9" i="2"/>
  <c r="BC9" i="2"/>
  <c r="BB9" i="2"/>
  <c r="AZ9" i="2"/>
  <c r="BA9" i="2" s="1"/>
  <c r="AY9" i="2"/>
  <c r="AX9" i="2"/>
  <c r="AW9" i="2"/>
  <c r="AV9" i="2"/>
  <c r="BK9" i="2" s="1"/>
  <c r="BL9" i="2" s="1"/>
  <c r="AU9" i="2"/>
  <c r="AT9" i="2"/>
  <c r="BI8" i="2"/>
  <c r="BH8" i="2"/>
  <c r="BG8" i="2"/>
  <c r="BE8" i="2"/>
  <c r="BF8" i="2" s="1"/>
  <c r="BD8" i="2"/>
  <c r="BC8" i="2"/>
  <c r="BB8" i="2"/>
  <c r="BA8" i="2"/>
  <c r="AZ8" i="2"/>
  <c r="AY8" i="2"/>
  <c r="AX8" i="2"/>
  <c r="AW8" i="2"/>
  <c r="AU8" i="2"/>
  <c r="AT8" i="2"/>
  <c r="AV8" i="2" s="1"/>
  <c r="BI7" i="2"/>
  <c r="BH7" i="2"/>
  <c r="BG7" i="2"/>
  <c r="BE7" i="2"/>
  <c r="BD7" i="2"/>
  <c r="BD42" i="2" s="1"/>
  <c r="BD43" i="2" s="1"/>
  <c r="BC7" i="2"/>
  <c r="BB7" i="2"/>
  <c r="AZ7" i="2"/>
  <c r="AY7" i="2"/>
  <c r="AX7" i="2"/>
  <c r="AW7" i="2"/>
  <c r="AU7" i="2"/>
  <c r="AV7" i="2" s="1"/>
  <c r="AT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U6" i="2"/>
  <c r="AT6" i="2"/>
  <c r="AV6" i="2" s="1"/>
  <c r="BK6" i="2" s="1"/>
  <c r="BL6" i="2" s="1"/>
  <c r="BI5" i="2"/>
  <c r="BH5" i="2"/>
  <c r="BG5" i="2"/>
  <c r="BE5" i="2"/>
  <c r="BD5" i="2"/>
  <c r="BC5" i="2"/>
  <c r="BB5" i="2"/>
  <c r="AZ5" i="2"/>
  <c r="BA5" i="2" s="1"/>
  <c r="AY5" i="2"/>
  <c r="AX5" i="2"/>
  <c r="AW5" i="2"/>
  <c r="AV5" i="2"/>
  <c r="AU5" i="2"/>
  <c r="AT5" i="2"/>
  <c r="BI4" i="2"/>
  <c r="BH4" i="2"/>
  <c r="BG4" i="2"/>
  <c r="BF4" i="2"/>
  <c r="BE4" i="2"/>
  <c r="BD4" i="2"/>
  <c r="BC4" i="2"/>
  <c r="BB4" i="2"/>
  <c r="BB44" i="2" s="1"/>
  <c r="BA4" i="2"/>
  <c r="AZ4" i="2"/>
  <c r="AY4" i="2"/>
  <c r="AX4" i="2"/>
  <c r="AW4" i="2"/>
  <c r="AU4" i="2"/>
  <c r="AT4" i="2"/>
  <c r="BI3" i="2"/>
  <c r="BH3" i="2"/>
  <c r="BG3" i="2"/>
  <c r="BE3" i="2"/>
  <c r="BF3" i="2" s="1"/>
  <c r="BD3" i="2"/>
  <c r="BC3" i="2"/>
  <c r="BB3" i="2"/>
  <c r="AZ3" i="2"/>
  <c r="AY3" i="2"/>
  <c r="AX3" i="2"/>
  <c r="AW3" i="2"/>
  <c r="AV3" i="2"/>
  <c r="AU3" i="2"/>
  <c r="AT3" i="2"/>
  <c r="F52" i="1"/>
  <c r="F51" i="1"/>
  <c r="F50" i="1"/>
  <c r="F49" i="1"/>
  <c r="F48" i="1"/>
  <c r="F47" i="1"/>
  <c r="AX40" i="1"/>
  <c r="AW40" i="1"/>
  <c r="AV40" i="1"/>
  <c r="AT40" i="1"/>
  <c r="AU40" i="1" s="1"/>
  <c r="AS40" i="1"/>
  <c r="AR40" i="1"/>
  <c r="AQ40" i="1"/>
  <c r="AP40" i="1"/>
  <c r="AO40" i="1"/>
  <c r="AN40" i="1"/>
  <c r="AM40" i="1"/>
  <c r="AL40" i="1"/>
  <c r="AK40" i="1"/>
  <c r="AJ40" i="1"/>
  <c r="AI40" i="1"/>
  <c r="AX39" i="1"/>
  <c r="AW39" i="1"/>
  <c r="AV39" i="1"/>
  <c r="AT39" i="1"/>
  <c r="AS39" i="1"/>
  <c r="AR39" i="1"/>
  <c r="AU39" i="1" s="1"/>
  <c r="AQ39" i="1"/>
  <c r="AO39" i="1"/>
  <c r="AN39" i="1"/>
  <c r="AM39" i="1"/>
  <c r="AL39" i="1"/>
  <c r="AJ39" i="1"/>
  <c r="AI39" i="1"/>
  <c r="AK39" i="1" s="1"/>
  <c r="AX38" i="1"/>
  <c r="AW38" i="1"/>
  <c r="AV38" i="1"/>
  <c r="AT38" i="1"/>
  <c r="AU38" i="1" s="1"/>
  <c r="AS38" i="1"/>
  <c r="AR38" i="1"/>
  <c r="AQ38" i="1"/>
  <c r="AP38" i="1"/>
  <c r="AO38" i="1"/>
  <c r="AN38" i="1"/>
  <c r="AM38" i="1"/>
  <c r="AL38" i="1"/>
  <c r="AK38" i="1"/>
  <c r="AJ38" i="1"/>
  <c r="AI38" i="1"/>
  <c r="AX37" i="1"/>
  <c r="AW37" i="1"/>
  <c r="AV37" i="1"/>
  <c r="AT37" i="1"/>
  <c r="AS37" i="1"/>
  <c r="AR37" i="1"/>
  <c r="AU37" i="1" s="1"/>
  <c r="AQ37" i="1"/>
  <c r="AO37" i="1"/>
  <c r="AP37" i="1" s="1"/>
  <c r="AN37" i="1"/>
  <c r="AM37" i="1"/>
  <c r="AL37" i="1"/>
  <c r="AJ37" i="1"/>
  <c r="AI37" i="1"/>
  <c r="AK37" i="1" s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I36" i="1"/>
  <c r="AK36" i="1" s="1"/>
  <c r="AZ36" i="1" s="1"/>
  <c r="BA36" i="1" s="1"/>
  <c r="AX35" i="1"/>
  <c r="AW35" i="1"/>
  <c r="AV35" i="1"/>
  <c r="AT35" i="1"/>
  <c r="AS35" i="1"/>
  <c r="AU35" i="1" s="1"/>
  <c r="AR35" i="1"/>
  <c r="AQ35" i="1"/>
  <c r="AO35" i="1"/>
  <c r="AP35" i="1" s="1"/>
  <c r="AN35" i="1"/>
  <c r="AM35" i="1"/>
  <c r="AL35" i="1"/>
  <c r="AK35" i="1"/>
  <c r="AJ35" i="1"/>
  <c r="AI35" i="1"/>
  <c r="AX34" i="1"/>
  <c r="AW34" i="1"/>
  <c r="AV34" i="1"/>
  <c r="AT34" i="1"/>
  <c r="AS34" i="1"/>
  <c r="AR34" i="1"/>
  <c r="AQ34" i="1"/>
  <c r="AO34" i="1"/>
  <c r="AP34" i="1" s="1"/>
  <c r="AN34" i="1"/>
  <c r="AM34" i="1"/>
  <c r="AL34" i="1"/>
  <c r="AK34" i="1"/>
  <c r="AJ34" i="1"/>
  <c r="AI34" i="1"/>
  <c r="AX33" i="1"/>
  <c r="AW33" i="1"/>
  <c r="AV33" i="1"/>
  <c r="AU33" i="1"/>
  <c r="AT33" i="1"/>
  <c r="AS33" i="1"/>
  <c r="AR33" i="1"/>
  <c r="AQ33" i="1"/>
  <c r="AZ33" i="1" s="1"/>
  <c r="BA33" i="1" s="1"/>
  <c r="AO33" i="1"/>
  <c r="AP33" i="1" s="1"/>
  <c r="AN33" i="1"/>
  <c r="AM33" i="1"/>
  <c r="AL33" i="1"/>
  <c r="AJ33" i="1"/>
  <c r="AI33" i="1"/>
  <c r="AK33" i="1" s="1"/>
  <c r="AX32" i="1"/>
  <c r="AW32" i="1"/>
  <c r="AV32" i="1"/>
  <c r="AU32" i="1"/>
  <c r="AT32" i="1"/>
  <c r="AS32" i="1"/>
  <c r="AR32" i="1"/>
  <c r="AQ32" i="1"/>
  <c r="AO32" i="1"/>
  <c r="AP32" i="1" s="1"/>
  <c r="AN32" i="1"/>
  <c r="AM32" i="1"/>
  <c r="AL32" i="1"/>
  <c r="AJ32" i="1"/>
  <c r="AI32" i="1"/>
  <c r="AK32" i="1" s="1"/>
  <c r="AZ32" i="1" s="1"/>
  <c r="BA32" i="1" s="1"/>
  <c r="AX31" i="1"/>
  <c r="AW31" i="1"/>
  <c r="AV31" i="1"/>
  <c r="AT31" i="1"/>
  <c r="AS31" i="1"/>
  <c r="AU31" i="1" s="1"/>
  <c r="AR31" i="1"/>
  <c r="AQ31" i="1"/>
  <c r="AO31" i="1"/>
  <c r="AP31" i="1" s="1"/>
  <c r="AN31" i="1"/>
  <c r="AM31" i="1"/>
  <c r="AL31" i="1"/>
  <c r="AK31" i="1"/>
  <c r="AZ31" i="1" s="1"/>
  <c r="BA31" i="1" s="1"/>
  <c r="AJ31" i="1"/>
  <c r="AI31" i="1"/>
  <c r="AX30" i="1"/>
  <c r="AW30" i="1"/>
  <c r="AV30" i="1"/>
  <c r="AT30" i="1"/>
  <c r="AS30" i="1"/>
  <c r="AR30" i="1"/>
  <c r="AQ30" i="1"/>
  <c r="AO30" i="1"/>
  <c r="AP30" i="1" s="1"/>
  <c r="AN30" i="1"/>
  <c r="AM30" i="1"/>
  <c r="AL30" i="1"/>
  <c r="AK30" i="1"/>
  <c r="AJ30" i="1"/>
  <c r="AI30" i="1"/>
  <c r="AX29" i="1"/>
  <c r="AW29" i="1"/>
  <c r="AV29" i="1"/>
  <c r="AU29" i="1"/>
  <c r="AT29" i="1"/>
  <c r="AS29" i="1"/>
  <c r="AR29" i="1"/>
  <c r="AQ29" i="1"/>
  <c r="AO29" i="1"/>
  <c r="AN29" i="1"/>
  <c r="AM29" i="1"/>
  <c r="AL29" i="1"/>
  <c r="AJ29" i="1"/>
  <c r="AI29" i="1"/>
  <c r="AK29" i="1" s="1"/>
  <c r="AX28" i="1"/>
  <c r="AW28" i="1"/>
  <c r="AV28" i="1"/>
  <c r="AU28" i="1"/>
  <c r="AT28" i="1"/>
  <c r="AS28" i="1"/>
  <c r="AR28" i="1"/>
  <c r="AQ28" i="1"/>
  <c r="AO28" i="1"/>
  <c r="AP28" i="1" s="1"/>
  <c r="AN28" i="1"/>
  <c r="AM28" i="1"/>
  <c r="AL28" i="1"/>
  <c r="AJ28" i="1"/>
  <c r="AI28" i="1"/>
  <c r="AK28" i="1" s="1"/>
  <c r="AZ28" i="1" s="1"/>
  <c r="BA28" i="1" s="1"/>
  <c r="AX27" i="1"/>
  <c r="AW27" i="1"/>
  <c r="AV27" i="1"/>
  <c r="AT27" i="1"/>
  <c r="AS27" i="1"/>
  <c r="AU27" i="1" s="1"/>
  <c r="AR27" i="1"/>
  <c r="AQ27" i="1"/>
  <c r="AO27" i="1"/>
  <c r="AP27" i="1" s="1"/>
  <c r="AN27" i="1"/>
  <c r="AM27" i="1"/>
  <c r="AL27" i="1"/>
  <c r="AK27" i="1"/>
  <c r="AZ27" i="1" s="1"/>
  <c r="BA27" i="1" s="1"/>
  <c r="AJ27" i="1"/>
  <c r="AI27" i="1"/>
  <c r="AX26" i="1"/>
  <c r="AW26" i="1"/>
  <c r="AV26" i="1"/>
  <c r="AT26" i="1"/>
  <c r="AS26" i="1"/>
  <c r="AR26" i="1"/>
  <c r="AQ26" i="1"/>
  <c r="AO26" i="1"/>
  <c r="AP26" i="1" s="1"/>
  <c r="AN26" i="1"/>
  <c r="AM26" i="1"/>
  <c r="AL26" i="1"/>
  <c r="AK26" i="1"/>
  <c r="AJ26" i="1"/>
  <c r="AI26" i="1"/>
  <c r="AX25" i="1"/>
  <c r="AW25" i="1"/>
  <c r="AV25" i="1"/>
  <c r="AU25" i="1"/>
  <c r="AT25" i="1"/>
  <c r="AS25" i="1"/>
  <c r="AR25" i="1"/>
  <c r="AQ25" i="1"/>
  <c r="AO25" i="1"/>
  <c r="AN25" i="1"/>
  <c r="AM25" i="1"/>
  <c r="AL25" i="1"/>
  <c r="AJ25" i="1"/>
  <c r="AI25" i="1"/>
  <c r="AK25" i="1" s="1"/>
  <c r="AX24" i="1"/>
  <c r="AW24" i="1"/>
  <c r="AV24" i="1"/>
  <c r="AU24" i="1"/>
  <c r="AT24" i="1"/>
  <c r="AS24" i="1"/>
  <c r="AR24" i="1"/>
  <c r="AQ24" i="1"/>
  <c r="AO24" i="1"/>
  <c r="AP24" i="1" s="1"/>
  <c r="AN24" i="1"/>
  <c r="AM24" i="1"/>
  <c r="AL24" i="1"/>
  <c r="AJ24" i="1"/>
  <c r="AI24" i="1"/>
  <c r="AK24" i="1" s="1"/>
  <c r="AZ24" i="1" s="1"/>
  <c r="BA24" i="1" s="1"/>
  <c r="AX23" i="1"/>
  <c r="AW23" i="1"/>
  <c r="AV23" i="1"/>
  <c r="AT23" i="1"/>
  <c r="AS23" i="1"/>
  <c r="AU23" i="1" s="1"/>
  <c r="AR23" i="1"/>
  <c r="AQ23" i="1"/>
  <c r="AO23" i="1"/>
  <c r="AP23" i="1" s="1"/>
  <c r="AN23" i="1"/>
  <c r="AM23" i="1"/>
  <c r="AL23" i="1"/>
  <c r="AK23" i="1"/>
  <c r="AJ23" i="1"/>
  <c r="AI23" i="1"/>
  <c r="AX22" i="1"/>
  <c r="AW22" i="1"/>
  <c r="AV22" i="1"/>
  <c r="AT22" i="1"/>
  <c r="AS22" i="1"/>
  <c r="AR22" i="1"/>
  <c r="AQ22" i="1"/>
  <c r="AO22" i="1"/>
  <c r="AP22" i="1" s="1"/>
  <c r="AN22" i="1"/>
  <c r="AM22" i="1"/>
  <c r="AL22" i="1"/>
  <c r="AK22" i="1"/>
  <c r="AJ22" i="1"/>
  <c r="AI22" i="1"/>
  <c r="AX21" i="1"/>
  <c r="AW21" i="1"/>
  <c r="AV21" i="1"/>
  <c r="AU21" i="1"/>
  <c r="AT21" i="1"/>
  <c r="AS21" i="1"/>
  <c r="AR21" i="1"/>
  <c r="AQ21" i="1"/>
  <c r="AO21" i="1"/>
  <c r="AN21" i="1"/>
  <c r="AM21" i="1"/>
  <c r="AL21" i="1"/>
  <c r="AJ21" i="1"/>
  <c r="AI21" i="1"/>
  <c r="AK21" i="1" s="1"/>
  <c r="AX20" i="1"/>
  <c r="AW20" i="1"/>
  <c r="AV20" i="1"/>
  <c r="AU20" i="1"/>
  <c r="AT20" i="1"/>
  <c r="AS20" i="1"/>
  <c r="AR20" i="1"/>
  <c r="AQ20" i="1"/>
  <c r="AO20" i="1"/>
  <c r="AP20" i="1" s="1"/>
  <c r="AN20" i="1"/>
  <c r="AM20" i="1"/>
  <c r="AL20" i="1"/>
  <c r="AJ20" i="1"/>
  <c r="AI20" i="1"/>
  <c r="AK20" i="1" s="1"/>
  <c r="AZ20" i="1" s="1"/>
  <c r="BA20" i="1" s="1"/>
  <c r="AX19" i="1"/>
  <c r="AW19" i="1"/>
  <c r="AV19" i="1"/>
  <c r="AT19" i="1"/>
  <c r="AS19" i="1"/>
  <c r="AU19" i="1" s="1"/>
  <c r="AR19" i="1"/>
  <c r="AQ19" i="1"/>
  <c r="AO19" i="1"/>
  <c r="AP19" i="1" s="1"/>
  <c r="AN19" i="1"/>
  <c r="AM19" i="1"/>
  <c r="AL19" i="1"/>
  <c r="AK19" i="1"/>
  <c r="AZ19" i="1" s="1"/>
  <c r="BA19" i="1" s="1"/>
  <c r="AJ19" i="1"/>
  <c r="AI19" i="1"/>
  <c r="AX18" i="1"/>
  <c r="AW18" i="1"/>
  <c r="AV18" i="1"/>
  <c r="AT18" i="1"/>
  <c r="AS18" i="1"/>
  <c r="AR18" i="1"/>
  <c r="AQ18" i="1"/>
  <c r="AO18" i="1"/>
  <c r="AP18" i="1" s="1"/>
  <c r="AN18" i="1"/>
  <c r="AM18" i="1"/>
  <c r="AL18" i="1"/>
  <c r="AK18" i="1"/>
  <c r="AJ18" i="1"/>
  <c r="AI18" i="1"/>
  <c r="AX17" i="1"/>
  <c r="AW17" i="1"/>
  <c r="AV17" i="1"/>
  <c r="AU17" i="1"/>
  <c r="AT17" i="1"/>
  <c r="AS17" i="1"/>
  <c r="AR17" i="1"/>
  <c r="AQ17" i="1"/>
  <c r="AO17" i="1"/>
  <c r="AN17" i="1"/>
  <c r="AM17" i="1"/>
  <c r="AL17" i="1"/>
  <c r="AJ17" i="1"/>
  <c r="AI17" i="1"/>
  <c r="AK17" i="1" s="1"/>
  <c r="AX16" i="1"/>
  <c r="AW16" i="1"/>
  <c r="AV16" i="1"/>
  <c r="AU16" i="1"/>
  <c r="AT16" i="1"/>
  <c r="AS16" i="1"/>
  <c r="AR16" i="1"/>
  <c r="AQ16" i="1"/>
  <c r="AO16" i="1"/>
  <c r="AP16" i="1" s="1"/>
  <c r="AN16" i="1"/>
  <c r="AM16" i="1"/>
  <c r="AL16" i="1"/>
  <c r="AJ16" i="1"/>
  <c r="AI16" i="1"/>
  <c r="AK16" i="1" s="1"/>
  <c r="AZ16" i="1" s="1"/>
  <c r="BA16" i="1" s="1"/>
  <c r="AX15" i="1"/>
  <c r="AW15" i="1"/>
  <c r="AV15" i="1"/>
  <c r="AT15" i="1"/>
  <c r="AS15" i="1"/>
  <c r="AU15" i="1" s="1"/>
  <c r="AR15" i="1"/>
  <c r="AQ15" i="1"/>
  <c r="AO15" i="1"/>
  <c r="AP15" i="1" s="1"/>
  <c r="AN15" i="1"/>
  <c r="AM15" i="1"/>
  <c r="AL15" i="1"/>
  <c r="AK15" i="1"/>
  <c r="AZ15" i="1" s="1"/>
  <c r="BA15" i="1" s="1"/>
  <c r="AJ15" i="1"/>
  <c r="AI15" i="1"/>
  <c r="AX14" i="1"/>
  <c r="AW14" i="1"/>
  <c r="AV14" i="1"/>
  <c r="AT14" i="1"/>
  <c r="AS14" i="1"/>
  <c r="AR14" i="1"/>
  <c r="AQ14" i="1"/>
  <c r="AO14" i="1"/>
  <c r="AP14" i="1" s="1"/>
  <c r="AN14" i="1"/>
  <c r="AM14" i="1"/>
  <c r="AL14" i="1"/>
  <c r="AK14" i="1"/>
  <c r="AJ14" i="1"/>
  <c r="AI14" i="1"/>
  <c r="AX13" i="1"/>
  <c r="AW13" i="1"/>
  <c r="AV13" i="1"/>
  <c r="AU13" i="1"/>
  <c r="AT13" i="1"/>
  <c r="AS13" i="1"/>
  <c r="AR13" i="1"/>
  <c r="AQ13" i="1"/>
  <c r="AO13" i="1"/>
  <c r="AN13" i="1"/>
  <c r="AM13" i="1"/>
  <c r="AL13" i="1"/>
  <c r="AJ13" i="1"/>
  <c r="AI13" i="1"/>
  <c r="AK13" i="1" s="1"/>
  <c r="AX12" i="1"/>
  <c r="AW12" i="1"/>
  <c r="AV12" i="1"/>
  <c r="AU12" i="1"/>
  <c r="AT12" i="1"/>
  <c r="AS12" i="1"/>
  <c r="AR12" i="1"/>
  <c r="AQ12" i="1"/>
  <c r="AO12" i="1"/>
  <c r="AP12" i="1" s="1"/>
  <c r="AN12" i="1"/>
  <c r="AM12" i="1"/>
  <c r="AL12" i="1"/>
  <c r="AJ12" i="1"/>
  <c r="AI12" i="1"/>
  <c r="AK12" i="1" s="1"/>
  <c r="AZ12" i="1" s="1"/>
  <c r="BA12" i="1" s="1"/>
  <c r="AX11" i="1"/>
  <c r="AW11" i="1"/>
  <c r="AV11" i="1"/>
  <c r="AT11" i="1"/>
  <c r="AS11" i="1"/>
  <c r="AU11" i="1" s="1"/>
  <c r="AR11" i="1"/>
  <c r="AQ11" i="1"/>
  <c r="AO11" i="1"/>
  <c r="AP11" i="1" s="1"/>
  <c r="AN11" i="1"/>
  <c r="AM11" i="1"/>
  <c r="AL11" i="1"/>
  <c r="AK11" i="1"/>
  <c r="AZ11" i="1" s="1"/>
  <c r="BA11" i="1" s="1"/>
  <c r="AJ11" i="1"/>
  <c r="AI11" i="1"/>
  <c r="AX10" i="1"/>
  <c r="AW10" i="1"/>
  <c r="AV10" i="1"/>
  <c r="AT10" i="1"/>
  <c r="AS10" i="1"/>
  <c r="AR10" i="1"/>
  <c r="AQ10" i="1"/>
  <c r="AO10" i="1"/>
  <c r="AP10" i="1" s="1"/>
  <c r="AN10" i="1"/>
  <c r="AM10" i="1"/>
  <c r="AL10" i="1"/>
  <c r="AK10" i="1"/>
  <c r="AJ10" i="1"/>
  <c r="AI10" i="1"/>
  <c r="AX9" i="1"/>
  <c r="AW9" i="1"/>
  <c r="AV9" i="1"/>
  <c r="AU9" i="1"/>
  <c r="AT9" i="1"/>
  <c r="AS9" i="1"/>
  <c r="AR9" i="1"/>
  <c r="AQ9" i="1"/>
  <c r="AO9" i="1"/>
  <c r="AN9" i="1"/>
  <c r="AM9" i="1"/>
  <c r="AL9" i="1"/>
  <c r="AJ9" i="1"/>
  <c r="AI9" i="1"/>
  <c r="AK9" i="1" s="1"/>
  <c r="AX8" i="1"/>
  <c r="AW8" i="1"/>
  <c r="AV8" i="1"/>
  <c r="AU8" i="1"/>
  <c r="AT8" i="1"/>
  <c r="AS8" i="1"/>
  <c r="AR8" i="1"/>
  <c r="AQ8" i="1"/>
  <c r="AO8" i="1"/>
  <c r="AP8" i="1" s="1"/>
  <c r="AN8" i="1"/>
  <c r="AM8" i="1"/>
  <c r="AL8" i="1"/>
  <c r="AJ8" i="1"/>
  <c r="AI8" i="1"/>
  <c r="AK8" i="1" s="1"/>
  <c r="AZ8" i="1" s="1"/>
  <c r="BA8" i="1" s="1"/>
  <c r="AX7" i="1"/>
  <c r="AW7" i="1"/>
  <c r="AV7" i="1"/>
  <c r="AT7" i="1"/>
  <c r="AS7" i="1"/>
  <c r="AU7" i="1" s="1"/>
  <c r="AR7" i="1"/>
  <c r="AQ7" i="1"/>
  <c r="AO7" i="1"/>
  <c r="AN7" i="1"/>
  <c r="AM7" i="1"/>
  <c r="AL7" i="1"/>
  <c r="AJ7" i="1"/>
  <c r="AK7" i="1" s="1"/>
  <c r="AI7" i="1"/>
  <c r="AX6" i="1"/>
  <c r="AW6" i="1"/>
  <c r="AV6" i="1"/>
  <c r="AT6" i="1"/>
  <c r="AS6" i="1"/>
  <c r="AU6" i="1" s="1"/>
  <c r="AR6" i="1"/>
  <c r="AQ6" i="1"/>
  <c r="AO6" i="1"/>
  <c r="AP6" i="1" s="1"/>
  <c r="AN6" i="1"/>
  <c r="AM6" i="1"/>
  <c r="AL6" i="1"/>
  <c r="AK6" i="1"/>
  <c r="AJ6" i="1"/>
  <c r="AI6" i="1"/>
  <c r="AX5" i="1"/>
  <c r="AW5" i="1"/>
  <c r="AV5" i="1"/>
  <c r="AU5" i="1"/>
  <c r="AT5" i="1"/>
  <c r="AS5" i="1"/>
  <c r="AR5" i="1"/>
  <c r="AQ5" i="1"/>
  <c r="AO5" i="1"/>
  <c r="AN5" i="1"/>
  <c r="AM5" i="1"/>
  <c r="AL5" i="1"/>
  <c r="AJ5" i="1"/>
  <c r="AJ44" i="1" s="1"/>
  <c r="AI5" i="1"/>
  <c r="AX4" i="1"/>
  <c r="AW4" i="1"/>
  <c r="AV4" i="1"/>
  <c r="AT4" i="1"/>
  <c r="AS4" i="1"/>
  <c r="AU4" i="1" s="1"/>
  <c r="AR4" i="1"/>
  <c r="AQ4" i="1"/>
  <c r="AO4" i="1"/>
  <c r="AP4" i="1" s="1"/>
  <c r="AN4" i="1"/>
  <c r="AM4" i="1"/>
  <c r="AL4" i="1"/>
  <c r="AK4" i="1"/>
  <c r="AJ4" i="1"/>
  <c r="AI4" i="1"/>
  <c r="AX3" i="1"/>
  <c r="AW3" i="1"/>
  <c r="AV3" i="1"/>
  <c r="AU3" i="1"/>
  <c r="AT3" i="1"/>
  <c r="AS3" i="1"/>
  <c r="AR3" i="1"/>
  <c r="AR44" i="1" s="1"/>
  <c r="AQ3" i="1"/>
  <c r="AQ44" i="1" s="1"/>
  <c r="D8" i="3" s="1"/>
  <c r="AO3" i="1"/>
  <c r="AN3" i="1"/>
  <c r="AM3" i="1"/>
  <c r="AL3" i="1"/>
  <c r="AL44" i="1" s="1"/>
  <c r="D5" i="3" s="1"/>
  <c r="AJ3" i="1"/>
  <c r="AI3" i="1"/>
  <c r="AK3" i="1" s="1"/>
  <c r="AK42" i="6" l="1"/>
  <c r="AK43" i="6" s="1"/>
  <c r="AU44" i="6"/>
  <c r="AU42" i="6"/>
  <c r="AU43" i="6" s="1"/>
  <c r="AZ3" i="6"/>
  <c r="BA3" i="6" s="1"/>
  <c r="F54" i="6" s="1"/>
  <c r="AK44" i="6"/>
  <c r="F18" i="5"/>
  <c r="Y14" i="5" s="1"/>
  <c r="F17" i="4"/>
  <c r="F11" i="4"/>
  <c r="L11" i="4" s="1"/>
  <c r="F19" i="5"/>
  <c r="Y15" i="5" s="1"/>
  <c r="F14" i="4"/>
  <c r="F15" i="4"/>
  <c r="F18" i="4"/>
  <c r="F22" i="4"/>
  <c r="F10" i="5"/>
  <c r="F11" i="5"/>
  <c r="L11" i="5" s="1"/>
  <c r="F15" i="5"/>
  <c r="L15" i="5" s="1"/>
  <c r="F17" i="5"/>
  <c r="Y13" i="5" s="1"/>
  <c r="BK40" i="2"/>
  <c r="BL40" i="2" s="1"/>
  <c r="AZ3" i="1"/>
  <c r="BA3" i="1" s="1"/>
  <c r="AZ4" i="1"/>
  <c r="BA4" i="1" s="1"/>
  <c r="AZ6" i="1"/>
  <c r="BA6" i="1" s="1"/>
  <c r="AZ37" i="1"/>
  <c r="BA37" i="1" s="1"/>
  <c r="BK28" i="2"/>
  <c r="BL28" i="2" s="1"/>
  <c r="AI44" i="1"/>
  <c r="AZ42" i="2"/>
  <c r="AZ43" i="2" s="1"/>
  <c r="AZ44" i="2"/>
  <c r="BA3" i="2"/>
  <c r="AX44" i="2"/>
  <c r="F6" i="3" s="1"/>
  <c r="AX42" i="2"/>
  <c r="AX43" i="2" s="1"/>
  <c r="E6" i="3" s="1"/>
  <c r="BK13" i="2"/>
  <c r="BL13" i="2" s="1"/>
  <c r="BK17" i="2"/>
  <c r="BL17" i="2" s="1"/>
  <c r="AZ30" i="1"/>
  <c r="BA30" i="1" s="1"/>
  <c r="AZ34" i="1"/>
  <c r="BA34" i="1" s="1"/>
  <c r="AV4" i="2"/>
  <c r="BK4" i="2" s="1"/>
  <c r="BL4" i="2" s="1"/>
  <c r="AT42" i="2"/>
  <c r="AT43" i="2" s="1"/>
  <c r="AT44" i="2"/>
  <c r="BB42" i="2"/>
  <c r="BB43" i="2" s="1"/>
  <c r="E8" i="3" s="1"/>
  <c r="J12" i="5"/>
  <c r="L10" i="5"/>
  <c r="Z13" i="5"/>
  <c r="AN44" i="1"/>
  <c r="AN42" i="1"/>
  <c r="AN43" i="1" s="1"/>
  <c r="AS44" i="1"/>
  <c r="AS42" i="1"/>
  <c r="AS43" i="1" s="1"/>
  <c r="AW44" i="1"/>
  <c r="D11" i="3" s="1"/>
  <c r="AW42" i="1"/>
  <c r="AW43" i="1" s="1"/>
  <c r="C11" i="3" s="1"/>
  <c r="AP7" i="1"/>
  <c r="AZ7" i="1" s="1"/>
  <c r="BA7" i="1" s="1"/>
  <c r="AU10" i="1"/>
  <c r="AU14" i="1"/>
  <c r="AU42" i="1" s="1"/>
  <c r="AU43" i="1" s="1"/>
  <c r="C9" i="3" s="1"/>
  <c r="AU18" i="1"/>
  <c r="AZ18" i="1" s="1"/>
  <c r="BA18" i="1" s="1"/>
  <c r="AU22" i="1"/>
  <c r="AZ22" i="1" s="1"/>
  <c r="BA22" i="1" s="1"/>
  <c r="AU26" i="1"/>
  <c r="AZ26" i="1" s="1"/>
  <c r="BA26" i="1" s="1"/>
  <c r="AU30" i="1"/>
  <c r="AU34" i="1"/>
  <c r="AZ38" i="1"/>
  <c r="BA38" i="1" s="1"/>
  <c r="AQ42" i="1"/>
  <c r="AQ43" i="1" s="1"/>
  <c r="C8" i="3" s="1"/>
  <c r="BH44" i="2"/>
  <c r="F11" i="3" s="1"/>
  <c r="BK11" i="2"/>
  <c r="BL11" i="2" s="1"/>
  <c r="BK19" i="2"/>
  <c r="BL19" i="2" s="1"/>
  <c r="L17" i="4"/>
  <c r="Y13" i="4" s="1"/>
  <c r="AU44" i="1"/>
  <c r="D9" i="3" s="1"/>
  <c r="AZ23" i="1"/>
  <c r="BA23" i="1" s="1"/>
  <c r="AZ35" i="1"/>
  <c r="BA35" i="1" s="1"/>
  <c r="AI42" i="1"/>
  <c r="AI43" i="1" s="1"/>
  <c r="AV44" i="2"/>
  <c r="F4" i="3" s="1"/>
  <c r="AV42" i="2"/>
  <c r="AV43" i="2" s="1"/>
  <c r="E4" i="3" s="1"/>
  <c r="J16" i="5"/>
  <c r="AM44" i="1"/>
  <c r="D6" i="3" s="1"/>
  <c r="AM42" i="1"/>
  <c r="AM43" i="1" s="1"/>
  <c r="C6" i="3" s="1"/>
  <c r="AV44" i="1"/>
  <c r="D10" i="3" s="1"/>
  <c r="AV42" i="1"/>
  <c r="AV43" i="1" s="1"/>
  <c r="C10" i="3" s="1"/>
  <c r="AZ10" i="1"/>
  <c r="BA10" i="1" s="1"/>
  <c r="AZ14" i="1"/>
  <c r="BA14" i="1" s="1"/>
  <c r="AJ42" i="1"/>
  <c r="AJ43" i="1" s="1"/>
  <c r="BG44" i="2"/>
  <c r="F10" i="3" s="1"/>
  <c r="BG42" i="2"/>
  <c r="BG43" i="2" s="1"/>
  <c r="E10" i="3" s="1"/>
  <c r="AP3" i="1"/>
  <c r="AO42" i="1"/>
  <c r="AO43" i="1" s="1"/>
  <c r="AO44" i="1"/>
  <c r="AT44" i="1"/>
  <c r="AX44" i="1"/>
  <c r="D12" i="3" s="1"/>
  <c r="AK5" i="1"/>
  <c r="AR42" i="1"/>
  <c r="AR43" i="1" s="1"/>
  <c r="AW44" i="2"/>
  <c r="F5" i="3" s="1"/>
  <c r="AA11" i="4" s="1"/>
  <c r="BI44" i="2"/>
  <c r="F12" i="3" s="1"/>
  <c r="AA15" i="4" s="1"/>
  <c r="BK8" i="2"/>
  <c r="BL8" i="2" s="1"/>
  <c r="BK29" i="2"/>
  <c r="BL29" i="2" s="1"/>
  <c r="BK33" i="2"/>
  <c r="BL33" i="2" s="1"/>
  <c r="BK37" i="2"/>
  <c r="BL37" i="2" s="1"/>
  <c r="AP39" i="1"/>
  <c r="AZ39" i="1" s="1"/>
  <c r="BA39" i="1" s="1"/>
  <c r="BC44" i="2"/>
  <c r="F8" i="3" s="1"/>
  <c r="BC42" i="2"/>
  <c r="BC43" i="2" s="1"/>
  <c r="BA7" i="2"/>
  <c r="BF7" i="2"/>
  <c r="BK7" i="2" s="1"/>
  <c r="BL7" i="2" s="1"/>
  <c r="BA15" i="2"/>
  <c r="BF15" i="2"/>
  <c r="BK15" i="2" s="1"/>
  <c r="BL15" i="2" s="1"/>
  <c r="BF17" i="2"/>
  <c r="BF21" i="2"/>
  <c r="BK21" i="2" s="1"/>
  <c r="BL21" i="2" s="1"/>
  <c r="AW42" i="2"/>
  <c r="AW43" i="2" s="1"/>
  <c r="E5" i="3" s="1"/>
  <c r="BH42" i="2"/>
  <c r="BH43" i="2" s="1"/>
  <c r="E11" i="3" s="1"/>
  <c r="F10" i="4"/>
  <c r="L18" i="5"/>
  <c r="AF14" i="5" s="1"/>
  <c r="Z14" i="5"/>
  <c r="AP5" i="1"/>
  <c r="AP9" i="1"/>
  <c r="AZ9" i="1" s="1"/>
  <c r="BA9" i="1" s="1"/>
  <c r="AP13" i="1"/>
  <c r="AZ13" i="1" s="1"/>
  <c r="BA13" i="1" s="1"/>
  <c r="AP17" i="1"/>
  <c r="AZ17" i="1" s="1"/>
  <c r="BA17" i="1" s="1"/>
  <c r="AP21" i="1"/>
  <c r="AZ21" i="1" s="1"/>
  <c r="BA21" i="1" s="1"/>
  <c r="AP25" i="1"/>
  <c r="AZ25" i="1" s="1"/>
  <c r="BA25" i="1" s="1"/>
  <c r="AP29" i="1"/>
  <c r="AZ29" i="1" s="1"/>
  <c r="BA29" i="1" s="1"/>
  <c r="AZ40" i="1"/>
  <c r="BA40" i="1" s="1"/>
  <c r="AU44" i="2"/>
  <c r="AU42" i="2"/>
  <c r="AU43" i="2" s="1"/>
  <c r="AY44" i="2"/>
  <c r="AY42" i="2"/>
  <c r="AY43" i="2" s="1"/>
  <c r="BK5" i="2"/>
  <c r="BL5" i="2" s="1"/>
  <c r="BF5" i="2"/>
  <c r="BF42" i="2" s="1"/>
  <c r="BF43" i="2" s="1"/>
  <c r="E9" i="3" s="1"/>
  <c r="BF13" i="2"/>
  <c r="BK26" i="2"/>
  <c r="BL26" i="2" s="1"/>
  <c r="BK30" i="2"/>
  <c r="BL30" i="2" s="1"/>
  <c r="BK34" i="2"/>
  <c r="BL34" i="2" s="1"/>
  <c r="BK38" i="2"/>
  <c r="BL38" i="2" s="1"/>
  <c r="BI42" i="2"/>
  <c r="BI43" i="2" s="1"/>
  <c r="E12" i="3" s="1"/>
  <c r="L14" i="4"/>
  <c r="F16" i="4"/>
  <c r="Z15" i="5"/>
  <c r="BE44" i="2"/>
  <c r="J10" i="4"/>
  <c r="J12" i="4" s="1"/>
  <c r="F13" i="5"/>
  <c r="Y11" i="5" s="1"/>
  <c r="BE42" i="2"/>
  <c r="BE43" i="2" s="1"/>
  <c r="AL42" i="1"/>
  <c r="AL43" i="1" s="1"/>
  <c r="C5" i="3" s="1"/>
  <c r="AT42" i="1"/>
  <c r="AT43" i="1" s="1"/>
  <c r="AX42" i="1"/>
  <c r="AX43" i="1" s="1"/>
  <c r="C12" i="3" s="1"/>
  <c r="BA16" i="2"/>
  <c r="BK16" i="2" s="1"/>
  <c r="BL16" i="2" s="1"/>
  <c r="BA20" i="2"/>
  <c r="BK20" i="2" s="1"/>
  <c r="BL20" i="2" s="1"/>
  <c r="BA28" i="2"/>
  <c r="BA32" i="2"/>
  <c r="BK32" i="2" s="1"/>
  <c r="BL32" i="2" s="1"/>
  <c r="BA36" i="2"/>
  <c r="BK36" i="2" s="1"/>
  <c r="BL36" i="2" s="1"/>
  <c r="BA40" i="2"/>
  <c r="J15" i="4"/>
  <c r="J18" i="4"/>
  <c r="F19" i="4"/>
  <c r="L19" i="4" s="1"/>
  <c r="J20" i="4"/>
  <c r="J13" i="5"/>
  <c r="F14" i="5"/>
  <c r="F16" i="5" s="1"/>
  <c r="Y12" i="5" s="1"/>
  <c r="L18" i="4" l="1"/>
  <c r="L22" i="4"/>
  <c r="Y15" i="4" s="1"/>
  <c r="F12" i="4"/>
  <c r="L19" i="5"/>
  <c r="AF15" i="5" s="1"/>
  <c r="AF10" i="5"/>
  <c r="AA13" i="4"/>
  <c r="AH13" i="5"/>
  <c r="F12" i="5"/>
  <c r="Y10" i="5" s="1"/>
  <c r="Z14" i="4"/>
  <c r="L17" i="5"/>
  <c r="AF13" i="5" s="1"/>
  <c r="L12" i="4"/>
  <c r="Y10" i="4" s="1"/>
  <c r="BF44" i="2"/>
  <c r="F9" i="3" s="1"/>
  <c r="AA14" i="4" s="1"/>
  <c r="BA44" i="2"/>
  <c r="F7" i="3" s="1"/>
  <c r="BA42" i="2"/>
  <c r="BA43" i="2" s="1"/>
  <c r="E7" i="3" s="1"/>
  <c r="Z15" i="4"/>
  <c r="AZ5" i="1"/>
  <c r="BA5" i="1" s="1"/>
  <c r="L16" i="5"/>
  <c r="AF12" i="5" s="1"/>
  <c r="Z12" i="5"/>
  <c r="BK3" i="2"/>
  <c r="BL3" i="2" s="1"/>
  <c r="C54" i="2" s="1"/>
  <c r="J16" i="4"/>
  <c r="L16" i="4" s="1"/>
  <c r="Y12" i="4" s="1"/>
  <c r="L15" i="4"/>
  <c r="AP44" i="1"/>
  <c r="D7" i="3" s="1"/>
  <c r="AP42" i="1"/>
  <c r="AP43" i="1" s="1"/>
  <c r="C7" i="3" s="1"/>
  <c r="L14" i="5"/>
  <c r="G20" i="5"/>
  <c r="G21" i="5" s="1"/>
  <c r="Z10" i="5"/>
  <c r="AK42" i="1"/>
  <c r="AK43" i="1" s="1"/>
  <c r="C4" i="3" s="1"/>
  <c r="F54" i="1"/>
  <c r="Z11" i="5"/>
  <c r="L13" i="5"/>
  <c r="AF11" i="5" s="1"/>
  <c r="L10" i="4"/>
  <c r="L20" i="4"/>
  <c r="J21" i="4"/>
  <c r="F21" i="4"/>
  <c r="Z11" i="4"/>
  <c r="AK44" i="1"/>
  <c r="D4" i="3" s="1"/>
  <c r="D23" i="4" l="1"/>
  <c r="D24" i="4" s="1"/>
  <c r="AA10" i="4"/>
  <c r="AH10" i="5"/>
  <c r="Z10" i="4"/>
  <c r="AG10" i="5"/>
  <c r="D20" i="5"/>
  <c r="D21" i="5" s="1"/>
  <c r="Z13" i="4"/>
  <c r="AG13" i="5"/>
  <c r="L21" i="4"/>
  <c r="Y14" i="4" s="1"/>
  <c r="AA12" i="4" l="1"/>
  <c r="AH12" i="5"/>
  <c r="G23" i="4"/>
  <c r="G24" i="4" s="1"/>
  <c r="Z12" i="4"/>
  <c r="AG12" i="5"/>
</calcChain>
</file>

<file path=xl/sharedStrings.xml><?xml version="1.0" encoding="utf-8"?>
<sst xmlns="http://schemas.openxmlformats.org/spreadsheetml/2006/main" count="1976" uniqueCount="284">
  <si>
    <t>ASSESS -1(20)</t>
  </si>
  <si>
    <t>BLOCK(80)</t>
  </si>
  <si>
    <t>Total(100)</t>
  </si>
  <si>
    <t>GENERAL COMPETENCE</t>
  </si>
  <si>
    <t>Roll No.</t>
  </si>
  <si>
    <t>Name</t>
  </si>
  <si>
    <t>Class</t>
  </si>
  <si>
    <t>ENG LANGUAGE</t>
  </si>
  <si>
    <t>ENG LITERATURE</t>
  </si>
  <si>
    <t>2nd LANGUAGE (HINDI)</t>
  </si>
  <si>
    <t>2nd LANGUAGE (BENGALI)</t>
  </si>
  <si>
    <t>HISTORY &amp; CIVICS</t>
  </si>
  <si>
    <t>GEOGRAPHY</t>
  </si>
  <si>
    <t>MATHEMATICS</t>
  </si>
  <si>
    <t>PHYSICS</t>
  </si>
  <si>
    <t>CHEMISTRY</t>
  </si>
  <si>
    <t>BIOLOGY</t>
  </si>
  <si>
    <t>COMMERCIAL STUDIES</t>
  </si>
  <si>
    <t xml:space="preserve">ECONOMICS APPLICATION </t>
  </si>
  <si>
    <t xml:space="preserve">COMPUTER APPLICATION </t>
  </si>
  <si>
    <t>ENG AVG</t>
  </si>
  <si>
    <t>2nd LANGUAGE(H)</t>
  </si>
  <si>
    <t>2nd LANGUAGE (B)</t>
  </si>
  <si>
    <t>SOCIAL STUDIES AVG</t>
  </si>
  <si>
    <t>SCIENCE AVG</t>
  </si>
  <si>
    <t>ECONOMICS APPLICATIONS</t>
  </si>
  <si>
    <t>COMPUTER APPLICATION</t>
  </si>
  <si>
    <t>TOTAL</t>
  </si>
  <si>
    <t>PERCENTAGE</t>
  </si>
  <si>
    <t>SUPW</t>
  </si>
  <si>
    <t>GAMES</t>
  </si>
  <si>
    <t>CONDUCT</t>
  </si>
  <si>
    <t>ATTENTIVE</t>
  </si>
  <si>
    <t>RESPONSIBILITY</t>
  </si>
  <si>
    <t>UNIFORM &amp; PERSONAL APPEARANCE</t>
  </si>
  <si>
    <t>PARTICIPATION IN SCHOOL ACTIVITIES</t>
  </si>
  <si>
    <t>ATTENDANCE</t>
  </si>
  <si>
    <t>REMARKS</t>
  </si>
  <si>
    <t>Saswata Acharjee</t>
  </si>
  <si>
    <t>10A</t>
  </si>
  <si>
    <t>B</t>
  </si>
  <si>
    <t>C</t>
  </si>
  <si>
    <t>A</t>
  </si>
  <si>
    <t>68/102</t>
  </si>
  <si>
    <t>Saswata is polite and obedient. Capable of doing better.</t>
  </si>
  <si>
    <t>Gaurav Bagaria</t>
  </si>
  <si>
    <t>80/102</t>
  </si>
  <si>
    <t>Gourav needs to be attentive and sincere for better scores.</t>
  </si>
  <si>
    <t>Anik Bera</t>
  </si>
  <si>
    <t>98/102</t>
  </si>
  <si>
    <t>Well done Anik ! He is a potential high achiever.</t>
  </si>
  <si>
    <t>Dwaipayan Bhattacharyya</t>
  </si>
  <si>
    <t>78/102</t>
  </si>
  <si>
    <t>Dwaipayan needs to work on his attention span for better results.</t>
  </si>
  <si>
    <t>Progyan Biswas</t>
  </si>
  <si>
    <t>81/102</t>
  </si>
  <si>
    <t>Progyan is polite and well behaved. Capable of doing better.</t>
  </si>
  <si>
    <t>Spandan Bose</t>
  </si>
  <si>
    <t>94/102</t>
  </si>
  <si>
    <t>Spandan needs to invest more time and effort in studies.</t>
  </si>
  <si>
    <t>Sagnik Chowdhury</t>
  </si>
  <si>
    <t>89/102</t>
  </si>
  <si>
    <t>Sagnik is a conscientious worker. Well done !</t>
  </si>
  <si>
    <t>Joydeep Datta</t>
  </si>
  <si>
    <t>Joydeep is reponsible, smart and diligent.</t>
  </si>
  <si>
    <t>Sohel Datta</t>
  </si>
  <si>
    <t>93/102</t>
  </si>
  <si>
    <t>Sohel can do better with more concerted effort.</t>
  </si>
  <si>
    <t>Anuran De</t>
  </si>
  <si>
    <t>Anuran has the potential to do better with greater concentration.</t>
  </si>
  <si>
    <t>Adhibhu Dhar</t>
  </si>
  <si>
    <t>88/102</t>
  </si>
  <si>
    <t>Abhibhu can do better with greater attention span and effort.</t>
  </si>
  <si>
    <t>Avik Dhar Chowdhury</t>
  </si>
  <si>
    <t>90/102</t>
  </si>
  <si>
    <t>Avik needs to put in more effort for better scores.</t>
  </si>
  <si>
    <t>Rishav Edbar</t>
  </si>
  <si>
    <t>Rishav can do better with increased attention span and effort.</t>
  </si>
  <si>
    <t>Arunita Ghatak</t>
  </si>
  <si>
    <t>Arunita is polite, calm and well behaved.</t>
  </si>
  <si>
    <t>Joseph Rithik Gomes</t>
  </si>
  <si>
    <t>Joseph has great potential. Needs to be focussed.</t>
  </si>
  <si>
    <t>Abhinav Jaiswal</t>
  </si>
  <si>
    <t>76/102</t>
  </si>
  <si>
    <t>Abhinav needs to put in more effort for better results.</t>
  </si>
  <si>
    <t>Armaan Paul Kujur</t>
  </si>
  <si>
    <t>101/102</t>
  </si>
  <si>
    <t>Armaan follows instructions. Can do better in studies.</t>
  </si>
  <si>
    <t>Rounak Kundu</t>
  </si>
  <si>
    <t>100/102</t>
  </si>
  <si>
    <t>Rounak is a potential high achiever. Well done !</t>
  </si>
  <si>
    <t>Anish Majumder</t>
  </si>
  <si>
    <t>Anish can do better with greater concentration and effort.</t>
  </si>
  <si>
    <t>Sambuddha Mitra</t>
  </si>
  <si>
    <t>82/102</t>
  </si>
  <si>
    <t>Sambuddha volunteers in class activities.</t>
  </si>
  <si>
    <t>Pritam Raymond Mondal</t>
  </si>
  <si>
    <t>Pritam needs to put in more concerted effort for better results.</t>
  </si>
  <si>
    <t>Anshuman Mukherjee</t>
  </si>
  <si>
    <t>Anshuman strives to achieve higher scores.</t>
  </si>
  <si>
    <t>Pratyush Mullick</t>
  </si>
  <si>
    <t>Pratyush participates in school activities. Can do better in Academics.</t>
  </si>
  <si>
    <t>Srijit Paul</t>
  </si>
  <si>
    <t>102/102</t>
  </si>
  <si>
    <t>Srijit can do better with more attention span and hard work.</t>
  </si>
  <si>
    <t>Pareshnath Podder</t>
  </si>
  <si>
    <t>95/102</t>
  </si>
  <si>
    <t>Pareshnath is capable of doing better.</t>
  </si>
  <si>
    <t>Amritesh Roy</t>
  </si>
  <si>
    <t>70/102</t>
  </si>
  <si>
    <t>Amritesh must improve on his attendance.</t>
  </si>
  <si>
    <t>Aneek Saha</t>
  </si>
  <si>
    <t>91/102</t>
  </si>
  <si>
    <t>Aneek is responsible, diligent and well behaved.</t>
  </si>
  <si>
    <t>Arnab Saha</t>
  </si>
  <si>
    <t>86/102</t>
  </si>
  <si>
    <t>Consistent and industrious effort required.</t>
  </si>
  <si>
    <t>Kingshuk Saha</t>
  </si>
  <si>
    <t>Kingshuk needs to make best use of all opportunities.</t>
  </si>
  <si>
    <t>Mohit Kumar Saha</t>
  </si>
  <si>
    <t>Mohit needs to be attentive and sincere.</t>
  </si>
  <si>
    <t>Abhiroop Sarkar</t>
  </si>
  <si>
    <t>99/102</t>
  </si>
  <si>
    <t>Abhiroop is responsible, diligent and a joy to have in class.</t>
  </si>
  <si>
    <t>Saugata Sarkar</t>
  </si>
  <si>
    <t>Saugata is well behaved and responsible. Aim for higher scores.</t>
  </si>
  <si>
    <t>Rishav Sen Sharma</t>
  </si>
  <si>
    <t>Rishav needs to be focussed in studies. All the best.</t>
  </si>
  <si>
    <t>Ayush Sengupta</t>
  </si>
  <si>
    <t>Ayush tries hard. Keep up your good work !</t>
  </si>
  <si>
    <t>Soumalya Silpi</t>
  </si>
  <si>
    <t>Soumalya lacks seriousness and reponsibility.</t>
  </si>
  <si>
    <t>Surya Dev Singh</t>
  </si>
  <si>
    <t>Suryadev needs to be attentive and sincere.</t>
  </si>
  <si>
    <t>Rajneet Krisho Toppo</t>
  </si>
  <si>
    <t>96/102</t>
  </si>
  <si>
    <t>Rajneet needs to put in more time and effort for better scores.</t>
  </si>
  <si>
    <t>Subhajit Tripathi</t>
  </si>
  <si>
    <t>87/102</t>
  </si>
  <si>
    <t>Subhajit needs to be focussed on goals and work accordingly.</t>
  </si>
  <si>
    <t>Class Subjectwise Total</t>
  </si>
  <si>
    <t>Class Subjectwise Average</t>
  </si>
  <si>
    <t>Class Subjectwise Highest</t>
  </si>
  <si>
    <t>No. Of Commerce Students</t>
  </si>
  <si>
    <t>No. Of Science Students</t>
  </si>
  <si>
    <t>No. of Hindi Students</t>
  </si>
  <si>
    <t>No. of Bengali Students</t>
  </si>
  <si>
    <t>No. of Eco Students</t>
  </si>
  <si>
    <t>No. of Comp. App Students</t>
  </si>
  <si>
    <t>Highest Percentage</t>
  </si>
  <si>
    <t>BLOCK(60)</t>
  </si>
  <si>
    <t>ASSESS -2(20)</t>
  </si>
  <si>
    <t>35/44</t>
  </si>
  <si>
    <t>Saswata is well behaved.Can perform better with little more effort.</t>
  </si>
  <si>
    <t>37/44</t>
  </si>
  <si>
    <t>Gaurav needs to put in more effort in studies.</t>
  </si>
  <si>
    <t>39/44</t>
  </si>
  <si>
    <t>Anik has performed well.Congratulations!</t>
  </si>
  <si>
    <t>36/44</t>
  </si>
  <si>
    <t>Dwaipayan needs to be attentive and sincere.</t>
  </si>
  <si>
    <t>Progyan participates in school activities.Needs to focus on studies as well.</t>
  </si>
  <si>
    <t>44/44</t>
  </si>
  <si>
    <t>Spandan is calm ,well behaved and responsible.Needs to work hard for better scores.</t>
  </si>
  <si>
    <t>Sagnik is a well behaved and a diligent student.</t>
  </si>
  <si>
    <t>43/44</t>
  </si>
  <si>
    <t>Joydeep is smart and responsible.Has high potential.</t>
  </si>
  <si>
    <t>40/44</t>
  </si>
  <si>
    <t>Sohel needs to be sincere and focussed for better scores.</t>
  </si>
  <si>
    <t>38/44</t>
  </si>
  <si>
    <t>Anuran is capable of a better performance.</t>
  </si>
  <si>
    <t>Adhibhu needs to practise meditation and self control for greater concentration.</t>
  </si>
  <si>
    <t>Avik needs to be attentive and sincere for a better performance.</t>
  </si>
  <si>
    <t>Rishav needs to work hard for better scores.</t>
  </si>
  <si>
    <t>33/44</t>
  </si>
  <si>
    <t>Arunita is polite and hardworking.Can do better.</t>
  </si>
  <si>
    <t>Joseph keeps a healthy balance.Needs to curb his restlessness.</t>
  </si>
  <si>
    <t>34/44</t>
  </si>
  <si>
    <t>Abhinav can do better with more concentration and effort.</t>
  </si>
  <si>
    <t>Armaan is well behaved and obedient.Can do better.</t>
  </si>
  <si>
    <t>41/44</t>
  </si>
  <si>
    <t>Rounak is a smart and a diligent student.</t>
  </si>
  <si>
    <t>Anish's work presentation is neat and organised.</t>
  </si>
  <si>
    <t>Sambuddha needs to be focussed on his goals and work accordingly.</t>
  </si>
  <si>
    <t>AB</t>
  </si>
  <si>
    <t>Pritam must put in a more concerted effort for better results.</t>
  </si>
  <si>
    <t>32/44</t>
  </si>
  <si>
    <t>Anshuman is consistent and hardworking.</t>
  </si>
  <si>
    <t>Pratyush is involved in school activities .Needs to focus on studies as well.</t>
  </si>
  <si>
    <t>Srijit needs to take active interest in studies.</t>
  </si>
  <si>
    <t>Pareshnath needs to avoid distractions and be more focussed.</t>
  </si>
  <si>
    <t>Amritesh must show more willingness to put in more effort for a better performance.</t>
  </si>
  <si>
    <t>Aneek has immense potential .He will go a long way.</t>
  </si>
  <si>
    <t>Arnab can do better with greater focus and effort.</t>
  </si>
  <si>
    <t>Kingshuk needs to put in more serious and sincere effort.</t>
  </si>
  <si>
    <t>Mohit is hardworking.He strives to achieve higher.</t>
  </si>
  <si>
    <t>42/44</t>
  </si>
  <si>
    <t>Abhiroop is responsible ,diligent and strives for higher scores.</t>
  </si>
  <si>
    <t>Saugata shows a concientious attitude to work.Well done!</t>
  </si>
  <si>
    <t>Rishav is a great athlete.He needs to work hard for a better performance in studies.</t>
  </si>
  <si>
    <t>Ayush is hardworking and committed.</t>
  </si>
  <si>
    <t>Soumalya needs to invest more time and effort in studies.</t>
  </si>
  <si>
    <t>Surya is capable of doing better with an increased attention span.</t>
  </si>
  <si>
    <t>Rajneet is obedient and well behaved.Has shown improvement.</t>
  </si>
  <si>
    <t>Subhajit is responsible and obedient .Follows instructions well.</t>
  </si>
  <si>
    <t>-</t>
  </si>
  <si>
    <t>Overall Class Analysis</t>
  </si>
  <si>
    <t>SUBJECTS/TERMS</t>
  </si>
  <si>
    <t>Mid -Term</t>
  </si>
  <si>
    <t>Pre-Selection</t>
  </si>
  <si>
    <t>Selection</t>
  </si>
  <si>
    <t>Overall Avg(Till 2nd Term)</t>
  </si>
  <si>
    <t>Average</t>
  </si>
  <si>
    <t>Highest</t>
  </si>
  <si>
    <t>2nd LANGUAGE(B)</t>
  </si>
  <si>
    <t>COMPUTER APPLICATIONS</t>
  </si>
  <si>
    <t>ST. MARY'S ORPHANAGE &amp; DAY SCHOOL</t>
  </si>
  <si>
    <t xml:space="preserve"> Affiliated to CISCE, New Delhi</t>
  </si>
  <si>
    <t>103, DUM DUM ROAD, KOLKATA - 700030</t>
  </si>
  <si>
    <t>PHONE : 033 25482060   EMAIL: smodumdum@hotmail.com</t>
  </si>
  <si>
    <t>Session : 2019 - 2020</t>
  </si>
  <si>
    <t>Name      :</t>
  </si>
  <si>
    <t>Class:</t>
  </si>
  <si>
    <t>10-A</t>
  </si>
  <si>
    <t xml:space="preserve">      Stream :</t>
  </si>
  <si>
    <t>Science</t>
  </si>
  <si>
    <t xml:space="preserve">          Roll No :</t>
  </si>
  <si>
    <t>Subject</t>
  </si>
  <si>
    <t>Examination</t>
  </si>
  <si>
    <t>ALL ROUND DEVELOPMENT</t>
  </si>
  <si>
    <t>Mid Term</t>
  </si>
  <si>
    <t>Overall Average</t>
  </si>
  <si>
    <t>1st</t>
  </si>
  <si>
    <t>2nd</t>
  </si>
  <si>
    <t>3rd</t>
  </si>
  <si>
    <t>SUBJECTS</t>
  </si>
  <si>
    <t>Overall Avg</t>
  </si>
  <si>
    <t>Individual</t>
  </si>
  <si>
    <t>Eng Language</t>
  </si>
  <si>
    <t>Eng Literature</t>
  </si>
  <si>
    <t>Mathematics</t>
  </si>
  <si>
    <t>History &amp; Civics</t>
  </si>
  <si>
    <t>Geography</t>
  </si>
  <si>
    <t>Computer App.</t>
  </si>
  <si>
    <t>Physics</t>
  </si>
  <si>
    <t>Chemistry</t>
  </si>
  <si>
    <t>Biology</t>
  </si>
  <si>
    <t>Total</t>
  </si>
  <si>
    <t>Percentage</t>
  </si>
  <si>
    <t>Remarks</t>
  </si>
  <si>
    <t>Mid Term        :</t>
  </si>
  <si>
    <t>Pre-Selection :</t>
  </si>
  <si>
    <t>Selection        :</t>
  </si>
  <si>
    <t>__________________________</t>
  </si>
  <si>
    <t xml:space="preserve">                                                                     __________________________ </t>
  </si>
  <si>
    <t xml:space="preserve">                         ____________________________</t>
  </si>
  <si>
    <t xml:space="preserve">         Signature of Guardian</t>
  </si>
  <si>
    <t xml:space="preserve">                                                                                 Signature of Teacher</t>
  </si>
  <si>
    <t xml:space="preserve">                                    Signature of Principal</t>
  </si>
  <si>
    <t>Date : 17.05.2019</t>
  </si>
  <si>
    <t>Commerce</t>
  </si>
  <si>
    <t>Social Studies</t>
  </si>
  <si>
    <t>Commercial Studies</t>
  </si>
  <si>
    <t xml:space="preserve">                                                     __________________________ </t>
  </si>
  <si>
    <t xml:space="preserve">       __________________________</t>
  </si>
  <si>
    <t xml:space="preserve">        Signature of Guardian</t>
  </si>
  <si>
    <t xml:space="preserve">                Signature of Teacher</t>
  </si>
  <si>
    <t xml:space="preserve">                  Signature of Principal</t>
  </si>
  <si>
    <t>Date : 17.12.2019</t>
  </si>
  <si>
    <t>CLASS</t>
  </si>
  <si>
    <t>HIGHEST</t>
  </si>
  <si>
    <t>INDIVIDUAL</t>
  </si>
  <si>
    <t>STREAM</t>
  </si>
  <si>
    <t>2ND LANGUAGE</t>
  </si>
  <si>
    <t>APPLICATIONS</t>
  </si>
  <si>
    <t>Hindi</t>
  </si>
  <si>
    <t>Bengali</t>
  </si>
  <si>
    <t>Economics</t>
  </si>
  <si>
    <t>Computer</t>
  </si>
  <si>
    <t>SCIENCE aAvg</t>
  </si>
  <si>
    <t>Computer App</t>
  </si>
  <si>
    <t>2nd Lang (B/H)</t>
  </si>
  <si>
    <t>Computer App./Economics App.</t>
  </si>
  <si>
    <t>Economics App/Computer App</t>
  </si>
  <si>
    <t>Economics Application/Computer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</si>
</sst>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onstantia"/>
      <family val="2"/>
      <scheme val="minor"/>
    </font>
    <font>
      <b/>
      <sz val="11"/>
      <color theme="1"/>
      <name val="Constantia"/>
      <family val="1"/>
      <scheme val="minor"/>
    </font>
    <font>
      <b/>
      <sz val="16"/>
      <color theme="1"/>
      <name val="Calibri"/>
      <family val="2"/>
      <scheme val="major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1"/>
      <color rgb="FFFF0000"/>
      <name val="Calibri"/>
      <family val="2"/>
      <scheme val="major"/>
    </font>
    <font>
      <b/>
      <sz val="9"/>
      <color rgb="FFFF0000"/>
      <name val="Calibri"/>
      <family val="2"/>
      <scheme val="major"/>
    </font>
    <font>
      <b/>
      <sz val="18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2"/>
      <color theme="1"/>
      <name val="Constantia"/>
      <family val="2"/>
      <scheme val="minor"/>
    </font>
    <font>
      <b/>
      <sz val="11"/>
      <color theme="1"/>
      <name val="Constantia"/>
      <family val="2"/>
      <scheme val="minor"/>
    </font>
    <font>
      <b/>
      <u/>
      <sz val="11"/>
      <color theme="1"/>
      <name val="Constantia"/>
      <family val="1"/>
      <scheme val="minor"/>
    </font>
    <font>
      <sz val="11"/>
      <color rgb="FFFF0000"/>
      <name val="Constantia"/>
      <family val="2"/>
      <scheme val="minor"/>
    </font>
    <font>
      <sz val="11"/>
      <name val="Calibri"/>
      <family val="2"/>
      <scheme val="major"/>
    </font>
    <font>
      <sz val="11"/>
      <color theme="1"/>
      <name val="Bookman Old Style"/>
      <family val="1"/>
    </font>
    <font>
      <b/>
      <u/>
      <sz val="14"/>
      <color rgb="FFFF0000"/>
      <name val="Calibri"/>
      <family val="2"/>
      <scheme val="major"/>
    </font>
    <font>
      <sz val="11"/>
      <name val="Constantia"/>
      <family val="2"/>
      <scheme val="minor"/>
    </font>
    <font>
      <b/>
      <sz val="18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ck">
        <color theme="4" tint="0.39994506668294322"/>
      </top>
      <bottom/>
      <diagonal/>
    </border>
    <border>
      <left style="thick">
        <color theme="4" tint="0.39994506668294322"/>
      </left>
      <right/>
      <top/>
      <bottom/>
      <diagonal/>
    </border>
    <border>
      <left style="thick">
        <color theme="4" tint="0.39994506668294322"/>
      </left>
      <right/>
      <top style="medium">
        <color indexed="64"/>
      </top>
      <bottom/>
      <diagonal/>
    </border>
    <border>
      <left style="thick">
        <color theme="4" tint="0.39994506668294322"/>
      </left>
      <right/>
      <top/>
      <bottom style="medium">
        <color indexed="64"/>
      </bottom>
      <diagonal/>
    </border>
    <border>
      <left style="thick">
        <color theme="4" tint="0.3999450666829432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4506668294322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thin">
        <color indexed="64"/>
      </right>
      <top style="thin">
        <color indexed="64"/>
      </top>
      <bottom/>
      <diagonal/>
    </border>
    <border>
      <left style="thick">
        <color theme="4" tint="0.3999450666829432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39994506668294322"/>
      </left>
      <right style="thin">
        <color indexed="64"/>
      </right>
      <top/>
      <bottom style="thin">
        <color indexed="64"/>
      </bottom>
      <diagonal/>
    </border>
    <border>
      <left style="thick">
        <color theme="4" tint="0.3999450666829432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4" tint="0.39994506668294322"/>
      </left>
      <right/>
      <top/>
      <bottom style="thin">
        <color indexed="64"/>
      </bottom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/>
      <right style="thick">
        <color theme="4" tint="0.39994506668294322"/>
      </right>
      <top/>
      <bottom/>
      <diagonal/>
    </border>
    <border>
      <left/>
      <right style="thick">
        <color theme="4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39994506668294322"/>
      </right>
      <top/>
      <bottom/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thin">
        <color indexed="64"/>
      </top>
      <bottom style="thin">
        <color indexed="64"/>
      </bottom>
      <diagonal/>
    </border>
    <border>
      <left/>
      <right style="thick">
        <color theme="4" tint="0.39994506668294322"/>
      </right>
      <top/>
      <bottom style="medium">
        <color indexed="64"/>
      </bottom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/>
      <bottom style="medium">
        <color indexed="64"/>
      </bottom>
      <diagonal/>
    </border>
    <border>
      <left/>
      <right style="thick">
        <color theme="4" tint="0.39994506668294322"/>
      </right>
      <top style="medium">
        <color indexed="64"/>
      </top>
      <bottom style="thin">
        <color indexed="64"/>
      </bottom>
      <diagonal/>
    </border>
    <border>
      <left/>
      <right style="thick">
        <color theme="4" tint="0.39994506668294322"/>
      </right>
      <top style="thin">
        <color indexed="64"/>
      </top>
      <bottom style="thin">
        <color indexed="64"/>
      </bottom>
      <diagonal/>
    </border>
    <border>
      <left/>
      <right style="thick">
        <color theme="4" tint="0.39994506668294322"/>
      </right>
      <top style="thin">
        <color indexed="64"/>
      </top>
      <bottom/>
      <diagonal/>
    </border>
    <border>
      <left/>
      <right style="thick">
        <color theme="4" tint="0.39994506668294322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medium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4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theme="4" tint="0.39994506668294322"/>
      </right>
      <top/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2" borderId="21" xfId="0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textRotation="90" wrapText="1"/>
    </xf>
    <xf numFmtId="0" fontId="2" fillId="0" borderId="6" xfId="0" applyFont="1" applyBorder="1"/>
    <xf numFmtId="0" fontId="5" fillId="0" borderId="1" xfId="0" applyFont="1" applyBorder="1" applyAlignment="1">
      <alignment horizontal="center" textRotation="90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textRotation="90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8" fillId="0" borderId="28" xfId="0" applyFont="1" applyBorder="1"/>
    <xf numFmtId="0" fontId="9" fillId="0" borderId="0" xfId="0" applyFont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" fontId="12" fillId="0" borderId="3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wrapText="1"/>
    </xf>
    <xf numFmtId="0" fontId="9" fillId="0" borderId="25" xfId="0" applyFont="1" applyBorder="1" applyAlignment="1">
      <alignment wrapText="1"/>
    </xf>
    <xf numFmtId="1" fontId="12" fillId="0" borderId="34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/>
    <xf numFmtId="0" fontId="11" fillId="0" borderId="0" xfId="0" applyFont="1" applyAlignment="1">
      <alignment horizontal="center" vertical="center"/>
    </xf>
    <xf numFmtId="0" fontId="9" fillId="0" borderId="0" xfId="0" applyFont="1"/>
    <xf numFmtId="1" fontId="12" fillId="0" borderId="35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5" fillId="0" borderId="6" xfId="0" applyFont="1" applyBorder="1" applyAlignment="1">
      <alignment horizontal="center" textRotation="90"/>
    </xf>
    <xf numFmtId="1" fontId="0" fillId="0" borderId="6" xfId="0" quotePrefix="1" applyNumberFormat="1" applyBorder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textRotation="90"/>
    </xf>
    <xf numFmtId="1" fontId="0" fillId="2" borderId="0" xfId="0" quotePrefix="1" applyNumberFormat="1" applyFill="1"/>
    <xf numFmtId="0" fontId="0" fillId="2" borderId="0" xfId="0" applyFill="1"/>
    <xf numFmtId="1" fontId="1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6" fillId="0" borderId="3" xfId="0" applyFont="1" applyBorder="1"/>
    <xf numFmtId="1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1" fontId="12" fillId="0" borderId="52" xfId="0" applyNumberFormat="1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4" xfId="0" applyFont="1" applyBorder="1" applyAlignment="1">
      <alignment horizontal="left" vertical="center"/>
    </xf>
    <xf numFmtId="1" fontId="0" fillId="0" borderId="1" xfId="0" applyNumberFormat="1" applyBorder="1"/>
    <xf numFmtId="0" fontId="20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left"/>
    </xf>
    <xf numFmtId="0" fontId="0" fillId="2" borderId="1" xfId="0" applyFill="1" applyBorder="1"/>
    <xf numFmtId="1" fontId="8" fillId="0" borderId="1" xfId="0" applyNumberFormat="1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9" fillId="0" borderId="1" xfId="0" applyFont="1" applyBorder="1"/>
    <xf numFmtId="1" fontId="12" fillId="0" borderId="1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2" fillId="0" borderId="54" xfId="0" applyNumberFormat="1" applyFont="1" applyBorder="1" applyAlignment="1">
      <alignment horizontal="center" vertical="center"/>
    </xf>
    <xf numFmtId="1" fontId="12" fillId="0" borderId="37" xfId="0" applyNumberFormat="1" applyFont="1" applyBorder="1" applyAlignment="1">
      <alignment horizontal="center" vertical="center"/>
    </xf>
    <xf numFmtId="1" fontId="12" fillId="0" borderId="47" xfId="0" applyNumberFormat="1" applyFont="1" applyBorder="1" applyAlignment="1">
      <alignment horizontal="center" vertical="center"/>
    </xf>
    <xf numFmtId="1" fontId="11" fillId="0" borderId="18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1" fillId="0" borderId="55" xfId="0" applyNumberFormat="1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0" borderId="5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" fontId="12" fillId="0" borderId="49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1" fontId="12" fillId="0" borderId="38" xfId="0" applyNumberFormat="1" applyFont="1" applyBorder="1" applyAlignment="1">
      <alignment horizontal="center" vertical="center"/>
    </xf>
    <xf numFmtId="1" fontId="12" fillId="0" borderId="57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1" fontId="12" fillId="4" borderId="17" xfId="0" applyNumberFormat="1" applyFont="1" applyFill="1" applyBorder="1" applyAlignment="1">
      <alignment horizontal="center" vertical="center"/>
    </xf>
    <xf numFmtId="1" fontId="12" fillId="4" borderId="38" xfId="0" applyNumberFormat="1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1" fontId="12" fillId="4" borderId="36" xfId="0" applyNumberFormat="1" applyFont="1" applyFill="1" applyBorder="1" applyAlignment="1">
      <alignment horizontal="center" vertical="center"/>
    </xf>
    <xf numFmtId="1" fontId="12" fillId="4" borderId="12" xfId="0" applyNumberFormat="1" applyFont="1" applyFill="1" applyBorder="1" applyAlignment="1">
      <alignment horizontal="center" vertical="center"/>
    </xf>
    <xf numFmtId="1" fontId="12" fillId="4" borderId="16" xfId="0" applyNumberFormat="1" applyFont="1" applyFill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38" xfId="0" applyNumberFormat="1" applyFont="1" applyFill="1" applyBorder="1" applyAlignment="1">
      <alignment horizontal="center" vertical="center"/>
    </xf>
    <xf numFmtId="1" fontId="12" fillId="4" borderId="52" xfId="0" applyNumberFormat="1" applyFont="1" applyFill="1" applyBorder="1" applyAlignment="1">
      <alignment horizontal="center" vertical="center"/>
    </xf>
    <xf numFmtId="1" fontId="11" fillId="4" borderId="16" xfId="0" applyNumberFormat="1" applyFont="1" applyFill="1" applyBorder="1" applyAlignment="1">
      <alignment horizontal="center" vertical="center"/>
    </xf>
    <xf numFmtId="1" fontId="11" fillId="4" borderId="53" xfId="0" applyNumberFormat="1" applyFont="1" applyFill="1" applyBorder="1" applyAlignment="1">
      <alignment horizontal="center" vertical="center"/>
    </xf>
    <xf numFmtId="1" fontId="11" fillId="4" borderId="29" xfId="0" applyNumberFormat="1" applyFont="1" applyFill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horizontal="center" vertical="center" wrapText="1"/>
    </xf>
    <xf numFmtId="1" fontId="12" fillId="0" borderId="61" xfId="0" applyNumberFormat="1" applyFont="1" applyBorder="1" applyAlignment="1">
      <alignment horizontal="center" vertical="center"/>
    </xf>
    <xf numFmtId="1" fontId="12" fillId="4" borderId="39" xfId="0" applyNumberFormat="1" applyFont="1" applyFill="1" applyBorder="1" applyAlignment="1">
      <alignment horizontal="center" vertical="center"/>
    </xf>
    <xf numFmtId="1" fontId="12" fillId="4" borderId="48" xfId="0" applyNumberFormat="1" applyFont="1" applyFill="1" applyBorder="1" applyAlignment="1">
      <alignment horizontal="center" vertical="center"/>
    </xf>
    <xf numFmtId="1" fontId="12" fillId="4" borderId="42" xfId="0" applyNumberFormat="1" applyFont="1" applyFill="1" applyBorder="1" applyAlignment="1">
      <alignment horizontal="center" vertical="center"/>
    </xf>
    <xf numFmtId="1" fontId="12" fillId="4" borderId="40" xfId="0" applyNumberFormat="1" applyFont="1" applyFill="1" applyBorder="1" applyAlignment="1">
      <alignment horizontal="center" vertical="center"/>
    </xf>
    <xf numFmtId="1" fontId="12" fillId="4" borderId="65" xfId="0" applyNumberFormat="1" applyFont="1" applyFill="1" applyBorder="1" applyAlignment="1">
      <alignment horizontal="center" vertical="center"/>
    </xf>
    <xf numFmtId="1" fontId="11" fillId="4" borderId="61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18" fontId="12" fillId="0" borderId="0" xfId="0" applyNumberFormat="1" applyFont="1"/>
    <xf numFmtId="0" fontId="0" fillId="0" borderId="1" xfId="0" applyBorder="1"/>
    <xf numFmtId="1" fontId="12" fillId="4" borderId="44" xfId="0" applyNumberFormat="1" applyFont="1" applyFill="1" applyBorder="1" applyAlignment="1">
      <alignment horizontal="center" vertical="center"/>
    </xf>
    <xf numFmtId="1" fontId="12" fillId="4" borderId="59" xfId="0" applyNumberFormat="1" applyFont="1" applyFill="1" applyBorder="1" applyAlignment="1">
      <alignment horizontal="center" vertical="center"/>
    </xf>
    <xf numFmtId="1" fontId="12" fillId="4" borderId="50" xfId="0" applyNumberFormat="1" applyFont="1" applyFill="1" applyBorder="1" applyAlignment="1">
      <alignment horizontal="center" vertical="center"/>
    </xf>
    <xf numFmtId="0" fontId="9" fillId="0" borderId="66" xfId="0" applyFont="1" applyBorder="1" applyAlignment="1">
      <alignment horizontal="left" vertical="center" wrapText="1"/>
    </xf>
    <xf numFmtId="1" fontId="12" fillId="4" borderId="30" xfId="0" applyNumberFormat="1" applyFont="1" applyFill="1" applyBorder="1" applyAlignment="1">
      <alignment horizontal="center" vertical="center"/>
    </xf>
    <xf numFmtId="1" fontId="12" fillId="4" borderId="49" xfId="0" applyNumberFormat="1" applyFont="1" applyFill="1" applyBorder="1" applyAlignment="1">
      <alignment horizontal="center" vertical="center"/>
    </xf>
    <xf numFmtId="1" fontId="12" fillId="0" borderId="0" xfId="0" applyNumberFormat="1" applyFont="1" applyAlignment="1">
      <alignment wrapText="1"/>
    </xf>
    <xf numFmtId="1" fontId="12" fillId="4" borderId="41" xfId="0" applyNumberFormat="1" applyFont="1" applyFill="1" applyBorder="1" applyAlignment="1">
      <alignment horizontal="center" vertical="center"/>
    </xf>
    <xf numFmtId="1" fontId="11" fillId="4" borderId="65" xfId="0" applyNumberFormat="1" applyFont="1" applyFill="1" applyBorder="1" applyAlignment="1">
      <alignment wrapText="1"/>
    </xf>
    <xf numFmtId="1" fontId="11" fillId="4" borderId="42" xfId="0" applyNumberFormat="1" applyFont="1" applyFill="1" applyBorder="1" applyAlignment="1">
      <alignment wrapText="1"/>
    </xf>
    <xf numFmtId="0" fontId="0" fillId="0" borderId="67" xfId="0" applyBorder="1" applyAlignment="1">
      <alignment horizontal="center"/>
    </xf>
    <xf numFmtId="0" fontId="11" fillId="0" borderId="68" xfId="0" applyFont="1" applyBorder="1"/>
    <xf numFmtId="0" fontId="9" fillId="0" borderId="69" xfId="0" applyFont="1" applyBorder="1"/>
    <xf numFmtId="0" fontId="9" fillId="0" borderId="70" xfId="0" applyFont="1" applyBorder="1"/>
    <xf numFmtId="0" fontId="9" fillId="0" borderId="63" xfId="0" applyFont="1" applyBorder="1" applyAlignment="1">
      <alignment horizontal="left" vertical="center" wrapText="1"/>
    </xf>
    <xf numFmtId="1" fontId="11" fillId="0" borderId="52" xfId="0" applyNumberFormat="1" applyFont="1" applyBorder="1" applyAlignment="1">
      <alignment horizontal="center" vertical="center"/>
    </xf>
    <xf numFmtId="0" fontId="9" fillId="0" borderId="68" xfId="0" applyFont="1" applyBorder="1" applyAlignment="1">
      <alignment vertical="center"/>
    </xf>
    <xf numFmtId="0" fontId="12" fillId="0" borderId="80" xfId="0" applyFont="1" applyBorder="1" applyAlignment="1">
      <alignment horizontal="left"/>
    </xf>
    <xf numFmtId="0" fontId="9" fillId="4" borderId="84" xfId="0" applyFont="1" applyFill="1" applyBorder="1" applyAlignment="1">
      <alignment horizontal="center" vertical="center"/>
    </xf>
    <xf numFmtId="0" fontId="9" fillId="4" borderId="85" xfId="0" applyFont="1" applyFill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8" fillId="0" borderId="86" xfId="0" applyFont="1" applyBorder="1"/>
    <xf numFmtId="0" fontId="8" fillId="0" borderId="80" xfId="0" applyFont="1" applyBorder="1" applyAlignment="1">
      <alignment vertical="center"/>
    </xf>
    <xf numFmtId="0" fontId="9" fillId="0" borderId="87" xfId="0" applyFont="1" applyBorder="1" applyAlignment="1">
      <alignment vertical="center"/>
    </xf>
    <xf numFmtId="0" fontId="9" fillId="0" borderId="88" xfId="0" applyFont="1" applyBorder="1" applyAlignment="1">
      <alignment vertical="center"/>
    </xf>
    <xf numFmtId="0" fontId="0" fillId="0" borderId="88" xfId="0" applyBorder="1" applyAlignment="1">
      <alignment vertical="center"/>
    </xf>
    <xf numFmtId="0" fontId="9" fillId="0" borderId="89" xfId="0" applyFont="1" applyBorder="1" applyAlignment="1">
      <alignment vertical="center"/>
    </xf>
    <xf numFmtId="0" fontId="9" fillId="4" borderId="91" xfId="0" applyFont="1" applyFill="1" applyBorder="1" applyAlignment="1">
      <alignment horizontal="center" vertical="center"/>
    </xf>
    <xf numFmtId="0" fontId="9" fillId="4" borderId="92" xfId="0" applyFont="1" applyFill="1" applyBorder="1" applyAlignment="1">
      <alignment horizontal="center" vertical="center"/>
    </xf>
    <xf numFmtId="0" fontId="9" fillId="4" borderId="93" xfId="0" applyFont="1" applyFill="1" applyBorder="1" applyAlignment="1">
      <alignment horizontal="center" vertical="center"/>
    </xf>
    <xf numFmtId="0" fontId="9" fillId="0" borderId="68" xfId="0" applyFont="1" applyBorder="1"/>
    <xf numFmtId="0" fontId="8" fillId="0" borderId="80" xfId="0" applyFont="1" applyBorder="1"/>
    <xf numFmtId="0" fontId="0" fillId="0" borderId="88" xfId="0" applyBorder="1"/>
    <xf numFmtId="0" fontId="9" fillId="0" borderId="88" xfId="0" applyFont="1" applyBorder="1"/>
    <xf numFmtId="0" fontId="0" fillId="0" borderId="1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 textRotation="90"/>
    </xf>
    <xf numFmtId="1" fontId="21" fillId="0" borderId="1" xfId="0" quotePrefix="1" applyNumberFormat="1" applyFont="1" applyBorder="1"/>
    <xf numFmtId="1" fontId="21" fillId="2" borderId="0" xfId="0" quotePrefix="1" applyNumberFormat="1" applyFont="1" applyFill="1"/>
    <xf numFmtId="0" fontId="21" fillId="0" borderId="1" xfId="0" applyFont="1" applyBorder="1"/>
    <xf numFmtId="0" fontId="21" fillId="2" borderId="0" xfId="0" applyFont="1" applyFill="1"/>
    <xf numFmtId="0" fontId="21" fillId="0" borderId="0" xfId="0" applyFont="1"/>
    <xf numFmtId="2" fontId="0" fillId="0" borderId="4" xfId="0" applyNumberFormat="1" applyBorder="1"/>
    <xf numFmtId="0" fontId="5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4" xfId="0" applyBorder="1"/>
    <xf numFmtId="0" fontId="9" fillId="0" borderId="27" xfId="0" applyFont="1" applyBorder="1" applyAlignment="1">
      <alignment wrapText="1"/>
    </xf>
    <xf numFmtId="0" fontId="9" fillId="0" borderId="11" xfId="0" applyFont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/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80" xfId="0" applyBorder="1"/>
    <xf numFmtId="0" fontId="0" fillId="0" borderId="68" xfId="0" applyBorder="1"/>
    <xf numFmtId="0" fontId="0" fillId="0" borderId="67" xfId="0" applyBorder="1"/>
    <xf numFmtId="0" fontId="0" fillId="2" borderId="0" xfId="0" applyFill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0" xfId="0" applyFill="1" applyAlignment="1">
      <alignment horizontal="center"/>
    </xf>
    <xf numFmtId="0" fontId="0" fillId="0" borderId="0" xfId="0"/>
    <xf numFmtId="0" fontId="17" fillId="2" borderId="1" xfId="0" applyFont="1" applyFill="1" applyBorder="1" applyAlignment="1">
      <alignment horizontal="center"/>
    </xf>
    <xf numFmtId="0" fontId="0" fillId="0" borderId="46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20" xfId="0" applyBorder="1"/>
    <xf numFmtId="0" fontId="9" fillId="0" borderId="1" xfId="0" applyFont="1" applyBorder="1" applyAlignment="1">
      <alignment horizontal="center"/>
    </xf>
    <xf numFmtId="0" fontId="9" fillId="0" borderId="101" xfId="0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9" fillId="0" borderId="4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4" borderId="42" xfId="0" applyFont="1" applyFill="1" applyBorder="1" applyAlignment="1">
      <alignment wrapText="1"/>
    </xf>
    <xf numFmtId="0" fontId="9" fillId="0" borderId="10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0" fillId="0" borderId="62" xfId="0" applyBorder="1"/>
    <xf numFmtId="0" fontId="9" fillId="0" borderId="47" xfId="0" applyFont="1" applyBorder="1" applyAlignment="1">
      <alignment horizontal="center" vertical="center" wrapText="1"/>
    </xf>
    <xf numFmtId="0" fontId="0" fillId="0" borderId="47" xfId="0" applyBorder="1"/>
    <xf numFmtId="0" fontId="9" fillId="0" borderId="75" xfId="0" applyFont="1" applyBorder="1" applyAlignment="1">
      <alignment horizontal="left" vertical="center" wrapText="1"/>
    </xf>
    <xf numFmtId="0" fontId="0" fillId="0" borderId="61" xfId="0" applyBorder="1"/>
    <xf numFmtId="0" fontId="13" fillId="0" borderId="41" xfId="0" applyFont="1" applyBorder="1" applyAlignment="1">
      <alignment horizontal="left" vertical="center" wrapText="1"/>
    </xf>
    <xf numFmtId="0" fontId="0" fillId="0" borderId="56" xfId="0" applyBorder="1"/>
    <xf numFmtId="0" fontId="0" fillId="0" borderId="58" xfId="0" applyBorder="1"/>
    <xf numFmtId="0" fontId="9" fillId="0" borderId="72" xfId="0" applyFont="1" applyBorder="1" applyAlignment="1">
      <alignment horizontal="left" vertical="center" wrapText="1"/>
    </xf>
    <xf numFmtId="0" fontId="0" fillId="0" borderId="43" xfId="0" applyBorder="1"/>
    <xf numFmtId="0" fontId="13" fillId="0" borderId="96" xfId="0" applyFont="1" applyBorder="1" applyAlignment="1">
      <alignment horizontal="left" vertical="center" wrapText="1"/>
    </xf>
    <xf numFmtId="0" fontId="0" fillId="0" borderId="94" xfId="0" applyBorder="1"/>
    <xf numFmtId="0" fontId="0" fillId="0" borderId="25" xfId="0" applyBorder="1"/>
    <xf numFmtId="0" fontId="0" fillId="0" borderId="80" xfId="0" applyBorder="1"/>
    <xf numFmtId="0" fontId="0" fillId="0" borderId="86" xfId="0" applyBorder="1"/>
    <xf numFmtId="0" fontId="9" fillId="0" borderId="73" xfId="0" applyFont="1" applyBorder="1" applyAlignment="1">
      <alignment horizontal="left" vertical="center" wrapText="1"/>
    </xf>
    <xf numFmtId="0" fontId="9" fillId="0" borderId="77" xfId="0" applyFont="1" applyBorder="1" applyAlignment="1">
      <alignment horizontal="left" vertical="center" wrapText="1"/>
    </xf>
    <xf numFmtId="0" fontId="0" fillId="0" borderId="57" xfId="0" applyBorder="1"/>
    <xf numFmtId="0" fontId="9" fillId="0" borderId="99" xfId="0" applyFont="1" applyBorder="1" applyAlignment="1">
      <alignment horizontal="left" vertical="center" wrapText="1"/>
    </xf>
    <xf numFmtId="0" fontId="0" fillId="0" borderId="55" xfId="0" applyBorder="1"/>
    <xf numFmtId="0" fontId="0" fillId="0" borderId="54" xfId="0" applyBorder="1"/>
    <xf numFmtId="0" fontId="9" fillId="0" borderId="1" xfId="0" applyFont="1" applyBorder="1" applyAlignment="1">
      <alignment horizontal="center" vertical="center" wrapText="1"/>
    </xf>
    <xf numFmtId="0" fontId="9" fillId="0" borderId="10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center" wrapText="1"/>
    </xf>
    <xf numFmtId="0" fontId="11" fillId="0" borderId="42" xfId="0" applyFont="1" applyBorder="1" applyAlignment="1">
      <alignment horizontal="center" vertical="center" wrapText="1"/>
    </xf>
    <xf numFmtId="0" fontId="0" fillId="0" borderId="65" xfId="0" applyBorder="1"/>
    <xf numFmtId="0" fontId="9" fillId="0" borderId="42" xfId="0" applyFont="1" applyBorder="1" applyAlignment="1">
      <alignment horizontal="center" vertical="center" wrapText="1"/>
    </xf>
    <xf numFmtId="0" fontId="9" fillId="4" borderId="96" xfId="0" applyFont="1" applyFill="1" applyBorder="1" applyAlignment="1">
      <alignment horizontal="center" vertical="center" wrapText="1"/>
    </xf>
    <xf numFmtId="0" fontId="0" fillId="0" borderId="90" xfId="0" applyBorder="1"/>
    <xf numFmtId="0" fontId="16" fillId="0" borderId="1" xfId="0" applyFont="1" applyBorder="1" applyAlignment="1">
      <alignment horizontal="center" vertical="center"/>
    </xf>
    <xf numFmtId="0" fontId="0" fillId="0" borderId="45" xfId="0" applyBorder="1"/>
    <xf numFmtId="0" fontId="0" fillId="0" borderId="22" xfId="0" applyBorder="1"/>
    <xf numFmtId="0" fontId="0" fillId="0" borderId="21" xfId="0" applyBorder="1"/>
    <xf numFmtId="0" fontId="0" fillId="0" borderId="68" xfId="0" applyBorder="1"/>
    <xf numFmtId="0" fontId="0" fillId="0" borderId="26" xfId="0" applyBorder="1"/>
    <xf numFmtId="0" fontId="0" fillId="0" borderId="70" xfId="0" applyBorder="1"/>
    <xf numFmtId="0" fontId="11" fillId="0" borderId="15" xfId="0" applyFont="1" applyBorder="1" applyAlignment="1">
      <alignment horizontal="center" vertical="center" wrapText="1"/>
    </xf>
    <xf numFmtId="0" fontId="9" fillId="0" borderId="96" xfId="0" applyFont="1" applyBorder="1" applyAlignment="1">
      <alignment horizontal="center" vertical="center" wrapText="1"/>
    </xf>
    <xf numFmtId="0" fontId="0" fillId="0" borderId="81" xfId="0" applyBorder="1"/>
    <xf numFmtId="0" fontId="2" fillId="0" borderId="97" xfId="0" applyFont="1" applyBorder="1" applyAlignment="1">
      <alignment horizontal="center" wrapText="1"/>
    </xf>
    <xf numFmtId="0" fontId="0" fillId="0" borderId="67" xfId="0" applyBorder="1"/>
    <xf numFmtId="0" fontId="0" fillId="0" borderId="79" xfId="0" applyBorder="1"/>
    <xf numFmtId="0" fontId="12" fillId="0" borderId="98" xfId="0" applyFont="1" applyBorder="1" applyAlignment="1">
      <alignment horizontal="center" wrapText="1"/>
    </xf>
    <xf numFmtId="0" fontId="11" fillId="0" borderId="98" xfId="0" applyFont="1" applyBorder="1" applyAlignment="1">
      <alignment horizontal="center" wrapText="1"/>
    </xf>
    <xf numFmtId="0" fontId="9" fillId="0" borderId="78" xfId="0" applyFont="1" applyBorder="1" applyAlignment="1">
      <alignment horizontal="center" vertical="center" wrapText="1"/>
    </xf>
    <xf numFmtId="1" fontId="11" fillId="0" borderId="103" xfId="0" applyNumberFormat="1" applyFont="1" applyBorder="1" applyAlignment="1">
      <alignment horizontal="center" vertical="center" wrapText="1"/>
    </xf>
    <xf numFmtId="0" fontId="0" fillId="0" borderId="32" xfId="0" applyBorder="1"/>
    <xf numFmtId="0" fontId="9" fillId="0" borderId="71" xfId="0" applyFont="1" applyBorder="1" applyAlignment="1">
      <alignment horizontal="center" vertical="center" wrapText="1"/>
    </xf>
    <xf numFmtId="1" fontId="12" fillId="0" borderId="15" xfId="0" applyNumberFormat="1" applyFont="1" applyBorder="1" applyAlignment="1">
      <alignment horizontal="center" wrapText="1"/>
    </xf>
    <xf numFmtId="0" fontId="13" fillId="0" borderId="81" xfId="0" applyFont="1" applyBorder="1" applyAlignment="1">
      <alignment horizontal="center"/>
    </xf>
    <xf numFmtId="0" fontId="13" fillId="0" borderId="10" xfId="0" applyFont="1" applyBorder="1" applyAlignment="1">
      <alignment horizontal="left" vertical="center" wrapText="1"/>
    </xf>
    <xf numFmtId="0" fontId="0" fillId="0" borderId="7" xfId="0" applyBorder="1"/>
    <xf numFmtId="0" fontId="9" fillId="0" borderId="40" xfId="0" applyFont="1" applyBorder="1" applyAlignment="1">
      <alignment horizontal="center" vertical="center" wrapText="1"/>
    </xf>
    <xf numFmtId="0" fontId="0" fillId="0" borderId="103" xfId="0" applyBorder="1"/>
    <xf numFmtId="0" fontId="9" fillId="4" borderId="85" xfId="0" applyFont="1" applyFill="1" applyBorder="1" applyAlignment="1">
      <alignment horizontal="center" vertical="center" wrapText="1"/>
    </xf>
    <xf numFmtId="0" fontId="0" fillId="0" borderId="104" xfId="0" applyBorder="1"/>
    <xf numFmtId="0" fontId="8" fillId="0" borderId="73" xfId="0" applyFont="1" applyBorder="1" applyAlignment="1">
      <alignment horizontal="left" vertical="center" wrapText="1"/>
    </xf>
    <xf numFmtId="0" fontId="8" fillId="0" borderId="74" xfId="0" applyFont="1" applyBorder="1" applyAlignment="1">
      <alignment horizontal="left" vertical="center" wrapText="1"/>
    </xf>
    <xf numFmtId="0" fontId="9" fillId="0" borderId="76" xfId="0" applyFont="1" applyBorder="1" applyAlignment="1">
      <alignment horizontal="left" vertical="center" wrapText="1"/>
    </xf>
    <xf numFmtId="0" fontId="8" fillId="0" borderId="72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1" fillId="0" borderId="65" xfId="0" applyFont="1" applyBorder="1" applyAlignment="1">
      <alignment horizontal="center" wrapText="1"/>
    </xf>
    <xf numFmtId="0" fontId="11" fillId="0" borderId="30" xfId="0" applyFont="1" applyBorder="1" applyAlignment="1">
      <alignment horizontal="center" vertical="center" wrapText="1"/>
    </xf>
    <xf numFmtId="0" fontId="0" fillId="0" borderId="31" xfId="0" applyBorder="1"/>
    <xf numFmtId="0" fontId="9" fillId="0" borderId="30" xfId="0" applyFont="1" applyBorder="1" applyAlignment="1">
      <alignment horizontal="center" vertical="center" wrapText="1"/>
    </xf>
    <xf numFmtId="0" fontId="9" fillId="4" borderId="82" xfId="0" applyFont="1" applyFill="1" applyBorder="1" applyAlignment="1">
      <alignment horizontal="center" vertical="center" wrapText="1"/>
    </xf>
    <xf numFmtId="0" fontId="0" fillId="0" borderId="83" xfId="0" applyBorder="1"/>
    <xf numFmtId="0" fontId="0" fillId="0" borderId="102" xfId="0" applyBorder="1"/>
    <xf numFmtId="0" fontId="0" fillId="0" borderId="95" xfId="0" applyBorder="1"/>
    <xf numFmtId="0" fontId="0" fillId="0" borderId="78" xfId="0" applyBorder="1"/>
    <xf numFmtId="0" fontId="11" fillId="0" borderId="1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wrapText="1"/>
    </xf>
    <xf numFmtId="164" fontId="12" fillId="0" borderId="39" xfId="0" applyNumberFormat="1" applyFont="1" applyBorder="1" applyAlignment="1">
      <alignment horizontal="center" vertical="center"/>
    </xf>
    <xf numFmtId="164" fontId="12" fillId="0" borderId="48" xfId="0" applyNumberFormat="1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164" fontId="11" fillId="0" borderId="30" xfId="0" applyNumberFormat="1" applyFont="1" applyBorder="1" applyAlignment="1">
      <alignment horizontal="center" vertical="center"/>
    </xf>
    <xf numFmtId="164" fontId="12" fillId="0" borderId="41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164" fontId="11" fillId="0" borderId="42" xfId="0" applyNumberFormat="1" applyFont="1" applyBorder="1" applyAlignment="1">
      <alignment horizontal="center" vertical="center"/>
    </xf>
    <xf numFmtId="164" fontId="12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164" fontId="11" fillId="0" borderId="65" xfId="0" applyNumberFormat="1" applyFont="1" applyBorder="1" applyAlignment="1">
      <alignment horizontal="center" vertical="center"/>
    </xf>
    <xf numFmtId="164" fontId="11" fillId="0" borderId="42" xfId="0" applyNumberFormat="1" applyFont="1" applyBorder="1" applyAlignment="1">
      <alignment horizontal="center" vertical="center" wrapText="1"/>
    </xf>
    <xf numFmtId="164" fontId="0" fillId="0" borderId="18" xfId="0" applyNumberFormat="1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/>
            </a:pPr>
            <a:r>
              <a:rPr lang="en-US" sz="1000" b="1"/>
              <a:t>OVERALL AVERAGE ANALYSIS (TILL 2ND TERM)</a:t>
            </a:r>
          </a:p>
        </c:rich>
      </c:tx>
      <c:layout>
        <c:manualLayout>
          <c:xMode val="edge"/>
          <c:yMode val="edge"/>
          <c:x val="0.30116825719366258"/>
          <c:y val="1.7014155281871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899669799339614E-2"/>
          <c:y val="5.1495566208798027E-2"/>
          <c:w val="0.93225371022170611"/>
          <c:h val="0.74785965098959095"/>
        </c:manualLayout>
      </c:layout>
      <c:barChart>
        <c:barDir val="col"/>
        <c:grouping val="clustered"/>
        <c:varyColors val="0"/>
        <c:ser>
          <c:idx val="2"/>
          <c:order val="0"/>
          <c:tx>
            <c:v>INDIVIDUAL</c:v>
          </c:tx>
          <c:spPr>
            <a:ln>
              <a:prstDash val="solid"/>
            </a:ln>
          </c:spPr>
          <c:invertIfNegative val="0"/>
          <c:cat>
            <c:strRef>
              <c:f>'Science Template'!$V$10:$V$15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SCIENCE AVG</c:v>
                </c:pt>
                <c:pt idx="5">
                  <c:v>Computer App.</c:v>
                </c:pt>
              </c:strCache>
            </c:strRef>
          </c:cat>
          <c:val>
            <c:numRef>
              <c:f>'Science Template'!$Y$10:$Y$15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1"/>
          <c:tx>
            <c:v>CLASS</c:v>
          </c:tx>
          <c:spPr>
            <a:solidFill>
              <a:srgbClr val="002060"/>
            </a:solidFill>
            <a:ln>
              <a:prstDash val="solid"/>
            </a:ln>
          </c:spPr>
          <c:invertIfNegative val="0"/>
          <c:cat>
            <c:strRef>
              <c:f>'Science Template'!$V$10:$V$15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SCIENCE AVG</c:v>
                </c:pt>
                <c:pt idx="5">
                  <c:v>Computer App.</c:v>
                </c:pt>
              </c:strCache>
            </c:strRef>
          </c:cat>
          <c:val>
            <c:numRef>
              <c:f>'Science Template'!$Z$10:$Z$15</c:f>
              <c:numCache>
                <c:formatCode>0</c:formatCode>
                <c:ptCount val="6"/>
                <c:pt idx="0">
                  <c:v>68.276315789473685</c:v>
                </c:pt>
                <c:pt idx="1">
                  <c:v>63.458333333333336</c:v>
                </c:pt>
                <c:pt idx="2">
                  <c:v>62.135964912280706</c:v>
                </c:pt>
                <c:pt idx="3">
                  <c:v>59.535087719298247</c:v>
                </c:pt>
                <c:pt idx="4">
                  <c:v>65.311965811965806</c:v>
                </c:pt>
                <c:pt idx="5">
                  <c:v>78.186666666666667</c:v>
                </c:pt>
              </c:numCache>
            </c:numRef>
          </c:val>
        </c:ser>
        <c:ser>
          <c:idx val="4"/>
          <c:order val="2"/>
          <c:tx>
            <c:v>HIGHEST</c:v>
          </c:tx>
          <c:spPr>
            <a:ln>
              <a:prstDash val="solid"/>
            </a:ln>
          </c:spPr>
          <c:invertIfNegative val="0"/>
          <c:cat>
            <c:strRef>
              <c:f>'Science Template'!$V$10:$V$15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SCIENCE AVG</c:v>
                </c:pt>
                <c:pt idx="5">
                  <c:v>Computer App.</c:v>
                </c:pt>
              </c:strCache>
            </c:strRef>
          </c:cat>
          <c:val>
            <c:numRef>
              <c:f>'Science Template'!$AA$10:$AA$15</c:f>
              <c:numCache>
                <c:formatCode>0</c:formatCode>
                <c:ptCount val="6"/>
                <c:pt idx="0">
                  <c:v>92.5</c:v>
                </c:pt>
                <c:pt idx="1">
                  <c:v>88</c:v>
                </c:pt>
                <c:pt idx="2">
                  <c:v>94.5</c:v>
                </c:pt>
                <c:pt idx="3">
                  <c:v>99</c:v>
                </c:pt>
                <c:pt idx="4">
                  <c:v>91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74688"/>
        <c:axId val="288373512"/>
      </c:barChart>
      <c:catAx>
        <c:axId val="2883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88373512"/>
        <c:crosses val="autoZero"/>
        <c:auto val="1"/>
        <c:lblAlgn val="ctr"/>
        <c:lblOffset val="100"/>
        <c:noMultiLvlLbl val="0"/>
      </c:catAx>
      <c:valAx>
        <c:axId val="288373512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2883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884123750265551E-2"/>
          <c:y val="0.91568525218132368"/>
          <c:w val="0.94762119769994613"/>
          <c:h val="7.4872313258141365E-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INDIVIDUAL PERFORMANCE</a:t>
            </a:r>
          </a:p>
        </c:rich>
      </c:tx>
      <c:layout>
        <c:manualLayout>
          <c:xMode val="edge"/>
          <c:yMode val="edge"/>
          <c:x val="0.32314308578429052"/>
          <c:y val="3.0769230769230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025054584613561E-2"/>
          <c:y val="5.9164142943670513E-2"/>
          <c:w val="0.9148227111510685"/>
          <c:h val="0.69085342216838552"/>
        </c:manualLayout>
      </c:layout>
      <c:barChart>
        <c:barDir val="col"/>
        <c:grouping val="clustered"/>
        <c:varyColors val="0"/>
        <c:ser>
          <c:idx val="0"/>
          <c:order val="0"/>
          <c:tx>
            <c:v>MID TERM</c:v>
          </c:tx>
          <c:spPr>
            <a:ln>
              <a:prstDash val="solid"/>
            </a:ln>
          </c:spPr>
          <c:invertIfNegative val="0"/>
          <c:cat>
            <c:strRef>
              <c:f>('Science Template'!$A$12:$A$13,'Science Template'!$A$16:$A$17,'Science Template'!$A$21:$A$22)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SCIENCE AVG</c:v>
                </c:pt>
                <c:pt idx="5">
                  <c:v>Computer App./Economics App.</c:v>
                </c:pt>
              </c:strCache>
            </c:strRef>
          </c:cat>
          <c:val>
            <c:numRef>
              <c:f>('Science Template'!$F$12:$F$13,'Science Template'!$F$16:$F$17,'Science Template'!$F$21:$F$22)</c:f>
              <c:numCache>
                <c:formatCode>0</c:formatCode>
                <c:ptCount val="6"/>
                <c:pt idx="0" formatCode="0.0">
                  <c:v>0</c:v>
                </c:pt>
                <c:pt idx="1">
                  <c:v>0</c:v>
                </c:pt>
                <c:pt idx="2" formatCode="0.0">
                  <c:v>0</c:v>
                </c:pt>
                <c:pt idx="3">
                  <c:v>0</c:v>
                </c:pt>
                <c:pt idx="4" formatCode="0.0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PRE SELECTION</c:v>
          </c:tx>
          <c:spPr>
            <a:ln>
              <a:prstDash val="solid"/>
            </a:ln>
          </c:spPr>
          <c:invertIfNegative val="0"/>
          <c:cat>
            <c:strRef>
              <c:f>('Science Template'!$A$12:$A$13,'Science Template'!$A$16:$A$17,'Science Template'!$A$21:$A$22)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SCIENCE AVG</c:v>
                </c:pt>
                <c:pt idx="5">
                  <c:v>Computer App./Economics App.</c:v>
                </c:pt>
              </c:strCache>
            </c:strRef>
          </c:cat>
          <c:val>
            <c:numRef>
              <c:f>('Science Template'!$J$12:$J$13,'Science Template'!$J$16:$J$17,'Science Template'!$J$21:$J$22)</c:f>
              <c:numCache>
                <c:formatCode>0</c:formatCode>
                <c:ptCount val="6"/>
                <c:pt idx="0" formatCode="0.0">
                  <c:v>0</c:v>
                </c:pt>
                <c:pt idx="1">
                  <c:v>0</c:v>
                </c:pt>
                <c:pt idx="2" formatCode="0.0">
                  <c:v>0</c:v>
                </c:pt>
                <c:pt idx="3">
                  <c:v>0</c:v>
                </c:pt>
                <c:pt idx="4" formatCode="0.0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73904"/>
        <c:axId val="288373120"/>
      </c:barChart>
      <c:catAx>
        <c:axId val="28837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373120"/>
        <c:crosses val="autoZero"/>
        <c:auto val="1"/>
        <c:lblAlgn val="ctr"/>
        <c:lblOffset val="100"/>
        <c:noMultiLvlLbl val="0"/>
      </c:catAx>
      <c:valAx>
        <c:axId val="288373120"/>
        <c:scaling>
          <c:orientation val="minMax"/>
          <c:max val="100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288373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37972119858919"/>
          <c:y val="0.89679890975166565"/>
          <c:w val="0.57873897193214707"/>
          <c:h val="9.5508782556026656E-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r>
              <a:rPr lang="en-US" sz="800" b="1">
                <a:latin typeface="Arial" pitchFamily="34" charset="0"/>
                <a:cs typeface="Arial" pitchFamily="34" charset="0"/>
              </a:rPr>
              <a:t>OVERALL AVERAGE ANALYSIS (TILL 2ND TERM)</a:t>
            </a:r>
          </a:p>
        </c:rich>
      </c:tx>
      <c:layout>
        <c:manualLayout>
          <c:xMode val="edge"/>
          <c:yMode val="edge"/>
          <c:x val="0.13964000238606539"/>
          <c:y val="1.69971671388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88010021474591"/>
          <c:y val="3.8328834957953202E-2"/>
          <c:w val="0.89039071820567883"/>
          <c:h val="0.77417414127581874"/>
        </c:manualLayout>
      </c:layout>
      <c:barChart>
        <c:barDir val="col"/>
        <c:grouping val="clustered"/>
        <c:varyColors val="0"/>
        <c:ser>
          <c:idx val="3"/>
          <c:order val="0"/>
          <c:tx>
            <c:v>INDIVIDUAL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prstDash val="solid"/>
            </a:ln>
          </c:spPr>
          <c:invertIfNegative val="0"/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1"/>
          <c:tx>
            <c:v>CLASS</c:v>
          </c:tx>
          <c:spPr>
            <a:solidFill>
              <a:schemeClr val="bg1">
                <a:lumMod val="65000"/>
              </a:schemeClr>
            </a:solidFill>
            <a:ln>
              <a:prstDash val="solid"/>
            </a:ln>
          </c:spPr>
          <c:invertIfNegative val="0"/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2"/>
          <c:tx>
            <c:v>HIGHEST</c:v>
          </c:tx>
          <c:spPr>
            <a:solidFill>
              <a:srgbClr val="002060"/>
            </a:solidFill>
            <a:ln>
              <a:prstDash val="solid"/>
            </a:ln>
          </c:spPr>
          <c:invertIfNegative val="0"/>
          <c:val>
            <c:numRef>
              <c:f>(#REF!,#REF!)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75472"/>
        <c:axId val="288375864"/>
      </c:barChart>
      <c:catAx>
        <c:axId val="28837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88375864"/>
        <c:crosses val="autoZero"/>
        <c:auto val="1"/>
        <c:lblAlgn val="ctr"/>
        <c:lblOffset val="100"/>
        <c:noMultiLvlLbl val="0"/>
      </c:catAx>
      <c:valAx>
        <c:axId val="288375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8837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92689879770694383"/>
          <c:w val="0.98957917760279968"/>
          <c:h val="5.5564668999708793E-2"/>
        </c:manualLayout>
      </c:layout>
      <c:overlay val="0"/>
      <c:txPr>
        <a:bodyPr/>
        <a:lstStyle/>
        <a:p>
          <a:pPr>
            <a:defRPr sz="8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INDIVIDUAL PERFORMANCE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1659311816792"/>
          <c:y val="6.0870285951098217E-2"/>
          <c:w val="0.88501220242206557"/>
          <c:h val="0.72962578367660491"/>
        </c:manualLayout>
      </c:layout>
      <c:barChart>
        <c:barDir val="col"/>
        <c:grouping val="clustered"/>
        <c:varyColors val="0"/>
        <c:ser>
          <c:idx val="6"/>
          <c:order val="0"/>
          <c:tx>
            <c:v>MID TERM</c:v>
          </c:tx>
          <c:spPr>
            <a:ln>
              <a:prstDash val="solid"/>
            </a:ln>
          </c:spPr>
          <c:invertIfNegative val="0"/>
          <c:cat>
            <c:strRef>
              <c:f>('Commerce Template'!$A$12:$A$13,'Commerce Template'!$A$16:$A$19)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Commercial Studies</c:v>
                </c:pt>
                <c:pt idx="5">
                  <c:v>Economics App/Computer App</c:v>
                </c:pt>
              </c:strCache>
            </c:strRef>
          </c:cat>
          <c:val>
            <c:numRef>
              <c:f>('Commerce Template'!$F$12:$F$13,'Commerce Template'!$F$16:$F$19)</c:f>
              <c:numCache>
                <c:formatCode>0</c:formatCode>
                <c:ptCount val="6"/>
                <c:pt idx="0">
                  <c:v>71.5</c:v>
                </c:pt>
                <c:pt idx="1">
                  <c:v>83</c:v>
                </c:pt>
                <c:pt idx="2">
                  <c:v>66</c:v>
                </c:pt>
                <c:pt idx="3">
                  <c:v>61</c:v>
                </c:pt>
                <c:pt idx="4">
                  <c:v>83</c:v>
                </c:pt>
                <c:pt idx="5">
                  <c:v>80</c:v>
                </c:pt>
              </c:numCache>
            </c:numRef>
          </c:val>
        </c:ser>
        <c:ser>
          <c:idx val="7"/>
          <c:order val="1"/>
          <c:tx>
            <c:v>PRE SELECTION</c:v>
          </c:tx>
          <c:spPr>
            <a:ln>
              <a:prstDash val="solid"/>
            </a:ln>
          </c:spPr>
          <c:invertIfNegative val="0"/>
          <c:cat>
            <c:strRef>
              <c:f>('Commerce Template'!$A$12:$A$13,'Commerce Template'!$A$16:$A$19)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 AVG</c:v>
                </c:pt>
                <c:pt idx="3">
                  <c:v>Mathematics</c:v>
                </c:pt>
                <c:pt idx="4">
                  <c:v>Commercial Studies</c:v>
                </c:pt>
                <c:pt idx="5">
                  <c:v>Economics App/Computer App</c:v>
                </c:pt>
              </c:strCache>
            </c:strRef>
          </c:cat>
          <c:val>
            <c:numRef>
              <c:f>('Commerce Template'!$J$12:$J$13,'Commerce Template'!$J$16:$J$19)</c:f>
              <c:numCache>
                <c:formatCode>0</c:formatCode>
                <c:ptCount val="6"/>
                <c:pt idx="0">
                  <c:v>87</c:v>
                </c:pt>
                <c:pt idx="1">
                  <c:v>81</c:v>
                </c:pt>
                <c:pt idx="2">
                  <c:v>82</c:v>
                </c:pt>
                <c:pt idx="3">
                  <c:v>69</c:v>
                </c:pt>
                <c:pt idx="4">
                  <c:v>75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64296"/>
        <c:axId val="289867824"/>
      </c:barChart>
      <c:catAx>
        <c:axId val="28986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289867824"/>
        <c:crosses val="autoZero"/>
        <c:auto val="1"/>
        <c:lblAlgn val="ctr"/>
        <c:lblOffset val="100"/>
        <c:noMultiLvlLbl val="0"/>
      </c:catAx>
      <c:valAx>
        <c:axId val="28986782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89864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04535617258366E-3"/>
          <c:y val="0.92455340462354862"/>
          <c:w val="0.98910669061104206"/>
          <c:h val="5.91896755263670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INDIVIDUAL PERFORMANCE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33981481481482"/>
          <c:y val="0.21212268518518518"/>
          <c:w val="0.72052499999999997"/>
          <c:h val="0.4073504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'Commerce Template'!$Y$10</c:f>
              <c:strCache>
                <c:ptCount val="1"/>
                <c:pt idx="0">
                  <c:v>72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'Commerce Template'!$V$10:$V$15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</c:v>
                </c:pt>
                <c:pt idx="3">
                  <c:v>Mathematics</c:v>
                </c:pt>
                <c:pt idx="4">
                  <c:v>Commercial Studies</c:v>
                </c:pt>
                <c:pt idx="5">
                  <c:v>Economics Application/Computer App</c:v>
                </c:pt>
              </c:strCache>
            </c:strRef>
          </c:cat>
          <c:val>
            <c:numRef>
              <c:f>'Commerce Template'!$Y$11:$Y$15</c:f>
              <c:numCache>
                <c:formatCode>0</c:formatCode>
                <c:ptCount val="5"/>
                <c:pt idx="0">
                  <c:v>83</c:v>
                </c:pt>
                <c:pt idx="1">
                  <c:v>66</c:v>
                </c:pt>
                <c:pt idx="2">
                  <c:v>61</c:v>
                </c:pt>
                <c:pt idx="3">
                  <c:v>83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'Commerce Template'!$Z$10</c:f>
              <c:strCache>
                <c:ptCount val="1"/>
                <c:pt idx="0">
                  <c:v>87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'Commerce Template'!$V$10:$V$15</c:f>
              <c:strCache>
                <c:ptCount val="6"/>
                <c:pt idx="0">
                  <c:v>ENG AVG</c:v>
                </c:pt>
                <c:pt idx="1">
                  <c:v>2nd Lang (B/H)</c:v>
                </c:pt>
                <c:pt idx="2">
                  <c:v>Social Studies</c:v>
                </c:pt>
                <c:pt idx="3">
                  <c:v>Mathematics</c:v>
                </c:pt>
                <c:pt idx="4">
                  <c:v>Commercial Studies</c:v>
                </c:pt>
                <c:pt idx="5">
                  <c:v>Economics Application/Computer App</c:v>
                </c:pt>
              </c:strCache>
            </c:strRef>
          </c:cat>
          <c:val>
            <c:numRef>
              <c:f>'Commerce Template'!$Z$11:$Z$15</c:f>
              <c:numCache>
                <c:formatCode>0</c:formatCode>
                <c:ptCount val="5"/>
                <c:pt idx="0">
                  <c:v>81</c:v>
                </c:pt>
                <c:pt idx="1">
                  <c:v>82</c:v>
                </c:pt>
                <c:pt idx="2">
                  <c:v>69</c:v>
                </c:pt>
                <c:pt idx="3">
                  <c:v>75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66648"/>
        <c:axId val="289869784"/>
      </c:barChart>
      <c:catAx>
        <c:axId val="28986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Subjects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89869784"/>
        <c:crosses val="autoZero"/>
        <c:auto val="0"/>
        <c:lblAlgn val="ctr"/>
        <c:lblOffset val="100"/>
        <c:noMultiLvlLbl val="0"/>
      </c:catAx>
      <c:valAx>
        <c:axId val="289869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Marks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8986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22</xdr:row>
      <xdr:rowOff>25400</xdr:rowOff>
    </xdr:from>
    <xdr:to>
      <xdr:col>17</xdr:col>
      <xdr:colOff>628650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</xdr:colOff>
      <xdr:row>17</xdr:row>
      <xdr:rowOff>25400</xdr:rowOff>
    </xdr:from>
    <xdr:to>
      <xdr:col>17</xdr:col>
      <xdr:colOff>622300</xdr:colOff>
      <xdr:row>21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19</xdr:row>
      <xdr:rowOff>19050</xdr:rowOff>
    </xdr:from>
    <xdr:to>
      <xdr:col>17</xdr:col>
      <xdr:colOff>711200</xdr:colOff>
      <xdr:row>27</xdr:row>
      <xdr:rowOff>228600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</xdr:colOff>
      <xdr:row>19</xdr:row>
      <xdr:rowOff>28575</xdr:rowOff>
    </xdr:from>
    <xdr:to>
      <xdr:col>13</xdr:col>
      <xdr:colOff>1562100</xdr:colOff>
      <xdr:row>27</xdr:row>
      <xdr:rowOff>228600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44450</xdr:colOff>
      <xdr:row>19</xdr:row>
      <xdr:rowOff>50800</xdr:rowOff>
    </xdr:from>
    <xdr:ext cx="4320000" cy="216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J122"/>
  <sheetViews>
    <sheetView workbookViewId="0">
      <pane ySplit="2" topLeftCell="A3" activePane="bottomLeft" state="frozen"/>
      <selection pane="bottomLeft" activeCell="AA2" sqref="AA1:AA1048576"/>
    </sheetView>
  </sheetViews>
  <sheetFormatPr defaultRowHeight="14.5" x14ac:dyDescent="0.35"/>
  <cols>
    <col min="1" max="1" width="3.25" style="180" bestFit="1" customWidth="1"/>
    <col min="2" max="2" width="22.75" style="180" bestFit="1" customWidth="1"/>
    <col min="3" max="3" width="12.83203125" style="180" customWidth="1"/>
    <col min="4" max="5" width="11.4140625" style="180" customWidth="1"/>
    <col min="6" max="6" width="5.25" style="8" bestFit="1" customWidth="1"/>
    <col min="7" max="14" width="3.08203125" style="180" bestFit="1" customWidth="1"/>
    <col min="15" max="18" width="3.08203125" style="180" customWidth="1"/>
    <col min="19" max="19" width="3.08203125" style="180" bestFit="1" customWidth="1"/>
    <col min="20" max="20" width="3.5" style="180" customWidth="1"/>
    <col min="21" max="28" width="3.08203125" style="180" bestFit="1" customWidth="1"/>
    <col min="29" max="33" width="3.08203125" style="180" customWidth="1"/>
    <col min="34" max="34" width="3.08203125" style="42" customWidth="1"/>
    <col min="35" max="35" width="4.25" style="180" bestFit="1" customWidth="1"/>
    <col min="36" max="37" width="4.33203125" style="180" bestFit="1" customWidth="1"/>
    <col min="38" max="38" width="3.58203125" style="180" bestFit="1" customWidth="1"/>
    <col min="39" max="39" width="7.33203125" style="180" bestFit="1" customWidth="1"/>
    <col min="40" max="40" width="4.58203125" style="180" bestFit="1" customWidth="1"/>
    <col min="41" max="42" width="4.33203125" style="180" bestFit="1" customWidth="1"/>
    <col min="43" max="43" width="4.25" style="180" bestFit="1" customWidth="1"/>
    <col min="44" max="44" width="3.83203125" style="180" bestFit="1" customWidth="1"/>
    <col min="45" max="45" width="4.08203125" style="180" bestFit="1" customWidth="1"/>
    <col min="46" max="46" width="3.83203125" style="180" bestFit="1" customWidth="1"/>
    <col min="47" max="47" width="4.08203125" style="180" bestFit="1" customWidth="1"/>
    <col min="48" max="49" width="3.58203125" style="180" customWidth="1"/>
    <col min="50" max="50" width="3.83203125" style="180" bestFit="1" customWidth="1"/>
    <col min="51" max="51" width="3.25" style="180" customWidth="1"/>
    <col min="52" max="52" width="3.83203125" style="180" bestFit="1" customWidth="1"/>
    <col min="53" max="53" width="5.25" style="180" bestFit="1" customWidth="1"/>
    <col min="54" max="58" width="3.08203125" style="180" bestFit="1" customWidth="1"/>
    <col min="59" max="60" width="5.5" style="175" bestFit="1" customWidth="1"/>
    <col min="61" max="61" width="6.58203125" style="175" bestFit="1" customWidth="1"/>
    <col min="62" max="62" width="87.25" style="180" bestFit="1" customWidth="1"/>
  </cols>
  <sheetData>
    <row r="1" spans="1:62" ht="23.5" customHeight="1" x14ac:dyDescent="0.55000000000000004">
      <c r="A1" s="196"/>
      <c r="B1" s="189"/>
      <c r="C1" s="189"/>
      <c r="D1" s="189"/>
      <c r="E1" s="189"/>
      <c r="F1" s="190"/>
      <c r="G1" s="197" t="s">
        <v>0</v>
      </c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T1" s="179"/>
      <c r="U1" s="197" t="s">
        <v>1</v>
      </c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  <c r="AH1" s="39"/>
      <c r="AI1" s="197" t="s">
        <v>2</v>
      </c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90"/>
      <c r="AY1" s="179"/>
      <c r="AZ1" s="129"/>
      <c r="BA1" s="129"/>
      <c r="BB1" s="188" t="s">
        <v>3</v>
      </c>
      <c r="BC1" s="189"/>
      <c r="BD1" s="189"/>
      <c r="BE1" s="189"/>
      <c r="BF1" s="189"/>
      <c r="BG1" s="189"/>
      <c r="BH1" s="190"/>
      <c r="BI1" s="7"/>
      <c r="BJ1" s="5"/>
    </row>
    <row r="2" spans="1:62" ht="159" customHeight="1" x14ac:dyDescent="0.35">
      <c r="A2" s="6" t="s">
        <v>4</v>
      </c>
      <c r="B2" s="6" t="s">
        <v>5</v>
      </c>
      <c r="C2" s="6" t="s">
        <v>271</v>
      </c>
      <c r="D2" s="6" t="s">
        <v>272</v>
      </c>
      <c r="E2" s="6" t="s">
        <v>273</v>
      </c>
      <c r="F2" s="9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3"/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  <c r="AA2" s="6" t="s">
        <v>13</v>
      </c>
      <c r="AB2" s="6" t="s">
        <v>14</v>
      </c>
      <c r="AC2" s="6" t="s">
        <v>15</v>
      </c>
      <c r="AD2" s="6" t="s">
        <v>16</v>
      </c>
      <c r="AE2" s="6" t="s">
        <v>17</v>
      </c>
      <c r="AF2" s="6" t="s">
        <v>18</v>
      </c>
      <c r="AG2" s="6" t="s">
        <v>19</v>
      </c>
      <c r="AH2" s="40"/>
      <c r="AI2" s="37" t="s">
        <v>7</v>
      </c>
      <c r="AJ2" s="6" t="s">
        <v>8</v>
      </c>
      <c r="AK2" s="65" t="s">
        <v>20</v>
      </c>
      <c r="AL2" s="6" t="s">
        <v>21</v>
      </c>
      <c r="AM2" s="6" t="s">
        <v>22</v>
      </c>
      <c r="AN2" s="6" t="s">
        <v>11</v>
      </c>
      <c r="AO2" s="6" t="s">
        <v>12</v>
      </c>
      <c r="AP2" s="65" t="s">
        <v>23</v>
      </c>
      <c r="AQ2" s="6" t="s">
        <v>13</v>
      </c>
      <c r="AR2" s="6" t="s">
        <v>14</v>
      </c>
      <c r="AS2" s="6" t="s">
        <v>15</v>
      </c>
      <c r="AT2" s="6" t="s">
        <v>16</v>
      </c>
      <c r="AU2" s="65" t="s">
        <v>24</v>
      </c>
      <c r="AV2" s="6" t="s">
        <v>17</v>
      </c>
      <c r="AW2" s="6" t="s">
        <v>25</v>
      </c>
      <c r="AX2" s="6" t="s">
        <v>26</v>
      </c>
      <c r="AY2" s="3"/>
      <c r="AZ2" s="65" t="s">
        <v>27</v>
      </c>
      <c r="BA2" s="65" t="s">
        <v>28</v>
      </c>
      <c r="BB2" s="173" t="s">
        <v>29</v>
      </c>
      <c r="BC2" s="173" t="s">
        <v>30</v>
      </c>
      <c r="BD2" s="173" t="s">
        <v>31</v>
      </c>
      <c r="BE2" s="173" t="s">
        <v>32</v>
      </c>
      <c r="BF2" s="173" t="s">
        <v>33</v>
      </c>
      <c r="BG2" s="174" t="s">
        <v>34</v>
      </c>
      <c r="BH2" s="174" t="s">
        <v>35</v>
      </c>
      <c r="BI2" s="4" t="s">
        <v>36</v>
      </c>
      <c r="BJ2" s="6" t="s">
        <v>37</v>
      </c>
    </row>
    <row r="3" spans="1:62" x14ac:dyDescent="0.35">
      <c r="A3" s="11">
        <v>1</v>
      </c>
      <c r="B3" s="55" t="s">
        <v>38</v>
      </c>
      <c r="C3" s="55" t="s">
        <v>259</v>
      </c>
      <c r="D3" s="55" t="s">
        <v>275</v>
      </c>
      <c r="E3" s="55" t="s">
        <v>276</v>
      </c>
      <c r="F3" s="10" t="s">
        <v>39</v>
      </c>
      <c r="G3" s="56">
        <v>15</v>
      </c>
      <c r="H3" s="56">
        <v>20</v>
      </c>
      <c r="I3" s="56">
        <v>0</v>
      </c>
      <c r="J3" s="56">
        <v>15</v>
      </c>
      <c r="K3" s="56">
        <v>15</v>
      </c>
      <c r="L3" s="56">
        <v>10</v>
      </c>
      <c r="M3" s="56">
        <v>19</v>
      </c>
      <c r="N3" s="56">
        <v>0</v>
      </c>
      <c r="O3" s="56">
        <v>0</v>
      </c>
      <c r="P3" s="56">
        <v>0</v>
      </c>
      <c r="Q3" s="56">
        <v>14</v>
      </c>
      <c r="R3" s="56">
        <v>18</v>
      </c>
      <c r="S3" s="56">
        <v>0</v>
      </c>
      <c r="T3" s="42"/>
      <c r="U3" s="56">
        <v>47</v>
      </c>
      <c r="V3" s="56">
        <v>61</v>
      </c>
      <c r="W3" s="56">
        <v>0</v>
      </c>
      <c r="X3" s="56">
        <v>68</v>
      </c>
      <c r="Y3" s="56">
        <v>50</v>
      </c>
      <c r="Z3" s="56">
        <v>57</v>
      </c>
      <c r="AA3" s="56">
        <v>42</v>
      </c>
      <c r="AB3" s="56">
        <v>0</v>
      </c>
      <c r="AC3" s="56">
        <v>0</v>
      </c>
      <c r="AD3" s="56">
        <v>0</v>
      </c>
      <c r="AE3" s="56">
        <v>69</v>
      </c>
      <c r="AF3" s="56">
        <v>62</v>
      </c>
      <c r="AG3" s="56">
        <v>0</v>
      </c>
      <c r="AH3" s="41"/>
      <c r="AI3" s="38">
        <f t="shared" ref="AI3:AI40" si="0">U3+G3</f>
        <v>62</v>
      </c>
      <c r="AJ3" s="38">
        <f t="shared" ref="AJ3:AJ40" si="1">V3+H3</f>
        <v>81</v>
      </c>
      <c r="AK3" s="38">
        <f t="shared" ref="AK3:AK40" si="2">(AI3+AJ3)/2</f>
        <v>71.5</v>
      </c>
      <c r="AL3" s="38">
        <f t="shared" ref="AL3:AL40" si="3">W3+I3</f>
        <v>0</v>
      </c>
      <c r="AM3" s="38">
        <f t="shared" ref="AM3:AM40" si="4">X3+J3</f>
        <v>83</v>
      </c>
      <c r="AN3" s="38">
        <f t="shared" ref="AN3:AN40" si="5">Y3+K3</f>
        <v>65</v>
      </c>
      <c r="AO3" s="38">
        <f t="shared" ref="AO3:AO40" si="6">Z3+L3</f>
        <v>67</v>
      </c>
      <c r="AP3" s="38">
        <f t="shared" ref="AP3:AP40" si="7">(AO3+AN3)/2</f>
        <v>66</v>
      </c>
      <c r="AQ3" s="38">
        <f t="shared" ref="AQ3:AQ40" si="8">AA3+M3</f>
        <v>61</v>
      </c>
      <c r="AR3" s="38">
        <f t="shared" ref="AR3:AR40" si="9">AB3+N3</f>
        <v>0</v>
      </c>
      <c r="AS3" s="38">
        <f t="shared" ref="AS3:AS40" si="10">AC3+O3</f>
        <v>0</v>
      </c>
      <c r="AT3" s="38">
        <f t="shared" ref="AT3:AT40" si="11">AD3+P3</f>
        <v>0</v>
      </c>
      <c r="AU3" s="38">
        <f t="shared" ref="AU3:AU40" si="12">(AT3+AS3+AR3)/3</f>
        <v>0</v>
      </c>
      <c r="AV3" s="38">
        <f t="shared" ref="AV3:AV40" si="13">AE3+Q3</f>
        <v>83</v>
      </c>
      <c r="AW3" s="38">
        <f t="shared" ref="AW3:AW40" si="14">AF3+R3</f>
        <v>80</v>
      </c>
      <c r="AX3" s="38">
        <f t="shared" ref="AX3:AX40" si="15">AG3+S3</f>
        <v>0</v>
      </c>
      <c r="AY3" s="42"/>
      <c r="AZ3" s="64">
        <f t="shared" ref="AZ3:AZ40" si="16">AK3+AL3+AM3+AP3+AQ3+AU3+AV3+AW3+AX3</f>
        <v>444.5</v>
      </c>
      <c r="BA3" s="172">
        <f t="shared" ref="BA3:BA40" si="17">(AZ3/600)*100</f>
        <v>74.083333333333329</v>
      </c>
      <c r="BB3" s="56" t="s">
        <v>40</v>
      </c>
      <c r="BC3" s="56" t="s">
        <v>41</v>
      </c>
      <c r="BD3" s="56" t="s">
        <v>42</v>
      </c>
      <c r="BE3" s="56" t="s">
        <v>42</v>
      </c>
      <c r="BF3" s="56" t="s">
        <v>40</v>
      </c>
      <c r="BG3" s="56" t="s">
        <v>42</v>
      </c>
      <c r="BH3" s="56" t="s">
        <v>41</v>
      </c>
      <c r="BI3" s="56" t="s">
        <v>43</v>
      </c>
      <c r="BJ3" s="56" t="s">
        <v>44</v>
      </c>
    </row>
    <row r="4" spans="1:62" x14ac:dyDescent="0.35">
      <c r="A4" s="1">
        <v>2</v>
      </c>
      <c r="B4" s="56" t="s">
        <v>45</v>
      </c>
      <c r="C4" s="55" t="s">
        <v>259</v>
      </c>
      <c r="D4" s="56" t="s">
        <v>274</v>
      </c>
      <c r="E4" s="55" t="s">
        <v>276</v>
      </c>
      <c r="F4" s="10" t="s">
        <v>39</v>
      </c>
      <c r="G4" s="56">
        <v>11</v>
      </c>
      <c r="H4" s="56">
        <v>11</v>
      </c>
      <c r="I4" s="56">
        <v>15</v>
      </c>
      <c r="J4" s="56">
        <v>0</v>
      </c>
      <c r="K4" s="56">
        <v>9</v>
      </c>
      <c r="L4" s="56">
        <v>7</v>
      </c>
      <c r="M4" s="56">
        <v>11</v>
      </c>
      <c r="N4" s="56">
        <v>0</v>
      </c>
      <c r="O4" s="56">
        <v>0</v>
      </c>
      <c r="P4" s="56">
        <v>0</v>
      </c>
      <c r="Q4" s="56">
        <v>13</v>
      </c>
      <c r="R4" s="56">
        <v>13</v>
      </c>
      <c r="S4" s="56">
        <v>0</v>
      </c>
      <c r="T4" s="42"/>
      <c r="U4" s="56">
        <v>30</v>
      </c>
      <c r="V4" s="56">
        <v>62</v>
      </c>
      <c r="W4" s="56">
        <v>42</v>
      </c>
      <c r="X4" s="56">
        <v>0</v>
      </c>
      <c r="Y4" s="56">
        <v>16</v>
      </c>
      <c r="Z4" s="56">
        <v>19</v>
      </c>
      <c r="AA4" s="56">
        <v>13</v>
      </c>
      <c r="AB4" s="56">
        <v>0</v>
      </c>
      <c r="AC4" s="56">
        <v>0</v>
      </c>
      <c r="AD4" s="56">
        <v>0</v>
      </c>
      <c r="AE4" s="56">
        <v>35</v>
      </c>
      <c r="AF4" s="56">
        <v>27</v>
      </c>
      <c r="AG4" s="56">
        <v>0</v>
      </c>
      <c r="AI4" s="38">
        <f t="shared" si="0"/>
        <v>41</v>
      </c>
      <c r="AJ4" s="38">
        <f t="shared" si="1"/>
        <v>73</v>
      </c>
      <c r="AK4" s="38">
        <f t="shared" si="2"/>
        <v>57</v>
      </c>
      <c r="AL4" s="38">
        <f t="shared" si="3"/>
        <v>57</v>
      </c>
      <c r="AM4" s="38">
        <f t="shared" si="4"/>
        <v>0</v>
      </c>
      <c r="AN4" s="38">
        <f t="shared" si="5"/>
        <v>25</v>
      </c>
      <c r="AO4" s="38">
        <f t="shared" si="6"/>
        <v>26</v>
      </c>
      <c r="AP4" s="38">
        <f t="shared" si="7"/>
        <v>25.5</v>
      </c>
      <c r="AQ4" s="38">
        <f t="shared" si="8"/>
        <v>24</v>
      </c>
      <c r="AR4" s="38">
        <f t="shared" si="9"/>
        <v>0</v>
      </c>
      <c r="AS4" s="38">
        <f t="shared" si="10"/>
        <v>0</v>
      </c>
      <c r="AT4" s="38">
        <f t="shared" si="11"/>
        <v>0</v>
      </c>
      <c r="AU4" s="38">
        <f t="shared" si="12"/>
        <v>0</v>
      </c>
      <c r="AV4" s="38">
        <f t="shared" si="13"/>
        <v>48</v>
      </c>
      <c r="AW4" s="38">
        <f t="shared" si="14"/>
        <v>40</v>
      </c>
      <c r="AX4" s="38">
        <f t="shared" si="15"/>
        <v>0</v>
      </c>
      <c r="AY4" s="42"/>
      <c r="AZ4" s="64">
        <f t="shared" si="16"/>
        <v>251.5</v>
      </c>
      <c r="BA4" s="172">
        <f t="shared" si="17"/>
        <v>41.916666666666671</v>
      </c>
      <c r="BB4" s="56" t="s">
        <v>42</v>
      </c>
      <c r="BC4" s="56" t="s">
        <v>42</v>
      </c>
      <c r="BD4" s="56" t="s">
        <v>40</v>
      </c>
      <c r="BE4" s="56" t="s">
        <v>41</v>
      </c>
      <c r="BF4" s="56" t="s">
        <v>40</v>
      </c>
      <c r="BG4" s="56" t="s">
        <v>42</v>
      </c>
      <c r="BH4" s="56" t="s">
        <v>40</v>
      </c>
      <c r="BI4" s="56" t="s">
        <v>46</v>
      </c>
      <c r="BJ4" s="56" t="s">
        <v>47</v>
      </c>
    </row>
    <row r="5" spans="1:62" x14ac:dyDescent="0.35">
      <c r="A5" s="1">
        <v>3</v>
      </c>
      <c r="B5" s="55" t="s">
        <v>48</v>
      </c>
      <c r="C5" s="55" t="s">
        <v>224</v>
      </c>
      <c r="D5" s="55" t="s">
        <v>275</v>
      </c>
      <c r="E5" s="55" t="s">
        <v>277</v>
      </c>
      <c r="F5" s="10" t="s">
        <v>39</v>
      </c>
      <c r="G5" s="56">
        <v>17</v>
      </c>
      <c r="H5" s="56">
        <v>20</v>
      </c>
      <c r="I5" s="56">
        <v>0</v>
      </c>
      <c r="J5" s="56">
        <v>19</v>
      </c>
      <c r="K5" s="56">
        <v>20</v>
      </c>
      <c r="L5" s="56">
        <v>18</v>
      </c>
      <c r="M5" s="56">
        <v>20</v>
      </c>
      <c r="N5" s="56">
        <v>19</v>
      </c>
      <c r="O5" s="56">
        <v>18</v>
      </c>
      <c r="P5" s="56">
        <v>19</v>
      </c>
      <c r="Q5" s="56">
        <v>0</v>
      </c>
      <c r="R5" s="56">
        <v>0</v>
      </c>
      <c r="S5" s="56">
        <v>16</v>
      </c>
      <c r="T5" s="42"/>
      <c r="U5" s="56">
        <v>46</v>
      </c>
      <c r="V5" s="56">
        <v>72</v>
      </c>
      <c r="W5" s="56">
        <v>0</v>
      </c>
      <c r="X5" s="56">
        <v>74</v>
      </c>
      <c r="Y5" s="56">
        <v>75</v>
      </c>
      <c r="Z5" s="56">
        <v>76</v>
      </c>
      <c r="AA5" s="56">
        <v>68</v>
      </c>
      <c r="AB5" s="56">
        <v>59</v>
      </c>
      <c r="AC5" s="56">
        <v>69</v>
      </c>
      <c r="AD5" s="56">
        <v>70</v>
      </c>
      <c r="AE5" s="56">
        <v>0</v>
      </c>
      <c r="AF5" s="56">
        <v>0</v>
      </c>
      <c r="AG5" s="56">
        <v>66</v>
      </c>
      <c r="AI5" s="38">
        <f t="shared" si="0"/>
        <v>63</v>
      </c>
      <c r="AJ5" s="38">
        <f t="shared" si="1"/>
        <v>92</v>
      </c>
      <c r="AK5" s="38">
        <f t="shared" si="2"/>
        <v>77.5</v>
      </c>
      <c r="AL5" s="38">
        <f t="shared" si="3"/>
        <v>0</v>
      </c>
      <c r="AM5" s="38">
        <f t="shared" si="4"/>
        <v>93</v>
      </c>
      <c r="AN5" s="38">
        <f t="shared" si="5"/>
        <v>95</v>
      </c>
      <c r="AO5" s="38">
        <f t="shared" si="6"/>
        <v>94</v>
      </c>
      <c r="AP5" s="38">
        <f t="shared" si="7"/>
        <v>94.5</v>
      </c>
      <c r="AQ5" s="38">
        <f t="shared" si="8"/>
        <v>88</v>
      </c>
      <c r="AR5" s="38">
        <f t="shared" si="9"/>
        <v>78</v>
      </c>
      <c r="AS5" s="38">
        <f t="shared" si="10"/>
        <v>87</v>
      </c>
      <c r="AT5" s="38">
        <f t="shared" si="11"/>
        <v>89</v>
      </c>
      <c r="AU5" s="38">
        <f t="shared" si="12"/>
        <v>84.666666666666671</v>
      </c>
      <c r="AV5" s="38">
        <f t="shared" si="13"/>
        <v>0</v>
      </c>
      <c r="AW5" s="38">
        <f t="shared" si="14"/>
        <v>0</v>
      </c>
      <c r="AX5" s="38">
        <f t="shared" si="15"/>
        <v>82</v>
      </c>
      <c r="AY5" s="42"/>
      <c r="AZ5" s="64">
        <f t="shared" si="16"/>
        <v>519.66666666666674</v>
      </c>
      <c r="BA5" s="172">
        <f t="shared" si="17"/>
        <v>86.611111111111128</v>
      </c>
      <c r="BB5" s="56" t="s">
        <v>42</v>
      </c>
      <c r="BC5" s="56" t="s">
        <v>40</v>
      </c>
      <c r="BD5" s="56" t="s">
        <v>42</v>
      </c>
      <c r="BE5" s="56" t="s">
        <v>42</v>
      </c>
      <c r="BF5" s="56" t="s">
        <v>42</v>
      </c>
      <c r="BG5" s="56" t="s">
        <v>42</v>
      </c>
      <c r="BH5" s="56" t="s">
        <v>40</v>
      </c>
      <c r="BI5" s="56" t="s">
        <v>49</v>
      </c>
      <c r="BJ5" s="56" t="s">
        <v>50</v>
      </c>
    </row>
    <row r="6" spans="1:62" x14ac:dyDescent="0.35">
      <c r="A6" s="1">
        <v>4</v>
      </c>
      <c r="B6" s="55" t="s">
        <v>51</v>
      </c>
      <c r="C6" s="55" t="s">
        <v>224</v>
      </c>
      <c r="D6" s="55" t="s">
        <v>275</v>
      </c>
      <c r="E6" s="55" t="s">
        <v>277</v>
      </c>
      <c r="F6" s="10" t="s">
        <v>39</v>
      </c>
      <c r="G6" s="56">
        <v>11</v>
      </c>
      <c r="H6" s="56">
        <v>15</v>
      </c>
      <c r="I6" s="56">
        <v>0</v>
      </c>
      <c r="J6" s="56">
        <v>11</v>
      </c>
      <c r="K6" s="56">
        <v>9</v>
      </c>
      <c r="L6" s="56">
        <v>7</v>
      </c>
      <c r="M6" s="56">
        <v>13</v>
      </c>
      <c r="N6" s="56">
        <v>11</v>
      </c>
      <c r="O6" s="56">
        <v>10</v>
      </c>
      <c r="P6" s="56">
        <v>8</v>
      </c>
      <c r="Q6" s="56">
        <v>0</v>
      </c>
      <c r="R6" s="56">
        <v>0</v>
      </c>
      <c r="S6" s="56">
        <v>8</v>
      </c>
      <c r="T6" s="42"/>
      <c r="U6" s="56">
        <v>42</v>
      </c>
      <c r="V6" s="56">
        <v>52</v>
      </c>
      <c r="W6" s="56">
        <v>0</v>
      </c>
      <c r="X6" s="56">
        <v>65</v>
      </c>
      <c r="Y6" s="56">
        <v>31</v>
      </c>
      <c r="Z6" s="56">
        <v>47</v>
      </c>
      <c r="AA6" s="56">
        <v>22</v>
      </c>
      <c r="AB6" s="56">
        <v>34</v>
      </c>
      <c r="AC6" s="56">
        <v>26</v>
      </c>
      <c r="AD6" s="56">
        <v>39</v>
      </c>
      <c r="AE6" s="56">
        <v>0</v>
      </c>
      <c r="AF6" s="56">
        <v>0</v>
      </c>
      <c r="AG6" s="56">
        <v>32</v>
      </c>
      <c r="AI6" s="38">
        <f t="shared" si="0"/>
        <v>53</v>
      </c>
      <c r="AJ6" s="38">
        <f t="shared" si="1"/>
        <v>67</v>
      </c>
      <c r="AK6" s="38">
        <f t="shared" si="2"/>
        <v>60</v>
      </c>
      <c r="AL6" s="38">
        <f t="shared" si="3"/>
        <v>0</v>
      </c>
      <c r="AM6" s="38">
        <f t="shared" si="4"/>
        <v>76</v>
      </c>
      <c r="AN6" s="38">
        <f t="shared" si="5"/>
        <v>40</v>
      </c>
      <c r="AO6" s="38">
        <f t="shared" si="6"/>
        <v>54</v>
      </c>
      <c r="AP6" s="38">
        <f t="shared" si="7"/>
        <v>47</v>
      </c>
      <c r="AQ6" s="38">
        <f t="shared" si="8"/>
        <v>35</v>
      </c>
      <c r="AR6" s="38">
        <f t="shared" si="9"/>
        <v>45</v>
      </c>
      <c r="AS6" s="38">
        <f t="shared" si="10"/>
        <v>36</v>
      </c>
      <c r="AT6" s="38">
        <f t="shared" si="11"/>
        <v>47</v>
      </c>
      <c r="AU6" s="38">
        <f t="shared" si="12"/>
        <v>42.666666666666664</v>
      </c>
      <c r="AV6" s="38">
        <f t="shared" si="13"/>
        <v>0</v>
      </c>
      <c r="AW6" s="38">
        <f t="shared" si="14"/>
        <v>0</v>
      </c>
      <c r="AX6" s="38">
        <f t="shared" si="15"/>
        <v>40</v>
      </c>
      <c r="AY6" s="42"/>
      <c r="AZ6" s="64">
        <f t="shared" si="16"/>
        <v>300.66666666666669</v>
      </c>
      <c r="BA6" s="172">
        <f t="shared" si="17"/>
        <v>50.111111111111114</v>
      </c>
      <c r="BB6" s="56" t="s">
        <v>40</v>
      </c>
      <c r="BC6" s="56" t="s">
        <v>40</v>
      </c>
      <c r="BD6" s="56" t="s">
        <v>41</v>
      </c>
      <c r="BE6" s="56" t="s">
        <v>41</v>
      </c>
      <c r="BF6" s="56" t="s">
        <v>41</v>
      </c>
      <c r="BG6" s="56" t="s">
        <v>40</v>
      </c>
      <c r="BH6" s="56" t="s">
        <v>41</v>
      </c>
      <c r="BI6" s="56" t="s">
        <v>52</v>
      </c>
      <c r="BJ6" s="56" t="s">
        <v>53</v>
      </c>
    </row>
    <row r="7" spans="1:62" x14ac:dyDescent="0.35">
      <c r="A7" s="1">
        <v>5</v>
      </c>
      <c r="B7" s="55" t="s">
        <v>54</v>
      </c>
      <c r="C7" s="55" t="s">
        <v>224</v>
      </c>
      <c r="D7" s="55" t="s">
        <v>275</v>
      </c>
      <c r="E7" s="55" t="s">
        <v>276</v>
      </c>
      <c r="F7" s="10" t="s">
        <v>39</v>
      </c>
      <c r="G7" s="56">
        <v>14</v>
      </c>
      <c r="H7" s="56">
        <v>14</v>
      </c>
      <c r="I7" s="56">
        <v>0</v>
      </c>
      <c r="J7" s="56">
        <v>14</v>
      </c>
      <c r="K7" s="56">
        <v>14</v>
      </c>
      <c r="L7" s="56">
        <v>7</v>
      </c>
      <c r="M7" s="56">
        <v>17</v>
      </c>
      <c r="N7" s="56">
        <v>11</v>
      </c>
      <c r="O7" s="56">
        <v>12</v>
      </c>
      <c r="P7" s="56">
        <v>13</v>
      </c>
      <c r="Q7" s="56">
        <v>0</v>
      </c>
      <c r="R7" s="56">
        <v>18</v>
      </c>
      <c r="S7" s="56">
        <v>0</v>
      </c>
      <c r="T7" s="42"/>
      <c r="U7" s="56">
        <v>41</v>
      </c>
      <c r="V7" s="56">
        <v>56</v>
      </c>
      <c r="W7" s="56">
        <v>0</v>
      </c>
      <c r="X7" s="56">
        <v>57</v>
      </c>
      <c r="Y7" s="56">
        <v>31</v>
      </c>
      <c r="Z7" s="56">
        <v>54</v>
      </c>
      <c r="AA7" s="56">
        <v>36</v>
      </c>
      <c r="AB7" s="56">
        <v>36</v>
      </c>
      <c r="AC7" s="56">
        <v>44</v>
      </c>
      <c r="AD7" s="56">
        <v>43</v>
      </c>
      <c r="AE7" s="56">
        <v>0</v>
      </c>
      <c r="AF7" s="56">
        <v>51</v>
      </c>
      <c r="AG7" s="56">
        <v>0</v>
      </c>
      <c r="AI7" s="38">
        <f t="shared" si="0"/>
        <v>55</v>
      </c>
      <c r="AJ7" s="38">
        <f t="shared" si="1"/>
        <v>70</v>
      </c>
      <c r="AK7" s="38">
        <f t="shared" si="2"/>
        <v>62.5</v>
      </c>
      <c r="AL7" s="38">
        <f t="shared" si="3"/>
        <v>0</v>
      </c>
      <c r="AM7" s="38">
        <f t="shared" si="4"/>
        <v>71</v>
      </c>
      <c r="AN7" s="38">
        <f t="shared" si="5"/>
        <v>45</v>
      </c>
      <c r="AO7" s="38">
        <f t="shared" si="6"/>
        <v>61</v>
      </c>
      <c r="AP7" s="38">
        <f t="shared" si="7"/>
        <v>53</v>
      </c>
      <c r="AQ7" s="38">
        <f t="shared" si="8"/>
        <v>53</v>
      </c>
      <c r="AR7" s="38">
        <f t="shared" si="9"/>
        <v>47</v>
      </c>
      <c r="AS7" s="38">
        <f t="shared" si="10"/>
        <v>56</v>
      </c>
      <c r="AT7" s="38">
        <f t="shared" si="11"/>
        <v>56</v>
      </c>
      <c r="AU7" s="38">
        <f t="shared" si="12"/>
        <v>53</v>
      </c>
      <c r="AV7" s="38">
        <f t="shared" si="13"/>
        <v>0</v>
      </c>
      <c r="AW7" s="38">
        <f t="shared" si="14"/>
        <v>69</v>
      </c>
      <c r="AX7" s="38">
        <f t="shared" si="15"/>
        <v>0</v>
      </c>
      <c r="AY7" s="191"/>
      <c r="AZ7" s="64">
        <f t="shared" si="16"/>
        <v>361.5</v>
      </c>
      <c r="BA7" s="172">
        <f t="shared" si="17"/>
        <v>60.25</v>
      </c>
      <c r="BB7" s="56" t="s">
        <v>42</v>
      </c>
      <c r="BC7" s="56" t="s">
        <v>42</v>
      </c>
      <c r="BD7" s="56" t="s">
        <v>42</v>
      </c>
      <c r="BE7" s="56" t="s">
        <v>40</v>
      </c>
      <c r="BF7" s="56" t="s">
        <v>42</v>
      </c>
      <c r="BG7" s="56" t="s">
        <v>42</v>
      </c>
      <c r="BH7" s="56" t="s">
        <v>42</v>
      </c>
      <c r="BI7" s="56" t="s">
        <v>55</v>
      </c>
      <c r="BJ7" s="56" t="s">
        <v>56</v>
      </c>
    </row>
    <row r="8" spans="1:62" x14ac:dyDescent="0.35">
      <c r="A8" s="1">
        <v>6</v>
      </c>
      <c r="B8" s="55" t="s">
        <v>57</v>
      </c>
      <c r="C8" s="55" t="s">
        <v>259</v>
      </c>
      <c r="D8" s="55" t="s">
        <v>275</v>
      </c>
      <c r="E8" s="55" t="s">
        <v>276</v>
      </c>
      <c r="F8" s="10" t="s">
        <v>39</v>
      </c>
      <c r="G8" s="56">
        <v>10</v>
      </c>
      <c r="H8" s="56">
        <v>10</v>
      </c>
      <c r="I8" s="56">
        <v>0</v>
      </c>
      <c r="J8" s="56">
        <v>10</v>
      </c>
      <c r="K8" s="56">
        <v>12</v>
      </c>
      <c r="L8" s="56">
        <v>9</v>
      </c>
      <c r="M8" s="56">
        <v>12</v>
      </c>
      <c r="N8" s="56">
        <v>0</v>
      </c>
      <c r="O8" s="56">
        <v>0</v>
      </c>
      <c r="P8" s="56">
        <v>0</v>
      </c>
      <c r="Q8" s="56">
        <v>11</v>
      </c>
      <c r="R8" s="56">
        <v>14</v>
      </c>
      <c r="S8" s="56">
        <v>0</v>
      </c>
      <c r="T8" s="42"/>
      <c r="U8" s="56">
        <v>38</v>
      </c>
      <c r="V8" s="56">
        <v>50</v>
      </c>
      <c r="W8" s="56">
        <v>0</v>
      </c>
      <c r="X8" s="56">
        <v>46</v>
      </c>
      <c r="Y8" s="56">
        <v>31</v>
      </c>
      <c r="Z8" s="56">
        <v>28</v>
      </c>
      <c r="AA8" s="56">
        <v>7</v>
      </c>
      <c r="AB8" s="56">
        <v>0</v>
      </c>
      <c r="AC8" s="56">
        <v>0</v>
      </c>
      <c r="AD8" s="56">
        <v>0</v>
      </c>
      <c r="AE8" s="56">
        <v>34</v>
      </c>
      <c r="AF8" s="56">
        <v>50</v>
      </c>
      <c r="AG8" s="56">
        <v>0</v>
      </c>
      <c r="AI8" s="38">
        <f t="shared" si="0"/>
        <v>48</v>
      </c>
      <c r="AJ8" s="38">
        <f t="shared" si="1"/>
        <v>60</v>
      </c>
      <c r="AK8" s="38">
        <f t="shared" si="2"/>
        <v>54</v>
      </c>
      <c r="AL8" s="38">
        <f t="shared" si="3"/>
        <v>0</v>
      </c>
      <c r="AM8" s="38">
        <f t="shared" si="4"/>
        <v>56</v>
      </c>
      <c r="AN8" s="38">
        <f t="shared" si="5"/>
        <v>43</v>
      </c>
      <c r="AO8" s="38">
        <f t="shared" si="6"/>
        <v>37</v>
      </c>
      <c r="AP8" s="38">
        <f t="shared" si="7"/>
        <v>40</v>
      </c>
      <c r="AQ8" s="38">
        <f t="shared" si="8"/>
        <v>19</v>
      </c>
      <c r="AR8" s="38">
        <f t="shared" si="9"/>
        <v>0</v>
      </c>
      <c r="AS8" s="38">
        <f t="shared" si="10"/>
        <v>0</v>
      </c>
      <c r="AT8" s="38">
        <f t="shared" si="11"/>
        <v>0</v>
      </c>
      <c r="AU8" s="38">
        <f t="shared" si="12"/>
        <v>0</v>
      </c>
      <c r="AV8" s="38">
        <f t="shared" si="13"/>
        <v>45</v>
      </c>
      <c r="AW8" s="38">
        <f t="shared" si="14"/>
        <v>64</v>
      </c>
      <c r="AX8" s="38">
        <f t="shared" si="15"/>
        <v>0</v>
      </c>
      <c r="AY8" s="192"/>
      <c r="AZ8" s="64">
        <f t="shared" si="16"/>
        <v>278</v>
      </c>
      <c r="BA8" s="172">
        <f t="shared" si="17"/>
        <v>46.333333333333329</v>
      </c>
      <c r="BB8" s="56" t="s">
        <v>40</v>
      </c>
      <c r="BC8" s="56" t="s">
        <v>42</v>
      </c>
      <c r="BD8" s="56" t="s">
        <v>42</v>
      </c>
      <c r="BE8" s="56" t="s">
        <v>41</v>
      </c>
      <c r="BF8" s="56" t="s">
        <v>42</v>
      </c>
      <c r="BG8" s="56" t="s">
        <v>42</v>
      </c>
      <c r="BH8" s="56" t="s">
        <v>42</v>
      </c>
      <c r="BI8" s="56" t="s">
        <v>58</v>
      </c>
      <c r="BJ8" s="56" t="s">
        <v>59</v>
      </c>
    </row>
    <row r="9" spans="1:62" x14ac:dyDescent="0.35">
      <c r="A9" s="1">
        <v>7</v>
      </c>
      <c r="B9" s="55" t="s">
        <v>60</v>
      </c>
      <c r="C9" s="55" t="s">
        <v>224</v>
      </c>
      <c r="D9" s="55" t="s">
        <v>275</v>
      </c>
      <c r="E9" s="55" t="s">
        <v>277</v>
      </c>
      <c r="F9" s="10" t="s">
        <v>39</v>
      </c>
      <c r="G9" s="56">
        <v>16</v>
      </c>
      <c r="H9" s="56">
        <v>20</v>
      </c>
      <c r="I9" s="56">
        <v>0</v>
      </c>
      <c r="J9" s="56">
        <v>19</v>
      </c>
      <c r="K9" s="56">
        <v>18</v>
      </c>
      <c r="L9" s="56">
        <v>20</v>
      </c>
      <c r="M9" s="56">
        <v>20</v>
      </c>
      <c r="N9" s="56">
        <v>20</v>
      </c>
      <c r="O9" s="56">
        <v>18</v>
      </c>
      <c r="P9" s="56">
        <v>18</v>
      </c>
      <c r="Q9" s="56">
        <v>0</v>
      </c>
      <c r="R9" s="56">
        <v>0</v>
      </c>
      <c r="S9" s="56">
        <v>16</v>
      </c>
      <c r="T9" s="42"/>
      <c r="U9" s="56">
        <v>49</v>
      </c>
      <c r="V9" s="56">
        <v>65</v>
      </c>
      <c r="W9" s="56">
        <v>0</v>
      </c>
      <c r="X9" s="56">
        <v>74</v>
      </c>
      <c r="Y9" s="56">
        <v>74</v>
      </c>
      <c r="Z9" s="56">
        <v>72</v>
      </c>
      <c r="AA9" s="56">
        <v>60</v>
      </c>
      <c r="AB9" s="56">
        <v>68</v>
      </c>
      <c r="AC9" s="56">
        <v>62</v>
      </c>
      <c r="AD9" s="56">
        <v>67</v>
      </c>
      <c r="AE9" s="56">
        <v>0</v>
      </c>
      <c r="AF9" s="56">
        <v>0</v>
      </c>
      <c r="AG9" s="56">
        <v>78</v>
      </c>
      <c r="AI9" s="38">
        <f t="shared" si="0"/>
        <v>65</v>
      </c>
      <c r="AJ9" s="38">
        <f t="shared" si="1"/>
        <v>85</v>
      </c>
      <c r="AK9" s="38">
        <f t="shared" si="2"/>
        <v>75</v>
      </c>
      <c r="AL9" s="38">
        <f t="shared" si="3"/>
        <v>0</v>
      </c>
      <c r="AM9" s="38">
        <f t="shared" si="4"/>
        <v>93</v>
      </c>
      <c r="AN9" s="38">
        <f t="shared" si="5"/>
        <v>92</v>
      </c>
      <c r="AO9" s="38">
        <f t="shared" si="6"/>
        <v>92</v>
      </c>
      <c r="AP9" s="38">
        <f t="shared" si="7"/>
        <v>92</v>
      </c>
      <c r="AQ9" s="38">
        <f t="shared" si="8"/>
        <v>80</v>
      </c>
      <c r="AR9" s="38">
        <f t="shared" si="9"/>
        <v>88</v>
      </c>
      <c r="AS9" s="38">
        <f t="shared" si="10"/>
        <v>80</v>
      </c>
      <c r="AT9" s="38">
        <f t="shared" si="11"/>
        <v>85</v>
      </c>
      <c r="AU9" s="38">
        <f t="shared" si="12"/>
        <v>84.333333333333329</v>
      </c>
      <c r="AV9" s="38">
        <f t="shared" si="13"/>
        <v>0</v>
      </c>
      <c r="AW9" s="38">
        <f t="shared" si="14"/>
        <v>0</v>
      </c>
      <c r="AX9" s="38">
        <f t="shared" si="15"/>
        <v>94</v>
      </c>
      <c r="AY9" s="192"/>
      <c r="AZ9" s="64">
        <f t="shared" si="16"/>
        <v>518.33333333333326</v>
      </c>
      <c r="BA9" s="172">
        <f t="shared" si="17"/>
        <v>86.388888888888886</v>
      </c>
      <c r="BB9" s="56" t="s">
        <v>42</v>
      </c>
      <c r="BC9" s="56" t="s">
        <v>40</v>
      </c>
      <c r="BD9" s="56" t="s">
        <v>42</v>
      </c>
      <c r="BE9" s="56" t="s">
        <v>42</v>
      </c>
      <c r="BF9" s="56" t="s">
        <v>42</v>
      </c>
      <c r="BG9" s="56" t="s">
        <v>42</v>
      </c>
      <c r="BH9" s="56" t="s">
        <v>41</v>
      </c>
      <c r="BI9" s="56" t="s">
        <v>61</v>
      </c>
      <c r="BJ9" s="56" t="s">
        <v>62</v>
      </c>
    </row>
    <row r="10" spans="1:62" x14ac:dyDescent="0.35">
      <c r="A10" s="1">
        <v>8</v>
      </c>
      <c r="B10" s="55" t="s">
        <v>63</v>
      </c>
      <c r="C10" s="55" t="s">
        <v>224</v>
      </c>
      <c r="D10" s="56" t="s">
        <v>274</v>
      </c>
      <c r="E10" s="55" t="s">
        <v>277</v>
      </c>
      <c r="F10" s="10" t="s">
        <v>39</v>
      </c>
      <c r="G10" s="56">
        <v>15</v>
      </c>
      <c r="H10" s="56">
        <v>18</v>
      </c>
      <c r="I10" s="56">
        <v>18</v>
      </c>
      <c r="J10" s="56">
        <v>0</v>
      </c>
      <c r="K10" s="56">
        <v>17</v>
      </c>
      <c r="L10" s="56">
        <v>17</v>
      </c>
      <c r="M10" s="56">
        <v>16</v>
      </c>
      <c r="N10" s="56">
        <v>20</v>
      </c>
      <c r="O10" s="56">
        <v>18</v>
      </c>
      <c r="P10" s="56">
        <v>19</v>
      </c>
      <c r="Q10" s="56">
        <v>0</v>
      </c>
      <c r="R10" s="56">
        <v>0</v>
      </c>
      <c r="S10" s="56">
        <v>18</v>
      </c>
      <c r="T10" s="42"/>
      <c r="U10" s="56">
        <v>54</v>
      </c>
      <c r="V10" s="56">
        <v>70</v>
      </c>
      <c r="W10" s="56">
        <v>61</v>
      </c>
      <c r="X10" s="56">
        <v>0</v>
      </c>
      <c r="Y10" s="56">
        <v>65</v>
      </c>
      <c r="Z10" s="56">
        <v>68</v>
      </c>
      <c r="AA10" s="56">
        <v>71</v>
      </c>
      <c r="AB10" s="56">
        <v>76</v>
      </c>
      <c r="AC10" s="56">
        <v>65</v>
      </c>
      <c r="AD10" s="56">
        <v>63</v>
      </c>
      <c r="AE10" s="56">
        <v>0</v>
      </c>
      <c r="AF10" s="56">
        <v>0</v>
      </c>
      <c r="AG10" s="56">
        <v>65</v>
      </c>
      <c r="AI10" s="38">
        <f t="shared" si="0"/>
        <v>69</v>
      </c>
      <c r="AJ10" s="38">
        <f t="shared" si="1"/>
        <v>88</v>
      </c>
      <c r="AK10" s="38">
        <f t="shared" si="2"/>
        <v>78.5</v>
      </c>
      <c r="AL10" s="38">
        <f t="shared" si="3"/>
        <v>79</v>
      </c>
      <c r="AM10" s="38">
        <f t="shared" si="4"/>
        <v>0</v>
      </c>
      <c r="AN10" s="38">
        <f t="shared" si="5"/>
        <v>82</v>
      </c>
      <c r="AO10" s="38">
        <f t="shared" si="6"/>
        <v>85</v>
      </c>
      <c r="AP10" s="38">
        <f t="shared" si="7"/>
        <v>83.5</v>
      </c>
      <c r="AQ10" s="38">
        <f t="shared" si="8"/>
        <v>87</v>
      </c>
      <c r="AR10" s="38">
        <f t="shared" si="9"/>
        <v>96</v>
      </c>
      <c r="AS10" s="38">
        <f t="shared" si="10"/>
        <v>83</v>
      </c>
      <c r="AT10" s="38">
        <f t="shared" si="11"/>
        <v>82</v>
      </c>
      <c r="AU10" s="38">
        <f t="shared" si="12"/>
        <v>87</v>
      </c>
      <c r="AV10" s="38">
        <f t="shared" si="13"/>
        <v>0</v>
      </c>
      <c r="AW10" s="38">
        <f t="shared" si="14"/>
        <v>0</v>
      </c>
      <c r="AX10" s="38">
        <f t="shared" si="15"/>
        <v>83</v>
      </c>
      <c r="AY10" s="192"/>
      <c r="AZ10" s="64">
        <f t="shared" si="16"/>
        <v>498</v>
      </c>
      <c r="BA10" s="172">
        <f t="shared" si="17"/>
        <v>83</v>
      </c>
      <c r="BB10" s="56" t="s">
        <v>42</v>
      </c>
      <c r="BC10" s="56" t="s">
        <v>40</v>
      </c>
      <c r="BD10" s="56" t="s">
        <v>42</v>
      </c>
      <c r="BE10" s="56" t="s">
        <v>42</v>
      </c>
      <c r="BF10" s="56" t="s">
        <v>42</v>
      </c>
      <c r="BG10" s="56" t="s">
        <v>42</v>
      </c>
      <c r="BH10" s="56" t="s">
        <v>42</v>
      </c>
      <c r="BI10" s="56" t="s">
        <v>49</v>
      </c>
      <c r="BJ10" s="56" t="s">
        <v>64</v>
      </c>
    </row>
    <row r="11" spans="1:62" x14ac:dyDescent="0.35">
      <c r="A11" s="1">
        <v>9</v>
      </c>
      <c r="B11" s="55" t="s">
        <v>65</v>
      </c>
      <c r="C11" s="55" t="s">
        <v>224</v>
      </c>
      <c r="D11" s="56" t="s">
        <v>274</v>
      </c>
      <c r="E11" s="55" t="s">
        <v>277</v>
      </c>
      <c r="F11" s="10" t="s">
        <v>39</v>
      </c>
      <c r="G11" s="56">
        <v>12</v>
      </c>
      <c r="H11" s="56">
        <v>20</v>
      </c>
      <c r="I11" s="56">
        <v>18</v>
      </c>
      <c r="J11" s="56">
        <v>0</v>
      </c>
      <c r="K11" s="56">
        <v>16</v>
      </c>
      <c r="L11" s="56">
        <v>12</v>
      </c>
      <c r="M11" s="56">
        <v>19</v>
      </c>
      <c r="N11" s="56">
        <v>20</v>
      </c>
      <c r="O11" s="56">
        <v>16</v>
      </c>
      <c r="P11" s="56">
        <v>18</v>
      </c>
      <c r="Q11" s="56">
        <v>0</v>
      </c>
      <c r="R11" s="56">
        <v>0</v>
      </c>
      <c r="S11" s="56">
        <v>16</v>
      </c>
      <c r="T11" s="42"/>
      <c r="U11" s="56">
        <v>46</v>
      </c>
      <c r="V11" s="56">
        <v>54</v>
      </c>
      <c r="W11" s="56">
        <v>57</v>
      </c>
      <c r="X11" s="56">
        <v>0</v>
      </c>
      <c r="Y11" s="56">
        <v>54</v>
      </c>
      <c r="Z11" s="56">
        <v>53</v>
      </c>
      <c r="AA11" s="56">
        <v>59</v>
      </c>
      <c r="AB11" s="56">
        <v>65</v>
      </c>
      <c r="AC11" s="56">
        <v>48</v>
      </c>
      <c r="AD11" s="56">
        <v>53</v>
      </c>
      <c r="AE11" s="56">
        <v>0</v>
      </c>
      <c r="AF11" s="56">
        <v>0</v>
      </c>
      <c r="AG11" s="56">
        <v>76</v>
      </c>
      <c r="AI11" s="38">
        <f t="shared" si="0"/>
        <v>58</v>
      </c>
      <c r="AJ11" s="38">
        <f t="shared" si="1"/>
        <v>74</v>
      </c>
      <c r="AK11" s="38">
        <f t="shared" si="2"/>
        <v>66</v>
      </c>
      <c r="AL11" s="38">
        <f t="shared" si="3"/>
        <v>75</v>
      </c>
      <c r="AM11" s="38">
        <f t="shared" si="4"/>
        <v>0</v>
      </c>
      <c r="AN11" s="38">
        <f t="shared" si="5"/>
        <v>70</v>
      </c>
      <c r="AO11" s="38">
        <f t="shared" si="6"/>
        <v>65</v>
      </c>
      <c r="AP11" s="38">
        <f t="shared" si="7"/>
        <v>67.5</v>
      </c>
      <c r="AQ11" s="38">
        <f t="shared" si="8"/>
        <v>78</v>
      </c>
      <c r="AR11" s="38">
        <f t="shared" si="9"/>
        <v>85</v>
      </c>
      <c r="AS11" s="38">
        <f t="shared" si="10"/>
        <v>64</v>
      </c>
      <c r="AT11" s="38">
        <f t="shared" si="11"/>
        <v>71</v>
      </c>
      <c r="AU11" s="38">
        <f t="shared" si="12"/>
        <v>73.333333333333329</v>
      </c>
      <c r="AV11" s="38">
        <f t="shared" si="13"/>
        <v>0</v>
      </c>
      <c r="AW11" s="38">
        <f t="shared" si="14"/>
        <v>0</v>
      </c>
      <c r="AX11" s="38">
        <f t="shared" si="15"/>
        <v>92</v>
      </c>
      <c r="AY11" s="192"/>
      <c r="AZ11" s="64">
        <f t="shared" si="16"/>
        <v>451.83333333333331</v>
      </c>
      <c r="BA11" s="172">
        <f t="shared" si="17"/>
        <v>75.305555555555543</v>
      </c>
      <c r="BB11" s="56" t="s">
        <v>42</v>
      </c>
      <c r="BC11" s="56" t="s">
        <v>40</v>
      </c>
      <c r="BD11" s="56" t="s">
        <v>40</v>
      </c>
      <c r="BE11" s="56" t="s">
        <v>40</v>
      </c>
      <c r="BF11" s="56" t="s">
        <v>40</v>
      </c>
      <c r="BG11" s="56" t="s">
        <v>42</v>
      </c>
      <c r="BH11" s="56" t="s">
        <v>40</v>
      </c>
      <c r="BI11" s="56" t="s">
        <v>66</v>
      </c>
      <c r="BJ11" s="56" t="s">
        <v>67</v>
      </c>
    </row>
    <row r="12" spans="1:62" x14ac:dyDescent="0.35">
      <c r="A12" s="1">
        <v>10</v>
      </c>
      <c r="B12" s="55" t="s">
        <v>68</v>
      </c>
      <c r="C12" s="55" t="s">
        <v>224</v>
      </c>
      <c r="D12" s="55" t="s">
        <v>275</v>
      </c>
      <c r="E12" s="55" t="s">
        <v>277</v>
      </c>
      <c r="F12" s="10" t="s">
        <v>39</v>
      </c>
      <c r="G12" s="56">
        <v>16</v>
      </c>
      <c r="H12" s="56">
        <v>17</v>
      </c>
      <c r="I12" s="56">
        <v>0</v>
      </c>
      <c r="J12" s="56">
        <v>12</v>
      </c>
      <c r="K12" s="56">
        <v>15</v>
      </c>
      <c r="L12" s="56">
        <v>12</v>
      </c>
      <c r="M12" s="56">
        <v>20</v>
      </c>
      <c r="N12" s="56">
        <v>20</v>
      </c>
      <c r="O12" s="56">
        <v>13</v>
      </c>
      <c r="P12" s="56">
        <v>14</v>
      </c>
      <c r="Q12" s="56">
        <v>0</v>
      </c>
      <c r="R12" s="56">
        <v>0</v>
      </c>
      <c r="S12" s="56">
        <v>14</v>
      </c>
      <c r="T12" s="42"/>
      <c r="U12" s="56">
        <v>61</v>
      </c>
      <c r="V12" s="56">
        <v>67</v>
      </c>
      <c r="W12" s="56">
        <v>0</v>
      </c>
      <c r="X12" s="56">
        <v>62</v>
      </c>
      <c r="Y12" s="56">
        <v>48</v>
      </c>
      <c r="Z12" s="56">
        <v>42</v>
      </c>
      <c r="AA12" s="56">
        <v>58</v>
      </c>
      <c r="AB12" s="56">
        <v>37</v>
      </c>
      <c r="AC12" s="56">
        <v>47</v>
      </c>
      <c r="AD12" s="56">
        <v>42</v>
      </c>
      <c r="AE12" s="56">
        <v>0</v>
      </c>
      <c r="AF12" s="56">
        <v>0</v>
      </c>
      <c r="AG12" s="56">
        <v>74</v>
      </c>
      <c r="AI12" s="38">
        <f t="shared" si="0"/>
        <v>77</v>
      </c>
      <c r="AJ12" s="38">
        <f t="shared" si="1"/>
        <v>84</v>
      </c>
      <c r="AK12" s="38">
        <f t="shared" si="2"/>
        <v>80.5</v>
      </c>
      <c r="AL12" s="38">
        <f t="shared" si="3"/>
        <v>0</v>
      </c>
      <c r="AM12" s="38">
        <f t="shared" si="4"/>
        <v>74</v>
      </c>
      <c r="AN12" s="38">
        <f t="shared" si="5"/>
        <v>63</v>
      </c>
      <c r="AO12" s="38">
        <f t="shared" si="6"/>
        <v>54</v>
      </c>
      <c r="AP12" s="38">
        <f t="shared" si="7"/>
        <v>58.5</v>
      </c>
      <c r="AQ12" s="38">
        <f t="shared" si="8"/>
        <v>78</v>
      </c>
      <c r="AR12" s="38">
        <f t="shared" si="9"/>
        <v>57</v>
      </c>
      <c r="AS12" s="38">
        <f t="shared" si="10"/>
        <v>60</v>
      </c>
      <c r="AT12" s="38">
        <f t="shared" si="11"/>
        <v>56</v>
      </c>
      <c r="AU12" s="38">
        <f t="shared" si="12"/>
        <v>57.666666666666664</v>
      </c>
      <c r="AV12" s="38">
        <f t="shared" si="13"/>
        <v>0</v>
      </c>
      <c r="AW12" s="38">
        <f t="shared" si="14"/>
        <v>0</v>
      </c>
      <c r="AX12" s="38">
        <f t="shared" si="15"/>
        <v>88</v>
      </c>
      <c r="AY12" s="192"/>
      <c r="AZ12" s="64">
        <f t="shared" si="16"/>
        <v>436.66666666666669</v>
      </c>
      <c r="BA12" s="172">
        <f t="shared" si="17"/>
        <v>72.777777777777786</v>
      </c>
      <c r="BB12" s="56" t="s">
        <v>42</v>
      </c>
      <c r="BC12" s="56" t="s">
        <v>40</v>
      </c>
      <c r="BD12" s="56" t="s">
        <v>40</v>
      </c>
      <c r="BE12" s="56" t="s">
        <v>40</v>
      </c>
      <c r="BF12" s="56" t="s">
        <v>40</v>
      </c>
      <c r="BG12" s="56" t="s">
        <v>42</v>
      </c>
      <c r="BH12" s="56" t="s">
        <v>40</v>
      </c>
      <c r="BI12" s="56" t="s">
        <v>61</v>
      </c>
      <c r="BJ12" s="56" t="s">
        <v>69</v>
      </c>
    </row>
    <row r="13" spans="1:62" x14ac:dyDescent="0.35">
      <c r="A13" s="1">
        <v>11</v>
      </c>
      <c r="B13" s="55" t="s">
        <v>70</v>
      </c>
      <c r="C13" s="55" t="s">
        <v>224</v>
      </c>
      <c r="D13" s="55" t="s">
        <v>275</v>
      </c>
      <c r="E13" s="55" t="s">
        <v>277</v>
      </c>
      <c r="F13" s="10" t="s">
        <v>39</v>
      </c>
      <c r="G13" s="56">
        <v>14</v>
      </c>
      <c r="H13" s="56">
        <v>19</v>
      </c>
      <c r="I13" s="56">
        <v>0</v>
      </c>
      <c r="J13" s="56">
        <v>15</v>
      </c>
      <c r="K13" s="56">
        <v>15</v>
      </c>
      <c r="L13" s="56">
        <v>11</v>
      </c>
      <c r="M13" s="56">
        <v>18</v>
      </c>
      <c r="N13" s="56">
        <v>18</v>
      </c>
      <c r="O13" s="56">
        <v>12</v>
      </c>
      <c r="P13" s="56">
        <v>17</v>
      </c>
      <c r="Q13" s="56">
        <v>0</v>
      </c>
      <c r="R13" s="56">
        <v>0</v>
      </c>
      <c r="S13" s="56">
        <v>17</v>
      </c>
      <c r="T13" s="42"/>
      <c r="U13" s="56">
        <v>49</v>
      </c>
      <c r="V13" s="56">
        <v>68</v>
      </c>
      <c r="W13" s="56">
        <v>0</v>
      </c>
      <c r="X13" s="56">
        <v>75</v>
      </c>
      <c r="Y13" s="56">
        <v>50</v>
      </c>
      <c r="Z13" s="56">
        <v>63</v>
      </c>
      <c r="AA13" s="56">
        <v>48</v>
      </c>
      <c r="AB13" s="56">
        <v>50</v>
      </c>
      <c r="AC13" s="56">
        <v>45</v>
      </c>
      <c r="AD13" s="56">
        <v>56</v>
      </c>
      <c r="AE13" s="56">
        <v>0</v>
      </c>
      <c r="AF13" s="56">
        <v>0</v>
      </c>
      <c r="AG13" s="56">
        <v>72</v>
      </c>
      <c r="AI13" s="38">
        <f t="shared" si="0"/>
        <v>63</v>
      </c>
      <c r="AJ13" s="38">
        <f t="shared" si="1"/>
        <v>87</v>
      </c>
      <c r="AK13" s="38">
        <f t="shared" si="2"/>
        <v>75</v>
      </c>
      <c r="AL13" s="38">
        <f t="shared" si="3"/>
        <v>0</v>
      </c>
      <c r="AM13" s="38">
        <f t="shared" si="4"/>
        <v>90</v>
      </c>
      <c r="AN13" s="38">
        <f t="shared" si="5"/>
        <v>65</v>
      </c>
      <c r="AO13" s="38">
        <f t="shared" si="6"/>
        <v>74</v>
      </c>
      <c r="AP13" s="38">
        <f t="shared" si="7"/>
        <v>69.5</v>
      </c>
      <c r="AQ13" s="38">
        <f t="shared" si="8"/>
        <v>66</v>
      </c>
      <c r="AR13" s="38">
        <f t="shared" si="9"/>
        <v>68</v>
      </c>
      <c r="AS13" s="38">
        <f t="shared" si="10"/>
        <v>57</v>
      </c>
      <c r="AT13" s="38">
        <f t="shared" si="11"/>
        <v>73</v>
      </c>
      <c r="AU13" s="38">
        <f t="shared" si="12"/>
        <v>66</v>
      </c>
      <c r="AV13" s="38">
        <f t="shared" si="13"/>
        <v>0</v>
      </c>
      <c r="AW13" s="38">
        <f t="shared" si="14"/>
        <v>0</v>
      </c>
      <c r="AX13" s="38">
        <f t="shared" si="15"/>
        <v>89</v>
      </c>
      <c r="AY13" s="192"/>
      <c r="AZ13" s="64">
        <f t="shared" si="16"/>
        <v>455.5</v>
      </c>
      <c r="BA13" s="172">
        <f t="shared" si="17"/>
        <v>75.916666666666671</v>
      </c>
      <c r="BB13" s="56" t="s">
        <v>40</v>
      </c>
      <c r="BC13" s="56" t="s">
        <v>40</v>
      </c>
      <c r="BD13" s="56" t="s">
        <v>41</v>
      </c>
      <c r="BE13" s="56" t="s">
        <v>41</v>
      </c>
      <c r="BF13" s="56" t="s">
        <v>41</v>
      </c>
      <c r="BG13" s="56" t="s">
        <v>40</v>
      </c>
      <c r="BH13" s="56" t="s">
        <v>41</v>
      </c>
      <c r="BI13" s="56" t="s">
        <v>71</v>
      </c>
      <c r="BJ13" s="56" t="s">
        <v>72</v>
      </c>
    </row>
    <row r="14" spans="1:62" x14ac:dyDescent="0.35">
      <c r="A14" s="1">
        <v>12</v>
      </c>
      <c r="B14" s="55" t="s">
        <v>73</v>
      </c>
      <c r="C14" s="55" t="s">
        <v>224</v>
      </c>
      <c r="D14" s="55" t="s">
        <v>275</v>
      </c>
      <c r="E14" s="55" t="s">
        <v>277</v>
      </c>
      <c r="F14" s="10" t="s">
        <v>39</v>
      </c>
      <c r="G14" s="56">
        <v>14</v>
      </c>
      <c r="H14" s="56">
        <v>18</v>
      </c>
      <c r="I14" s="56">
        <v>0</v>
      </c>
      <c r="J14" s="56">
        <v>14</v>
      </c>
      <c r="K14" s="56">
        <v>10</v>
      </c>
      <c r="L14" s="56">
        <v>11</v>
      </c>
      <c r="M14" s="56">
        <v>17</v>
      </c>
      <c r="N14" s="56">
        <v>19</v>
      </c>
      <c r="O14" s="56">
        <v>14</v>
      </c>
      <c r="P14" s="56">
        <v>11</v>
      </c>
      <c r="Q14" s="56">
        <v>0</v>
      </c>
      <c r="R14" s="56">
        <v>0</v>
      </c>
      <c r="S14" s="56">
        <v>14</v>
      </c>
      <c r="T14" s="42"/>
      <c r="U14" s="56">
        <v>49</v>
      </c>
      <c r="V14" s="56">
        <v>66</v>
      </c>
      <c r="W14" s="56">
        <v>0</v>
      </c>
      <c r="X14" s="56">
        <v>65</v>
      </c>
      <c r="Y14" s="56">
        <v>47</v>
      </c>
      <c r="Z14" s="56">
        <v>50</v>
      </c>
      <c r="AA14" s="56">
        <v>62</v>
      </c>
      <c r="AB14" s="56">
        <v>31</v>
      </c>
      <c r="AC14" s="56">
        <v>45</v>
      </c>
      <c r="AD14" s="56">
        <v>37</v>
      </c>
      <c r="AE14" s="56">
        <v>0</v>
      </c>
      <c r="AF14" s="56">
        <v>0</v>
      </c>
      <c r="AG14" s="56">
        <v>66</v>
      </c>
      <c r="AI14" s="38">
        <f t="shared" si="0"/>
        <v>63</v>
      </c>
      <c r="AJ14" s="38">
        <f t="shared" si="1"/>
        <v>84</v>
      </c>
      <c r="AK14" s="38">
        <f t="shared" si="2"/>
        <v>73.5</v>
      </c>
      <c r="AL14" s="38">
        <f t="shared" si="3"/>
        <v>0</v>
      </c>
      <c r="AM14" s="38">
        <f t="shared" si="4"/>
        <v>79</v>
      </c>
      <c r="AN14" s="38">
        <f t="shared" si="5"/>
        <v>57</v>
      </c>
      <c r="AO14" s="38">
        <f t="shared" si="6"/>
        <v>61</v>
      </c>
      <c r="AP14" s="38">
        <f t="shared" si="7"/>
        <v>59</v>
      </c>
      <c r="AQ14" s="38">
        <f t="shared" si="8"/>
        <v>79</v>
      </c>
      <c r="AR14" s="38">
        <f t="shared" si="9"/>
        <v>50</v>
      </c>
      <c r="AS14" s="38">
        <f t="shared" si="10"/>
        <v>59</v>
      </c>
      <c r="AT14" s="38">
        <f t="shared" si="11"/>
        <v>48</v>
      </c>
      <c r="AU14" s="38">
        <f t="shared" si="12"/>
        <v>52.333333333333336</v>
      </c>
      <c r="AV14" s="38">
        <f t="shared" si="13"/>
        <v>0</v>
      </c>
      <c r="AW14" s="38">
        <f t="shared" si="14"/>
        <v>0</v>
      </c>
      <c r="AX14" s="38">
        <f t="shared" si="15"/>
        <v>80</v>
      </c>
      <c r="AY14" s="192"/>
      <c r="AZ14" s="64">
        <f t="shared" si="16"/>
        <v>422.83333333333331</v>
      </c>
      <c r="BA14" s="172">
        <f t="shared" si="17"/>
        <v>70.472222222222214</v>
      </c>
      <c r="BB14" s="56" t="s">
        <v>42</v>
      </c>
      <c r="BC14" s="56" t="s">
        <v>42</v>
      </c>
      <c r="BD14" s="56" t="s">
        <v>40</v>
      </c>
      <c r="BE14" s="56" t="s">
        <v>40</v>
      </c>
      <c r="BF14" s="56" t="s">
        <v>40</v>
      </c>
      <c r="BG14" s="56" t="s">
        <v>40</v>
      </c>
      <c r="BH14" s="56" t="s">
        <v>40</v>
      </c>
      <c r="BI14" s="56" t="s">
        <v>74</v>
      </c>
      <c r="BJ14" s="56" t="s">
        <v>75</v>
      </c>
    </row>
    <row r="15" spans="1:62" x14ac:dyDescent="0.35">
      <c r="A15" s="1">
        <v>13</v>
      </c>
      <c r="B15" s="55" t="s">
        <v>76</v>
      </c>
      <c r="C15" s="55" t="s">
        <v>224</v>
      </c>
      <c r="D15" s="55" t="s">
        <v>275</v>
      </c>
      <c r="E15" s="55" t="s">
        <v>277</v>
      </c>
      <c r="F15" s="10" t="s">
        <v>39</v>
      </c>
      <c r="G15" s="56">
        <v>12</v>
      </c>
      <c r="H15" s="56">
        <v>14</v>
      </c>
      <c r="I15" s="56">
        <v>0</v>
      </c>
      <c r="J15" s="56">
        <v>11</v>
      </c>
      <c r="K15" s="56">
        <v>13</v>
      </c>
      <c r="L15" s="56">
        <v>12</v>
      </c>
      <c r="M15" s="56">
        <v>18</v>
      </c>
      <c r="N15" s="56">
        <v>19</v>
      </c>
      <c r="O15" s="56">
        <v>10</v>
      </c>
      <c r="P15" s="56">
        <v>12</v>
      </c>
      <c r="Q15" s="56">
        <v>0</v>
      </c>
      <c r="R15" s="56">
        <v>0</v>
      </c>
      <c r="S15" s="56">
        <v>8</v>
      </c>
      <c r="T15" s="42"/>
      <c r="U15" s="56">
        <v>41</v>
      </c>
      <c r="V15" s="56">
        <v>59</v>
      </c>
      <c r="W15" s="56">
        <v>0</v>
      </c>
      <c r="X15" s="56">
        <v>63</v>
      </c>
      <c r="Y15" s="56">
        <v>35</v>
      </c>
      <c r="Z15" s="56">
        <v>59</v>
      </c>
      <c r="AA15" s="56">
        <v>60</v>
      </c>
      <c r="AB15" s="56">
        <v>42</v>
      </c>
      <c r="AC15" s="56">
        <v>35</v>
      </c>
      <c r="AD15" s="56">
        <v>60</v>
      </c>
      <c r="AE15" s="56">
        <v>0</v>
      </c>
      <c r="AF15" s="56">
        <v>0</v>
      </c>
      <c r="AG15" s="56">
        <v>62</v>
      </c>
      <c r="AI15" s="38">
        <f t="shared" si="0"/>
        <v>53</v>
      </c>
      <c r="AJ15" s="38">
        <f t="shared" si="1"/>
        <v>73</v>
      </c>
      <c r="AK15" s="38">
        <f t="shared" si="2"/>
        <v>63</v>
      </c>
      <c r="AL15" s="38">
        <f t="shared" si="3"/>
        <v>0</v>
      </c>
      <c r="AM15" s="38">
        <f t="shared" si="4"/>
        <v>74</v>
      </c>
      <c r="AN15" s="38">
        <f t="shared" si="5"/>
        <v>48</v>
      </c>
      <c r="AO15" s="38">
        <f t="shared" si="6"/>
        <v>71</v>
      </c>
      <c r="AP15" s="38">
        <f t="shared" si="7"/>
        <v>59.5</v>
      </c>
      <c r="AQ15" s="38">
        <f t="shared" si="8"/>
        <v>78</v>
      </c>
      <c r="AR15" s="38">
        <f t="shared" si="9"/>
        <v>61</v>
      </c>
      <c r="AS15" s="38">
        <f t="shared" si="10"/>
        <v>45</v>
      </c>
      <c r="AT15" s="38">
        <f t="shared" si="11"/>
        <v>72</v>
      </c>
      <c r="AU15" s="38">
        <f t="shared" si="12"/>
        <v>59.333333333333336</v>
      </c>
      <c r="AV15" s="38">
        <f t="shared" si="13"/>
        <v>0</v>
      </c>
      <c r="AW15" s="38">
        <f t="shared" si="14"/>
        <v>0</v>
      </c>
      <c r="AX15" s="38">
        <f t="shared" si="15"/>
        <v>70</v>
      </c>
      <c r="AY15" s="192"/>
      <c r="AZ15" s="64">
        <f t="shared" si="16"/>
        <v>403.83333333333331</v>
      </c>
      <c r="BA15" s="172">
        <f t="shared" si="17"/>
        <v>67.305555555555557</v>
      </c>
      <c r="BB15" s="56" t="s">
        <v>42</v>
      </c>
      <c r="BC15" s="56" t="s">
        <v>42</v>
      </c>
      <c r="BD15" s="56" t="s">
        <v>41</v>
      </c>
      <c r="BE15" s="56" t="s">
        <v>41</v>
      </c>
      <c r="BF15" s="56" t="s">
        <v>41</v>
      </c>
      <c r="BG15" s="56" t="s">
        <v>40</v>
      </c>
      <c r="BH15" s="56" t="s">
        <v>41</v>
      </c>
      <c r="BI15" s="56" t="s">
        <v>55</v>
      </c>
      <c r="BJ15" s="56" t="s">
        <v>77</v>
      </c>
    </row>
    <row r="16" spans="1:62" x14ac:dyDescent="0.35">
      <c r="A16" s="1">
        <v>14</v>
      </c>
      <c r="B16" s="55" t="s">
        <v>78</v>
      </c>
      <c r="C16" s="55" t="s">
        <v>224</v>
      </c>
      <c r="D16" s="55" t="s">
        <v>275</v>
      </c>
      <c r="E16" s="55" t="s">
        <v>277</v>
      </c>
      <c r="F16" s="10" t="s">
        <v>39</v>
      </c>
      <c r="G16" s="56">
        <v>13</v>
      </c>
      <c r="H16" s="56">
        <v>18</v>
      </c>
      <c r="I16" s="56">
        <v>0</v>
      </c>
      <c r="J16" s="56">
        <v>12</v>
      </c>
      <c r="K16" s="56">
        <v>12</v>
      </c>
      <c r="L16" s="56">
        <v>10</v>
      </c>
      <c r="M16" s="56">
        <v>16</v>
      </c>
      <c r="N16" s="56">
        <v>19</v>
      </c>
      <c r="O16" s="56">
        <v>13</v>
      </c>
      <c r="P16" s="56">
        <v>16</v>
      </c>
      <c r="Q16" s="56">
        <v>0</v>
      </c>
      <c r="R16" s="56">
        <v>0</v>
      </c>
      <c r="S16" s="56">
        <v>9</v>
      </c>
      <c r="T16" s="42"/>
      <c r="U16" s="56">
        <v>53</v>
      </c>
      <c r="V16" s="56">
        <v>60</v>
      </c>
      <c r="W16" s="56">
        <v>0</v>
      </c>
      <c r="X16" s="56">
        <v>64</v>
      </c>
      <c r="Y16" s="56">
        <v>30</v>
      </c>
      <c r="Z16" s="56">
        <v>44</v>
      </c>
      <c r="AA16" s="56">
        <v>50</v>
      </c>
      <c r="AB16" s="56">
        <v>59</v>
      </c>
      <c r="AC16" s="56">
        <v>55</v>
      </c>
      <c r="AD16" s="56">
        <v>44</v>
      </c>
      <c r="AE16" s="56">
        <v>0</v>
      </c>
      <c r="AF16" s="56">
        <v>0</v>
      </c>
      <c r="AG16" s="56">
        <v>61</v>
      </c>
      <c r="AI16" s="38">
        <f t="shared" si="0"/>
        <v>66</v>
      </c>
      <c r="AJ16" s="38">
        <f t="shared" si="1"/>
        <v>78</v>
      </c>
      <c r="AK16" s="38">
        <f t="shared" si="2"/>
        <v>72</v>
      </c>
      <c r="AL16" s="38">
        <f t="shared" si="3"/>
        <v>0</v>
      </c>
      <c r="AM16" s="38">
        <f t="shared" si="4"/>
        <v>76</v>
      </c>
      <c r="AN16" s="38">
        <f t="shared" si="5"/>
        <v>42</v>
      </c>
      <c r="AO16" s="38">
        <f t="shared" si="6"/>
        <v>54</v>
      </c>
      <c r="AP16" s="38">
        <f t="shared" si="7"/>
        <v>48</v>
      </c>
      <c r="AQ16" s="38">
        <f t="shared" si="8"/>
        <v>66</v>
      </c>
      <c r="AR16" s="38">
        <f t="shared" si="9"/>
        <v>78</v>
      </c>
      <c r="AS16" s="38">
        <f t="shared" si="10"/>
        <v>68</v>
      </c>
      <c r="AT16" s="38">
        <f t="shared" si="11"/>
        <v>60</v>
      </c>
      <c r="AU16" s="38">
        <f t="shared" si="12"/>
        <v>68.666666666666671</v>
      </c>
      <c r="AV16" s="38">
        <f t="shared" si="13"/>
        <v>0</v>
      </c>
      <c r="AW16" s="38">
        <f t="shared" si="14"/>
        <v>0</v>
      </c>
      <c r="AX16" s="38">
        <f t="shared" si="15"/>
        <v>70</v>
      </c>
      <c r="AY16" s="192"/>
      <c r="AZ16" s="64">
        <f t="shared" si="16"/>
        <v>400.66666666666669</v>
      </c>
      <c r="BA16" s="172">
        <f t="shared" si="17"/>
        <v>66.777777777777786</v>
      </c>
      <c r="BB16" s="56" t="s">
        <v>41</v>
      </c>
      <c r="BC16" s="56" t="s">
        <v>41</v>
      </c>
      <c r="BD16" s="56" t="s">
        <v>42</v>
      </c>
      <c r="BE16" s="56" t="s">
        <v>42</v>
      </c>
      <c r="BF16" s="56" t="s">
        <v>40</v>
      </c>
      <c r="BG16" s="56" t="s">
        <v>42</v>
      </c>
      <c r="BH16" s="56" t="s">
        <v>41</v>
      </c>
      <c r="BI16" s="56" t="s">
        <v>52</v>
      </c>
      <c r="BJ16" s="56" t="s">
        <v>79</v>
      </c>
    </row>
    <row r="17" spans="1:62" x14ac:dyDescent="0.35">
      <c r="A17" s="1">
        <v>15</v>
      </c>
      <c r="B17" s="55" t="s">
        <v>80</v>
      </c>
      <c r="C17" s="55" t="s">
        <v>224</v>
      </c>
      <c r="D17" s="55" t="s">
        <v>275</v>
      </c>
      <c r="E17" s="55" t="s">
        <v>277</v>
      </c>
      <c r="F17" s="10" t="s">
        <v>39</v>
      </c>
      <c r="G17" s="56">
        <v>11</v>
      </c>
      <c r="H17" s="56">
        <v>9</v>
      </c>
      <c r="I17" s="56">
        <v>0</v>
      </c>
      <c r="J17" s="56">
        <v>7</v>
      </c>
      <c r="K17" s="56">
        <v>10</v>
      </c>
      <c r="L17" s="56">
        <v>10</v>
      </c>
      <c r="M17" s="56">
        <v>20</v>
      </c>
      <c r="N17" s="56">
        <v>19</v>
      </c>
      <c r="O17" s="56">
        <v>6</v>
      </c>
      <c r="P17" s="56">
        <v>16</v>
      </c>
      <c r="Q17" s="56">
        <v>0</v>
      </c>
      <c r="R17" s="56">
        <v>0</v>
      </c>
      <c r="S17" s="56">
        <v>11</v>
      </c>
      <c r="T17" s="42"/>
      <c r="U17" s="56">
        <v>47</v>
      </c>
      <c r="V17" s="56">
        <v>62</v>
      </c>
      <c r="W17" s="56">
        <v>0</v>
      </c>
      <c r="X17" s="56">
        <v>47</v>
      </c>
      <c r="Y17" s="56">
        <v>55</v>
      </c>
      <c r="Z17" s="56">
        <v>63</v>
      </c>
      <c r="AA17" s="56">
        <v>65</v>
      </c>
      <c r="AB17" s="56">
        <v>65</v>
      </c>
      <c r="AC17" s="56">
        <v>36</v>
      </c>
      <c r="AD17" s="56">
        <v>58</v>
      </c>
      <c r="AE17" s="56">
        <v>0</v>
      </c>
      <c r="AF17" s="56">
        <v>0</v>
      </c>
      <c r="AG17" s="56">
        <v>68</v>
      </c>
      <c r="AI17" s="38">
        <f t="shared" si="0"/>
        <v>58</v>
      </c>
      <c r="AJ17" s="38">
        <f t="shared" si="1"/>
        <v>71</v>
      </c>
      <c r="AK17" s="38">
        <f t="shared" si="2"/>
        <v>64.5</v>
      </c>
      <c r="AL17" s="38">
        <f t="shared" si="3"/>
        <v>0</v>
      </c>
      <c r="AM17" s="38">
        <f t="shared" si="4"/>
        <v>54</v>
      </c>
      <c r="AN17" s="38">
        <f t="shared" si="5"/>
        <v>65</v>
      </c>
      <c r="AO17" s="38">
        <f t="shared" si="6"/>
        <v>73</v>
      </c>
      <c r="AP17" s="38">
        <f t="shared" si="7"/>
        <v>69</v>
      </c>
      <c r="AQ17" s="38">
        <f t="shared" si="8"/>
        <v>85</v>
      </c>
      <c r="AR17" s="38">
        <f t="shared" si="9"/>
        <v>84</v>
      </c>
      <c r="AS17" s="38">
        <f t="shared" si="10"/>
        <v>42</v>
      </c>
      <c r="AT17" s="38">
        <f t="shared" si="11"/>
        <v>74</v>
      </c>
      <c r="AU17" s="38">
        <f t="shared" si="12"/>
        <v>66.666666666666671</v>
      </c>
      <c r="AV17" s="38">
        <f t="shared" si="13"/>
        <v>0</v>
      </c>
      <c r="AW17" s="38">
        <f t="shared" si="14"/>
        <v>0</v>
      </c>
      <c r="AX17" s="38">
        <f t="shared" si="15"/>
        <v>79</v>
      </c>
      <c r="AY17" s="192"/>
      <c r="AZ17" s="64">
        <f t="shared" si="16"/>
        <v>418.16666666666669</v>
      </c>
      <c r="BA17" s="172">
        <f t="shared" si="17"/>
        <v>69.694444444444443</v>
      </c>
      <c r="BB17" s="56" t="s">
        <v>41</v>
      </c>
      <c r="BC17" s="56" t="s">
        <v>40</v>
      </c>
      <c r="BD17" s="56" t="s">
        <v>41</v>
      </c>
      <c r="BE17" s="56" t="s">
        <v>41</v>
      </c>
      <c r="BF17" s="56" t="s">
        <v>40</v>
      </c>
      <c r="BG17" s="56" t="s">
        <v>42</v>
      </c>
      <c r="BH17" s="56" t="s">
        <v>42</v>
      </c>
      <c r="BI17" s="56" t="s">
        <v>55</v>
      </c>
      <c r="BJ17" s="56" t="s">
        <v>81</v>
      </c>
    </row>
    <row r="18" spans="1:62" x14ac:dyDescent="0.35">
      <c r="A18" s="1">
        <v>16</v>
      </c>
      <c r="B18" s="55" t="s">
        <v>82</v>
      </c>
      <c r="C18" s="55" t="s">
        <v>259</v>
      </c>
      <c r="D18" s="56" t="s">
        <v>274</v>
      </c>
      <c r="E18" s="55" t="s">
        <v>276</v>
      </c>
      <c r="F18" s="10" t="s">
        <v>39</v>
      </c>
      <c r="G18" s="56">
        <v>16</v>
      </c>
      <c r="H18" s="56">
        <v>15</v>
      </c>
      <c r="I18" s="56">
        <v>11</v>
      </c>
      <c r="J18" s="56">
        <v>0</v>
      </c>
      <c r="K18" s="56">
        <v>10</v>
      </c>
      <c r="L18" s="56">
        <v>8</v>
      </c>
      <c r="M18" s="56">
        <v>14</v>
      </c>
      <c r="N18" s="56">
        <v>0</v>
      </c>
      <c r="O18" s="56">
        <v>0</v>
      </c>
      <c r="P18" s="56">
        <v>0</v>
      </c>
      <c r="Q18" s="56">
        <v>16</v>
      </c>
      <c r="R18" s="56">
        <v>13</v>
      </c>
      <c r="S18" s="56">
        <v>0</v>
      </c>
      <c r="T18" s="42"/>
      <c r="U18" s="56">
        <v>46</v>
      </c>
      <c r="V18" s="56">
        <v>56</v>
      </c>
      <c r="W18" s="56">
        <v>37</v>
      </c>
      <c r="X18" s="56">
        <v>0</v>
      </c>
      <c r="Y18" s="56">
        <v>25</v>
      </c>
      <c r="Z18" s="56">
        <v>40</v>
      </c>
      <c r="AA18" s="56">
        <v>49</v>
      </c>
      <c r="AB18" s="56">
        <v>0</v>
      </c>
      <c r="AC18" s="56">
        <v>0</v>
      </c>
      <c r="AD18" s="56">
        <v>0</v>
      </c>
      <c r="AE18" s="56">
        <v>68</v>
      </c>
      <c r="AF18" s="56">
        <v>70</v>
      </c>
      <c r="AG18" s="56">
        <v>0</v>
      </c>
      <c r="AI18" s="38">
        <f t="shared" si="0"/>
        <v>62</v>
      </c>
      <c r="AJ18" s="38">
        <f t="shared" si="1"/>
        <v>71</v>
      </c>
      <c r="AK18" s="38">
        <f t="shared" si="2"/>
        <v>66.5</v>
      </c>
      <c r="AL18" s="38">
        <f t="shared" si="3"/>
        <v>48</v>
      </c>
      <c r="AM18" s="38">
        <f t="shared" si="4"/>
        <v>0</v>
      </c>
      <c r="AN18" s="38">
        <f t="shared" si="5"/>
        <v>35</v>
      </c>
      <c r="AO18" s="38">
        <f t="shared" si="6"/>
        <v>48</v>
      </c>
      <c r="AP18" s="38">
        <f t="shared" si="7"/>
        <v>41.5</v>
      </c>
      <c r="AQ18" s="38">
        <f t="shared" si="8"/>
        <v>63</v>
      </c>
      <c r="AR18" s="38">
        <f t="shared" si="9"/>
        <v>0</v>
      </c>
      <c r="AS18" s="38">
        <f t="shared" si="10"/>
        <v>0</v>
      </c>
      <c r="AT18" s="38">
        <f t="shared" si="11"/>
        <v>0</v>
      </c>
      <c r="AU18" s="38">
        <f t="shared" si="12"/>
        <v>0</v>
      </c>
      <c r="AV18" s="38">
        <f t="shared" si="13"/>
        <v>84</v>
      </c>
      <c r="AW18" s="38">
        <f t="shared" si="14"/>
        <v>83</v>
      </c>
      <c r="AX18" s="38">
        <f t="shared" si="15"/>
        <v>0</v>
      </c>
      <c r="AY18" s="192"/>
      <c r="AZ18" s="64">
        <f t="shared" si="16"/>
        <v>386</v>
      </c>
      <c r="BA18" s="172">
        <f t="shared" si="17"/>
        <v>64.333333333333329</v>
      </c>
      <c r="BB18" s="56" t="s">
        <v>41</v>
      </c>
      <c r="BC18" s="56" t="s">
        <v>41</v>
      </c>
      <c r="BD18" s="56" t="s">
        <v>41</v>
      </c>
      <c r="BE18" s="56" t="s">
        <v>41</v>
      </c>
      <c r="BF18" s="56" t="s">
        <v>40</v>
      </c>
      <c r="BG18" s="56" t="s">
        <v>40</v>
      </c>
      <c r="BH18" s="56" t="s">
        <v>41</v>
      </c>
      <c r="BI18" s="56" t="s">
        <v>83</v>
      </c>
      <c r="BJ18" s="56" t="s">
        <v>84</v>
      </c>
    </row>
    <row r="19" spans="1:62" x14ac:dyDescent="0.35">
      <c r="A19" s="1">
        <v>17</v>
      </c>
      <c r="B19" s="55" t="s">
        <v>85</v>
      </c>
      <c r="C19" s="55" t="s">
        <v>224</v>
      </c>
      <c r="D19" s="56" t="s">
        <v>274</v>
      </c>
      <c r="E19" s="55" t="s">
        <v>277</v>
      </c>
      <c r="F19" s="10" t="s">
        <v>39</v>
      </c>
      <c r="G19" s="56">
        <v>10</v>
      </c>
      <c r="H19" s="56">
        <v>16</v>
      </c>
      <c r="I19" s="56">
        <v>14</v>
      </c>
      <c r="J19" s="56">
        <v>0</v>
      </c>
      <c r="K19" s="56">
        <v>14</v>
      </c>
      <c r="L19" s="56">
        <v>8</v>
      </c>
      <c r="M19" s="56">
        <v>16</v>
      </c>
      <c r="N19" s="56">
        <v>17</v>
      </c>
      <c r="O19" s="56">
        <v>7</v>
      </c>
      <c r="P19" s="56">
        <v>10</v>
      </c>
      <c r="Q19" s="56">
        <v>0</v>
      </c>
      <c r="R19" s="56">
        <v>0</v>
      </c>
      <c r="S19" s="56">
        <v>11</v>
      </c>
      <c r="T19" s="42"/>
      <c r="U19" s="56">
        <v>45</v>
      </c>
      <c r="V19" s="56">
        <v>56</v>
      </c>
      <c r="W19" s="56">
        <v>39</v>
      </c>
      <c r="X19" s="56">
        <v>0</v>
      </c>
      <c r="Y19" s="56">
        <v>38</v>
      </c>
      <c r="Z19" s="56">
        <v>47</v>
      </c>
      <c r="AA19" s="56">
        <v>37</v>
      </c>
      <c r="AB19" s="56">
        <v>27</v>
      </c>
      <c r="AC19" s="56">
        <v>36</v>
      </c>
      <c r="AD19" s="56">
        <v>39</v>
      </c>
      <c r="AE19" s="56">
        <v>0</v>
      </c>
      <c r="AF19" s="56">
        <v>0</v>
      </c>
      <c r="AG19" s="56">
        <v>63</v>
      </c>
      <c r="AI19" s="38">
        <f t="shared" si="0"/>
        <v>55</v>
      </c>
      <c r="AJ19" s="38">
        <f t="shared" si="1"/>
        <v>72</v>
      </c>
      <c r="AK19" s="38">
        <f t="shared" si="2"/>
        <v>63.5</v>
      </c>
      <c r="AL19" s="38">
        <f t="shared" si="3"/>
        <v>53</v>
      </c>
      <c r="AM19" s="38">
        <f t="shared" si="4"/>
        <v>0</v>
      </c>
      <c r="AN19" s="38">
        <f t="shared" si="5"/>
        <v>52</v>
      </c>
      <c r="AO19" s="38">
        <f t="shared" si="6"/>
        <v>55</v>
      </c>
      <c r="AP19" s="38">
        <f t="shared" si="7"/>
        <v>53.5</v>
      </c>
      <c r="AQ19" s="38">
        <f t="shared" si="8"/>
        <v>53</v>
      </c>
      <c r="AR19" s="38">
        <f t="shared" si="9"/>
        <v>44</v>
      </c>
      <c r="AS19" s="38">
        <f t="shared" si="10"/>
        <v>43</v>
      </c>
      <c r="AT19" s="38">
        <f t="shared" si="11"/>
        <v>49</v>
      </c>
      <c r="AU19" s="38">
        <f t="shared" si="12"/>
        <v>45.333333333333336</v>
      </c>
      <c r="AV19" s="38">
        <f t="shared" si="13"/>
        <v>0</v>
      </c>
      <c r="AW19" s="38">
        <f t="shared" si="14"/>
        <v>0</v>
      </c>
      <c r="AX19" s="38">
        <f t="shared" si="15"/>
        <v>74</v>
      </c>
      <c r="AY19" s="192"/>
      <c r="AZ19" s="64">
        <f t="shared" si="16"/>
        <v>342.33333333333331</v>
      </c>
      <c r="BA19" s="172">
        <f t="shared" si="17"/>
        <v>57.05555555555555</v>
      </c>
      <c r="BB19" s="56" t="s">
        <v>42</v>
      </c>
      <c r="BC19" s="56" t="s">
        <v>40</v>
      </c>
      <c r="BD19" s="56" t="s">
        <v>42</v>
      </c>
      <c r="BE19" s="56" t="s">
        <v>40</v>
      </c>
      <c r="BF19" s="56" t="s">
        <v>40</v>
      </c>
      <c r="BG19" s="56" t="s">
        <v>40</v>
      </c>
      <c r="BH19" s="56" t="s">
        <v>41</v>
      </c>
      <c r="BI19" s="56" t="s">
        <v>86</v>
      </c>
      <c r="BJ19" s="56" t="s">
        <v>87</v>
      </c>
    </row>
    <row r="20" spans="1:62" x14ac:dyDescent="0.35">
      <c r="A20" s="1">
        <v>18</v>
      </c>
      <c r="B20" s="55" t="s">
        <v>88</v>
      </c>
      <c r="C20" s="55" t="s">
        <v>224</v>
      </c>
      <c r="D20" s="55" t="s">
        <v>275</v>
      </c>
      <c r="E20" s="55" t="s">
        <v>277</v>
      </c>
      <c r="F20" s="10" t="s">
        <v>39</v>
      </c>
      <c r="G20" s="56">
        <v>16</v>
      </c>
      <c r="H20" s="56">
        <v>19</v>
      </c>
      <c r="I20" s="56">
        <v>0</v>
      </c>
      <c r="J20" s="56">
        <v>18</v>
      </c>
      <c r="K20" s="56">
        <v>18</v>
      </c>
      <c r="L20" s="56">
        <v>18</v>
      </c>
      <c r="M20" s="56">
        <v>20</v>
      </c>
      <c r="N20" s="56">
        <v>20</v>
      </c>
      <c r="O20" s="56">
        <v>17</v>
      </c>
      <c r="P20" s="56">
        <v>19</v>
      </c>
      <c r="Q20" s="56">
        <v>0</v>
      </c>
      <c r="R20" s="56">
        <v>0</v>
      </c>
      <c r="S20" s="56">
        <v>18</v>
      </c>
      <c r="T20" s="42"/>
      <c r="U20" s="56">
        <v>59</v>
      </c>
      <c r="V20" s="56">
        <v>79</v>
      </c>
      <c r="W20" s="56">
        <v>0</v>
      </c>
      <c r="X20" s="56">
        <v>73</v>
      </c>
      <c r="Y20" s="56">
        <v>79</v>
      </c>
      <c r="Z20" s="56">
        <v>73</v>
      </c>
      <c r="AA20" s="56">
        <v>67</v>
      </c>
      <c r="AB20" s="56">
        <v>64</v>
      </c>
      <c r="AC20" s="56">
        <v>66</v>
      </c>
      <c r="AD20" s="56">
        <v>70</v>
      </c>
      <c r="AE20" s="56">
        <v>0</v>
      </c>
      <c r="AF20" s="56">
        <v>0</v>
      </c>
      <c r="AG20" s="56">
        <v>76</v>
      </c>
      <c r="AI20" s="38">
        <f t="shared" si="0"/>
        <v>75</v>
      </c>
      <c r="AJ20" s="38">
        <f t="shared" si="1"/>
        <v>98</v>
      </c>
      <c r="AK20" s="38">
        <f t="shared" si="2"/>
        <v>86.5</v>
      </c>
      <c r="AL20" s="38">
        <f t="shared" si="3"/>
        <v>0</v>
      </c>
      <c r="AM20" s="38">
        <f t="shared" si="4"/>
        <v>91</v>
      </c>
      <c r="AN20" s="38">
        <f t="shared" si="5"/>
        <v>97</v>
      </c>
      <c r="AO20" s="38">
        <f t="shared" si="6"/>
        <v>91</v>
      </c>
      <c r="AP20" s="38">
        <f t="shared" si="7"/>
        <v>94</v>
      </c>
      <c r="AQ20" s="38">
        <f t="shared" si="8"/>
        <v>87</v>
      </c>
      <c r="AR20" s="38">
        <f t="shared" si="9"/>
        <v>84</v>
      </c>
      <c r="AS20" s="38">
        <f t="shared" si="10"/>
        <v>83</v>
      </c>
      <c r="AT20" s="38">
        <f t="shared" si="11"/>
        <v>89</v>
      </c>
      <c r="AU20" s="38">
        <f t="shared" si="12"/>
        <v>85.333333333333329</v>
      </c>
      <c r="AV20" s="38">
        <f t="shared" si="13"/>
        <v>0</v>
      </c>
      <c r="AW20" s="38">
        <f t="shared" si="14"/>
        <v>0</v>
      </c>
      <c r="AX20" s="38">
        <f t="shared" si="15"/>
        <v>94</v>
      </c>
      <c r="AY20" s="192"/>
      <c r="AZ20" s="64">
        <f t="shared" si="16"/>
        <v>537.83333333333326</v>
      </c>
      <c r="BA20" s="172">
        <f t="shared" si="17"/>
        <v>89.638888888888886</v>
      </c>
      <c r="BB20" s="56" t="s">
        <v>42</v>
      </c>
      <c r="BC20" s="56" t="s">
        <v>40</v>
      </c>
      <c r="BD20" s="56" t="s">
        <v>40</v>
      </c>
      <c r="BE20" s="56" t="s">
        <v>42</v>
      </c>
      <c r="BF20" s="56" t="s">
        <v>42</v>
      </c>
      <c r="BG20" s="56" t="s">
        <v>42</v>
      </c>
      <c r="BH20" s="56" t="s">
        <v>42</v>
      </c>
      <c r="BI20" s="56" t="s">
        <v>89</v>
      </c>
      <c r="BJ20" s="56" t="s">
        <v>90</v>
      </c>
    </row>
    <row r="21" spans="1:62" x14ac:dyDescent="0.35">
      <c r="A21" s="1">
        <v>19</v>
      </c>
      <c r="B21" s="55" t="s">
        <v>91</v>
      </c>
      <c r="C21" s="55" t="s">
        <v>259</v>
      </c>
      <c r="D21" s="55" t="s">
        <v>275</v>
      </c>
      <c r="E21" s="55" t="s">
        <v>276</v>
      </c>
      <c r="F21" s="10" t="s">
        <v>39</v>
      </c>
      <c r="G21" s="56">
        <v>12</v>
      </c>
      <c r="H21" s="56">
        <v>16</v>
      </c>
      <c r="I21" s="56">
        <v>0</v>
      </c>
      <c r="J21" s="56">
        <v>14</v>
      </c>
      <c r="K21" s="56">
        <v>15</v>
      </c>
      <c r="L21" s="56">
        <v>14</v>
      </c>
      <c r="M21" s="56">
        <v>20</v>
      </c>
      <c r="N21" s="56">
        <v>0</v>
      </c>
      <c r="O21" s="56">
        <v>0</v>
      </c>
      <c r="P21" s="56">
        <v>0</v>
      </c>
      <c r="Q21" s="56">
        <v>19</v>
      </c>
      <c r="R21" s="56">
        <v>18</v>
      </c>
      <c r="S21" s="56">
        <v>0</v>
      </c>
      <c r="T21" s="42"/>
      <c r="U21" s="56">
        <v>39</v>
      </c>
      <c r="V21" s="56">
        <v>64</v>
      </c>
      <c r="W21" s="56">
        <v>0</v>
      </c>
      <c r="X21" s="56">
        <v>60</v>
      </c>
      <c r="Y21" s="56">
        <v>37</v>
      </c>
      <c r="Z21" s="56">
        <v>51</v>
      </c>
      <c r="AA21" s="56">
        <v>27</v>
      </c>
      <c r="AB21" s="56">
        <v>0</v>
      </c>
      <c r="AC21" s="56">
        <v>0</v>
      </c>
      <c r="AD21" s="56">
        <v>0</v>
      </c>
      <c r="AE21" s="56">
        <v>58</v>
      </c>
      <c r="AF21" s="56">
        <v>54</v>
      </c>
      <c r="AG21" s="56">
        <v>0</v>
      </c>
      <c r="AI21" s="38">
        <f t="shared" si="0"/>
        <v>51</v>
      </c>
      <c r="AJ21" s="38">
        <f t="shared" si="1"/>
        <v>80</v>
      </c>
      <c r="AK21" s="38">
        <f t="shared" si="2"/>
        <v>65.5</v>
      </c>
      <c r="AL21" s="38">
        <f t="shared" si="3"/>
        <v>0</v>
      </c>
      <c r="AM21" s="38">
        <f t="shared" si="4"/>
        <v>74</v>
      </c>
      <c r="AN21" s="38">
        <f t="shared" si="5"/>
        <v>52</v>
      </c>
      <c r="AO21" s="38">
        <f t="shared" si="6"/>
        <v>65</v>
      </c>
      <c r="AP21" s="38">
        <f t="shared" si="7"/>
        <v>58.5</v>
      </c>
      <c r="AQ21" s="38">
        <f t="shared" si="8"/>
        <v>47</v>
      </c>
      <c r="AR21" s="38">
        <f t="shared" si="9"/>
        <v>0</v>
      </c>
      <c r="AS21" s="38">
        <f t="shared" si="10"/>
        <v>0</v>
      </c>
      <c r="AT21" s="38">
        <f t="shared" si="11"/>
        <v>0</v>
      </c>
      <c r="AU21" s="38">
        <f t="shared" si="12"/>
        <v>0</v>
      </c>
      <c r="AV21" s="38">
        <f t="shared" si="13"/>
        <v>77</v>
      </c>
      <c r="AW21" s="38">
        <f t="shared" si="14"/>
        <v>72</v>
      </c>
      <c r="AX21" s="38">
        <f t="shared" si="15"/>
        <v>0</v>
      </c>
      <c r="AY21" s="192"/>
      <c r="AZ21" s="64">
        <f t="shared" si="16"/>
        <v>394</v>
      </c>
      <c r="BA21" s="172">
        <f t="shared" si="17"/>
        <v>65.666666666666657</v>
      </c>
      <c r="BB21" s="56" t="s">
        <v>40</v>
      </c>
      <c r="BC21" s="56" t="s">
        <v>41</v>
      </c>
      <c r="BD21" s="56" t="s">
        <v>41</v>
      </c>
      <c r="BE21" s="56" t="s">
        <v>40</v>
      </c>
      <c r="BF21" s="56" t="s">
        <v>40</v>
      </c>
      <c r="BG21" s="56" t="s">
        <v>42</v>
      </c>
      <c r="BH21" s="56" t="s">
        <v>41</v>
      </c>
      <c r="BI21" s="56" t="s">
        <v>49</v>
      </c>
      <c r="BJ21" s="56" t="s">
        <v>92</v>
      </c>
    </row>
    <row r="22" spans="1:62" x14ac:dyDescent="0.35">
      <c r="A22" s="1">
        <v>20</v>
      </c>
      <c r="B22" s="55" t="s">
        <v>93</v>
      </c>
      <c r="C22" s="55" t="s">
        <v>224</v>
      </c>
      <c r="D22" s="55" t="s">
        <v>275</v>
      </c>
      <c r="E22" s="55" t="s">
        <v>277</v>
      </c>
      <c r="F22" s="10" t="s">
        <v>39</v>
      </c>
      <c r="G22" s="56">
        <v>16</v>
      </c>
      <c r="H22" s="56">
        <v>12</v>
      </c>
      <c r="I22" s="56">
        <v>0</v>
      </c>
      <c r="J22" s="56">
        <v>10</v>
      </c>
      <c r="K22" s="56">
        <v>12</v>
      </c>
      <c r="L22" s="56">
        <v>9</v>
      </c>
      <c r="M22" s="56">
        <v>17</v>
      </c>
      <c r="N22" s="56">
        <v>20</v>
      </c>
      <c r="O22" s="56">
        <v>11</v>
      </c>
      <c r="P22" s="56">
        <v>7</v>
      </c>
      <c r="Q22" s="56">
        <v>0</v>
      </c>
      <c r="R22" s="56">
        <v>0</v>
      </c>
      <c r="S22" s="56">
        <v>8</v>
      </c>
      <c r="T22" s="42"/>
      <c r="U22" s="56">
        <v>40</v>
      </c>
      <c r="V22" s="56">
        <v>65</v>
      </c>
      <c r="W22" s="56">
        <v>0</v>
      </c>
      <c r="X22" s="56">
        <v>65</v>
      </c>
      <c r="Y22" s="56">
        <v>35</v>
      </c>
      <c r="Z22" s="56">
        <v>58</v>
      </c>
      <c r="AA22" s="56">
        <v>37</v>
      </c>
      <c r="AB22" s="56">
        <v>30</v>
      </c>
      <c r="AC22" s="56">
        <v>39</v>
      </c>
      <c r="AD22" s="56">
        <v>29</v>
      </c>
      <c r="AE22" s="56">
        <v>0</v>
      </c>
      <c r="AF22" s="56">
        <v>0</v>
      </c>
      <c r="AG22" s="56">
        <v>45</v>
      </c>
      <c r="AI22" s="38">
        <f t="shared" si="0"/>
        <v>56</v>
      </c>
      <c r="AJ22" s="38">
        <f t="shared" si="1"/>
        <v>77</v>
      </c>
      <c r="AK22" s="38">
        <f t="shared" si="2"/>
        <v>66.5</v>
      </c>
      <c r="AL22" s="38">
        <f t="shared" si="3"/>
        <v>0</v>
      </c>
      <c r="AM22" s="38">
        <f t="shared" si="4"/>
        <v>75</v>
      </c>
      <c r="AN22" s="38">
        <f t="shared" si="5"/>
        <v>47</v>
      </c>
      <c r="AO22" s="38">
        <f t="shared" si="6"/>
        <v>67</v>
      </c>
      <c r="AP22" s="38">
        <f t="shared" si="7"/>
        <v>57</v>
      </c>
      <c r="AQ22" s="38">
        <f t="shared" si="8"/>
        <v>54</v>
      </c>
      <c r="AR22" s="38">
        <f t="shared" si="9"/>
        <v>50</v>
      </c>
      <c r="AS22" s="38">
        <f t="shared" si="10"/>
        <v>50</v>
      </c>
      <c r="AT22" s="38">
        <f t="shared" si="11"/>
        <v>36</v>
      </c>
      <c r="AU22" s="38">
        <f t="shared" si="12"/>
        <v>45.333333333333336</v>
      </c>
      <c r="AV22" s="38">
        <f t="shared" si="13"/>
        <v>0</v>
      </c>
      <c r="AW22" s="38">
        <f t="shared" si="14"/>
        <v>0</v>
      </c>
      <c r="AX22" s="38">
        <f t="shared" si="15"/>
        <v>53</v>
      </c>
      <c r="AY22" s="192"/>
      <c r="AZ22" s="64">
        <f t="shared" si="16"/>
        <v>350.83333333333331</v>
      </c>
      <c r="BA22" s="172">
        <f t="shared" si="17"/>
        <v>58.472222222222214</v>
      </c>
      <c r="BB22" s="56" t="s">
        <v>42</v>
      </c>
      <c r="BC22" s="56" t="s">
        <v>41</v>
      </c>
      <c r="BD22" s="56" t="s">
        <v>40</v>
      </c>
      <c r="BE22" s="56" t="s">
        <v>40</v>
      </c>
      <c r="BF22" s="56" t="s">
        <v>40</v>
      </c>
      <c r="BG22" s="56" t="s">
        <v>42</v>
      </c>
      <c r="BH22" s="56" t="s">
        <v>42</v>
      </c>
      <c r="BI22" s="56" t="s">
        <v>94</v>
      </c>
      <c r="BJ22" s="56" t="s">
        <v>95</v>
      </c>
    </row>
    <row r="23" spans="1:62" x14ac:dyDescent="0.35">
      <c r="A23" s="1">
        <v>21</v>
      </c>
      <c r="B23" s="55" t="s">
        <v>96</v>
      </c>
      <c r="C23" s="55" t="s">
        <v>259</v>
      </c>
      <c r="D23" s="55" t="s">
        <v>275</v>
      </c>
      <c r="E23" s="55" t="s">
        <v>276</v>
      </c>
      <c r="F23" s="10" t="s">
        <v>39</v>
      </c>
      <c r="G23" s="56">
        <v>12</v>
      </c>
      <c r="H23" s="56">
        <v>12</v>
      </c>
      <c r="I23" s="56">
        <v>0</v>
      </c>
      <c r="J23" s="56">
        <v>12</v>
      </c>
      <c r="K23" s="56">
        <v>11</v>
      </c>
      <c r="L23" s="56">
        <v>6</v>
      </c>
      <c r="M23" s="56">
        <v>11</v>
      </c>
      <c r="N23" s="56">
        <v>0</v>
      </c>
      <c r="O23" s="56">
        <v>0</v>
      </c>
      <c r="P23" s="56">
        <v>0</v>
      </c>
      <c r="Q23" s="56">
        <v>13</v>
      </c>
      <c r="R23" s="56">
        <v>11</v>
      </c>
      <c r="S23" s="56">
        <v>0</v>
      </c>
      <c r="T23" s="42"/>
      <c r="U23" s="56">
        <v>37</v>
      </c>
      <c r="V23" s="56">
        <v>44</v>
      </c>
      <c r="W23" s="56">
        <v>0</v>
      </c>
      <c r="X23" s="56">
        <v>38</v>
      </c>
      <c r="Y23" s="56">
        <v>29</v>
      </c>
      <c r="Z23" s="56">
        <v>42</v>
      </c>
      <c r="AA23" s="56">
        <v>11</v>
      </c>
      <c r="AB23" s="56">
        <v>0</v>
      </c>
      <c r="AC23" s="56">
        <v>0</v>
      </c>
      <c r="AD23" s="56">
        <v>0</v>
      </c>
      <c r="AE23" s="56">
        <v>37</v>
      </c>
      <c r="AF23" s="56">
        <v>34</v>
      </c>
      <c r="AG23" s="56">
        <v>0</v>
      </c>
      <c r="AI23" s="38">
        <f t="shared" si="0"/>
        <v>49</v>
      </c>
      <c r="AJ23" s="38">
        <f t="shared" si="1"/>
        <v>56</v>
      </c>
      <c r="AK23" s="38">
        <f t="shared" si="2"/>
        <v>52.5</v>
      </c>
      <c r="AL23" s="38">
        <f t="shared" si="3"/>
        <v>0</v>
      </c>
      <c r="AM23" s="38">
        <f t="shared" si="4"/>
        <v>50</v>
      </c>
      <c r="AN23" s="38">
        <f t="shared" si="5"/>
        <v>40</v>
      </c>
      <c r="AO23" s="38">
        <f t="shared" si="6"/>
        <v>48</v>
      </c>
      <c r="AP23" s="38">
        <f t="shared" si="7"/>
        <v>44</v>
      </c>
      <c r="AQ23" s="38">
        <f t="shared" si="8"/>
        <v>22</v>
      </c>
      <c r="AR23" s="38">
        <f t="shared" si="9"/>
        <v>0</v>
      </c>
      <c r="AS23" s="38">
        <f t="shared" si="10"/>
        <v>0</v>
      </c>
      <c r="AT23" s="38">
        <f t="shared" si="11"/>
        <v>0</v>
      </c>
      <c r="AU23" s="38">
        <f t="shared" si="12"/>
        <v>0</v>
      </c>
      <c r="AV23" s="38">
        <f t="shared" si="13"/>
        <v>50</v>
      </c>
      <c r="AW23" s="38">
        <f t="shared" si="14"/>
        <v>45</v>
      </c>
      <c r="AX23" s="38">
        <f t="shared" si="15"/>
        <v>0</v>
      </c>
      <c r="AY23" s="192"/>
      <c r="AZ23" s="64">
        <f t="shared" si="16"/>
        <v>263.5</v>
      </c>
      <c r="BA23" s="172">
        <f t="shared" si="17"/>
        <v>43.916666666666664</v>
      </c>
      <c r="BB23" s="56" t="s">
        <v>40</v>
      </c>
      <c r="BC23" s="56" t="s">
        <v>42</v>
      </c>
      <c r="BD23" s="56" t="s">
        <v>40</v>
      </c>
      <c r="BE23" s="56" t="s">
        <v>41</v>
      </c>
      <c r="BF23" s="56" t="s">
        <v>41</v>
      </c>
      <c r="BG23" s="56" t="s">
        <v>40</v>
      </c>
      <c r="BH23" s="56" t="s">
        <v>41</v>
      </c>
      <c r="BI23" s="56" t="s">
        <v>71</v>
      </c>
      <c r="BJ23" s="56" t="s">
        <v>97</v>
      </c>
    </row>
    <row r="24" spans="1:62" x14ac:dyDescent="0.35">
      <c r="A24" s="1">
        <v>22</v>
      </c>
      <c r="B24" s="55" t="s">
        <v>98</v>
      </c>
      <c r="C24" s="55" t="s">
        <v>224</v>
      </c>
      <c r="D24" s="55" t="s">
        <v>275</v>
      </c>
      <c r="E24" s="55" t="s">
        <v>277</v>
      </c>
      <c r="F24" s="10" t="s">
        <v>39</v>
      </c>
      <c r="G24" s="56">
        <v>14</v>
      </c>
      <c r="H24" s="56">
        <v>14</v>
      </c>
      <c r="I24" s="56">
        <v>0</v>
      </c>
      <c r="J24" s="56">
        <v>15</v>
      </c>
      <c r="K24" s="56">
        <v>14</v>
      </c>
      <c r="L24" s="56">
        <v>10</v>
      </c>
      <c r="M24" s="56">
        <v>20</v>
      </c>
      <c r="N24" s="56">
        <v>18</v>
      </c>
      <c r="O24" s="56">
        <v>12</v>
      </c>
      <c r="P24" s="56">
        <v>14</v>
      </c>
      <c r="Q24" s="56">
        <v>0</v>
      </c>
      <c r="R24" s="56">
        <v>0</v>
      </c>
      <c r="S24" s="56">
        <v>13</v>
      </c>
      <c r="T24" s="42"/>
      <c r="U24" s="56">
        <v>34</v>
      </c>
      <c r="V24" s="56">
        <v>58</v>
      </c>
      <c r="W24" s="56">
        <v>0</v>
      </c>
      <c r="X24" s="56">
        <v>63</v>
      </c>
      <c r="Y24" s="56">
        <v>49</v>
      </c>
      <c r="Z24" s="56">
        <v>66</v>
      </c>
      <c r="AA24" s="56">
        <v>35</v>
      </c>
      <c r="AB24" s="56">
        <v>38</v>
      </c>
      <c r="AC24" s="56">
        <v>55</v>
      </c>
      <c r="AD24" s="56">
        <v>52</v>
      </c>
      <c r="AE24" s="56">
        <v>0</v>
      </c>
      <c r="AF24" s="56">
        <v>0</v>
      </c>
      <c r="AG24" s="56">
        <v>62</v>
      </c>
      <c r="AI24" s="38">
        <f t="shared" si="0"/>
        <v>48</v>
      </c>
      <c r="AJ24" s="38">
        <f t="shared" si="1"/>
        <v>72</v>
      </c>
      <c r="AK24" s="38">
        <f t="shared" si="2"/>
        <v>60</v>
      </c>
      <c r="AL24" s="38">
        <f t="shared" si="3"/>
        <v>0</v>
      </c>
      <c r="AM24" s="38">
        <f t="shared" si="4"/>
        <v>78</v>
      </c>
      <c r="AN24" s="38">
        <f t="shared" si="5"/>
        <v>63</v>
      </c>
      <c r="AO24" s="38">
        <f t="shared" si="6"/>
        <v>76</v>
      </c>
      <c r="AP24" s="38">
        <f t="shared" si="7"/>
        <v>69.5</v>
      </c>
      <c r="AQ24" s="38">
        <f t="shared" si="8"/>
        <v>55</v>
      </c>
      <c r="AR24" s="38">
        <f t="shared" si="9"/>
        <v>56</v>
      </c>
      <c r="AS24" s="38">
        <f t="shared" si="10"/>
        <v>67</v>
      </c>
      <c r="AT24" s="38">
        <f t="shared" si="11"/>
        <v>66</v>
      </c>
      <c r="AU24" s="38">
        <f t="shared" si="12"/>
        <v>63</v>
      </c>
      <c r="AV24" s="38">
        <f t="shared" si="13"/>
        <v>0</v>
      </c>
      <c r="AW24" s="38">
        <f t="shared" si="14"/>
        <v>0</v>
      </c>
      <c r="AX24" s="38">
        <f t="shared" si="15"/>
        <v>75</v>
      </c>
      <c r="AY24" s="192"/>
      <c r="AZ24" s="64">
        <f t="shared" si="16"/>
        <v>400.5</v>
      </c>
      <c r="BA24" s="172">
        <f t="shared" si="17"/>
        <v>66.75</v>
      </c>
      <c r="BB24" s="56" t="s">
        <v>42</v>
      </c>
      <c r="BC24" s="56" t="s">
        <v>40</v>
      </c>
      <c r="BD24" s="56" t="s">
        <v>40</v>
      </c>
      <c r="BE24" s="56" t="s">
        <v>40</v>
      </c>
      <c r="BF24" s="56" t="s">
        <v>41</v>
      </c>
      <c r="BG24" s="56" t="s">
        <v>42</v>
      </c>
      <c r="BH24" s="56" t="s">
        <v>41</v>
      </c>
      <c r="BI24" s="56" t="s">
        <v>94</v>
      </c>
      <c r="BJ24" s="56" t="s">
        <v>99</v>
      </c>
    </row>
    <row r="25" spans="1:62" x14ac:dyDescent="0.35">
      <c r="A25" s="1">
        <v>23</v>
      </c>
      <c r="B25" s="55" t="s">
        <v>100</v>
      </c>
      <c r="C25" s="55" t="s">
        <v>259</v>
      </c>
      <c r="D25" s="55" t="s">
        <v>275</v>
      </c>
      <c r="E25" s="55" t="s">
        <v>276</v>
      </c>
      <c r="F25" s="10" t="s">
        <v>39</v>
      </c>
      <c r="G25" s="56">
        <v>11</v>
      </c>
      <c r="H25" s="56">
        <v>14</v>
      </c>
      <c r="I25" s="56">
        <v>0</v>
      </c>
      <c r="J25" s="56">
        <v>10</v>
      </c>
      <c r="K25" s="56">
        <v>10</v>
      </c>
      <c r="L25" s="56">
        <v>6</v>
      </c>
      <c r="M25" s="56">
        <v>12</v>
      </c>
      <c r="N25" s="56">
        <v>0</v>
      </c>
      <c r="O25" s="56">
        <v>0</v>
      </c>
      <c r="P25" s="56">
        <v>0</v>
      </c>
      <c r="Q25" s="56">
        <v>12</v>
      </c>
      <c r="R25" s="56">
        <v>15</v>
      </c>
      <c r="S25" s="56">
        <v>0</v>
      </c>
      <c r="T25" s="42"/>
      <c r="U25" s="56">
        <v>39</v>
      </c>
      <c r="V25" s="56">
        <v>55</v>
      </c>
      <c r="W25" s="56">
        <v>0</v>
      </c>
      <c r="X25" s="56">
        <v>44</v>
      </c>
      <c r="Y25" s="56">
        <v>28</v>
      </c>
      <c r="Z25" s="56">
        <v>45</v>
      </c>
      <c r="AA25" s="56">
        <v>26</v>
      </c>
      <c r="AB25" s="56">
        <v>0</v>
      </c>
      <c r="AC25" s="56">
        <v>0</v>
      </c>
      <c r="AD25" s="56">
        <v>0</v>
      </c>
      <c r="AE25" s="56">
        <v>44</v>
      </c>
      <c r="AF25" s="56">
        <v>42</v>
      </c>
      <c r="AG25" s="56">
        <v>0</v>
      </c>
      <c r="AI25" s="38">
        <f t="shared" si="0"/>
        <v>50</v>
      </c>
      <c r="AJ25" s="38">
        <f t="shared" si="1"/>
        <v>69</v>
      </c>
      <c r="AK25" s="38">
        <f t="shared" si="2"/>
        <v>59.5</v>
      </c>
      <c r="AL25" s="38">
        <f t="shared" si="3"/>
        <v>0</v>
      </c>
      <c r="AM25" s="38">
        <f t="shared" si="4"/>
        <v>54</v>
      </c>
      <c r="AN25" s="38">
        <f t="shared" si="5"/>
        <v>38</v>
      </c>
      <c r="AO25" s="38">
        <f t="shared" si="6"/>
        <v>51</v>
      </c>
      <c r="AP25" s="38">
        <f t="shared" si="7"/>
        <v>44.5</v>
      </c>
      <c r="AQ25" s="38">
        <f t="shared" si="8"/>
        <v>38</v>
      </c>
      <c r="AR25" s="38">
        <f t="shared" si="9"/>
        <v>0</v>
      </c>
      <c r="AS25" s="38">
        <f t="shared" si="10"/>
        <v>0</v>
      </c>
      <c r="AT25" s="38">
        <f t="shared" si="11"/>
        <v>0</v>
      </c>
      <c r="AU25" s="38">
        <f t="shared" si="12"/>
        <v>0</v>
      </c>
      <c r="AV25" s="38">
        <f t="shared" si="13"/>
        <v>56</v>
      </c>
      <c r="AW25" s="38">
        <f t="shared" si="14"/>
        <v>57</v>
      </c>
      <c r="AX25" s="38">
        <f t="shared" si="15"/>
        <v>0</v>
      </c>
      <c r="AY25" s="192"/>
      <c r="AZ25" s="64">
        <f t="shared" si="16"/>
        <v>309</v>
      </c>
      <c r="BA25" s="172">
        <f t="shared" si="17"/>
        <v>51.5</v>
      </c>
      <c r="BB25" s="56" t="s">
        <v>40</v>
      </c>
      <c r="BC25" s="56" t="s">
        <v>41</v>
      </c>
      <c r="BD25" s="56" t="s">
        <v>42</v>
      </c>
      <c r="BE25" s="56" t="s">
        <v>40</v>
      </c>
      <c r="BF25" s="56" t="s">
        <v>42</v>
      </c>
      <c r="BG25" s="56" t="s">
        <v>40</v>
      </c>
      <c r="BH25" s="56" t="s">
        <v>42</v>
      </c>
      <c r="BI25" s="56" t="s">
        <v>94</v>
      </c>
      <c r="BJ25" s="56" t="s">
        <v>101</v>
      </c>
    </row>
    <row r="26" spans="1:62" x14ac:dyDescent="0.35">
      <c r="A26" s="1">
        <v>24</v>
      </c>
      <c r="B26" s="55" t="s">
        <v>102</v>
      </c>
      <c r="C26" s="55" t="s">
        <v>259</v>
      </c>
      <c r="D26" s="55" t="s">
        <v>275</v>
      </c>
      <c r="E26" s="55" t="s">
        <v>276</v>
      </c>
      <c r="F26" s="10" t="s">
        <v>39</v>
      </c>
      <c r="G26" s="56">
        <v>13</v>
      </c>
      <c r="H26" s="56">
        <v>14</v>
      </c>
      <c r="I26" s="56">
        <v>0</v>
      </c>
      <c r="J26" s="56">
        <v>15</v>
      </c>
      <c r="K26" s="56">
        <v>13</v>
      </c>
      <c r="L26" s="56">
        <v>14</v>
      </c>
      <c r="M26" s="56">
        <v>17</v>
      </c>
      <c r="N26" s="56">
        <v>0</v>
      </c>
      <c r="O26" s="56">
        <v>0</v>
      </c>
      <c r="P26" s="56">
        <v>0</v>
      </c>
      <c r="Q26" s="56">
        <v>15</v>
      </c>
      <c r="R26" s="56">
        <v>12</v>
      </c>
      <c r="S26" s="56">
        <v>0</v>
      </c>
      <c r="T26" s="42"/>
      <c r="U26" s="56">
        <v>28</v>
      </c>
      <c r="V26" s="56">
        <v>44</v>
      </c>
      <c r="W26" s="56">
        <v>0</v>
      </c>
      <c r="X26" s="56">
        <v>52</v>
      </c>
      <c r="Y26" s="56">
        <v>23</v>
      </c>
      <c r="Z26" s="56">
        <v>31</v>
      </c>
      <c r="AA26" s="56">
        <v>12</v>
      </c>
      <c r="AB26" s="56">
        <v>0</v>
      </c>
      <c r="AC26" s="56">
        <v>0</v>
      </c>
      <c r="AD26" s="56">
        <v>0</v>
      </c>
      <c r="AE26" s="56">
        <v>45</v>
      </c>
      <c r="AF26" s="56">
        <v>32</v>
      </c>
      <c r="AG26" s="56">
        <v>0</v>
      </c>
      <c r="AI26" s="38">
        <f t="shared" si="0"/>
        <v>41</v>
      </c>
      <c r="AJ26" s="38">
        <f t="shared" si="1"/>
        <v>58</v>
      </c>
      <c r="AK26" s="38">
        <f t="shared" si="2"/>
        <v>49.5</v>
      </c>
      <c r="AL26" s="38">
        <f t="shared" si="3"/>
        <v>0</v>
      </c>
      <c r="AM26" s="38">
        <f t="shared" si="4"/>
        <v>67</v>
      </c>
      <c r="AN26" s="38">
        <f t="shared" si="5"/>
        <v>36</v>
      </c>
      <c r="AO26" s="38">
        <f t="shared" si="6"/>
        <v>45</v>
      </c>
      <c r="AP26" s="38">
        <f t="shared" si="7"/>
        <v>40.5</v>
      </c>
      <c r="AQ26" s="38">
        <f t="shared" si="8"/>
        <v>29</v>
      </c>
      <c r="AR26" s="38">
        <f t="shared" si="9"/>
        <v>0</v>
      </c>
      <c r="AS26" s="38">
        <f t="shared" si="10"/>
        <v>0</v>
      </c>
      <c r="AT26" s="38">
        <f t="shared" si="11"/>
        <v>0</v>
      </c>
      <c r="AU26" s="38">
        <f t="shared" si="12"/>
        <v>0</v>
      </c>
      <c r="AV26" s="38">
        <f t="shared" si="13"/>
        <v>60</v>
      </c>
      <c r="AW26" s="38">
        <f t="shared" si="14"/>
        <v>44</v>
      </c>
      <c r="AX26" s="38">
        <f t="shared" si="15"/>
        <v>0</v>
      </c>
      <c r="AY26" s="192"/>
      <c r="AZ26" s="64">
        <f t="shared" si="16"/>
        <v>290</v>
      </c>
      <c r="BA26" s="172">
        <f t="shared" si="17"/>
        <v>48.333333333333336</v>
      </c>
      <c r="BB26" s="56" t="s">
        <v>41</v>
      </c>
      <c r="BC26" s="56" t="s">
        <v>40</v>
      </c>
      <c r="BD26" s="56" t="s">
        <v>41</v>
      </c>
      <c r="BE26" s="56" t="s">
        <v>41</v>
      </c>
      <c r="BF26" s="56" t="s">
        <v>41</v>
      </c>
      <c r="BG26" s="56" t="s">
        <v>41</v>
      </c>
      <c r="BH26" s="56" t="s">
        <v>41</v>
      </c>
      <c r="BI26" s="56" t="s">
        <v>103</v>
      </c>
      <c r="BJ26" s="56" t="s">
        <v>104</v>
      </c>
    </row>
    <row r="27" spans="1:62" x14ac:dyDescent="0.35">
      <c r="A27" s="1">
        <v>25</v>
      </c>
      <c r="B27" s="55" t="s">
        <v>105</v>
      </c>
      <c r="C27" s="55" t="s">
        <v>259</v>
      </c>
      <c r="D27" s="56" t="s">
        <v>274</v>
      </c>
      <c r="E27" s="55" t="s">
        <v>276</v>
      </c>
      <c r="F27" s="10" t="s">
        <v>39</v>
      </c>
      <c r="G27" s="56">
        <v>14</v>
      </c>
      <c r="H27" s="56">
        <v>16</v>
      </c>
      <c r="I27" s="56">
        <v>12</v>
      </c>
      <c r="J27" s="56">
        <v>0</v>
      </c>
      <c r="K27" s="56">
        <v>12</v>
      </c>
      <c r="L27" s="56">
        <v>9</v>
      </c>
      <c r="M27" s="56">
        <v>16</v>
      </c>
      <c r="N27" s="56">
        <v>0</v>
      </c>
      <c r="O27" s="56">
        <v>0</v>
      </c>
      <c r="P27" s="56">
        <v>0</v>
      </c>
      <c r="Q27" s="56">
        <v>16</v>
      </c>
      <c r="R27" s="56">
        <v>19</v>
      </c>
      <c r="S27" s="56">
        <v>0</v>
      </c>
      <c r="T27" s="42"/>
      <c r="U27" s="56">
        <v>44</v>
      </c>
      <c r="V27" s="56">
        <v>53</v>
      </c>
      <c r="W27" s="56">
        <v>46</v>
      </c>
      <c r="X27" s="56">
        <v>0</v>
      </c>
      <c r="Y27" s="56">
        <v>38</v>
      </c>
      <c r="Z27" s="56">
        <v>42</v>
      </c>
      <c r="AA27" s="56">
        <v>24</v>
      </c>
      <c r="AB27" s="56">
        <v>0</v>
      </c>
      <c r="AC27" s="56">
        <v>0</v>
      </c>
      <c r="AD27" s="56">
        <v>0</v>
      </c>
      <c r="AE27" s="56">
        <v>58</v>
      </c>
      <c r="AF27" s="56">
        <v>40</v>
      </c>
      <c r="AG27" s="56">
        <v>0</v>
      </c>
      <c r="AI27" s="38">
        <f t="shared" si="0"/>
        <v>58</v>
      </c>
      <c r="AJ27" s="38">
        <f t="shared" si="1"/>
        <v>69</v>
      </c>
      <c r="AK27" s="38">
        <f t="shared" si="2"/>
        <v>63.5</v>
      </c>
      <c r="AL27" s="38">
        <f t="shared" si="3"/>
        <v>58</v>
      </c>
      <c r="AM27" s="38">
        <f t="shared" si="4"/>
        <v>0</v>
      </c>
      <c r="AN27" s="38">
        <f t="shared" si="5"/>
        <v>50</v>
      </c>
      <c r="AO27" s="38">
        <f t="shared" si="6"/>
        <v>51</v>
      </c>
      <c r="AP27" s="38">
        <f t="shared" si="7"/>
        <v>50.5</v>
      </c>
      <c r="AQ27" s="38">
        <f t="shared" si="8"/>
        <v>40</v>
      </c>
      <c r="AR27" s="38">
        <f t="shared" si="9"/>
        <v>0</v>
      </c>
      <c r="AS27" s="38">
        <f t="shared" si="10"/>
        <v>0</v>
      </c>
      <c r="AT27" s="38">
        <f t="shared" si="11"/>
        <v>0</v>
      </c>
      <c r="AU27" s="38">
        <f t="shared" si="12"/>
        <v>0</v>
      </c>
      <c r="AV27" s="38">
        <f t="shared" si="13"/>
        <v>74</v>
      </c>
      <c r="AW27" s="38">
        <f t="shared" si="14"/>
        <v>59</v>
      </c>
      <c r="AX27" s="38">
        <f t="shared" si="15"/>
        <v>0</v>
      </c>
      <c r="AY27" s="192"/>
      <c r="AZ27" s="64">
        <f t="shared" si="16"/>
        <v>345</v>
      </c>
      <c r="BA27" s="172">
        <f t="shared" si="17"/>
        <v>57.499999999999993</v>
      </c>
      <c r="BB27" s="56" t="s">
        <v>40</v>
      </c>
      <c r="BC27" s="56" t="s">
        <v>41</v>
      </c>
      <c r="BD27" s="56" t="s">
        <v>41</v>
      </c>
      <c r="BE27" s="56" t="s">
        <v>41</v>
      </c>
      <c r="BF27" s="56" t="s">
        <v>40</v>
      </c>
      <c r="BG27" s="56" t="s">
        <v>42</v>
      </c>
      <c r="BH27" s="56" t="s">
        <v>41</v>
      </c>
      <c r="BI27" s="56" t="s">
        <v>106</v>
      </c>
      <c r="BJ27" s="56" t="s">
        <v>107</v>
      </c>
    </row>
    <row r="28" spans="1:62" x14ac:dyDescent="0.35">
      <c r="A28" s="1">
        <v>26</v>
      </c>
      <c r="B28" s="57" t="s">
        <v>108</v>
      </c>
      <c r="C28" s="55" t="s">
        <v>224</v>
      </c>
      <c r="D28" s="55" t="s">
        <v>275</v>
      </c>
      <c r="E28" s="55" t="s">
        <v>277</v>
      </c>
      <c r="F28" s="10" t="s">
        <v>39</v>
      </c>
      <c r="G28" s="56">
        <v>11</v>
      </c>
      <c r="H28" s="56">
        <v>12</v>
      </c>
      <c r="I28" s="56">
        <v>0</v>
      </c>
      <c r="J28" s="56">
        <v>11</v>
      </c>
      <c r="K28" s="56">
        <v>14</v>
      </c>
      <c r="L28" s="56">
        <v>7</v>
      </c>
      <c r="M28" s="56">
        <v>15</v>
      </c>
      <c r="N28" s="56">
        <v>14</v>
      </c>
      <c r="O28" s="56">
        <v>4</v>
      </c>
      <c r="P28" s="56">
        <v>8</v>
      </c>
      <c r="Q28" s="56">
        <v>0</v>
      </c>
      <c r="R28" s="56">
        <v>0</v>
      </c>
      <c r="S28" s="56">
        <v>6</v>
      </c>
      <c r="T28" s="42"/>
      <c r="U28" s="56">
        <v>41</v>
      </c>
      <c r="V28" s="56">
        <v>53</v>
      </c>
      <c r="W28" s="56">
        <v>0</v>
      </c>
      <c r="X28" s="56">
        <v>47</v>
      </c>
      <c r="Y28" s="56">
        <v>23</v>
      </c>
      <c r="Z28" s="56">
        <v>39</v>
      </c>
      <c r="AA28" s="56">
        <v>33</v>
      </c>
      <c r="AB28" s="56">
        <v>30</v>
      </c>
      <c r="AC28" s="56">
        <v>25</v>
      </c>
      <c r="AD28" s="56">
        <v>25</v>
      </c>
      <c r="AE28" s="56">
        <v>0</v>
      </c>
      <c r="AF28" s="56">
        <v>0</v>
      </c>
      <c r="AG28" s="56">
        <v>50</v>
      </c>
      <c r="AI28" s="38">
        <f t="shared" si="0"/>
        <v>52</v>
      </c>
      <c r="AJ28" s="38">
        <f t="shared" si="1"/>
        <v>65</v>
      </c>
      <c r="AK28" s="38">
        <f t="shared" si="2"/>
        <v>58.5</v>
      </c>
      <c r="AL28" s="38">
        <f t="shared" si="3"/>
        <v>0</v>
      </c>
      <c r="AM28" s="38">
        <f t="shared" si="4"/>
        <v>58</v>
      </c>
      <c r="AN28" s="38">
        <f t="shared" si="5"/>
        <v>37</v>
      </c>
      <c r="AO28" s="38">
        <f t="shared" si="6"/>
        <v>46</v>
      </c>
      <c r="AP28" s="38">
        <f t="shared" si="7"/>
        <v>41.5</v>
      </c>
      <c r="AQ28" s="38">
        <f t="shared" si="8"/>
        <v>48</v>
      </c>
      <c r="AR28" s="38">
        <f t="shared" si="9"/>
        <v>44</v>
      </c>
      <c r="AS28" s="38">
        <f t="shared" si="10"/>
        <v>29</v>
      </c>
      <c r="AT28" s="38">
        <f t="shared" si="11"/>
        <v>33</v>
      </c>
      <c r="AU28" s="38">
        <f t="shared" si="12"/>
        <v>35.333333333333336</v>
      </c>
      <c r="AV28" s="38">
        <f t="shared" si="13"/>
        <v>0</v>
      </c>
      <c r="AW28" s="38">
        <f t="shared" si="14"/>
        <v>0</v>
      </c>
      <c r="AX28" s="38">
        <f t="shared" si="15"/>
        <v>56</v>
      </c>
      <c r="AY28" s="192"/>
      <c r="AZ28" s="64">
        <f t="shared" si="16"/>
        <v>297.33333333333337</v>
      </c>
      <c r="BA28" s="172">
        <f t="shared" si="17"/>
        <v>49.555555555555564</v>
      </c>
      <c r="BB28" s="56" t="s">
        <v>40</v>
      </c>
      <c r="BC28" s="56" t="s">
        <v>40</v>
      </c>
      <c r="BD28" s="56" t="s">
        <v>40</v>
      </c>
      <c r="BE28" s="56" t="s">
        <v>41</v>
      </c>
      <c r="BF28" s="56" t="s">
        <v>41</v>
      </c>
      <c r="BG28" s="56" t="s">
        <v>40</v>
      </c>
      <c r="BH28" s="56" t="s">
        <v>41</v>
      </c>
      <c r="BI28" s="56" t="s">
        <v>109</v>
      </c>
      <c r="BJ28" s="56" t="s">
        <v>110</v>
      </c>
    </row>
    <row r="29" spans="1:62" x14ac:dyDescent="0.35">
      <c r="A29" s="1">
        <v>27</v>
      </c>
      <c r="B29" s="55" t="s">
        <v>111</v>
      </c>
      <c r="C29" s="55" t="s">
        <v>224</v>
      </c>
      <c r="D29" s="55" t="s">
        <v>275</v>
      </c>
      <c r="E29" s="55" t="s">
        <v>277</v>
      </c>
      <c r="F29" s="10" t="s">
        <v>39</v>
      </c>
      <c r="G29" s="56">
        <v>15</v>
      </c>
      <c r="H29" s="56">
        <v>20</v>
      </c>
      <c r="I29" s="56">
        <v>0</v>
      </c>
      <c r="J29" s="56">
        <v>15</v>
      </c>
      <c r="K29" s="56">
        <v>10</v>
      </c>
      <c r="L29" s="56">
        <v>14</v>
      </c>
      <c r="M29" s="56">
        <v>19</v>
      </c>
      <c r="N29" s="56">
        <v>20</v>
      </c>
      <c r="O29" s="56">
        <v>12</v>
      </c>
      <c r="P29" s="56">
        <v>14</v>
      </c>
      <c r="Q29" s="56">
        <v>0</v>
      </c>
      <c r="R29" s="56">
        <v>0</v>
      </c>
      <c r="S29" s="56">
        <v>17</v>
      </c>
      <c r="T29" s="42"/>
      <c r="U29" s="56">
        <v>42</v>
      </c>
      <c r="V29" s="56">
        <v>71</v>
      </c>
      <c r="W29" s="56">
        <v>0</v>
      </c>
      <c r="X29" s="56">
        <v>64</v>
      </c>
      <c r="Y29" s="56">
        <v>33</v>
      </c>
      <c r="Z29" s="56">
        <v>59</v>
      </c>
      <c r="AA29" s="56">
        <v>50</v>
      </c>
      <c r="AB29" s="56">
        <v>37</v>
      </c>
      <c r="AC29" s="56">
        <v>48</v>
      </c>
      <c r="AD29" s="56">
        <v>53</v>
      </c>
      <c r="AE29" s="56">
        <v>0</v>
      </c>
      <c r="AF29" s="56">
        <v>0</v>
      </c>
      <c r="AG29" s="56">
        <v>77</v>
      </c>
      <c r="AI29" s="38">
        <f t="shared" si="0"/>
        <v>57</v>
      </c>
      <c r="AJ29" s="38">
        <f t="shared" si="1"/>
        <v>91</v>
      </c>
      <c r="AK29" s="38">
        <f t="shared" si="2"/>
        <v>74</v>
      </c>
      <c r="AL29" s="38">
        <f t="shared" si="3"/>
        <v>0</v>
      </c>
      <c r="AM29" s="38">
        <f t="shared" si="4"/>
        <v>79</v>
      </c>
      <c r="AN29" s="38">
        <f t="shared" si="5"/>
        <v>43</v>
      </c>
      <c r="AO29" s="38">
        <f t="shared" si="6"/>
        <v>73</v>
      </c>
      <c r="AP29" s="38">
        <f t="shared" si="7"/>
        <v>58</v>
      </c>
      <c r="AQ29" s="38">
        <f t="shared" si="8"/>
        <v>69</v>
      </c>
      <c r="AR29" s="38">
        <f t="shared" si="9"/>
        <v>57</v>
      </c>
      <c r="AS29" s="38">
        <f t="shared" si="10"/>
        <v>60</v>
      </c>
      <c r="AT29" s="38">
        <f t="shared" si="11"/>
        <v>67</v>
      </c>
      <c r="AU29" s="38">
        <f t="shared" si="12"/>
        <v>61.333333333333336</v>
      </c>
      <c r="AV29" s="38">
        <f t="shared" si="13"/>
        <v>0</v>
      </c>
      <c r="AW29" s="38">
        <f t="shared" si="14"/>
        <v>0</v>
      </c>
      <c r="AX29" s="38">
        <f t="shared" si="15"/>
        <v>94</v>
      </c>
      <c r="AY29" s="192"/>
      <c r="AZ29" s="64">
        <f t="shared" si="16"/>
        <v>435.33333333333331</v>
      </c>
      <c r="BA29" s="172">
        <f t="shared" si="17"/>
        <v>72.555555555555557</v>
      </c>
      <c r="BB29" s="56" t="s">
        <v>42</v>
      </c>
      <c r="BC29" s="56" t="s">
        <v>42</v>
      </c>
      <c r="BD29" s="56" t="s">
        <v>42</v>
      </c>
      <c r="BE29" s="56" t="s">
        <v>42</v>
      </c>
      <c r="BF29" s="56" t="s">
        <v>42</v>
      </c>
      <c r="BG29" s="56" t="s">
        <v>42</v>
      </c>
      <c r="BH29" s="56" t="s">
        <v>40</v>
      </c>
      <c r="BI29" s="56" t="s">
        <v>112</v>
      </c>
      <c r="BJ29" s="56" t="s">
        <v>113</v>
      </c>
    </row>
    <row r="30" spans="1:62" x14ac:dyDescent="0.35">
      <c r="A30" s="1">
        <v>28</v>
      </c>
      <c r="B30" s="55" t="s">
        <v>114</v>
      </c>
      <c r="C30" s="55" t="s">
        <v>224</v>
      </c>
      <c r="D30" s="55" t="s">
        <v>275</v>
      </c>
      <c r="E30" s="55" t="s">
        <v>277</v>
      </c>
      <c r="F30" s="10" t="s">
        <v>39</v>
      </c>
      <c r="G30" s="56">
        <v>16</v>
      </c>
      <c r="H30" s="56">
        <v>15</v>
      </c>
      <c r="I30" s="56">
        <v>0</v>
      </c>
      <c r="J30" s="56">
        <v>14</v>
      </c>
      <c r="K30" s="56">
        <v>13</v>
      </c>
      <c r="L30" s="56">
        <v>13</v>
      </c>
      <c r="M30" s="56">
        <v>20</v>
      </c>
      <c r="N30" s="56">
        <v>20</v>
      </c>
      <c r="O30" s="56">
        <v>10</v>
      </c>
      <c r="P30" s="56">
        <v>17</v>
      </c>
      <c r="Q30" s="56">
        <v>0</v>
      </c>
      <c r="R30" s="56">
        <v>0</v>
      </c>
      <c r="S30" s="56">
        <v>18</v>
      </c>
      <c r="T30" s="42"/>
      <c r="U30" s="56">
        <v>36</v>
      </c>
      <c r="V30" s="56">
        <v>46</v>
      </c>
      <c r="W30" s="56">
        <v>0</v>
      </c>
      <c r="X30" s="56">
        <v>47</v>
      </c>
      <c r="Y30" s="56">
        <v>29</v>
      </c>
      <c r="Z30" s="56">
        <v>58</v>
      </c>
      <c r="AA30" s="56">
        <v>55</v>
      </c>
      <c r="AB30" s="56">
        <v>26</v>
      </c>
      <c r="AC30" s="56">
        <v>52</v>
      </c>
      <c r="AD30" s="56">
        <v>44</v>
      </c>
      <c r="AE30" s="56">
        <v>0</v>
      </c>
      <c r="AF30" s="56">
        <v>0</v>
      </c>
      <c r="AG30" s="56">
        <v>71</v>
      </c>
      <c r="AI30" s="38">
        <f t="shared" si="0"/>
        <v>52</v>
      </c>
      <c r="AJ30" s="38">
        <f t="shared" si="1"/>
        <v>61</v>
      </c>
      <c r="AK30" s="38">
        <f t="shared" si="2"/>
        <v>56.5</v>
      </c>
      <c r="AL30" s="38">
        <f t="shared" si="3"/>
        <v>0</v>
      </c>
      <c r="AM30" s="38">
        <f t="shared" si="4"/>
        <v>61</v>
      </c>
      <c r="AN30" s="38">
        <f t="shared" si="5"/>
        <v>42</v>
      </c>
      <c r="AO30" s="38">
        <f t="shared" si="6"/>
        <v>71</v>
      </c>
      <c r="AP30" s="38">
        <f t="shared" si="7"/>
        <v>56.5</v>
      </c>
      <c r="AQ30" s="38">
        <f t="shared" si="8"/>
        <v>75</v>
      </c>
      <c r="AR30" s="38">
        <f t="shared" si="9"/>
        <v>46</v>
      </c>
      <c r="AS30" s="38">
        <f t="shared" si="10"/>
        <v>62</v>
      </c>
      <c r="AT30" s="38">
        <f t="shared" si="11"/>
        <v>61</v>
      </c>
      <c r="AU30" s="38">
        <f t="shared" si="12"/>
        <v>56.333333333333336</v>
      </c>
      <c r="AV30" s="38">
        <f t="shared" si="13"/>
        <v>0</v>
      </c>
      <c r="AW30" s="38">
        <f t="shared" si="14"/>
        <v>0</v>
      </c>
      <c r="AX30" s="38">
        <f t="shared" si="15"/>
        <v>89</v>
      </c>
      <c r="AY30" s="192"/>
      <c r="AZ30" s="64">
        <f t="shared" si="16"/>
        <v>394.33333333333331</v>
      </c>
      <c r="BA30" s="172">
        <f t="shared" si="17"/>
        <v>65.722222222222214</v>
      </c>
      <c r="BB30" s="56" t="s">
        <v>42</v>
      </c>
      <c r="BC30" s="56" t="s">
        <v>40</v>
      </c>
      <c r="BD30" s="56" t="s">
        <v>42</v>
      </c>
      <c r="BE30" s="56" t="s">
        <v>40</v>
      </c>
      <c r="BF30" s="56" t="s">
        <v>40</v>
      </c>
      <c r="BG30" s="56" t="s">
        <v>42</v>
      </c>
      <c r="BH30" s="56" t="s">
        <v>40</v>
      </c>
      <c r="BI30" s="56" t="s">
        <v>115</v>
      </c>
      <c r="BJ30" s="56" t="s">
        <v>116</v>
      </c>
    </row>
    <row r="31" spans="1:62" x14ac:dyDescent="0.35">
      <c r="A31" s="1">
        <v>29</v>
      </c>
      <c r="B31" s="55" t="s">
        <v>117</v>
      </c>
      <c r="C31" s="55" t="s">
        <v>259</v>
      </c>
      <c r="D31" s="55" t="s">
        <v>275</v>
      </c>
      <c r="E31" s="55" t="s">
        <v>276</v>
      </c>
      <c r="F31" s="10" t="s">
        <v>39</v>
      </c>
      <c r="G31" s="56">
        <v>10</v>
      </c>
      <c r="H31" s="56">
        <v>13</v>
      </c>
      <c r="I31" s="56">
        <v>0</v>
      </c>
      <c r="J31" s="56">
        <v>13</v>
      </c>
      <c r="K31" s="56">
        <v>7</v>
      </c>
      <c r="L31" s="56">
        <v>9</v>
      </c>
      <c r="M31" s="56">
        <v>13</v>
      </c>
      <c r="N31" s="56">
        <v>0</v>
      </c>
      <c r="O31" s="56">
        <v>0</v>
      </c>
      <c r="P31" s="56">
        <v>0</v>
      </c>
      <c r="Q31" s="56">
        <v>14</v>
      </c>
      <c r="R31" s="56">
        <v>14</v>
      </c>
      <c r="S31" s="56">
        <v>0</v>
      </c>
      <c r="T31" s="42"/>
      <c r="U31" s="56">
        <v>33</v>
      </c>
      <c r="V31" s="56">
        <v>56</v>
      </c>
      <c r="W31" s="56">
        <v>0</v>
      </c>
      <c r="X31" s="56">
        <v>55</v>
      </c>
      <c r="Y31" s="56">
        <v>30</v>
      </c>
      <c r="Z31" s="56">
        <v>35</v>
      </c>
      <c r="AA31" s="56">
        <v>7</v>
      </c>
      <c r="AB31" s="56">
        <v>0</v>
      </c>
      <c r="AC31" s="56">
        <v>0</v>
      </c>
      <c r="AD31" s="56">
        <v>0</v>
      </c>
      <c r="AE31" s="56">
        <v>32</v>
      </c>
      <c r="AF31" s="56">
        <v>34</v>
      </c>
      <c r="AG31" s="56">
        <v>0</v>
      </c>
      <c r="AI31" s="38">
        <f t="shared" si="0"/>
        <v>43</v>
      </c>
      <c r="AJ31" s="38">
        <f t="shared" si="1"/>
        <v>69</v>
      </c>
      <c r="AK31" s="38">
        <f t="shared" si="2"/>
        <v>56</v>
      </c>
      <c r="AL31" s="38">
        <f t="shared" si="3"/>
        <v>0</v>
      </c>
      <c r="AM31" s="38">
        <f t="shared" si="4"/>
        <v>68</v>
      </c>
      <c r="AN31" s="38">
        <f t="shared" si="5"/>
        <v>37</v>
      </c>
      <c r="AO31" s="38">
        <f t="shared" si="6"/>
        <v>44</v>
      </c>
      <c r="AP31" s="38">
        <f t="shared" si="7"/>
        <v>40.5</v>
      </c>
      <c r="AQ31" s="38">
        <f t="shared" si="8"/>
        <v>20</v>
      </c>
      <c r="AR31" s="38">
        <f t="shared" si="9"/>
        <v>0</v>
      </c>
      <c r="AS31" s="38">
        <f t="shared" si="10"/>
        <v>0</v>
      </c>
      <c r="AT31" s="38">
        <f t="shared" si="11"/>
        <v>0</v>
      </c>
      <c r="AU31" s="38">
        <f t="shared" si="12"/>
        <v>0</v>
      </c>
      <c r="AV31" s="38">
        <f t="shared" si="13"/>
        <v>46</v>
      </c>
      <c r="AW31" s="38">
        <f t="shared" si="14"/>
        <v>48</v>
      </c>
      <c r="AX31" s="38">
        <f t="shared" si="15"/>
        <v>0</v>
      </c>
      <c r="AY31" s="192"/>
      <c r="AZ31" s="64">
        <f t="shared" si="16"/>
        <v>278.5</v>
      </c>
      <c r="BA31" s="172">
        <f t="shared" si="17"/>
        <v>46.416666666666664</v>
      </c>
      <c r="BB31" s="56" t="s">
        <v>41</v>
      </c>
      <c r="BC31" s="56" t="s">
        <v>40</v>
      </c>
      <c r="BD31" s="56" t="s">
        <v>41</v>
      </c>
      <c r="BE31" s="56" t="s">
        <v>41</v>
      </c>
      <c r="BF31" s="56" t="s">
        <v>41</v>
      </c>
      <c r="BG31" s="56" t="s">
        <v>41</v>
      </c>
      <c r="BH31" s="56" t="s">
        <v>40</v>
      </c>
      <c r="BI31" s="56" t="s">
        <v>71</v>
      </c>
      <c r="BJ31" s="56" t="s">
        <v>118</v>
      </c>
    </row>
    <row r="32" spans="1:62" x14ac:dyDescent="0.35">
      <c r="A32" s="1">
        <v>30</v>
      </c>
      <c r="B32" s="55" t="s">
        <v>119</v>
      </c>
      <c r="C32" s="55" t="s">
        <v>224</v>
      </c>
      <c r="D32" s="55" t="s">
        <v>275</v>
      </c>
      <c r="E32" s="55" t="s">
        <v>277</v>
      </c>
      <c r="F32" s="10" t="s">
        <v>39</v>
      </c>
      <c r="G32" s="56">
        <v>12</v>
      </c>
      <c r="H32" s="56">
        <v>14</v>
      </c>
      <c r="I32" s="56">
        <v>0</v>
      </c>
      <c r="J32" s="56">
        <v>14</v>
      </c>
      <c r="K32" s="56">
        <v>15</v>
      </c>
      <c r="L32" s="56">
        <v>14</v>
      </c>
      <c r="M32" s="56">
        <v>20</v>
      </c>
      <c r="N32" s="56">
        <v>20</v>
      </c>
      <c r="O32" s="56">
        <v>16</v>
      </c>
      <c r="P32" s="56">
        <v>18</v>
      </c>
      <c r="Q32" s="56">
        <v>0</v>
      </c>
      <c r="R32" s="56">
        <v>0</v>
      </c>
      <c r="S32" s="56">
        <v>13</v>
      </c>
      <c r="T32" s="42"/>
      <c r="U32" s="56">
        <v>40</v>
      </c>
      <c r="V32" s="56">
        <v>64</v>
      </c>
      <c r="W32" s="56">
        <v>0</v>
      </c>
      <c r="X32" s="56">
        <v>68</v>
      </c>
      <c r="Y32" s="56">
        <v>50</v>
      </c>
      <c r="Z32" s="56">
        <v>48</v>
      </c>
      <c r="AA32" s="56">
        <v>40</v>
      </c>
      <c r="AB32" s="56">
        <v>41</v>
      </c>
      <c r="AC32" s="56">
        <v>51</v>
      </c>
      <c r="AD32" s="56">
        <v>60</v>
      </c>
      <c r="AE32" s="56">
        <v>0</v>
      </c>
      <c r="AF32" s="56">
        <v>0</v>
      </c>
      <c r="AG32" s="56">
        <v>59</v>
      </c>
      <c r="AI32" s="38">
        <f t="shared" si="0"/>
        <v>52</v>
      </c>
      <c r="AJ32" s="38">
        <f t="shared" si="1"/>
        <v>78</v>
      </c>
      <c r="AK32" s="38">
        <f t="shared" si="2"/>
        <v>65</v>
      </c>
      <c r="AL32" s="38">
        <f t="shared" si="3"/>
        <v>0</v>
      </c>
      <c r="AM32" s="38">
        <f t="shared" si="4"/>
        <v>82</v>
      </c>
      <c r="AN32" s="38">
        <f t="shared" si="5"/>
        <v>65</v>
      </c>
      <c r="AO32" s="38">
        <f t="shared" si="6"/>
        <v>62</v>
      </c>
      <c r="AP32" s="38">
        <f t="shared" si="7"/>
        <v>63.5</v>
      </c>
      <c r="AQ32" s="38">
        <f t="shared" si="8"/>
        <v>60</v>
      </c>
      <c r="AR32" s="38">
        <f t="shared" si="9"/>
        <v>61</v>
      </c>
      <c r="AS32" s="38">
        <f t="shared" si="10"/>
        <v>67</v>
      </c>
      <c r="AT32" s="38">
        <f t="shared" si="11"/>
        <v>78</v>
      </c>
      <c r="AU32" s="38">
        <f t="shared" si="12"/>
        <v>68.666666666666671</v>
      </c>
      <c r="AV32" s="38">
        <f t="shared" si="13"/>
        <v>0</v>
      </c>
      <c r="AW32" s="38">
        <f t="shared" si="14"/>
        <v>0</v>
      </c>
      <c r="AX32" s="38">
        <f t="shared" si="15"/>
        <v>72</v>
      </c>
      <c r="AY32" s="192"/>
      <c r="AZ32" s="64">
        <f t="shared" si="16"/>
        <v>411.16666666666669</v>
      </c>
      <c r="BA32" s="172">
        <f t="shared" si="17"/>
        <v>68.527777777777771</v>
      </c>
      <c r="BB32" s="56" t="s">
        <v>40</v>
      </c>
      <c r="BC32" s="56" t="s">
        <v>40</v>
      </c>
      <c r="BD32" s="56" t="s">
        <v>40</v>
      </c>
      <c r="BE32" s="56" t="s">
        <v>40</v>
      </c>
      <c r="BF32" s="56" t="s">
        <v>40</v>
      </c>
      <c r="BG32" s="56" t="s">
        <v>42</v>
      </c>
      <c r="BH32" s="56" t="s">
        <v>41</v>
      </c>
      <c r="BI32" s="56" t="s">
        <v>71</v>
      </c>
      <c r="BJ32" s="56" t="s">
        <v>120</v>
      </c>
    </row>
    <row r="33" spans="1:62" x14ac:dyDescent="0.35">
      <c r="A33" s="1">
        <v>31</v>
      </c>
      <c r="B33" s="55" t="s">
        <v>121</v>
      </c>
      <c r="C33" s="55" t="s">
        <v>224</v>
      </c>
      <c r="D33" s="55" t="s">
        <v>275</v>
      </c>
      <c r="E33" s="55" t="s">
        <v>277</v>
      </c>
      <c r="F33" s="10" t="s">
        <v>39</v>
      </c>
      <c r="G33" s="56">
        <v>17</v>
      </c>
      <c r="H33" s="56">
        <v>20</v>
      </c>
      <c r="I33" s="56">
        <v>0</v>
      </c>
      <c r="J33" s="56">
        <v>16</v>
      </c>
      <c r="K33" s="56">
        <v>15</v>
      </c>
      <c r="L33" s="56">
        <v>16</v>
      </c>
      <c r="M33" s="56">
        <v>20</v>
      </c>
      <c r="N33" s="56">
        <v>20</v>
      </c>
      <c r="O33" s="56">
        <v>15</v>
      </c>
      <c r="P33" s="56">
        <v>18</v>
      </c>
      <c r="Q33" s="56">
        <v>0</v>
      </c>
      <c r="R33" s="56">
        <v>0</v>
      </c>
      <c r="S33" s="56">
        <v>19</v>
      </c>
      <c r="T33" s="42"/>
      <c r="U33" s="56">
        <v>54</v>
      </c>
      <c r="V33" s="56">
        <v>76</v>
      </c>
      <c r="W33" s="56">
        <v>0</v>
      </c>
      <c r="X33" s="56">
        <v>74</v>
      </c>
      <c r="Y33" s="56">
        <v>59</v>
      </c>
      <c r="Z33" s="56">
        <v>73</v>
      </c>
      <c r="AA33" s="56">
        <v>70</v>
      </c>
      <c r="AB33" s="56">
        <v>67</v>
      </c>
      <c r="AC33" s="56">
        <v>64</v>
      </c>
      <c r="AD33" s="56">
        <v>65</v>
      </c>
      <c r="AE33" s="56">
        <v>0</v>
      </c>
      <c r="AF33" s="56">
        <v>0</v>
      </c>
      <c r="AG33" s="56">
        <v>77</v>
      </c>
      <c r="AI33" s="38">
        <f t="shared" si="0"/>
        <v>71</v>
      </c>
      <c r="AJ33" s="38">
        <f t="shared" si="1"/>
        <v>96</v>
      </c>
      <c r="AK33" s="38">
        <f t="shared" si="2"/>
        <v>83.5</v>
      </c>
      <c r="AL33" s="38">
        <f t="shared" si="3"/>
        <v>0</v>
      </c>
      <c r="AM33" s="38">
        <f t="shared" si="4"/>
        <v>90</v>
      </c>
      <c r="AN33" s="38">
        <f t="shared" si="5"/>
        <v>74</v>
      </c>
      <c r="AO33" s="38">
        <f t="shared" si="6"/>
        <v>89</v>
      </c>
      <c r="AP33" s="38">
        <f t="shared" si="7"/>
        <v>81.5</v>
      </c>
      <c r="AQ33" s="38">
        <f t="shared" si="8"/>
        <v>90</v>
      </c>
      <c r="AR33" s="38">
        <f t="shared" si="9"/>
        <v>87</v>
      </c>
      <c r="AS33" s="38">
        <f t="shared" si="10"/>
        <v>79</v>
      </c>
      <c r="AT33" s="38">
        <f t="shared" si="11"/>
        <v>83</v>
      </c>
      <c r="AU33" s="38">
        <f t="shared" si="12"/>
        <v>83</v>
      </c>
      <c r="AV33" s="38">
        <f t="shared" si="13"/>
        <v>0</v>
      </c>
      <c r="AW33" s="38">
        <f t="shared" si="14"/>
        <v>0</v>
      </c>
      <c r="AX33" s="38">
        <f t="shared" si="15"/>
        <v>96</v>
      </c>
      <c r="AY33" s="192"/>
      <c r="AZ33" s="64">
        <f t="shared" si="16"/>
        <v>524</v>
      </c>
      <c r="BA33" s="172">
        <f t="shared" si="17"/>
        <v>87.333333333333329</v>
      </c>
      <c r="BB33" s="56" t="s">
        <v>42</v>
      </c>
      <c r="BC33" s="56" t="s">
        <v>41</v>
      </c>
      <c r="BD33" s="56" t="s">
        <v>42</v>
      </c>
      <c r="BE33" s="56" t="s">
        <v>42</v>
      </c>
      <c r="BF33" s="56" t="s">
        <v>42</v>
      </c>
      <c r="BG33" s="56" t="s">
        <v>42</v>
      </c>
      <c r="BH33" s="56" t="s">
        <v>42</v>
      </c>
      <c r="BI33" s="56" t="s">
        <v>122</v>
      </c>
      <c r="BJ33" s="56" t="s">
        <v>123</v>
      </c>
    </row>
    <row r="34" spans="1:62" x14ac:dyDescent="0.35">
      <c r="A34" s="1">
        <v>32</v>
      </c>
      <c r="B34" s="55" t="s">
        <v>124</v>
      </c>
      <c r="C34" s="55" t="s">
        <v>224</v>
      </c>
      <c r="D34" s="55" t="s">
        <v>275</v>
      </c>
      <c r="E34" s="55" t="s">
        <v>277</v>
      </c>
      <c r="F34" s="10" t="s">
        <v>39</v>
      </c>
      <c r="G34" s="56">
        <v>15</v>
      </c>
      <c r="H34" s="56">
        <v>19</v>
      </c>
      <c r="I34" s="56">
        <v>0</v>
      </c>
      <c r="J34" s="56">
        <v>12</v>
      </c>
      <c r="K34" s="56">
        <v>12</v>
      </c>
      <c r="L34" s="56">
        <v>12</v>
      </c>
      <c r="M34" s="56">
        <v>20</v>
      </c>
      <c r="N34" s="56">
        <v>20</v>
      </c>
      <c r="O34" s="56">
        <v>11</v>
      </c>
      <c r="P34" s="56">
        <v>17</v>
      </c>
      <c r="Q34" s="56">
        <v>0</v>
      </c>
      <c r="R34" s="56">
        <v>0</v>
      </c>
      <c r="S34" s="56">
        <v>20</v>
      </c>
      <c r="T34" s="42"/>
      <c r="U34" s="56">
        <v>53</v>
      </c>
      <c r="V34" s="56">
        <v>74</v>
      </c>
      <c r="W34" s="56">
        <v>0</v>
      </c>
      <c r="X34" s="56">
        <v>55</v>
      </c>
      <c r="Y34" s="56">
        <v>60</v>
      </c>
      <c r="Z34" s="56">
        <v>66</v>
      </c>
      <c r="AA34" s="56">
        <v>50</v>
      </c>
      <c r="AB34" s="56">
        <v>62</v>
      </c>
      <c r="AC34" s="56">
        <v>54</v>
      </c>
      <c r="AD34" s="56">
        <v>53</v>
      </c>
      <c r="AE34" s="56">
        <v>0</v>
      </c>
      <c r="AF34" s="56">
        <v>0</v>
      </c>
      <c r="AG34" s="56">
        <v>78</v>
      </c>
      <c r="AI34" s="38">
        <f t="shared" si="0"/>
        <v>68</v>
      </c>
      <c r="AJ34" s="38">
        <f t="shared" si="1"/>
        <v>93</v>
      </c>
      <c r="AK34" s="38">
        <f t="shared" si="2"/>
        <v>80.5</v>
      </c>
      <c r="AL34" s="38">
        <f t="shared" si="3"/>
        <v>0</v>
      </c>
      <c r="AM34" s="38">
        <f t="shared" si="4"/>
        <v>67</v>
      </c>
      <c r="AN34" s="38">
        <f t="shared" si="5"/>
        <v>72</v>
      </c>
      <c r="AO34" s="38">
        <f t="shared" si="6"/>
        <v>78</v>
      </c>
      <c r="AP34" s="38">
        <f t="shared" si="7"/>
        <v>75</v>
      </c>
      <c r="AQ34" s="38">
        <f t="shared" si="8"/>
        <v>70</v>
      </c>
      <c r="AR34" s="38">
        <f t="shared" si="9"/>
        <v>82</v>
      </c>
      <c r="AS34" s="38">
        <f t="shared" si="10"/>
        <v>65</v>
      </c>
      <c r="AT34" s="38">
        <f t="shared" si="11"/>
        <v>70</v>
      </c>
      <c r="AU34" s="38">
        <f t="shared" si="12"/>
        <v>72.333333333333329</v>
      </c>
      <c r="AV34" s="38">
        <f t="shared" si="13"/>
        <v>0</v>
      </c>
      <c r="AW34" s="38">
        <f t="shared" si="14"/>
        <v>0</v>
      </c>
      <c r="AX34" s="38">
        <f t="shared" si="15"/>
        <v>98</v>
      </c>
      <c r="AY34" s="192"/>
      <c r="AZ34" s="64">
        <f t="shared" si="16"/>
        <v>462.83333333333331</v>
      </c>
      <c r="BA34" s="172">
        <f t="shared" si="17"/>
        <v>77.138888888888886</v>
      </c>
      <c r="BB34" s="56" t="s">
        <v>42</v>
      </c>
      <c r="BC34" s="56" t="s">
        <v>40</v>
      </c>
      <c r="BD34" s="56" t="s">
        <v>42</v>
      </c>
      <c r="BE34" s="56" t="s">
        <v>42</v>
      </c>
      <c r="BF34" s="56" t="s">
        <v>42</v>
      </c>
      <c r="BG34" s="56" t="s">
        <v>42</v>
      </c>
      <c r="BH34" s="56" t="s">
        <v>42</v>
      </c>
      <c r="BI34" s="56" t="s">
        <v>94</v>
      </c>
      <c r="BJ34" s="56" t="s">
        <v>125</v>
      </c>
    </row>
    <row r="35" spans="1:62" x14ac:dyDescent="0.35">
      <c r="A35" s="62">
        <v>33</v>
      </c>
      <c r="B35" s="63" t="s">
        <v>126</v>
      </c>
      <c r="C35" s="55" t="s">
        <v>259</v>
      </c>
      <c r="D35" s="55" t="s">
        <v>275</v>
      </c>
      <c r="E35" s="55" t="s">
        <v>276</v>
      </c>
      <c r="F35" s="10" t="s">
        <v>39</v>
      </c>
      <c r="G35" s="56">
        <v>15</v>
      </c>
      <c r="H35" s="56">
        <v>14</v>
      </c>
      <c r="I35" s="56">
        <v>0</v>
      </c>
      <c r="J35" s="56">
        <v>16</v>
      </c>
      <c r="K35" s="56">
        <v>14</v>
      </c>
      <c r="L35" s="56">
        <v>7</v>
      </c>
      <c r="M35" s="56">
        <v>17</v>
      </c>
      <c r="N35" s="56">
        <v>0</v>
      </c>
      <c r="O35" s="56">
        <v>0</v>
      </c>
      <c r="P35" s="56">
        <v>0</v>
      </c>
      <c r="Q35" s="56">
        <v>12</v>
      </c>
      <c r="R35" s="56">
        <v>6</v>
      </c>
      <c r="S35" s="56">
        <v>0</v>
      </c>
      <c r="T35" s="193"/>
      <c r="U35" s="56">
        <v>35</v>
      </c>
      <c r="V35" s="56">
        <v>67</v>
      </c>
      <c r="W35" s="56">
        <v>0</v>
      </c>
      <c r="X35" s="56">
        <v>68</v>
      </c>
      <c r="Y35" s="56">
        <v>55</v>
      </c>
      <c r="Z35" s="56">
        <v>40</v>
      </c>
      <c r="AA35" s="56">
        <v>12</v>
      </c>
      <c r="AB35" s="56">
        <v>0</v>
      </c>
      <c r="AC35" s="56">
        <v>0</v>
      </c>
      <c r="AD35" s="56">
        <v>0</v>
      </c>
      <c r="AE35" s="56">
        <v>45</v>
      </c>
      <c r="AF35" s="56">
        <v>39</v>
      </c>
      <c r="AG35" s="56">
        <v>0</v>
      </c>
      <c r="AI35" s="38">
        <f t="shared" si="0"/>
        <v>50</v>
      </c>
      <c r="AJ35" s="38">
        <f t="shared" si="1"/>
        <v>81</v>
      </c>
      <c r="AK35" s="38">
        <f t="shared" si="2"/>
        <v>65.5</v>
      </c>
      <c r="AL35" s="38">
        <f t="shared" si="3"/>
        <v>0</v>
      </c>
      <c r="AM35" s="38">
        <f t="shared" si="4"/>
        <v>84</v>
      </c>
      <c r="AN35" s="38">
        <f t="shared" si="5"/>
        <v>69</v>
      </c>
      <c r="AO35" s="38">
        <f t="shared" si="6"/>
        <v>47</v>
      </c>
      <c r="AP35" s="38">
        <f t="shared" si="7"/>
        <v>58</v>
      </c>
      <c r="AQ35" s="38">
        <f t="shared" si="8"/>
        <v>29</v>
      </c>
      <c r="AR35" s="38">
        <f t="shared" si="9"/>
        <v>0</v>
      </c>
      <c r="AS35" s="38">
        <f t="shared" si="10"/>
        <v>0</v>
      </c>
      <c r="AT35" s="38">
        <f t="shared" si="11"/>
        <v>0</v>
      </c>
      <c r="AU35" s="38">
        <f t="shared" si="12"/>
        <v>0</v>
      </c>
      <c r="AV35" s="38">
        <f t="shared" si="13"/>
        <v>57</v>
      </c>
      <c r="AW35" s="38">
        <f t="shared" si="14"/>
        <v>45</v>
      </c>
      <c r="AX35" s="38">
        <f t="shared" si="15"/>
        <v>0</v>
      </c>
      <c r="AY35" s="192"/>
      <c r="AZ35" s="64">
        <f t="shared" si="16"/>
        <v>338.5</v>
      </c>
      <c r="BA35" s="172">
        <f t="shared" si="17"/>
        <v>56.416666666666671</v>
      </c>
      <c r="BB35" s="56" t="s">
        <v>40</v>
      </c>
      <c r="BC35" s="56" t="s">
        <v>42</v>
      </c>
      <c r="BD35" s="56" t="s">
        <v>42</v>
      </c>
      <c r="BE35" s="56" t="s">
        <v>40</v>
      </c>
      <c r="BF35" s="56" t="s">
        <v>42</v>
      </c>
      <c r="BG35" s="56" t="s">
        <v>42</v>
      </c>
      <c r="BH35" s="56" t="s">
        <v>40</v>
      </c>
      <c r="BI35" s="56" t="s">
        <v>94</v>
      </c>
      <c r="BJ35" s="56" t="s">
        <v>127</v>
      </c>
    </row>
    <row r="36" spans="1:62" x14ac:dyDescent="0.35">
      <c r="A36" s="62">
        <v>34</v>
      </c>
      <c r="B36" s="63" t="s">
        <v>128</v>
      </c>
      <c r="C36" s="55" t="s">
        <v>224</v>
      </c>
      <c r="D36" s="55" t="s">
        <v>275</v>
      </c>
      <c r="E36" s="55" t="s">
        <v>277</v>
      </c>
      <c r="F36" s="10" t="s">
        <v>39</v>
      </c>
      <c r="G36" s="56">
        <v>16</v>
      </c>
      <c r="H36" s="56">
        <v>19</v>
      </c>
      <c r="I36" s="56">
        <v>0</v>
      </c>
      <c r="J36" s="56">
        <v>18</v>
      </c>
      <c r="K36" s="56">
        <v>15</v>
      </c>
      <c r="L36" s="56">
        <v>13</v>
      </c>
      <c r="M36" s="56">
        <v>20</v>
      </c>
      <c r="N36" s="56">
        <v>20</v>
      </c>
      <c r="O36" s="56">
        <v>16</v>
      </c>
      <c r="P36" s="56">
        <v>17</v>
      </c>
      <c r="Q36" s="56">
        <v>0</v>
      </c>
      <c r="R36" s="56">
        <v>0</v>
      </c>
      <c r="S36" s="56">
        <v>19</v>
      </c>
      <c r="T36" s="194"/>
      <c r="U36" s="56">
        <v>49</v>
      </c>
      <c r="V36" s="56">
        <v>71</v>
      </c>
      <c r="W36" s="56">
        <v>0</v>
      </c>
      <c r="X36" s="56">
        <v>65</v>
      </c>
      <c r="Y36" s="56">
        <v>60</v>
      </c>
      <c r="Z36" s="56">
        <v>71</v>
      </c>
      <c r="AA36" s="56">
        <v>54</v>
      </c>
      <c r="AB36" s="56">
        <v>61</v>
      </c>
      <c r="AC36" s="56">
        <v>49</v>
      </c>
      <c r="AD36" s="56">
        <v>55</v>
      </c>
      <c r="AE36" s="56">
        <v>0</v>
      </c>
      <c r="AF36" s="56">
        <v>0</v>
      </c>
      <c r="AG36" s="56">
        <v>73</v>
      </c>
      <c r="AI36" s="38">
        <f t="shared" si="0"/>
        <v>65</v>
      </c>
      <c r="AJ36" s="38">
        <f t="shared" si="1"/>
        <v>90</v>
      </c>
      <c r="AK36" s="38">
        <f t="shared" si="2"/>
        <v>77.5</v>
      </c>
      <c r="AL36" s="38">
        <f t="shared" si="3"/>
        <v>0</v>
      </c>
      <c r="AM36" s="38">
        <f t="shared" si="4"/>
        <v>83</v>
      </c>
      <c r="AN36" s="38">
        <f t="shared" si="5"/>
        <v>75</v>
      </c>
      <c r="AO36" s="38">
        <f t="shared" si="6"/>
        <v>84</v>
      </c>
      <c r="AP36" s="38">
        <f t="shared" si="7"/>
        <v>79.5</v>
      </c>
      <c r="AQ36" s="38">
        <f t="shared" si="8"/>
        <v>74</v>
      </c>
      <c r="AR36" s="38">
        <f t="shared" si="9"/>
        <v>81</v>
      </c>
      <c r="AS36" s="38">
        <f t="shared" si="10"/>
        <v>65</v>
      </c>
      <c r="AT36" s="38">
        <f t="shared" si="11"/>
        <v>72</v>
      </c>
      <c r="AU36" s="38">
        <f t="shared" si="12"/>
        <v>72.666666666666671</v>
      </c>
      <c r="AV36" s="38">
        <f t="shared" si="13"/>
        <v>0</v>
      </c>
      <c r="AW36" s="38">
        <f t="shared" si="14"/>
        <v>0</v>
      </c>
      <c r="AX36" s="38">
        <f t="shared" si="15"/>
        <v>92</v>
      </c>
      <c r="AY36" s="192"/>
      <c r="AZ36" s="64">
        <f t="shared" si="16"/>
        <v>478.66666666666669</v>
      </c>
      <c r="BA36" s="172">
        <f t="shared" si="17"/>
        <v>79.777777777777786</v>
      </c>
      <c r="BB36" s="56" t="s">
        <v>42</v>
      </c>
      <c r="BC36" s="56" t="s">
        <v>42</v>
      </c>
      <c r="BD36" s="56" t="s">
        <v>40</v>
      </c>
      <c r="BE36" s="56" t="s">
        <v>40</v>
      </c>
      <c r="BF36" s="56" t="s">
        <v>40</v>
      </c>
      <c r="BG36" s="56" t="s">
        <v>42</v>
      </c>
      <c r="BH36" s="56" t="s">
        <v>40</v>
      </c>
      <c r="BI36" s="56" t="s">
        <v>58</v>
      </c>
      <c r="BJ36" s="56" t="s">
        <v>129</v>
      </c>
    </row>
    <row r="37" spans="1:62" x14ac:dyDescent="0.35">
      <c r="A37" s="175">
        <v>35</v>
      </c>
      <c r="B37" s="63" t="s">
        <v>130</v>
      </c>
      <c r="C37" s="55" t="s">
        <v>224</v>
      </c>
      <c r="D37" s="55" t="s">
        <v>275</v>
      </c>
      <c r="E37" s="55" t="s">
        <v>277</v>
      </c>
      <c r="F37" s="10" t="s">
        <v>39</v>
      </c>
      <c r="G37" s="56">
        <v>10</v>
      </c>
      <c r="H37" s="56">
        <v>13</v>
      </c>
      <c r="I37" s="56">
        <v>0</v>
      </c>
      <c r="J37" s="56">
        <v>13</v>
      </c>
      <c r="K37" s="56">
        <v>10</v>
      </c>
      <c r="L37" s="56">
        <v>15</v>
      </c>
      <c r="M37" s="56">
        <v>15</v>
      </c>
      <c r="N37" s="56">
        <v>17</v>
      </c>
      <c r="O37" s="56">
        <v>8</v>
      </c>
      <c r="P37" s="56">
        <v>10</v>
      </c>
      <c r="Q37" s="56">
        <v>0</v>
      </c>
      <c r="R37" s="56">
        <v>0</v>
      </c>
      <c r="S37" s="56">
        <v>6</v>
      </c>
      <c r="T37" s="194"/>
      <c r="U37" s="56">
        <v>40</v>
      </c>
      <c r="V37" s="56">
        <v>54</v>
      </c>
      <c r="W37" s="56">
        <v>0</v>
      </c>
      <c r="X37" s="56">
        <v>60</v>
      </c>
      <c r="Y37" s="56">
        <v>26</v>
      </c>
      <c r="Z37" s="56">
        <v>42</v>
      </c>
      <c r="AA37" s="56">
        <v>38</v>
      </c>
      <c r="AB37" s="56">
        <v>21</v>
      </c>
      <c r="AC37" s="56">
        <v>37</v>
      </c>
      <c r="AD37" s="56">
        <v>21</v>
      </c>
      <c r="AE37" s="56">
        <v>0</v>
      </c>
      <c r="AF37" s="56">
        <v>0</v>
      </c>
      <c r="AG37" s="56">
        <v>56</v>
      </c>
      <c r="AI37" s="38">
        <f t="shared" si="0"/>
        <v>50</v>
      </c>
      <c r="AJ37" s="38">
        <f t="shared" si="1"/>
        <v>67</v>
      </c>
      <c r="AK37" s="38">
        <f t="shared" si="2"/>
        <v>58.5</v>
      </c>
      <c r="AL37" s="38">
        <f t="shared" si="3"/>
        <v>0</v>
      </c>
      <c r="AM37" s="38">
        <f t="shared" si="4"/>
        <v>73</v>
      </c>
      <c r="AN37" s="38">
        <f t="shared" si="5"/>
        <v>36</v>
      </c>
      <c r="AO37" s="38">
        <f t="shared" si="6"/>
        <v>57</v>
      </c>
      <c r="AP37" s="38">
        <f t="shared" si="7"/>
        <v>46.5</v>
      </c>
      <c r="AQ37" s="38">
        <f t="shared" si="8"/>
        <v>53</v>
      </c>
      <c r="AR37" s="38">
        <f t="shared" si="9"/>
        <v>38</v>
      </c>
      <c r="AS37" s="38">
        <f t="shared" si="10"/>
        <v>45</v>
      </c>
      <c r="AT37" s="38">
        <f t="shared" si="11"/>
        <v>31</v>
      </c>
      <c r="AU37" s="38">
        <f t="shared" si="12"/>
        <v>38</v>
      </c>
      <c r="AV37" s="38">
        <f t="shared" si="13"/>
        <v>0</v>
      </c>
      <c r="AW37" s="38">
        <f t="shared" si="14"/>
        <v>0</v>
      </c>
      <c r="AX37" s="38">
        <f t="shared" si="15"/>
        <v>62</v>
      </c>
      <c r="AY37" s="192"/>
      <c r="AZ37" s="64">
        <f t="shared" si="16"/>
        <v>331</v>
      </c>
      <c r="BA37" s="172">
        <f t="shared" si="17"/>
        <v>55.166666666666664</v>
      </c>
      <c r="BB37" s="56" t="s">
        <v>40</v>
      </c>
      <c r="BC37" s="56" t="s">
        <v>40</v>
      </c>
      <c r="BD37" s="56" t="s">
        <v>41</v>
      </c>
      <c r="BE37" s="56" t="s">
        <v>41</v>
      </c>
      <c r="BF37" s="56" t="s">
        <v>41</v>
      </c>
      <c r="BG37" s="56" t="s">
        <v>40</v>
      </c>
      <c r="BH37" s="56" t="s">
        <v>41</v>
      </c>
      <c r="BI37" s="56" t="s">
        <v>106</v>
      </c>
      <c r="BJ37" s="56" t="s">
        <v>131</v>
      </c>
    </row>
    <row r="38" spans="1:62" x14ac:dyDescent="0.35">
      <c r="A38" s="175">
        <v>36</v>
      </c>
      <c r="B38" s="63" t="s">
        <v>132</v>
      </c>
      <c r="C38" s="55" t="s">
        <v>224</v>
      </c>
      <c r="D38" s="56" t="s">
        <v>274</v>
      </c>
      <c r="E38" s="55" t="s">
        <v>277</v>
      </c>
      <c r="F38" s="10" t="s">
        <v>39</v>
      </c>
      <c r="G38" s="56">
        <v>12</v>
      </c>
      <c r="H38" s="56">
        <v>14</v>
      </c>
      <c r="I38" s="56">
        <v>16</v>
      </c>
      <c r="J38" s="56">
        <v>0</v>
      </c>
      <c r="K38" s="56">
        <v>14</v>
      </c>
      <c r="L38" s="56">
        <v>11</v>
      </c>
      <c r="M38" s="56">
        <v>17</v>
      </c>
      <c r="N38" s="56">
        <v>17</v>
      </c>
      <c r="O38" s="56">
        <v>10</v>
      </c>
      <c r="P38" s="56">
        <v>15</v>
      </c>
      <c r="Q38" s="56">
        <v>0</v>
      </c>
      <c r="R38" s="56">
        <v>0</v>
      </c>
      <c r="S38" s="56">
        <v>10</v>
      </c>
      <c r="T38" s="194"/>
      <c r="U38" s="56">
        <v>39</v>
      </c>
      <c r="V38" s="56">
        <v>43</v>
      </c>
      <c r="W38" s="56">
        <v>46</v>
      </c>
      <c r="X38" s="56">
        <v>0</v>
      </c>
      <c r="Y38" s="56">
        <v>37</v>
      </c>
      <c r="Z38" s="56">
        <v>55</v>
      </c>
      <c r="AA38" s="56">
        <v>33</v>
      </c>
      <c r="AB38" s="56">
        <v>24</v>
      </c>
      <c r="AC38" s="56">
        <v>34</v>
      </c>
      <c r="AD38" s="56">
        <v>42</v>
      </c>
      <c r="AE38" s="56">
        <v>0</v>
      </c>
      <c r="AF38" s="56">
        <v>0</v>
      </c>
      <c r="AG38" s="56">
        <v>34</v>
      </c>
      <c r="AI38" s="38">
        <f t="shared" si="0"/>
        <v>51</v>
      </c>
      <c r="AJ38" s="38">
        <f t="shared" si="1"/>
        <v>57</v>
      </c>
      <c r="AK38" s="38">
        <f t="shared" si="2"/>
        <v>54</v>
      </c>
      <c r="AL38" s="38">
        <f t="shared" si="3"/>
        <v>62</v>
      </c>
      <c r="AM38" s="38">
        <f t="shared" si="4"/>
        <v>0</v>
      </c>
      <c r="AN38" s="38">
        <f t="shared" si="5"/>
        <v>51</v>
      </c>
      <c r="AO38" s="38">
        <f t="shared" si="6"/>
        <v>66</v>
      </c>
      <c r="AP38" s="38">
        <f t="shared" si="7"/>
        <v>58.5</v>
      </c>
      <c r="AQ38" s="38">
        <f t="shared" si="8"/>
        <v>50</v>
      </c>
      <c r="AR38" s="38">
        <f t="shared" si="9"/>
        <v>41</v>
      </c>
      <c r="AS38" s="38">
        <f t="shared" si="10"/>
        <v>44</v>
      </c>
      <c r="AT38" s="38">
        <f t="shared" si="11"/>
        <v>57</v>
      </c>
      <c r="AU38" s="38">
        <f t="shared" si="12"/>
        <v>47.333333333333336</v>
      </c>
      <c r="AV38" s="38">
        <f t="shared" si="13"/>
        <v>0</v>
      </c>
      <c r="AW38" s="38">
        <f t="shared" si="14"/>
        <v>0</v>
      </c>
      <c r="AX38" s="38">
        <f t="shared" si="15"/>
        <v>44</v>
      </c>
      <c r="AY38" s="192"/>
      <c r="AZ38" s="64">
        <f t="shared" si="16"/>
        <v>315.83333333333331</v>
      </c>
      <c r="BA38" s="172">
        <f t="shared" si="17"/>
        <v>52.638888888888893</v>
      </c>
      <c r="BB38" s="56" t="s">
        <v>40</v>
      </c>
      <c r="BC38" s="56" t="s">
        <v>40</v>
      </c>
      <c r="BD38" s="56" t="s">
        <v>41</v>
      </c>
      <c r="BE38" s="56" t="s">
        <v>41</v>
      </c>
      <c r="BF38" s="56" t="s">
        <v>41</v>
      </c>
      <c r="BG38" s="56" t="s">
        <v>40</v>
      </c>
      <c r="BH38" s="56" t="s">
        <v>41</v>
      </c>
      <c r="BI38" s="56" t="s">
        <v>49</v>
      </c>
      <c r="BJ38" s="56" t="s">
        <v>133</v>
      </c>
    </row>
    <row r="39" spans="1:62" x14ac:dyDescent="0.35">
      <c r="A39" s="175">
        <v>37</v>
      </c>
      <c r="B39" s="63" t="s">
        <v>134</v>
      </c>
      <c r="C39" s="55" t="s">
        <v>259</v>
      </c>
      <c r="D39" s="56" t="s">
        <v>274</v>
      </c>
      <c r="E39" s="55" t="s">
        <v>276</v>
      </c>
      <c r="F39" s="10" t="s">
        <v>39</v>
      </c>
      <c r="G39" s="56">
        <v>12</v>
      </c>
      <c r="H39" s="56">
        <v>11</v>
      </c>
      <c r="I39" s="56">
        <v>15</v>
      </c>
      <c r="J39" s="56">
        <v>0</v>
      </c>
      <c r="K39" s="56">
        <v>6</v>
      </c>
      <c r="L39" s="56">
        <v>8</v>
      </c>
      <c r="M39" s="56">
        <v>13</v>
      </c>
      <c r="N39" s="56">
        <v>0</v>
      </c>
      <c r="O39" s="56">
        <v>0</v>
      </c>
      <c r="P39" s="56">
        <v>0</v>
      </c>
      <c r="Q39" s="56">
        <v>14</v>
      </c>
      <c r="R39" s="56">
        <v>8</v>
      </c>
      <c r="S39" s="56">
        <v>0</v>
      </c>
      <c r="T39" s="194"/>
      <c r="U39" s="56">
        <v>30</v>
      </c>
      <c r="V39" s="56">
        <v>43</v>
      </c>
      <c r="W39" s="56">
        <v>45</v>
      </c>
      <c r="X39" s="56">
        <v>0</v>
      </c>
      <c r="Y39" s="56">
        <v>37</v>
      </c>
      <c r="Z39" s="56">
        <v>36</v>
      </c>
      <c r="AA39" s="56">
        <v>16</v>
      </c>
      <c r="AB39" s="56">
        <v>0</v>
      </c>
      <c r="AC39" s="56">
        <v>0</v>
      </c>
      <c r="AD39" s="56">
        <v>0</v>
      </c>
      <c r="AE39" s="56">
        <v>44</v>
      </c>
      <c r="AF39" s="56">
        <v>18</v>
      </c>
      <c r="AG39" s="56">
        <v>0</v>
      </c>
      <c r="AI39" s="38">
        <f t="shared" si="0"/>
        <v>42</v>
      </c>
      <c r="AJ39" s="38">
        <f t="shared" si="1"/>
        <v>54</v>
      </c>
      <c r="AK39" s="38">
        <f t="shared" si="2"/>
        <v>48</v>
      </c>
      <c r="AL39" s="38">
        <f t="shared" si="3"/>
        <v>60</v>
      </c>
      <c r="AM39" s="38">
        <f t="shared" si="4"/>
        <v>0</v>
      </c>
      <c r="AN39" s="38">
        <f t="shared" si="5"/>
        <v>43</v>
      </c>
      <c r="AO39" s="38">
        <f t="shared" si="6"/>
        <v>44</v>
      </c>
      <c r="AP39" s="38">
        <f t="shared" si="7"/>
        <v>43.5</v>
      </c>
      <c r="AQ39" s="38">
        <f t="shared" si="8"/>
        <v>29</v>
      </c>
      <c r="AR39" s="38">
        <f t="shared" si="9"/>
        <v>0</v>
      </c>
      <c r="AS39" s="38">
        <f t="shared" si="10"/>
        <v>0</v>
      </c>
      <c r="AT39" s="38">
        <f t="shared" si="11"/>
        <v>0</v>
      </c>
      <c r="AU39" s="38">
        <f t="shared" si="12"/>
        <v>0</v>
      </c>
      <c r="AV39" s="38">
        <f t="shared" si="13"/>
        <v>58</v>
      </c>
      <c r="AW39" s="38">
        <f t="shared" si="14"/>
        <v>26</v>
      </c>
      <c r="AX39" s="38">
        <f t="shared" si="15"/>
        <v>0</v>
      </c>
      <c r="AY39" s="192"/>
      <c r="AZ39" s="64">
        <f t="shared" si="16"/>
        <v>264.5</v>
      </c>
      <c r="BA39" s="172">
        <f t="shared" si="17"/>
        <v>44.083333333333336</v>
      </c>
      <c r="BB39" s="56" t="s">
        <v>40</v>
      </c>
      <c r="BC39" s="56" t="s">
        <v>40</v>
      </c>
      <c r="BD39" s="56" t="s">
        <v>42</v>
      </c>
      <c r="BE39" s="56" t="s">
        <v>40</v>
      </c>
      <c r="BF39" s="56" t="s">
        <v>40</v>
      </c>
      <c r="BG39" s="56" t="s">
        <v>40</v>
      </c>
      <c r="BH39" s="56" t="s">
        <v>41</v>
      </c>
      <c r="BI39" s="56" t="s">
        <v>135</v>
      </c>
      <c r="BJ39" s="56" t="s">
        <v>136</v>
      </c>
    </row>
    <row r="40" spans="1:62" x14ac:dyDescent="0.35">
      <c r="A40" s="175">
        <v>38</v>
      </c>
      <c r="B40" s="63" t="s">
        <v>137</v>
      </c>
      <c r="C40" s="55" t="s">
        <v>224</v>
      </c>
      <c r="D40" s="55" t="s">
        <v>275</v>
      </c>
      <c r="E40" s="55" t="s">
        <v>277</v>
      </c>
      <c r="F40" s="10" t="s">
        <v>39</v>
      </c>
      <c r="G40" s="56">
        <v>15</v>
      </c>
      <c r="H40" s="56">
        <v>15</v>
      </c>
      <c r="I40" s="56">
        <v>0</v>
      </c>
      <c r="J40" s="56">
        <v>14</v>
      </c>
      <c r="K40" s="56">
        <v>10</v>
      </c>
      <c r="L40" s="56">
        <v>11</v>
      </c>
      <c r="M40" s="56">
        <v>16</v>
      </c>
      <c r="N40" s="56">
        <v>19</v>
      </c>
      <c r="O40" s="56">
        <v>11</v>
      </c>
      <c r="P40" s="56">
        <v>14</v>
      </c>
      <c r="Q40" s="56">
        <v>0</v>
      </c>
      <c r="R40" s="56">
        <v>0</v>
      </c>
      <c r="S40" s="56">
        <v>12</v>
      </c>
      <c r="T40" s="195"/>
      <c r="U40" s="56">
        <v>39</v>
      </c>
      <c r="V40" s="56">
        <v>51</v>
      </c>
      <c r="W40" s="56">
        <v>0</v>
      </c>
      <c r="X40" s="56">
        <v>58</v>
      </c>
      <c r="Y40" s="56">
        <v>28</v>
      </c>
      <c r="Z40" s="56">
        <v>46</v>
      </c>
      <c r="AA40" s="56">
        <v>41</v>
      </c>
      <c r="AB40" s="56">
        <v>14</v>
      </c>
      <c r="AC40" s="56">
        <v>19</v>
      </c>
      <c r="AD40" s="56">
        <v>22</v>
      </c>
      <c r="AE40" s="56">
        <v>0</v>
      </c>
      <c r="AF40" s="56">
        <v>0</v>
      </c>
      <c r="AG40" s="56">
        <v>41</v>
      </c>
      <c r="AI40" s="38">
        <f t="shared" si="0"/>
        <v>54</v>
      </c>
      <c r="AJ40" s="38">
        <f t="shared" si="1"/>
        <v>66</v>
      </c>
      <c r="AK40" s="38">
        <f t="shared" si="2"/>
        <v>60</v>
      </c>
      <c r="AL40" s="38">
        <f t="shared" si="3"/>
        <v>0</v>
      </c>
      <c r="AM40" s="38">
        <f t="shared" si="4"/>
        <v>72</v>
      </c>
      <c r="AN40" s="38">
        <f t="shared" si="5"/>
        <v>38</v>
      </c>
      <c r="AO40" s="38">
        <f t="shared" si="6"/>
        <v>57</v>
      </c>
      <c r="AP40" s="38">
        <f t="shared" si="7"/>
        <v>47.5</v>
      </c>
      <c r="AQ40" s="38">
        <f t="shared" si="8"/>
        <v>57</v>
      </c>
      <c r="AR40" s="38">
        <f t="shared" si="9"/>
        <v>33</v>
      </c>
      <c r="AS40" s="38">
        <f t="shared" si="10"/>
        <v>30</v>
      </c>
      <c r="AT40" s="38">
        <f t="shared" si="11"/>
        <v>36</v>
      </c>
      <c r="AU40" s="38">
        <f t="shared" si="12"/>
        <v>33</v>
      </c>
      <c r="AV40" s="38">
        <f t="shared" si="13"/>
        <v>0</v>
      </c>
      <c r="AW40" s="38">
        <f t="shared" si="14"/>
        <v>0</v>
      </c>
      <c r="AX40" s="38">
        <f t="shared" si="15"/>
        <v>53</v>
      </c>
      <c r="AY40" s="192"/>
      <c r="AZ40" s="64">
        <f t="shared" si="16"/>
        <v>322.5</v>
      </c>
      <c r="BA40" s="172">
        <f t="shared" si="17"/>
        <v>53.75</v>
      </c>
      <c r="BB40" s="56" t="s">
        <v>40</v>
      </c>
      <c r="BC40" s="56" t="s">
        <v>40</v>
      </c>
      <c r="BD40" s="56" t="s">
        <v>40</v>
      </c>
      <c r="BE40" s="56" t="s">
        <v>40</v>
      </c>
      <c r="BF40" s="56" t="s">
        <v>40</v>
      </c>
      <c r="BG40" s="56" t="s">
        <v>40</v>
      </c>
      <c r="BH40" s="56" t="s">
        <v>41</v>
      </c>
      <c r="BI40" s="56" t="s">
        <v>138</v>
      </c>
      <c r="BJ40" s="56" t="s">
        <v>139</v>
      </c>
    </row>
    <row r="41" spans="1:62" x14ac:dyDescent="0.35">
      <c r="A41" s="175"/>
      <c r="B41" s="36"/>
      <c r="C41" s="36"/>
      <c r="D41" s="36"/>
      <c r="E41" s="36"/>
      <c r="AY41" s="192"/>
      <c r="BB41" s="175"/>
      <c r="BC41" s="175"/>
      <c r="BD41" s="175"/>
      <c r="BE41" s="175"/>
      <c r="BF41" s="175"/>
    </row>
    <row r="42" spans="1:62" x14ac:dyDescent="0.35">
      <c r="A42" s="175"/>
      <c r="B42" s="2" t="s">
        <v>140</v>
      </c>
      <c r="C42" s="2"/>
      <c r="D42" s="2"/>
      <c r="E42" s="2"/>
      <c r="F42" s="66">
        <v>0</v>
      </c>
      <c r="G42" s="129">
        <v>0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M42" s="129">
        <v>0</v>
      </c>
      <c r="N42" s="129">
        <v>0</v>
      </c>
      <c r="O42" s="129">
        <v>0</v>
      </c>
      <c r="P42" s="129">
        <v>0</v>
      </c>
      <c r="Q42" s="129">
        <v>0</v>
      </c>
      <c r="R42" s="129">
        <v>0</v>
      </c>
      <c r="S42" s="129">
        <v>0</v>
      </c>
      <c r="T42" s="129">
        <v>0</v>
      </c>
      <c r="U42" s="129">
        <v>0</v>
      </c>
      <c r="V42" s="129">
        <v>0</v>
      </c>
      <c r="W42" s="129">
        <v>0</v>
      </c>
      <c r="X42" s="129">
        <v>0</v>
      </c>
      <c r="Y42" s="129">
        <v>0</v>
      </c>
      <c r="Z42" s="129">
        <v>0</v>
      </c>
      <c r="AA42" s="129">
        <v>0</v>
      </c>
      <c r="AB42" s="129">
        <v>0</v>
      </c>
      <c r="AC42" s="129">
        <v>0</v>
      </c>
      <c r="AD42" s="129">
        <v>0</v>
      </c>
      <c r="AE42" s="129">
        <v>0</v>
      </c>
      <c r="AF42" s="129">
        <v>0</v>
      </c>
      <c r="AG42" s="129">
        <v>0</v>
      </c>
      <c r="AH42" s="67"/>
      <c r="AI42" s="64">
        <f t="shared" ref="AI42:AX42" si="18">SUM(AI3:AI40)</f>
        <v>2146</v>
      </c>
      <c r="AJ42" s="64">
        <f t="shared" si="18"/>
        <v>2857</v>
      </c>
      <c r="AK42" s="64">
        <f t="shared" si="18"/>
        <v>2501.5</v>
      </c>
      <c r="AL42" s="64">
        <f t="shared" si="18"/>
        <v>492</v>
      </c>
      <c r="AM42" s="64">
        <f t="shared" si="18"/>
        <v>2225</v>
      </c>
      <c r="AN42" s="64">
        <f t="shared" si="18"/>
        <v>2089</v>
      </c>
      <c r="AO42" s="64">
        <f t="shared" si="18"/>
        <v>2383</v>
      </c>
      <c r="AP42" s="64">
        <f t="shared" si="18"/>
        <v>2236</v>
      </c>
      <c r="AQ42" s="64">
        <f t="shared" si="18"/>
        <v>2189</v>
      </c>
      <c r="AR42" s="64">
        <f t="shared" si="18"/>
        <v>1641</v>
      </c>
      <c r="AS42" s="64">
        <f t="shared" si="18"/>
        <v>1526</v>
      </c>
      <c r="AT42" s="64">
        <f t="shared" si="18"/>
        <v>1641</v>
      </c>
      <c r="AU42" s="64">
        <f t="shared" si="18"/>
        <v>1602.6666666666667</v>
      </c>
      <c r="AV42" s="64">
        <f t="shared" si="18"/>
        <v>738</v>
      </c>
      <c r="AW42" s="64">
        <f t="shared" si="18"/>
        <v>732</v>
      </c>
      <c r="AX42" s="64">
        <f t="shared" si="18"/>
        <v>1919</v>
      </c>
      <c r="AY42" s="192"/>
      <c r="BB42" s="175"/>
      <c r="BC42" s="175"/>
      <c r="BD42" s="175"/>
      <c r="BE42" s="175"/>
      <c r="BF42" s="175"/>
    </row>
    <row r="43" spans="1:62" x14ac:dyDescent="0.35">
      <c r="A43" s="175"/>
      <c r="B43" s="2" t="s">
        <v>141</v>
      </c>
      <c r="C43" s="2"/>
      <c r="D43" s="2"/>
      <c r="E43" s="2"/>
      <c r="F43" s="66">
        <v>0</v>
      </c>
      <c r="G43" s="129">
        <v>0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M43" s="129">
        <v>0</v>
      </c>
      <c r="N43" s="129">
        <v>0</v>
      </c>
      <c r="O43" s="129">
        <v>0</v>
      </c>
      <c r="P43" s="129">
        <v>0</v>
      </c>
      <c r="Q43" s="129">
        <v>0</v>
      </c>
      <c r="R43" s="129">
        <v>0</v>
      </c>
      <c r="S43" s="129">
        <v>0</v>
      </c>
      <c r="T43" s="129">
        <v>0</v>
      </c>
      <c r="U43" s="129">
        <v>0</v>
      </c>
      <c r="V43" s="129">
        <v>0</v>
      </c>
      <c r="W43" s="129">
        <v>0</v>
      </c>
      <c r="X43" s="129">
        <v>0</v>
      </c>
      <c r="Y43" s="129">
        <v>0</v>
      </c>
      <c r="Z43" s="129">
        <v>0</v>
      </c>
      <c r="AA43" s="129">
        <v>0</v>
      </c>
      <c r="AB43" s="129">
        <v>0</v>
      </c>
      <c r="AC43" s="129">
        <v>0</v>
      </c>
      <c r="AD43" s="129">
        <v>0</v>
      </c>
      <c r="AE43" s="129">
        <v>0</v>
      </c>
      <c r="AF43" s="129">
        <v>0</v>
      </c>
      <c r="AG43" s="129">
        <v>0</v>
      </c>
      <c r="AH43" s="67"/>
      <c r="AI43" s="129">
        <f>AI42/38</f>
        <v>56.473684210526315</v>
      </c>
      <c r="AJ43" s="129">
        <f>AJ42/38</f>
        <v>75.184210526315795</v>
      </c>
      <c r="AK43" s="129">
        <f>AK42/38</f>
        <v>65.828947368421055</v>
      </c>
      <c r="AL43" s="129">
        <f>AL42/F49</f>
        <v>61.5</v>
      </c>
      <c r="AM43" s="129">
        <f>AM42/F50</f>
        <v>74.166666666666671</v>
      </c>
      <c r="AN43" s="129">
        <f>AN42/38</f>
        <v>54.973684210526315</v>
      </c>
      <c r="AO43" s="129">
        <f>AO42/38</f>
        <v>62.710526315789473</v>
      </c>
      <c r="AP43" s="129">
        <f>AP42/38</f>
        <v>58.842105263157897</v>
      </c>
      <c r="AQ43" s="129">
        <f>AQ42/38</f>
        <v>57.60526315789474</v>
      </c>
      <c r="AR43" s="129">
        <f>AR42/F48</f>
        <v>63.115384615384613</v>
      </c>
      <c r="AS43" s="129">
        <f>AS42/F48</f>
        <v>58.692307692307693</v>
      </c>
      <c r="AT43" s="129">
        <f>AT42/F48</f>
        <v>63.115384615384613</v>
      </c>
      <c r="AU43" s="129">
        <f>AU42/F48</f>
        <v>61.641025641025642</v>
      </c>
      <c r="AV43" s="129">
        <f>AV42/F47</f>
        <v>61.5</v>
      </c>
      <c r="AW43" s="129">
        <f>AW42/F51</f>
        <v>56.307692307692307</v>
      </c>
      <c r="AX43" s="129">
        <f>AX42/F52</f>
        <v>76.760000000000005</v>
      </c>
      <c r="AY43" s="192"/>
      <c r="BB43" s="175"/>
      <c r="BC43" s="175"/>
      <c r="BD43" s="175"/>
      <c r="BE43" s="175"/>
      <c r="BF43" s="175"/>
    </row>
    <row r="44" spans="1:62" x14ac:dyDescent="0.35">
      <c r="A44" s="175"/>
      <c r="B44" s="2" t="s">
        <v>142</v>
      </c>
      <c r="C44" s="2"/>
      <c r="D44" s="2"/>
      <c r="E44" s="2"/>
      <c r="F44" s="66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 s="129">
        <v>0</v>
      </c>
      <c r="X44" s="129">
        <v>0</v>
      </c>
      <c r="Y44" s="129">
        <v>0</v>
      </c>
      <c r="Z44" s="129">
        <v>0</v>
      </c>
      <c r="AA44" s="129">
        <v>0</v>
      </c>
      <c r="AB44" s="129">
        <v>0</v>
      </c>
      <c r="AC44" s="129">
        <v>0</v>
      </c>
      <c r="AD44" s="129">
        <v>0</v>
      </c>
      <c r="AE44" s="129">
        <v>0</v>
      </c>
      <c r="AF44" s="129">
        <v>0</v>
      </c>
      <c r="AG44" s="129">
        <v>0</v>
      </c>
      <c r="AH44" s="67"/>
      <c r="AI44" s="64">
        <f t="shared" ref="AI44:AX44" si="19">MAX(AI3:AI40)</f>
        <v>77</v>
      </c>
      <c r="AJ44" s="64">
        <f t="shared" si="19"/>
        <v>98</v>
      </c>
      <c r="AK44" s="64">
        <f t="shared" si="19"/>
        <v>86.5</v>
      </c>
      <c r="AL44" s="64">
        <f t="shared" si="19"/>
        <v>79</v>
      </c>
      <c r="AM44" s="64">
        <f t="shared" si="19"/>
        <v>93</v>
      </c>
      <c r="AN44" s="64">
        <f t="shared" si="19"/>
        <v>97</v>
      </c>
      <c r="AO44" s="64">
        <f t="shared" si="19"/>
        <v>94</v>
      </c>
      <c r="AP44" s="64">
        <f t="shared" si="19"/>
        <v>94.5</v>
      </c>
      <c r="AQ44" s="64">
        <f t="shared" si="19"/>
        <v>90</v>
      </c>
      <c r="AR44" s="64">
        <f t="shared" si="19"/>
        <v>96</v>
      </c>
      <c r="AS44" s="64">
        <f t="shared" si="19"/>
        <v>87</v>
      </c>
      <c r="AT44" s="64">
        <f t="shared" si="19"/>
        <v>89</v>
      </c>
      <c r="AU44" s="64">
        <f t="shared" si="19"/>
        <v>87</v>
      </c>
      <c r="AV44" s="64">
        <f t="shared" si="19"/>
        <v>84</v>
      </c>
      <c r="AW44" s="64">
        <f t="shared" si="19"/>
        <v>83</v>
      </c>
      <c r="AX44" s="64">
        <f t="shared" si="19"/>
        <v>98</v>
      </c>
      <c r="AY44" s="192"/>
      <c r="BB44" s="175"/>
      <c r="BC44" s="175"/>
      <c r="BD44" s="175"/>
      <c r="BE44" s="175"/>
      <c r="BF44" s="175"/>
    </row>
    <row r="45" spans="1:62" x14ac:dyDescent="0.35">
      <c r="A45" s="175"/>
      <c r="AY45" s="192"/>
      <c r="BB45" s="175"/>
      <c r="BC45" s="175"/>
      <c r="BD45" s="175"/>
      <c r="BE45" s="175"/>
      <c r="BF45" s="175"/>
    </row>
    <row r="46" spans="1:62" x14ac:dyDescent="0.35">
      <c r="A46" s="175"/>
      <c r="AY46" s="192"/>
      <c r="BB46" s="175"/>
      <c r="BC46" s="175"/>
      <c r="BD46" s="175"/>
      <c r="BE46" s="175"/>
      <c r="BF46" s="175"/>
    </row>
    <row r="47" spans="1:62" x14ac:dyDescent="0.35">
      <c r="A47" s="175"/>
      <c r="B47" s="129" t="s">
        <v>143</v>
      </c>
      <c r="C47" s="129"/>
      <c r="D47" s="129"/>
      <c r="E47" s="129"/>
      <c r="F47" s="66">
        <f>A40-F48</f>
        <v>12</v>
      </c>
      <c r="AY47" s="192"/>
      <c r="BB47" s="175"/>
      <c r="BC47" s="175"/>
      <c r="BD47" s="175"/>
      <c r="BE47" s="175"/>
      <c r="BF47" s="175"/>
    </row>
    <row r="48" spans="1:62" x14ac:dyDescent="0.35">
      <c r="A48" s="175"/>
      <c r="B48" s="129" t="s">
        <v>144</v>
      </c>
      <c r="C48" s="129"/>
      <c r="D48" s="129"/>
      <c r="E48" s="129"/>
      <c r="F48" s="66">
        <f>COUNTIF(Q3:Q40,0)</f>
        <v>26</v>
      </c>
      <c r="AY48" s="192"/>
      <c r="BB48" s="175"/>
      <c r="BC48" s="175"/>
      <c r="BD48" s="175"/>
      <c r="BE48" s="175"/>
      <c r="BF48" s="175"/>
    </row>
    <row r="49" spans="1:58" x14ac:dyDescent="0.35">
      <c r="A49" s="175"/>
      <c r="B49" s="129" t="s">
        <v>145</v>
      </c>
      <c r="C49" s="129"/>
      <c r="D49" s="129"/>
      <c r="E49" s="129"/>
      <c r="F49" s="66">
        <f>A40-F50</f>
        <v>8</v>
      </c>
      <c r="AY49" s="192"/>
      <c r="BB49" s="175"/>
      <c r="BC49" s="175"/>
      <c r="BD49" s="175"/>
      <c r="BE49" s="175"/>
      <c r="BF49" s="175"/>
    </row>
    <row r="50" spans="1:58" x14ac:dyDescent="0.35">
      <c r="A50" s="175"/>
      <c r="B50" s="129" t="s">
        <v>146</v>
      </c>
      <c r="C50" s="129"/>
      <c r="D50" s="129"/>
      <c r="E50" s="129"/>
      <c r="F50" s="66">
        <f>COUNTIF(I3:I40,0)</f>
        <v>30</v>
      </c>
      <c r="AY50" s="192"/>
      <c r="BB50" s="175"/>
      <c r="BC50" s="175"/>
      <c r="BD50" s="175"/>
      <c r="BE50" s="175"/>
      <c r="BF50" s="175"/>
    </row>
    <row r="51" spans="1:58" x14ac:dyDescent="0.35">
      <c r="A51" s="175"/>
      <c r="B51" s="129" t="s">
        <v>147</v>
      </c>
      <c r="C51" s="129"/>
      <c r="D51" s="129"/>
      <c r="E51" s="129"/>
      <c r="F51" s="66">
        <f>A40-F52</f>
        <v>13</v>
      </c>
      <c r="AY51" s="192"/>
      <c r="BB51" s="175"/>
      <c r="BC51" s="175"/>
      <c r="BD51" s="175"/>
      <c r="BE51" s="175"/>
      <c r="BF51" s="175"/>
    </row>
    <row r="52" spans="1:58" x14ac:dyDescent="0.35">
      <c r="A52" s="175"/>
      <c r="B52" s="129" t="s">
        <v>148</v>
      </c>
      <c r="C52" s="129"/>
      <c r="D52" s="129"/>
      <c r="E52" s="129"/>
      <c r="F52" s="66">
        <f>COUNTIF(R3:R40,0)</f>
        <v>25</v>
      </c>
      <c r="AY52" s="192"/>
      <c r="BB52" s="175"/>
      <c r="BC52" s="175"/>
      <c r="BD52" s="175"/>
      <c r="BE52" s="175"/>
      <c r="BF52" s="175"/>
    </row>
    <row r="53" spans="1:58" x14ac:dyDescent="0.35">
      <c r="A53" s="175"/>
      <c r="AY53" s="192"/>
      <c r="BB53" s="175"/>
      <c r="BC53" s="175"/>
      <c r="BD53" s="175"/>
      <c r="BE53" s="175"/>
      <c r="BF53" s="175"/>
    </row>
    <row r="54" spans="1:58" x14ac:dyDescent="0.35">
      <c r="A54" s="175"/>
      <c r="B54" s="129" t="s">
        <v>149</v>
      </c>
      <c r="C54" s="129"/>
      <c r="D54" s="129"/>
      <c r="E54" s="129"/>
      <c r="F54" s="70">
        <f>MAX(BA3:BA40)</f>
        <v>89.638888888888886</v>
      </c>
      <c r="AY54" s="192"/>
      <c r="BB54" s="175"/>
      <c r="BC54" s="175"/>
      <c r="BD54" s="175"/>
      <c r="BE54" s="175"/>
      <c r="BF54" s="175"/>
    </row>
    <row r="55" spans="1:58" x14ac:dyDescent="0.35">
      <c r="A55" s="175"/>
      <c r="AY55" s="192"/>
      <c r="BB55" s="175"/>
      <c r="BC55" s="175"/>
      <c r="BD55" s="175"/>
      <c r="BE55" s="175"/>
      <c r="BF55" s="175"/>
    </row>
    <row r="56" spans="1:58" x14ac:dyDescent="0.35">
      <c r="A56" s="175"/>
      <c r="AY56" s="192"/>
      <c r="BB56" s="175"/>
      <c r="BC56" s="175"/>
      <c r="BD56" s="175"/>
      <c r="BE56" s="175"/>
      <c r="BF56" s="175"/>
    </row>
    <row r="57" spans="1:58" x14ac:dyDescent="0.35">
      <c r="A57" s="175"/>
      <c r="AY57" s="192"/>
      <c r="BB57" s="175"/>
      <c r="BC57" s="175"/>
      <c r="BD57" s="175"/>
      <c r="BE57" s="175"/>
      <c r="BF57" s="175"/>
    </row>
    <row r="58" spans="1:58" x14ac:dyDescent="0.35">
      <c r="A58" s="175"/>
      <c r="AY58" s="192"/>
      <c r="BB58" s="175"/>
      <c r="BC58" s="175"/>
      <c r="BD58" s="175"/>
      <c r="BE58" s="175"/>
      <c r="BF58" s="175"/>
    </row>
    <row r="59" spans="1:58" x14ac:dyDescent="0.35">
      <c r="A59" s="175"/>
      <c r="AY59" s="192"/>
      <c r="BB59" s="175"/>
      <c r="BC59" s="175"/>
      <c r="BD59" s="175"/>
      <c r="BE59" s="175"/>
      <c r="BF59" s="175"/>
    </row>
    <row r="60" spans="1:58" x14ac:dyDescent="0.35">
      <c r="A60" s="175"/>
      <c r="AY60" s="192"/>
      <c r="BB60" s="175"/>
      <c r="BC60" s="175"/>
      <c r="BD60" s="175"/>
      <c r="BE60" s="175"/>
      <c r="BF60" s="175"/>
    </row>
    <row r="61" spans="1:58" x14ac:dyDescent="0.35">
      <c r="A61" s="175"/>
      <c r="AY61" s="192"/>
      <c r="BB61" s="175"/>
      <c r="BC61" s="175"/>
      <c r="BD61" s="175"/>
      <c r="BE61" s="175"/>
      <c r="BF61" s="175"/>
    </row>
    <row r="62" spans="1:58" x14ac:dyDescent="0.35">
      <c r="A62" s="175"/>
      <c r="AY62" s="192"/>
      <c r="BB62" s="175"/>
      <c r="BC62" s="175"/>
      <c r="BD62" s="175"/>
      <c r="BE62" s="175"/>
      <c r="BF62" s="175"/>
    </row>
    <row r="63" spans="1:58" x14ac:dyDescent="0.35">
      <c r="A63" s="175"/>
      <c r="AY63" s="192"/>
      <c r="BB63" s="175"/>
      <c r="BC63" s="175"/>
      <c r="BD63" s="175"/>
      <c r="BE63" s="175"/>
      <c r="BF63" s="175"/>
    </row>
    <row r="64" spans="1:58" x14ac:dyDescent="0.35">
      <c r="A64" s="175"/>
      <c r="AY64" s="192"/>
      <c r="BB64" s="175"/>
      <c r="BC64" s="175"/>
      <c r="BD64" s="175"/>
      <c r="BE64" s="175"/>
      <c r="BF64" s="175"/>
    </row>
    <row r="65" spans="1:58" x14ac:dyDescent="0.35">
      <c r="A65" s="175"/>
      <c r="AY65" s="192"/>
      <c r="BB65" s="175"/>
      <c r="BC65" s="175"/>
      <c r="BD65" s="175"/>
      <c r="BE65" s="175"/>
      <c r="BF65" s="175"/>
    </row>
    <row r="66" spans="1:58" x14ac:dyDescent="0.35">
      <c r="A66" s="175"/>
      <c r="AY66" s="192"/>
      <c r="BB66" s="175"/>
      <c r="BC66" s="175"/>
      <c r="BD66" s="175"/>
      <c r="BE66" s="175"/>
      <c r="BF66" s="175"/>
    </row>
    <row r="67" spans="1:58" x14ac:dyDescent="0.35">
      <c r="A67" s="175"/>
      <c r="AY67" s="192"/>
      <c r="BB67" s="175"/>
      <c r="BC67" s="175"/>
      <c r="BD67" s="175"/>
      <c r="BE67" s="175"/>
      <c r="BF67" s="175"/>
    </row>
    <row r="68" spans="1:58" x14ac:dyDescent="0.35">
      <c r="A68" s="175"/>
      <c r="AY68" s="192"/>
    </row>
    <row r="69" spans="1:58" x14ac:dyDescent="0.35">
      <c r="A69" s="175"/>
      <c r="AY69" s="192"/>
    </row>
    <row r="70" spans="1:58" x14ac:dyDescent="0.35">
      <c r="A70" s="175"/>
      <c r="AY70" s="192"/>
    </row>
    <row r="71" spans="1:58" x14ac:dyDescent="0.35">
      <c r="A71" s="175"/>
    </row>
    <row r="72" spans="1:58" x14ac:dyDescent="0.35">
      <c r="A72" s="175"/>
    </row>
    <row r="73" spans="1:58" x14ac:dyDescent="0.35">
      <c r="A73" s="175"/>
    </row>
    <row r="74" spans="1:58" x14ac:dyDescent="0.35">
      <c r="A74" s="175"/>
    </row>
    <row r="75" spans="1:58" x14ac:dyDescent="0.35">
      <c r="A75" s="175"/>
    </row>
    <row r="76" spans="1:58" x14ac:dyDescent="0.35">
      <c r="A76" s="175"/>
    </row>
    <row r="77" spans="1:58" x14ac:dyDescent="0.35">
      <c r="A77" s="175"/>
    </row>
    <row r="78" spans="1:58" x14ac:dyDescent="0.35">
      <c r="A78" s="175"/>
    </row>
    <row r="79" spans="1:58" x14ac:dyDescent="0.35">
      <c r="A79" s="175"/>
    </row>
    <row r="80" spans="1:58" x14ac:dyDescent="0.35">
      <c r="A80" s="175"/>
    </row>
    <row r="81" spans="1:1" x14ac:dyDescent="0.35">
      <c r="A81" s="175"/>
    </row>
    <row r="82" spans="1:1" x14ac:dyDescent="0.35">
      <c r="A82" s="175"/>
    </row>
    <row r="83" spans="1:1" x14ac:dyDescent="0.35">
      <c r="A83" s="175"/>
    </row>
    <row r="84" spans="1:1" x14ac:dyDescent="0.35">
      <c r="A84" s="175"/>
    </row>
    <row r="85" spans="1:1" x14ac:dyDescent="0.35">
      <c r="A85" s="175"/>
    </row>
    <row r="86" spans="1:1" x14ac:dyDescent="0.35">
      <c r="A86" s="175"/>
    </row>
    <row r="87" spans="1:1" x14ac:dyDescent="0.35">
      <c r="A87" s="175"/>
    </row>
    <row r="88" spans="1:1" x14ac:dyDescent="0.35">
      <c r="A88" s="175"/>
    </row>
    <row r="89" spans="1:1" x14ac:dyDescent="0.35">
      <c r="A89" s="175"/>
    </row>
    <row r="90" spans="1:1" x14ac:dyDescent="0.35">
      <c r="A90" s="175"/>
    </row>
    <row r="91" spans="1:1" x14ac:dyDescent="0.35">
      <c r="A91" s="175"/>
    </row>
    <row r="92" spans="1:1" x14ac:dyDescent="0.35">
      <c r="A92" s="175"/>
    </row>
    <row r="93" spans="1:1" x14ac:dyDescent="0.35">
      <c r="A93" s="175"/>
    </row>
    <row r="94" spans="1:1" x14ac:dyDescent="0.35">
      <c r="A94" s="175"/>
    </row>
    <row r="95" spans="1:1" x14ac:dyDescent="0.35">
      <c r="A95" s="175"/>
    </row>
    <row r="96" spans="1:1" x14ac:dyDescent="0.35">
      <c r="A96" s="175"/>
    </row>
    <row r="97" spans="1:1" x14ac:dyDescent="0.35">
      <c r="A97" s="175"/>
    </row>
    <row r="98" spans="1:1" x14ac:dyDescent="0.35">
      <c r="A98" s="175"/>
    </row>
    <row r="99" spans="1:1" x14ac:dyDescent="0.35">
      <c r="A99" s="175"/>
    </row>
    <row r="100" spans="1:1" x14ac:dyDescent="0.35">
      <c r="A100" s="175"/>
    </row>
    <row r="101" spans="1:1" x14ac:dyDescent="0.35">
      <c r="A101" s="175"/>
    </row>
    <row r="102" spans="1:1" x14ac:dyDescent="0.35">
      <c r="A102" s="175"/>
    </row>
    <row r="103" spans="1:1" x14ac:dyDescent="0.35">
      <c r="A103" s="175"/>
    </row>
    <row r="104" spans="1:1" x14ac:dyDescent="0.35">
      <c r="A104" s="175"/>
    </row>
    <row r="105" spans="1:1" x14ac:dyDescent="0.35">
      <c r="A105" s="175"/>
    </row>
    <row r="106" spans="1:1" x14ac:dyDescent="0.35">
      <c r="A106" s="175"/>
    </row>
    <row r="107" spans="1:1" x14ac:dyDescent="0.35">
      <c r="A107" s="175"/>
    </row>
    <row r="108" spans="1:1" x14ac:dyDescent="0.35">
      <c r="A108" s="175"/>
    </row>
    <row r="109" spans="1:1" x14ac:dyDescent="0.35">
      <c r="A109" s="175"/>
    </row>
    <row r="110" spans="1:1" x14ac:dyDescent="0.35">
      <c r="A110" s="175"/>
    </row>
    <row r="111" spans="1:1" x14ac:dyDescent="0.35">
      <c r="A111" s="175"/>
    </row>
    <row r="112" spans="1:1" x14ac:dyDescent="0.35">
      <c r="A112" s="175"/>
    </row>
    <row r="113" spans="1:1" x14ac:dyDescent="0.35">
      <c r="A113" s="175"/>
    </row>
    <row r="114" spans="1:1" x14ac:dyDescent="0.35">
      <c r="A114" s="175"/>
    </row>
    <row r="115" spans="1:1" x14ac:dyDescent="0.35">
      <c r="A115" s="175"/>
    </row>
    <row r="116" spans="1:1" x14ac:dyDescent="0.35">
      <c r="A116" s="175"/>
    </row>
    <row r="117" spans="1:1" x14ac:dyDescent="0.35">
      <c r="A117" s="175"/>
    </row>
    <row r="118" spans="1:1" x14ac:dyDescent="0.35">
      <c r="A118" s="175"/>
    </row>
    <row r="119" spans="1:1" x14ac:dyDescent="0.35">
      <c r="A119" s="175"/>
    </row>
    <row r="120" spans="1:1" x14ac:dyDescent="0.35">
      <c r="A120" s="175"/>
    </row>
    <row r="121" spans="1:1" x14ac:dyDescent="0.35">
      <c r="A121" s="175"/>
    </row>
    <row r="122" spans="1:1" x14ac:dyDescent="0.35">
      <c r="A122" s="175"/>
    </row>
  </sheetData>
  <mergeCells count="7">
    <mergeCell ref="BB1:BH1"/>
    <mergeCell ref="AY7:AY70"/>
    <mergeCell ref="T35:T40"/>
    <mergeCell ref="A1:F1"/>
    <mergeCell ref="G1:S1"/>
    <mergeCell ref="U1:AG1"/>
    <mergeCell ref="AI1:AX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workbookViewId="0">
      <pane ySplit="2" topLeftCell="A3" activePane="bottomLeft" state="frozen"/>
      <selection pane="bottomLeft" activeCell="G3" sqref="G3"/>
    </sheetView>
  </sheetViews>
  <sheetFormatPr defaultRowHeight="14.5" x14ac:dyDescent="0.35"/>
  <cols>
    <col min="1" max="1" width="3.25" style="187" bestFit="1" customWidth="1"/>
    <col min="2" max="2" width="22.75" style="187" bestFit="1" customWidth="1"/>
    <col min="3" max="3" width="12.83203125" style="187" customWidth="1"/>
    <col min="4" max="5" width="11.4140625" style="187" customWidth="1"/>
    <col min="6" max="6" width="5.25" style="8" bestFit="1" customWidth="1"/>
    <col min="7" max="14" width="3.08203125" style="187" bestFit="1" customWidth="1"/>
    <col min="15" max="18" width="3.08203125" style="187" customWidth="1"/>
    <col min="19" max="19" width="3.08203125" style="187" bestFit="1" customWidth="1"/>
    <col min="20" max="20" width="3.5" style="187" customWidth="1"/>
    <col min="21" max="28" width="3.08203125" style="187" bestFit="1" customWidth="1"/>
    <col min="29" max="33" width="3.08203125" style="187" customWidth="1"/>
    <col min="34" max="34" width="3.08203125" style="42" customWidth="1"/>
    <col min="35" max="35" width="4.25" style="187" bestFit="1" customWidth="1"/>
    <col min="36" max="37" width="4.33203125" style="187" bestFit="1" customWidth="1"/>
    <col min="38" max="38" width="3.58203125" style="187" bestFit="1" customWidth="1"/>
    <col min="39" max="39" width="7.33203125" style="187" bestFit="1" customWidth="1"/>
    <col min="40" max="40" width="4.58203125" style="187" bestFit="1" customWidth="1"/>
    <col min="41" max="42" width="4.33203125" style="187" bestFit="1" customWidth="1"/>
    <col min="43" max="43" width="4.25" style="187" bestFit="1" customWidth="1"/>
    <col min="44" max="44" width="3.83203125" style="187" bestFit="1" customWidth="1"/>
    <col min="45" max="45" width="4.08203125" style="187" bestFit="1" customWidth="1"/>
    <col min="46" max="46" width="3.83203125" style="187" bestFit="1" customWidth="1"/>
    <col min="47" max="47" width="4.08203125" style="187" bestFit="1" customWidth="1"/>
    <col min="48" max="49" width="3.58203125" style="187" customWidth="1"/>
    <col min="50" max="50" width="3.83203125" style="187" bestFit="1" customWidth="1"/>
    <col min="51" max="51" width="3.25" style="187" customWidth="1"/>
    <col min="52" max="52" width="3.83203125" style="187" bestFit="1" customWidth="1"/>
    <col min="53" max="53" width="5.25" style="187" bestFit="1" customWidth="1"/>
    <col min="54" max="58" width="3.08203125" style="187" bestFit="1" customWidth="1"/>
    <col min="59" max="60" width="5.5" style="175" bestFit="1" customWidth="1"/>
    <col min="61" max="61" width="6.58203125" style="175" bestFit="1" customWidth="1"/>
    <col min="62" max="62" width="87.25" style="187" bestFit="1" customWidth="1"/>
    <col min="63" max="16384" width="8.6640625" style="187"/>
  </cols>
  <sheetData>
    <row r="1" spans="1:62" ht="23.5" customHeight="1" x14ac:dyDescent="0.55000000000000004">
      <c r="A1" s="196"/>
      <c r="B1" s="189"/>
      <c r="C1" s="189"/>
      <c r="D1" s="189"/>
      <c r="E1" s="189"/>
      <c r="F1" s="190"/>
      <c r="G1" s="197" t="s">
        <v>0</v>
      </c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90"/>
      <c r="T1" s="186"/>
      <c r="U1" s="197" t="s">
        <v>1</v>
      </c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  <c r="AH1" s="39"/>
      <c r="AI1" s="197" t="s">
        <v>2</v>
      </c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90"/>
      <c r="AY1" s="186"/>
      <c r="AZ1" s="129"/>
      <c r="BA1" s="129"/>
      <c r="BB1" s="188" t="s">
        <v>3</v>
      </c>
      <c r="BC1" s="189"/>
      <c r="BD1" s="189"/>
      <c r="BE1" s="189"/>
      <c r="BF1" s="189"/>
      <c r="BG1" s="189"/>
      <c r="BH1" s="190"/>
      <c r="BI1" s="7"/>
      <c r="BJ1" s="5"/>
    </row>
    <row r="2" spans="1:62" ht="159" customHeight="1" x14ac:dyDescent="0.35">
      <c r="A2" s="6" t="s">
        <v>4</v>
      </c>
      <c r="B2" s="6" t="s">
        <v>5</v>
      </c>
      <c r="C2" s="6" t="s">
        <v>271</v>
      </c>
      <c r="D2" s="6" t="s">
        <v>272</v>
      </c>
      <c r="E2" s="6" t="s">
        <v>273</v>
      </c>
      <c r="F2" s="9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3"/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  <c r="AA2" s="6" t="s">
        <v>13</v>
      </c>
      <c r="AB2" s="6" t="s">
        <v>14</v>
      </c>
      <c r="AC2" s="6" t="s">
        <v>15</v>
      </c>
      <c r="AD2" s="6" t="s">
        <v>16</v>
      </c>
      <c r="AE2" s="6" t="s">
        <v>17</v>
      </c>
      <c r="AF2" s="6" t="s">
        <v>18</v>
      </c>
      <c r="AG2" s="6" t="s">
        <v>19</v>
      </c>
      <c r="AH2" s="40"/>
      <c r="AI2" s="37" t="s">
        <v>7</v>
      </c>
      <c r="AJ2" s="6" t="s">
        <v>8</v>
      </c>
      <c r="AK2" s="65" t="s">
        <v>20</v>
      </c>
      <c r="AL2" s="6" t="s">
        <v>21</v>
      </c>
      <c r="AM2" s="6" t="s">
        <v>22</v>
      </c>
      <c r="AN2" s="6" t="s">
        <v>11</v>
      </c>
      <c r="AO2" s="6" t="s">
        <v>12</v>
      </c>
      <c r="AP2" s="65" t="s">
        <v>23</v>
      </c>
      <c r="AQ2" s="6" t="s">
        <v>13</v>
      </c>
      <c r="AR2" s="6" t="s">
        <v>14</v>
      </c>
      <c r="AS2" s="6" t="s">
        <v>15</v>
      </c>
      <c r="AT2" s="6" t="s">
        <v>16</v>
      </c>
      <c r="AU2" s="65" t="s">
        <v>24</v>
      </c>
      <c r="AV2" s="6" t="s">
        <v>17</v>
      </c>
      <c r="AW2" s="6" t="s">
        <v>25</v>
      </c>
      <c r="AX2" s="6" t="s">
        <v>26</v>
      </c>
      <c r="AY2" s="3"/>
      <c r="AZ2" s="65" t="s">
        <v>27</v>
      </c>
      <c r="BA2" s="65" t="s">
        <v>28</v>
      </c>
      <c r="BB2" s="173" t="s">
        <v>29</v>
      </c>
      <c r="BC2" s="173" t="s">
        <v>30</v>
      </c>
      <c r="BD2" s="173" t="s">
        <v>31</v>
      </c>
      <c r="BE2" s="173" t="s">
        <v>32</v>
      </c>
      <c r="BF2" s="173" t="s">
        <v>33</v>
      </c>
      <c r="BG2" s="174" t="s">
        <v>34</v>
      </c>
      <c r="BH2" s="174" t="s">
        <v>35</v>
      </c>
      <c r="BI2" s="4" t="s">
        <v>36</v>
      </c>
      <c r="BJ2" s="6" t="s">
        <v>37</v>
      </c>
    </row>
    <row r="3" spans="1:62" x14ac:dyDescent="0.35">
      <c r="A3" s="11">
        <v>1</v>
      </c>
      <c r="B3" s="55" t="s">
        <v>38</v>
      </c>
      <c r="C3" s="55" t="s">
        <v>259</v>
      </c>
      <c r="D3" s="55" t="s">
        <v>275</v>
      </c>
      <c r="E3" s="55" t="s">
        <v>276</v>
      </c>
      <c r="F3" s="10" t="s">
        <v>39</v>
      </c>
      <c r="G3" s="56">
        <v>15</v>
      </c>
      <c r="H3" s="56">
        <v>20</v>
      </c>
      <c r="I3" s="56">
        <v>0</v>
      </c>
      <c r="J3" s="56">
        <v>15</v>
      </c>
      <c r="K3" s="56">
        <v>15</v>
      </c>
      <c r="L3" s="56">
        <v>10</v>
      </c>
      <c r="M3" s="56">
        <v>19</v>
      </c>
      <c r="N3" s="56">
        <v>0</v>
      </c>
      <c r="O3" s="56">
        <v>0</v>
      </c>
      <c r="P3" s="56">
        <v>0</v>
      </c>
      <c r="Q3" s="56">
        <v>14</v>
      </c>
      <c r="R3" s="56">
        <v>18</v>
      </c>
      <c r="S3" s="56">
        <v>0</v>
      </c>
      <c r="T3" s="42"/>
      <c r="U3" s="56">
        <v>47</v>
      </c>
      <c r="V3" s="56">
        <v>61</v>
      </c>
      <c r="W3" s="56">
        <v>0</v>
      </c>
      <c r="X3" s="56">
        <v>68</v>
      </c>
      <c r="Y3" s="56">
        <v>50</v>
      </c>
      <c r="Z3" s="56">
        <v>57</v>
      </c>
      <c r="AA3" s="56">
        <v>42</v>
      </c>
      <c r="AB3" s="56">
        <v>0</v>
      </c>
      <c r="AC3" s="56">
        <v>0</v>
      </c>
      <c r="AD3" s="56">
        <v>0</v>
      </c>
      <c r="AE3" s="56">
        <v>69</v>
      </c>
      <c r="AF3" s="56">
        <v>62</v>
      </c>
      <c r="AG3" s="56">
        <v>0</v>
      </c>
      <c r="AH3" s="41"/>
      <c r="AI3" s="38">
        <f t="shared" ref="AI3:AJ40" si="0">U3+G3</f>
        <v>62</v>
      </c>
      <c r="AJ3" s="38">
        <f t="shared" si="0"/>
        <v>81</v>
      </c>
      <c r="AK3" s="38">
        <f t="shared" ref="AK3:AK40" si="1">(AI3+AJ3)/2</f>
        <v>71.5</v>
      </c>
      <c r="AL3" s="38">
        <f t="shared" ref="AL3:AO40" si="2">W3+I3</f>
        <v>0</v>
      </c>
      <c r="AM3" s="38">
        <f t="shared" si="2"/>
        <v>83</v>
      </c>
      <c r="AN3" s="38">
        <f t="shared" si="2"/>
        <v>65</v>
      </c>
      <c r="AO3" s="38">
        <f t="shared" si="2"/>
        <v>67</v>
      </c>
      <c r="AP3" s="38">
        <f t="shared" ref="AP3:AP40" si="3">(AO3+AN3)/2</f>
        <v>66</v>
      </c>
      <c r="AQ3" s="38">
        <f t="shared" ref="AQ3:AT40" si="4">AA3+M3</f>
        <v>61</v>
      </c>
      <c r="AR3" s="38">
        <f t="shared" si="4"/>
        <v>0</v>
      </c>
      <c r="AS3" s="38">
        <f t="shared" si="4"/>
        <v>0</v>
      </c>
      <c r="AT3" s="38">
        <f t="shared" si="4"/>
        <v>0</v>
      </c>
      <c r="AU3" s="38">
        <f t="shared" ref="AU3:AU40" si="5">(AT3+AS3+AR3)/3</f>
        <v>0</v>
      </c>
      <c r="AV3" s="38">
        <f t="shared" ref="AV3:AX40" si="6">AE3+Q3</f>
        <v>83</v>
      </c>
      <c r="AW3" s="38">
        <f t="shared" si="6"/>
        <v>80</v>
      </c>
      <c r="AX3" s="38">
        <f t="shared" si="6"/>
        <v>0</v>
      </c>
      <c r="AY3" s="42"/>
      <c r="AZ3" s="64">
        <f t="shared" ref="AZ3:AZ40" si="7">AK3+AL3+AM3+AP3+AQ3+AU3+AV3+AW3+AX3</f>
        <v>444.5</v>
      </c>
      <c r="BA3" s="172">
        <f t="shared" ref="BA3:BA40" si="8">(AZ3/600)*100</f>
        <v>74.083333333333329</v>
      </c>
      <c r="BB3" s="56" t="s">
        <v>40</v>
      </c>
      <c r="BC3" s="56" t="s">
        <v>41</v>
      </c>
      <c r="BD3" s="56" t="s">
        <v>42</v>
      </c>
      <c r="BE3" s="56" t="s">
        <v>42</v>
      </c>
      <c r="BF3" s="56" t="s">
        <v>40</v>
      </c>
      <c r="BG3" s="56" t="s">
        <v>42</v>
      </c>
      <c r="BH3" s="56" t="s">
        <v>41</v>
      </c>
      <c r="BI3" s="56" t="s">
        <v>43</v>
      </c>
      <c r="BJ3" s="56" t="s">
        <v>44</v>
      </c>
    </row>
    <row r="4" spans="1:62" x14ac:dyDescent="0.35">
      <c r="A4" s="1">
        <v>2</v>
      </c>
      <c r="B4" s="56" t="s">
        <v>45</v>
      </c>
      <c r="C4" s="55" t="s">
        <v>259</v>
      </c>
      <c r="D4" s="56" t="s">
        <v>274</v>
      </c>
      <c r="E4" s="55" t="s">
        <v>276</v>
      </c>
      <c r="F4" s="10" t="s">
        <v>39</v>
      </c>
      <c r="G4" s="56">
        <v>11</v>
      </c>
      <c r="H4" s="56">
        <v>11</v>
      </c>
      <c r="I4" s="56">
        <v>15</v>
      </c>
      <c r="J4" s="56">
        <v>0</v>
      </c>
      <c r="K4" s="56">
        <v>9</v>
      </c>
      <c r="L4" s="56">
        <v>7</v>
      </c>
      <c r="M4" s="56">
        <v>11</v>
      </c>
      <c r="N4" s="56">
        <v>0</v>
      </c>
      <c r="O4" s="56">
        <v>0</v>
      </c>
      <c r="P4" s="56">
        <v>0</v>
      </c>
      <c r="Q4" s="56">
        <v>13</v>
      </c>
      <c r="R4" s="56">
        <v>13</v>
      </c>
      <c r="S4" s="56">
        <v>0</v>
      </c>
      <c r="T4" s="42"/>
      <c r="U4" s="56">
        <v>30</v>
      </c>
      <c r="V4" s="56">
        <v>62</v>
      </c>
      <c r="W4" s="56">
        <v>42</v>
      </c>
      <c r="X4" s="56">
        <v>0</v>
      </c>
      <c r="Y4" s="56">
        <v>16</v>
      </c>
      <c r="Z4" s="56">
        <v>19</v>
      </c>
      <c r="AA4" s="56">
        <v>13</v>
      </c>
      <c r="AB4" s="56">
        <v>0</v>
      </c>
      <c r="AC4" s="56">
        <v>0</v>
      </c>
      <c r="AD4" s="56">
        <v>0</v>
      </c>
      <c r="AE4" s="56">
        <v>35</v>
      </c>
      <c r="AF4" s="56">
        <v>27</v>
      </c>
      <c r="AG4" s="56">
        <v>0</v>
      </c>
      <c r="AI4" s="38">
        <f t="shared" si="0"/>
        <v>41</v>
      </c>
      <c r="AJ4" s="38">
        <f t="shared" si="0"/>
        <v>73</v>
      </c>
      <c r="AK4" s="38">
        <f t="shared" si="1"/>
        <v>57</v>
      </c>
      <c r="AL4" s="38">
        <f t="shared" si="2"/>
        <v>57</v>
      </c>
      <c r="AM4" s="38">
        <f t="shared" si="2"/>
        <v>0</v>
      </c>
      <c r="AN4" s="38">
        <f t="shared" si="2"/>
        <v>25</v>
      </c>
      <c r="AO4" s="38">
        <f t="shared" si="2"/>
        <v>26</v>
      </c>
      <c r="AP4" s="38">
        <f t="shared" si="3"/>
        <v>25.5</v>
      </c>
      <c r="AQ4" s="38">
        <f t="shared" si="4"/>
        <v>24</v>
      </c>
      <c r="AR4" s="38">
        <f t="shared" si="4"/>
        <v>0</v>
      </c>
      <c r="AS4" s="38">
        <f t="shared" si="4"/>
        <v>0</v>
      </c>
      <c r="AT4" s="38">
        <f t="shared" si="4"/>
        <v>0</v>
      </c>
      <c r="AU4" s="38">
        <f t="shared" si="5"/>
        <v>0</v>
      </c>
      <c r="AV4" s="38">
        <f t="shared" si="6"/>
        <v>48</v>
      </c>
      <c r="AW4" s="38">
        <f t="shared" si="6"/>
        <v>40</v>
      </c>
      <c r="AX4" s="38">
        <f t="shared" si="6"/>
        <v>0</v>
      </c>
      <c r="AY4" s="42"/>
      <c r="AZ4" s="64">
        <f t="shared" si="7"/>
        <v>251.5</v>
      </c>
      <c r="BA4" s="172">
        <f t="shared" si="8"/>
        <v>41.916666666666671</v>
      </c>
      <c r="BB4" s="56" t="s">
        <v>42</v>
      </c>
      <c r="BC4" s="56" t="s">
        <v>42</v>
      </c>
      <c r="BD4" s="56" t="s">
        <v>40</v>
      </c>
      <c r="BE4" s="56" t="s">
        <v>41</v>
      </c>
      <c r="BF4" s="56" t="s">
        <v>40</v>
      </c>
      <c r="BG4" s="56" t="s">
        <v>42</v>
      </c>
      <c r="BH4" s="56" t="s">
        <v>40</v>
      </c>
      <c r="BI4" s="56" t="s">
        <v>46</v>
      </c>
      <c r="BJ4" s="56" t="s">
        <v>47</v>
      </c>
    </row>
    <row r="5" spans="1:62" x14ac:dyDescent="0.35">
      <c r="A5" s="1">
        <v>3</v>
      </c>
      <c r="B5" s="55" t="s">
        <v>48</v>
      </c>
      <c r="C5" s="55" t="s">
        <v>224</v>
      </c>
      <c r="D5" s="55" t="s">
        <v>275</v>
      </c>
      <c r="E5" s="55" t="s">
        <v>277</v>
      </c>
      <c r="F5" s="10" t="s">
        <v>39</v>
      </c>
      <c r="G5" s="56">
        <v>17</v>
      </c>
      <c r="H5" s="56">
        <v>20</v>
      </c>
      <c r="I5" s="56">
        <v>0</v>
      </c>
      <c r="J5" s="56">
        <v>19</v>
      </c>
      <c r="K5" s="56">
        <v>20</v>
      </c>
      <c r="L5" s="56">
        <v>18</v>
      </c>
      <c r="M5" s="56">
        <v>20</v>
      </c>
      <c r="N5" s="56">
        <v>19</v>
      </c>
      <c r="O5" s="56">
        <v>18</v>
      </c>
      <c r="P5" s="56">
        <v>19</v>
      </c>
      <c r="Q5" s="56">
        <v>0</v>
      </c>
      <c r="R5" s="56">
        <v>0</v>
      </c>
      <c r="S5" s="56">
        <v>16</v>
      </c>
      <c r="T5" s="42"/>
      <c r="U5" s="56">
        <v>46</v>
      </c>
      <c r="V5" s="56">
        <v>72</v>
      </c>
      <c r="W5" s="56">
        <v>0</v>
      </c>
      <c r="X5" s="56">
        <v>74</v>
      </c>
      <c r="Y5" s="56">
        <v>75</v>
      </c>
      <c r="Z5" s="56">
        <v>76</v>
      </c>
      <c r="AA5" s="56">
        <v>68</v>
      </c>
      <c r="AB5" s="56">
        <v>59</v>
      </c>
      <c r="AC5" s="56">
        <v>69</v>
      </c>
      <c r="AD5" s="56">
        <v>70</v>
      </c>
      <c r="AE5" s="56">
        <v>0</v>
      </c>
      <c r="AF5" s="56">
        <v>0</v>
      </c>
      <c r="AG5" s="56">
        <v>66</v>
      </c>
      <c r="AI5" s="38">
        <f t="shared" si="0"/>
        <v>63</v>
      </c>
      <c r="AJ5" s="38">
        <f t="shared" si="0"/>
        <v>92</v>
      </c>
      <c r="AK5" s="38">
        <f t="shared" si="1"/>
        <v>77.5</v>
      </c>
      <c r="AL5" s="38">
        <f t="shared" si="2"/>
        <v>0</v>
      </c>
      <c r="AM5" s="38">
        <f t="shared" si="2"/>
        <v>93</v>
      </c>
      <c r="AN5" s="38">
        <f t="shared" si="2"/>
        <v>95</v>
      </c>
      <c r="AO5" s="38">
        <f t="shared" si="2"/>
        <v>94</v>
      </c>
      <c r="AP5" s="38">
        <f t="shared" si="3"/>
        <v>94.5</v>
      </c>
      <c r="AQ5" s="38">
        <f t="shared" si="4"/>
        <v>88</v>
      </c>
      <c r="AR5" s="38">
        <f t="shared" si="4"/>
        <v>78</v>
      </c>
      <c r="AS5" s="38">
        <f t="shared" si="4"/>
        <v>87</v>
      </c>
      <c r="AT5" s="38">
        <f t="shared" si="4"/>
        <v>89</v>
      </c>
      <c r="AU5" s="38">
        <f t="shared" si="5"/>
        <v>84.666666666666671</v>
      </c>
      <c r="AV5" s="38">
        <f t="shared" si="6"/>
        <v>0</v>
      </c>
      <c r="AW5" s="38">
        <f t="shared" si="6"/>
        <v>0</v>
      </c>
      <c r="AX5" s="38">
        <f t="shared" si="6"/>
        <v>82</v>
      </c>
      <c r="AY5" s="42"/>
      <c r="AZ5" s="64">
        <f t="shared" si="7"/>
        <v>519.66666666666674</v>
      </c>
      <c r="BA5" s="172">
        <f t="shared" si="8"/>
        <v>86.611111111111128</v>
      </c>
      <c r="BB5" s="56" t="s">
        <v>42</v>
      </c>
      <c r="BC5" s="56" t="s">
        <v>40</v>
      </c>
      <c r="BD5" s="56" t="s">
        <v>42</v>
      </c>
      <c r="BE5" s="56" t="s">
        <v>42</v>
      </c>
      <c r="BF5" s="56" t="s">
        <v>42</v>
      </c>
      <c r="BG5" s="56" t="s">
        <v>42</v>
      </c>
      <c r="BH5" s="56" t="s">
        <v>40</v>
      </c>
      <c r="BI5" s="56" t="s">
        <v>49</v>
      </c>
      <c r="BJ5" s="56" t="s">
        <v>50</v>
      </c>
    </row>
    <row r="6" spans="1:62" x14ac:dyDescent="0.35">
      <c r="A6" s="1">
        <v>4</v>
      </c>
      <c r="B6" s="55" t="s">
        <v>51</v>
      </c>
      <c r="C6" s="55" t="s">
        <v>224</v>
      </c>
      <c r="D6" s="55" t="s">
        <v>275</v>
      </c>
      <c r="E6" s="55" t="s">
        <v>277</v>
      </c>
      <c r="F6" s="10" t="s">
        <v>39</v>
      </c>
      <c r="G6" s="56">
        <v>11</v>
      </c>
      <c r="H6" s="56">
        <v>15</v>
      </c>
      <c r="I6" s="56">
        <v>0</v>
      </c>
      <c r="J6" s="56">
        <v>11</v>
      </c>
      <c r="K6" s="56">
        <v>9</v>
      </c>
      <c r="L6" s="56">
        <v>7</v>
      </c>
      <c r="M6" s="56">
        <v>13</v>
      </c>
      <c r="N6" s="56">
        <v>11</v>
      </c>
      <c r="O6" s="56">
        <v>10</v>
      </c>
      <c r="P6" s="56">
        <v>8</v>
      </c>
      <c r="Q6" s="56">
        <v>0</v>
      </c>
      <c r="R6" s="56">
        <v>0</v>
      </c>
      <c r="S6" s="56">
        <v>8</v>
      </c>
      <c r="T6" s="42"/>
      <c r="U6" s="56">
        <v>42</v>
      </c>
      <c r="V6" s="56">
        <v>52</v>
      </c>
      <c r="W6" s="56">
        <v>0</v>
      </c>
      <c r="X6" s="56">
        <v>65</v>
      </c>
      <c r="Y6" s="56">
        <v>31</v>
      </c>
      <c r="Z6" s="56">
        <v>47</v>
      </c>
      <c r="AA6" s="56">
        <v>22</v>
      </c>
      <c r="AB6" s="56">
        <v>34</v>
      </c>
      <c r="AC6" s="56">
        <v>26</v>
      </c>
      <c r="AD6" s="56">
        <v>39</v>
      </c>
      <c r="AE6" s="56">
        <v>0</v>
      </c>
      <c r="AF6" s="56">
        <v>0</v>
      </c>
      <c r="AG6" s="56">
        <v>32</v>
      </c>
      <c r="AI6" s="38">
        <f t="shared" si="0"/>
        <v>53</v>
      </c>
      <c r="AJ6" s="38">
        <f t="shared" si="0"/>
        <v>67</v>
      </c>
      <c r="AK6" s="38">
        <f t="shared" si="1"/>
        <v>60</v>
      </c>
      <c r="AL6" s="38">
        <f t="shared" si="2"/>
        <v>0</v>
      </c>
      <c r="AM6" s="38">
        <f t="shared" si="2"/>
        <v>76</v>
      </c>
      <c r="AN6" s="38">
        <f t="shared" si="2"/>
        <v>40</v>
      </c>
      <c r="AO6" s="38">
        <f t="shared" si="2"/>
        <v>54</v>
      </c>
      <c r="AP6" s="38">
        <f t="shared" si="3"/>
        <v>47</v>
      </c>
      <c r="AQ6" s="38">
        <f t="shared" si="4"/>
        <v>35</v>
      </c>
      <c r="AR6" s="38">
        <f t="shared" si="4"/>
        <v>45</v>
      </c>
      <c r="AS6" s="38">
        <f t="shared" si="4"/>
        <v>36</v>
      </c>
      <c r="AT6" s="38">
        <f t="shared" si="4"/>
        <v>47</v>
      </c>
      <c r="AU6" s="38">
        <f t="shared" si="5"/>
        <v>42.666666666666664</v>
      </c>
      <c r="AV6" s="38">
        <f t="shared" si="6"/>
        <v>0</v>
      </c>
      <c r="AW6" s="38">
        <f t="shared" si="6"/>
        <v>0</v>
      </c>
      <c r="AX6" s="38">
        <f t="shared" si="6"/>
        <v>40</v>
      </c>
      <c r="AY6" s="42"/>
      <c r="AZ6" s="64">
        <f t="shared" si="7"/>
        <v>300.66666666666669</v>
      </c>
      <c r="BA6" s="172">
        <f t="shared" si="8"/>
        <v>50.111111111111114</v>
      </c>
      <c r="BB6" s="56" t="s">
        <v>40</v>
      </c>
      <c r="BC6" s="56" t="s">
        <v>40</v>
      </c>
      <c r="BD6" s="56" t="s">
        <v>41</v>
      </c>
      <c r="BE6" s="56" t="s">
        <v>41</v>
      </c>
      <c r="BF6" s="56" t="s">
        <v>41</v>
      </c>
      <c r="BG6" s="56" t="s">
        <v>40</v>
      </c>
      <c r="BH6" s="56" t="s">
        <v>41</v>
      </c>
      <c r="BI6" s="56" t="s">
        <v>52</v>
      </c>
      <c r="BJ6" s="56" t="s">
        <v>53</v>
      </c>
    </row>
    <row r="7" spans="1:62" x14ac:dyDescent="0.35">
      <c r="A7" s="1">
        <v>5</v>
      </c>
      <c r="B7" s="55" t="s">
        <v>54</v>
      </c>
      <c r="C7" s="55" t="s">
        <v>224</v>
      </c>
      <c r="D7" s="55" t="s">
        <v>275</v>
      </c>
      <c r="E7" s="55" t="s">
        <v>276</v>
      </c>
      <c r="F7" s="10" t="s">
        <v>39</v>
      </c>
      <c r="G7" s="56">
        <v>14</v>
      </c>
      <c r="H7" s="56">
        <v>14</v>
      </c>
      <c r="I7" s="56">
        <v>0</v>
      </c>
      <c r="J7" s="56">
        <v>14</v>
      </c>
      <c r="K7" s="56">
        <v>14</v>
      </c>
      <c r="L7" s="56">
        <v>7</v>
      </c>
      <c r="M7" s="56">
        <v>17</v>
      </c>
      <c r="N7" s="56">
        <v>11</v>
      </c>
      <c r="O7" s="56">
        <v>12</v>
      </c>
      <c r="P7" s="56">
        <v>13</v>
      </c>
      <c r="Q7" s="56">
        <v>0</v>
      </c>
      <c r="R7" s="56">
        <v>18</v>
      </c>
      <c r="S7" s="56">
        <v>0</v>
      </c>
      <c r="T7" s="42"/>
      <c r="U7" s="56">
        <v>41</v>
      </c>
      <c r="V7" s="56">
        <v>56</v>
      </c>
      <c r="W7" s="56">
        <v>0</v>
      </c>
      <c r="X7" s="56">
        <v>57</v>
      </c>
      <c r="Y7" s="56">
        <v>31</v>
      </c>
      <c r="Z7" s="56">
        <v>54</v>
      </c>
      <c r="AA7" s="56">
        <v>36</v>
      </c>
      <c r="AB7" s="56">
        <v>36</v>
      </c>
      <c r="AC7" s="56">
        <v>44</v>
      </c>
      <c r="AD7" s="56">
        <v>43</v>
      </c>
      <c r="AE7" s="56">
        <v>0</v>
      </c>
      <c r="AF7" s="56">
        <v>51</v>
      </c>
      <c r="AG7" s="56">
        <v>0</v>
      </c>
      <c r="AI7" s="38">
        <f t="shared" si="0"/>
        <v>55</v>
      </c>
      <c r="AJ7" s="38">
        <f t="shared" si="0"/>
        <v>70</v>
      </c>
      <c r="AK7" s="38">
        <f t="shared" si="1"/>
        <v>62.5</v>
      </c>
      <c r="AL7" s="38">
        <f t="shared" si="2"/>
        <v>0</v>
      </c>
      <c r="AM7" s="38">
        <f t="shared" si="2"/>
        <v>71</v>
      </c>
      <c r="AN7" s="38">
        <f t="shared" si="2"/>
        <v>45</v>
      </c>
      <c r="AO7" s="38">
        <f t="shared" si="2"/>
        <v>61</v>
      </c>
      <c r="AP7" s="38">
        <f t="shared" si="3"/>
        <v>53</v>
      </c>
      <c r="AQ7" s="38">
        <f t="shared" si="4"/>
        <v>53</v>
      </c>
      <c r="AR7" s="38">
        <f t="shared" si="4"/>
        <v>47</v>
      </c>
      <c r="AS7" s="38">
        <f t="shared" si="4"/>
        <v>56</v>
      </c>
      <c r="AT7" s="38">
        <f t="shared" si="4"/>
        <v>56</v>
      </c>
      <c r="AU7" s="38">
        <f t="shared" si="5"/>
        <v>53</v>
      </c>
      <c r="AV7" s="38">
        <f t="shared" si="6"/>
        <v>0</v>
      </c>
      <c r="AW7" s="38">
        <f t="shared" si="6"/>
        <v>69</v>
      </c>
      <c r="AX7" s="38">
        <f t="shared" si="6"/>
        <v>0</v>
      </c>
      <c r="AY7" s="191"/>
      <c r="AZ7" s="64">
        <f t="shared" si="7"/>
        <v>361.5</v>
      </c>
      <c r="BA7" s="172">
        <f t="shared" si="8"/>
        <v>60.25</v>
      </c>
      <c r="BB7" s="56" t="s">
        <v>42</v>
      </c>
      <c r="BC7" s="56" t="s">
        <v>42</v>
      </c>
      <c r="BD7" s="56" t="s">
        <v>42</v>
      </c>
      <c r="BE7" s="56" t="s">
        <v>40</v>
      </c>
      <c r="BF7" s="56" t="s">
        <v>42</v>
      </c>
      <c r="BG7" s="56" t="s">
        <v>42</v>
      </c>
      <c r="BH7" s="56" t="s">
        <v>42</v>
      </c>
      <c r="BI7" s="56" t="s">
        <v>55</v>
      </c>
      <c r="BJ7" s="56" t="s">
        <v>56</v>
      </c>
    </row>
    <row r="8" spans="1:62" x14ac:dyDescent="0.35">
      <c r="A8" s="1">
        <v>6</v>
      </c>
      <c r="B8" s="55" t="s">
        <v>57</v>
      </c>
      <c r="C8" s="55" t="s">
        <v>259</v>
      </c>
      <c r="D8" s="55" t="s">
        <v>275</v>
      </c>
      <c r="E8" s="55" t="s">
        <v>276</v>
      </c>
      <c r="F8" s="10" t="s">
        <v>39</v>
      </c>
      <c r="G8" s="56">
        <v>10</v>
      </c>
      <c r="H8" s="56">
        <v>10</v>
      </c>
      <c r="I8" s="56">
        <v>0</v>
      </c>
      <c r="J8" s="56">
        <v>10</v>
      </c>
      <c r="K8" s="56">
        <v>12</v>
      </c>
      <c r="L8" s="56">
        <v>9</v>
      </c>
      <c r="M8" s="56">
        <v>12</v>
      </c>
      <c r="N8" s="56">
        <v>0</v>
      </c>
      <c r="O8" s="56">
        <v>0</v>
      </c>
      <c r="P8" s="56">
        <v>0</v>
      </c>
      <c r="Q8" s="56">
        <v>11</v>
      </c>
      <c r="R8" s="56">
        <v>14</v>
      </c>
      <c r="S8" s="56">
        <v>0</v>
      </c>
      <c r="T8" s="42"/>
      <c r="U8" s="56">
        <v>38</v>
      </c>
      <c r="V8" s="56">
        <v>50</v>
      </c>
      <c r="W8" s="56">
        <v>0</v>
      </c>
      <c r="X8" s="56">
        <v>46</v>
      </c>
      <c r="Y8" s="56">
        <v>31</v>
      </c>
      <c r="Z8" s="56">
        <v>28</v>
      </c>
      <c r="AA8" s="56">
        <v>7</v>
      </c>
      <c r="AB8" s="56">
        <v>0</v>
      </c>
      <c r="AC8" s="56">
        <v>0</v>
      </c>
      <c r="AD8" s="56">
        <v>0</v>
      </c>
      <c r="AE8" s="56">
        <v>34</v>
      </c>
      <c r="AF8" s="56">
        <v>50</v>
      </c>
      <c r="AG8" s="56">
        <v>0</v>
      </c>
      <c r="AI8" s="38">
        <f t="shared" si="0"/>
        <v>48</v>
      </c>
      <c r="AJ8" s="38">
        <f t="shared" si="0"/>
        <v>60</v>
      </c>
      <c r="AK8" s="38">
        <f t="shared" si="1"/>
        <v>54</v>
      </c>
      <c r="AL8" s="38">
        <f t="shared" si="2"/>
        <v>0</v>
      </c>
      <c r="AM8" s="38">
        <f t="shared" si="2"/>
        <v>56</v>
      </c>
      <c r="AN8" s="38">
        <f t="shared" si="2"/>
        <v>43</v>
      </c>
      <c r="AO8" s="38">
        <f t="shared" si="2"/>
        <v>37</v>
      </c>
      <c r="AP8" s="38">
        <f t="shared" si="3"/>
        <v>40</v>
      </c>
      <c r="AQ8" s="38">
        <f t="shared" si="4"/>
        <v>19</v>
      </c>
      <c r="AR8" s="38">
        <f t="shared" si="4"/>
        <v>0</v>
      </c>
      <c r="AS8" s="38">
        <f t="shared" si="4"/>
        <v>0</v>
      </c>
      <c r="AT8" s="38">
        <f t="shared" si="4"/>
        <v>0</v>
      </c>
      <c r="AU8" s="38">
        <f t="shared" si="5"/>
        <v>0</v>
      </c>
      <c r="AV8" s="38">
        <f t="shared" si="6"/>
        <v>45</v>
      </c>
      <c r="AW8" s="38">
        <f t="shared" si="6"/>
        <v>64</v>
      </c>
      <c r="AX8" s="38">
        <f t="shared" si="6"/>
        <v>0</v>
      </c>
      <c r="AY8" s="192"/>
      <c r="AZ8" s="64">
        <f t="shared" si="7"/>
        <v>278</v>
      </c>
      <c r="BA8" s="172">
        <f t="shared" si="8"/>
        <v>46.333333333333329</v>
      </c>
      <c r="BB8" s="56" t="s">
        <v>40</v>
      </c>
      <c r="BC8" s="56" t="s">
        <v>42</v>
      </c>
      <c r="BD8" s="56" t="s">
        <v>42</v>
      </c>
      <c r="BE8" s="56" t="s">
        <v>41</v>
      </c>
      <c r="BF8" s="56" t="s">
        <v>42</v>
      </c>
      <c r="BG8" s="56" t="s">
        <v>42</v>
      </c>
      <c r="BH8" s="56" t="s">
        <v>42</v>
      </c>
      <c r="BI8" s="56" t="s">
        <v>58</v>
      </c>
      <c r="BJ8" s="56" t="s">
        <v>59</v>
      </c>
    </row>
    <row r="9" spans="1:62" x14ac:dyDescent="0.35">
      <c r="A9" s="1">
        <v>7</v>
      </c>
      <c r="B9" s="55" t="s">
        <v>60</v>
      </c>
      <c r="C9" s="55" t="s">
        <v>224</v>
      </c>
      <c r="D9" s="55" t="s">
        <v>275</v>
      </c>
      <c r="E9" s="55" t="s">
        <v>277</v>
      </c>
      <c r="F9" s="10" t="s">
        <v>39</v>
      </c>
      <c r="G9" s="56">
        <v>16</v>
      </c>
      <c r="H9" s="56">
        <v>20</v>
      </c>
      <c r="I9" s="56">
        <v>0</v>
      </c>
      <c r="J9" s="56">
        <v>19</v>
      </c>
      <c r="K9" s="56">
        <v>18</v>
      </c>
      <c r="L9" s="56">
        <v>20</v>
      </c>
      <c r="M9" s="56">
        <v>20</v>
      </c>
      <c r="N9" s="56">
        <v>20</v>
      </c>
      <c r="O9" s="56">
        <v>18</v>
      </c>
      <c r="P9" s="56">
        <v>18</v>
      </c>
      <c r="Q9" s="56">
        <v>0</v>
      </c>
      <c r="R9" s="56">
        <v>0</v>
      </c>
      <c r="S9" s="56">
        <v>16</v>
      </c>
      <c r="T9" s="42"/>
      <c r="U9" s="56">
        <v>49</v>
      </c>
      <c r="V9" s="56">
        <v>65</v>
      </c>
      <c r="W9" s="56">
        <v>0</v>
      </c>
      <c r="X9" s="56">
        <v>74</v>
      </c>
      <c r="Y9" s="56">
        <v>74</v>
      </c>
      <c r="Z9" s="56">
        <v>72</v>
      </c>
      <c r="AA9" s="56">
        <v>60</v>
      </c>
      <c r="AB9" s="56">
        <v>68</v>
      </c>
      <c r="AC9" s="56">
        <v>62</v>
      </c>
      <c r="AD9" s="56">
        <v>67</v>
      </c>
      <c r="AE9" s="56">
        <v>0</v>
      </c>
      <c r="AF9" s="56">
        <v>0</v>
      </c>
      <c r="AG9" s="56">
        <v>78</v>
      </c>
      <c r="AI9" s="38">
        <f t="shared" si="0"/>
        <v>65</v>
      </c>
      <c r="AJ9" s="38">
        <f t="shared" si="0"/>
        <v>85</v>
      </c>
      <c r="AK9" s="38">
        <f t="shared" si="1"/>
        <v>75</v>
      </c>
      <c r="AL9" s="38">
        <f t="shared" si="2"/>
        <v>0</v>
      </c>
      <c r="AM9" s="38">
        <f t="shared" si="2"/>
        <v>93</v>
      </c>
      <c r="AN9" s="38">
        <f t="shared" si="2"/>
        <v>92</v>
      </c>
      <c r="AO9" s="38">
        <f t="shared" si="2"/>
        <v>92</v>
      </c>
      <c r="AP9" s="38">
        <f t="shared" si="3"/>
        <v>92</v>
      </c>
      <c r="AQ9" s="38">
        <f t="shared" si="4"/>
        <v>80</v>
      </c>
      <c r="AR9" s="38">
        <f t="shared" si="4"/>
        <v>88</v>
      </c>
      <c r="AS9" s="38">
        <f t="shared" si="4"/>
        <v>80</v>
      </c>
      <c r="AT9" s="38">
        <f t="shared" si="4"/>
        <v>85</v>
      </c>
      <c r="AU9" s="38">
        <f t="shared" si="5"/>
        <v>84.333333333333329</v>
      </c>
      <c r="AV9" s="38">
        <f t="shared" si="6"/>
        <v>0</v>
      </c>
      <c r="AW9" s="38">
        <f t="shared" si="6"/>
        <v>0</v>
      </c>
      <c r="AX9" s="38">
        <f t="shared" si="6"/>
        <v>94</v>
      </c>
      <c r="AY9" s="192"/>
      <c r="AZ9" s="64">
        <f t="shared" si="7"/>
        <v>518.33333333333326</v>
      </c>
      <c r="BA9" s="172">
        <f t="shared" si="8"/>
        <v>86.388888888888886</v>
      </c>
      <c r="BB9" s="56" t="s">
        <v>42</v>
      </c>
      <c r="BC9" s="56" t="s">
        <v>40</v>
      </c>
      <c r="BD9" s="56" t="s">
        <v>42</v>
      </c>
      <c r="BE9" s="56" t="s">
        <v>42</v>
      </c>
      <c r="BF9" s="56" t="s">
        <v>42</v>
      </c>
      <c r="BG9" s="56" t="s">
        <v>42</v>
      </c>
      <c r="BH9" s="56" t="s">
        <v>41</v>
      </c>
      <c r="BI9" s="56" t="s">
        <v>61</v>
      </c>
      <c r="BJ9" s="56" t="s">
        <v>62</v>
      </c>
    </row>
    <row r="10" spans="1:62" x14ac:dyDescent="0.35">
      <c r="A10" s="1">
        <v>8</v>
      </c>
      <c r="B10" s="55" t="s">
        <v>63</v>
      </c>
      <c r="C10" s="55" t="s">
        <v>224</v>
      </c>
      <c r="D10" s="56" t="s">
        <v>274</v>
      </c>
      <c r="E10" s="55" t="s">
        <v>277</v>
      </c>
      <c r="F10" s="10" t="s">
        <v>39</v>
      </c>
      <c r="G10" s="56">
        <v>15</v>
      </c>
      <c r="H10" s="56">
        <v>18</v>
      </c>
      <c r="I10" s="56">
        <v>18</v>
      </c>
      <c r="J10" s="56">
        <v>0</v>
      </c>
      <c r="K10" s="56">
        <v>17</v>
      </c>
      <c r="L10" s="56">
        <v>17</v>
      </c>
      <c r="M10" s="56">
        <v>16</v>
      </c>
      <c r="N10" s="56">
        <v>20</v>
      </c>
      <c r="O10" s="56">
        <v>18</v>
      </c>
      <c r="P10" s="56">
        <v>19</v>
      </c>
      <c r="Q10" s="56">
        <v>0</v>
      </c>
      <c r="R10" s="56">
        <v>0</v>
      </c>
      <c r="S10" s="56">
        <v>18</v>
      </c>
      <c r="T10" s="42"/>
      <c r="U10" s="56">
        <v>54</v>
      </c>
      <c r="V10" s="56">
        <v>70</v>
      </c>
      <c r="W10" s="56">
        <v>61</v>
      </c>
      <c r="X10" s="56">
        <v>0</v>
      </c>
      <c r="Y10" s="56">
        <v>65</v>
      </c>
      <c r="Z10" s="56">
        <v>68</v>
      </c>
      <c r="AA10" s="56">
        <v>71</v>
      </c>
      <c r="AB10" s="56">
        <v>76</v>
      </c>
      <c r="AC10" s="56">
        <v>65</v>
      </c>
      <c r="AD10" s="56">
        <v>63</v>
      </c>
      <c r="AE10" s="56">
        <v>0</v>
      </c>
      <c r="AF10" s="56">
        <v>0</v>
      </c>
      <c r="AG10" s="56">
        <v>65</v>
      </c>
      <c r="AI10" s="38">
        <f t="shared" si="0"/>
        <v>69</v>
      </c>
      <c r="AJ10" s="38">
        <f t="shared" si="0"/>
        <v>88</v>
      </c>
      <c r="AK10" s="38">
        <f t="shared" si="1"/>
        <v>78.5</v>
      </c>
      <c r="AL10" s="38">
        <f t="shared" si="2"/>
        <v>79</v>
      </c>
      <c r="AM10" s="38">
        <f t="shared" si="2"/>
        <v>0</v>
      </c>
      <c r="AN10" s="38">
        <f t="shared" si="2"/>
        <v>82</v>
      </c>
      <c r="AO10" s="38">
        <f t="shared" si="2"/>
        <v>85</v>
      </c>
      <c r="AP10" s="38">
        <f t="shared" si="3"/>
        <v>83.5</v>
      </c>
      <c r="AQ10" s="38">
        <f t="shared" si="4"/>
        <v>87</v>
      </c>
      <c r="AR10" s="38">
        <f t="shared" si="4"/>
        <v>96</v>
      </c>
      <c r="AS10" s="38">
        <f t="shared" si="4"/>
        <v>83</v>
      </c>
      <c r="AT10" s="38">
        <f t="shared" si="4"/>
        <v>82</v>
      </c>
      <c r="AU10" s="38">
        <f t="shared" si="5"/>
        <v>87</v>
      </c>
      <c r="AV10" s="38">
        <f t="shared" si="6"/>
        <v>0</v>
      </c>
      <c r="AW10" s="38">
        <f t="shared" si="6"/>
        <v>0</v>
      </c>
      <c r="AX10" s="38">
        <f t="shared" si="6"/>
        <v>83</v>
      </c>
      <c r="AY10" s="192"/>
      <c r="AZ10" s="64">
        <f t="shared" si="7"/>
        <v>498</v>
      </c>
      <c r="BA10" s="172">
        <f t="shared" si="8"/>
        <v>83</v>
      </c>
      <c r="BB10" s="56" t="s">
        <v>42</v>
      </c>
      <c r="BC10" s="56" t="s">
        <v>40</v>
      </c>
      <c r="BD10" s="56" t="s">
        <v>42</v>
      </c>
      <c r="BE10" s="56" t="s">
        <v>42</v>
      </c>
      <c r="BF10" s="56" t="s">
        <v>42</v>
      </c>
      <c r="BG10" s="56" t="s">
        <v>42</v>
      </c>
      <c r="BH10" s="56" t="s">
        <v>42</v>
      </c>
      <c r="BI10" s="56" t="s">
        <v>49</v>
      </c>
      <c r="BJ10" s="56" t="s">
        <v>64</v>
      </c>
    </row>
    <row r="11" spans="1:62" x14ac:dyDescent="0.35">
      <c r="A11" s="1">
        <v>9</v>
      </c>
      <c r="B11" s="55" t="s">
        <v>65</v>
      </c>
      <c r="C11" s="55" t="s">
        <v>224</v>
      </c>
      <c r="D11" s="56" t="s">
        <v>274</v>
      </c>
      <c r="E11" s="55" t="s">
        <v>277</v>
      </c>
      <c r="F11" s="10" t="s">
        <v>39</v>
      </c>
      <c r="G11" s="56">
        <v>12</v>
      </c>
      <c r="H11" s="56">
        <v>20</v>
      </c>
      <c r="I11" s="56">
        <v>18</v>
      </c>
      <c r="J11" s="56">
        <v>0</v>
      </c>
      <c r="K11" s="56">
        <v>16</v>
      </c>
      <c r="L11" s="56">
        <v>12</v>
      </c>
      <c r="M11" s="56">
        <v>19</v>
      </c>
      <c r="N11" s="56">
        <v>20</v>
      </c>
      <c r="O11" s="56">
        <v>16</v>
      </c>
      <c r="P11" s="56">
        <v>18</v>
      </c>
      <c r="Q11" s="56">
        <v>0</v>
      </c>
      <c r="R11" s="56">
        <v>0</v>
      </c>
      <c r="S11" s="56">
        <v>16</v>
      </c>
      <c r="T11" s="42"/>
      <c r="U11" s="56">
        <v>46</v>
      </c>
      <c r="V11" s="56">
        <v>54</v>
      </c>
      <c r="W11" s="56">
        <v>57</v>
      </c>
      <c r="X11" s="56">
        <v>0</v>
      </c>
      <c r="Y11" s="56">
        <v>54</v>
      </c>
      <c r="Z11" s="56">
        <v>53</v>
      </c>
      <c r="AA11" s="56">
        <v>59</v>
      </c>
      <c r="AB11" s="56">
        <v>65</v>
      </c>
      <c r="AC11" s="56">
        <v>48</v>
      </c>
      <c r="AD11" s="56">
        <v>53</v>
      </c>
      <c r="AE11" s="56">
        <v>0</v>
      </c>
      <c r="AF11" s="56">
        <v>0</v>
      </c>
      <c r="AG11" s="56">
        <v>76</v>
      </c>
      <c r="AI11" s="38">
        <f t="shared" si="0"/>
        <v>58</v>
      </c>
      <c r="AJ11" s="38">
        <f t="shared" si="0"/>
        <v>74</v>
      </c>
      <c r="AK11" s="38">
        <f t="shared" si="1"/>
        <v>66</v>
      </c>
      <c r="AL11" s="38">
        <f t="shared" si="2"/>
        <v>75</v>
      </c>
      <c r="AM11" s="38">
        <f t="shared" si="2"/>
        <v>0</v>
      </c>
      <c r="AN11" s="38">
        <f t="shared" si="2"/>
        <v>70</v>
      </c>
      <c r="AO11" s="38">
        <f t="shared" si="2"/>
        <v>65</v>
      </c>
      <c r="AP11" s="38">
        <f t="shared" si="3"/>
        <v>67.5</v>
      </c>
      <c r="AQ11" s="38">
        <f t="shared" si="4"/>
        <v>78</v>
      </c>
      <c r="AR11" s="38">
        <f t="shared" si="4"/>
        <v>85</v>
      </c>
      <c r="AS11" s="38">
        <f t="shared" si="4"/>
        <v>64</v>
      </c>
      <c r="AT11" s="38">
        <f t="shared" si="4"/>
        <v>71</v>
      </c>
      <c r="AU11" s="38">
        <f t="shared" si="5"/>
        <v>73.333333333333329</v>
      </c>
      <c r="AV11" s="38">
        <f t="shared" si="6"/>
        <v>0</v>
      </c>
      <c r="AW11" s="38">
        <f t="shared" si="6"/>
        <v>0</v>
      </c>
      <c r="AX11" s="38">
        <f t="shared" si="6"/>
        <v>92</v>
      </c>
      <c r="AY11" s="192"/>
      <c r="AZ11" s="64">
        <f t="shared" si="7"/>
        <v>451.83333333333331</v>
      </c>
      <c r="BA11" s="172">
        <f t="shared" si="8"/>
        <v>75.305555555555543</v>
      </c>
      <c r="BB11" s="56" t="s">
        <v>42</v>
      </c>
      <c r="BC11" s="56" t="s">
        <v>40</v>
      </c>
      <c r="BD11" s="56" t="s">
        <v>40</v>
      </c>
      <c r="BE11" s="56" t="s">
        <v>40</v>
      </c>
      <c r="BF11" s="56" t="s">
        <v>40</v>
      </c>
      <c r="BG11" s="56" t="s">
        <v>42</v>
      </c>
      <c r="BH11" s="56" t="s">
        <v>40</v>
      </c>
      <c r="BI11" s="56" t="s">
        <v>66</v>
      </c>
      <c r="BJ11" s="56" t="s">
        <v>67</v>
      </c>
    </row>
    <row r="12" spans="1:62" x14ac:dyDescent="0.35">
      <c r="A12" s="1">
        <v>10</v>
      </c>
      <c r="B12" s="55" t="s">
        <v>68</v>
      </c>
      <c r="C12" s="55" t="s">
        <v>224</v>
      </c>
      <c r="D12" s="55" t="s">
        <v>275</v>
      </c>
      <c r="E12" s="55" t="s">
        <v>277</v>
      </c>
      <c r="F12" s="10" t="s">
        <v>39</v>
      </c>
      <c r="G12" s="56">
        <v>16</v>
      </c>
      <c r="H12" s="56">
        <v>17</v>
      </c>
      <c r="I12" s="56">
        <v>0</v>
      </c>
      <c r="J12" s="56">
        <v>12</v>
      </c>
      <c r="K12" s="56">
        <v>15</v>
      </c>
      <c r="L12" s="56">
        <v>12</v>
      </c>
      <c r="M12" s="56">
        <v>20</v>
      </c>
      <c r="N12" s="56">
        <v>20</v>
      </c>
      <c r="O12" s="56">
        <v>13</v>
      </c>
      <c r="P12" s="56">
        <v>14</v>
      </c>
      <c r="Q12" s="56">
        <v>0</v>
      </c>
      <c r="R12" s="56">
        <v>0</v>
      </c>
      <c r="S12" s="56">
        <v>14</v>
      </c>
      <c r="T12" s="42"/>
      <c r="U12" s="56">
        <v>61</v>
      </c>
      <c r="V12" s="56">
        <v>67</v>
      </c>
      <c r="W12" s="56">
        <v>0</v>
      </c>
      <c r="X12" s="56">
        <v>62</v>
      </c>
      <c r="Y12" s="56">
        <v>48</v>
      </c>
      <c r="Z12" s="56">
        <v>42</v>
      </c>
      <c r="AA12" s="56">
        <v>58</v>
      </c>
      <c r="AB12" s="56">
        <v>37</v>
      </c>
      <c r="AC12" s="56">
        <v>47</v>
      </c>
      <c r="AD12" s="56">
        <v>42</v>
      </c>
      <c r="AE12" s="56">
        <v>0</v>
      </c>
      <c r="AF12" s="56">
        <v>0</v>
      </c>
      <c r="AG12" s="56">
        <v>74</v>
      </c>
      <c r="AI12" s="38">
        <f t="shared" si="0"/>
        <v>77</v>
      </c>
      <c r="AJ12" s="38">
        <f t="shared" si="0"/>
        <v>84</v>
      </c>
      <c r="AK12" s="38">
        <f t="shared" si="1"/>
        <v>80.5</v>
      </c>
      <c r="AL12" s="38">
        <f t="shared" si="2"/>
        <v>0</v>
      </c>
      <c r="AM12" s="38">
        <f t="shared" si="2"/>
        <v>74</v>
      </c>
      <c r="AN12" s="38">
        <f t="shared" si="2"/>
        <v>63</v>
      </c>
      <c r="AO12" s="38">
        <f t="shared" si="2"/>
        <v>54</v>
      </c>
      <c r="AP12" s="38">
        <f t="shared" si="3"/>
        <v>58.5</v>
      </c>
      <c r="AQ12" s="38">
        <f t="shared" si="4"/>
        <v>78</v>
      </c>
      <c r="AR12" s="38">
        <f t="shared" si="4"/>
        <v>57</v>
      </c>
      <c r="AS12" s="38">
        <f t="shared" si="4"/>
        <v>60</v>
      </c>
      <c r="AT12" s="38">
        <f t="shared" si="4"/>
        <v>56</v>
      </c>
      <c r="AU12" s="38">
        <f t="shared" si="5"/>
        <v>57.666666666666664</v>
      </c>
      <c r="AV12" s="38">
        <f t="shared" si="6"/>
        <v>0</v>
      </c>
      <c r="AW12" s="38">
        <f t="shared" si="6"/>
        <v>0</v>
      </c>
      <c r="AX12" s="38">
        <f t="shared" si="6"/>
        <v>88</v>
      </c>
      <c r="AY12" s="192"/>
      <c r="AZ12" s="64">
        <f t="shared" si="7"/>
        <v>436.66666666666669</v>
      </c>
      <c r="BA12" s="172">
        <f t="shared" si="8"/>
        <v>72.777777777777786</v>
      </c>
      <c r="BB12" s="56" t="s">
        <v>42</v>
      </c>
      <c r="BC12" s="56" t="s">
        <v>40</v>
      </c>
      <c r="BD12" s="56" t="s">
        <v>40</v>
      </c>
      <c r="BE12" s="56" t="s">
        <v>40</v>
      </c>
      <c r="BF12" s="56" t="s">
        <v>40</v>
      </c>
      <c r="BG12" s="56" t="s">
        <v>42</v>
      </c>
      <c r="BH12" s="56" t="s">
        <v>40</v>
      </c>
      <c r="BI12" s="56" t="s">
        <v>61</v>
      </c>
      <c r="BJ12" s="56" t="s">
        <v>69</v>
      </c>
    </row>
    <row r="13" spans="1:62" x14ac:dyDescent="0.35">
      <c r="A13" s="1">
        <v>11</v>
      </c>
      <c r="B13" s="55" t="s">
        <v>70</v>
      </c>
      <c r="C13" s="55" t="s">
        <v>224</v>
      </c>
      <c r="D13" s="55" t="s">
        <v>275</v>
      </c>
      <c r="E13" s="55" t="s">
        <v>277</v>
      </c>
      <c r="F13" s="10" t="s">
        <v>39</v>
      </c>
      <c r="G13" s="56">
        <v>14</v>
      </c>
      <c r="H13" s="56">
        <v>19</v>
      </c>
      <c r="I13" s="56">
        <v>0</v>
      </c>
      <c r="J13" s="56">
        <v>15</v>
      </c>
      <c r="K13" s="56">
        <v>15</v>
      </c>
      <c r="L13" s="56">
        <v>11</v>
      </c>
      <c r="M13" s="56">
        <v>18</v>
      </c>
      <c r="N13" s="56">
        <v>18</v>
      </c>
      <c r="O13" s="56">
        <v>12</v>
      </c>
      <c r="P13" s="56">
        <v>17</v>
      </c>
      <c r="Q13" s="56">
        <v>0</v>
      </c>
      <c r="R13" s="56">
        <v>0</v>
      </c>
      <c r="S13" s="56">
        <v>17</v>
      </c>
      <c r="T13" s="42"/>
      <c r="U13" s="56">
        <v>49</v>
      </c>
      <c r="V13" s="56">
        <v>68</v>
      </c>
      <c r="W13" s="56">
        <v>0</v>
      </c>
      <c r="X13" s="56">
        <v>75</v>
      </c>
      <c r="Y13" s="56">
        <v>50</v>
      </c>
      <c r="Z13" s="56">
        <v>63</v>
      </c>
      <c r="AA13" s="56">
        <v>48</v>
      </c>
      <c r="AB13" s="56">
        <v>50</v>
      </c>
      <c r="AC13" s="56">
        <v>45</v>
      </c>
      <c r="AD13" s="56">
        <v>56</v>
      </c>
      <c r="AE13" s="56">
        <v>0</v>
      </c>
      <c r="AF13" s="56">
        <v>0</v>
      </c>
      <c r="AG13" s="56">
        <v>72</v>
      </c>
      <c r="AI13" s="38">
        <f t="shared" si="0"/>
        <v>63</v>
      </c>
      <c r="AJ13" s="38">
        <f t="shared" si="0"/>
        <v>87</v>
      </c>
      <c r="AK13" s="38">
        <f t="shared" si="1"/>
        <v>75</v>
      </c>
      <c r="AL13" s="38">
        <f t="shared" si="2"/>
        <v>0</v>
      </c>
      <c r="AM13" s="38">
        <f t="shared" si="2"/>
        <v>90</v>
      </c>
      <c r="AN13" s="38">
        <f t="shared" si="2"/>
        <v>65</v>
      </c>
      <c r="AO13" s="38">
        <f t="shared" si="2"/>
        <v>74</v>
      </c>
      <c r="AP13" s="38">
        <f t="shared" si="3"/>
        <v>69.5</v>
      </c>
      <c r="AQ13" s="38">
        <f t="shared" si="4"/>
        <v>66</v>
      </c>
      <c r="AR13" s="38">
        <f t="shared" si="4"/>
        <v>68</v>
      </c>
      <c r="AS13" s="38">
        <f t="shared" si="4"/>
        <v>57</v>
      </c>
      <c r="AT13" s="38">
        <f t="shared" si="4"/>
        <v>73</v>
      </c>
      <c r="AU13" s="38">
        <f t="shared" si="5"/>
        <v>66</v>
      </c>
      <c r="AV13" s="38">
        <f t="shared" si="6"/>
        <v>0</v>
      </c>
      <c r="AW13" s="38">
        <f t="shared" si="6"/>
        <v>0</v>
      </c>
      <c r="AX13" s="38">
        <f t="shared" si="6"/>
        <v>89</v>
      </c>
      <c r="AY13" s="192"/>
      <c r="AZ13" s="64">
        <f t="shared" si="7"/>
        <v>455.5</v>
      </c>
      <c r="BA13" s="172">
        <f t="shared" si="8"/>
        <v>75.916666666666671</v>
      </c>
      <c r="BB13" s="56" t="s">
        <v>40</v>
      </c>
      <c r="BC13" s="56" t="s">
        <v>40</v>
      </c>
      <c r="BD13" s="56" t="s">
        <v>41</v>
      </c>
      <c r="BE13" s="56" t="s">
        <v>41</v>
      </c>
      <c r="BF13" s="56" t="s">
        <v>41</v>
      </c>
      <c r="BG13" s="56" t="s">
        <v>40</v>
      </c>
      <c r="BH13" s="56" t="s">
        <v>41</v>
      </c>
      <c r="BI13" s="56" t="s">
        <v>71</v>
      </c>
      <c r="BJ13" s="56" t="s">
        <v>72</v>
      </c>
    </row>
    <row r="14" spans="1:62" x14ac:dyDescent="0.35">
      <c r="A14" s="1">
        <v>12</v>
      </c>
      <c r="B14" s="55" t="s">
        <v>73</v>
      </c>
      <c r="C14" s="55" t="s">
        <v>224</v>
      </c>
      <c r="D14" s="55" t="s">
        <v>275</v>
      </c>
      <c r="E14" s="55" t="s">
        <v>277</v>
      </c>
      <c r="F14" s="10" t="s">
        <v>39</v>
      </c>
      <c r="G14" s="56">
        <v>14</v>
      </c>
      <c r="H14" s="56">
        <v>18</v>
      </c>
      <c r="I14" s="56">
        <v>0</v>
      </c>
      <c r="J14" s="56">
        <v>14</v>
      </c>
      <c r="K14" s="56">
        <v>10</v>
      </c>
      <c r="L14" s="56">
        <v>11</v>
      </c>
      <c r="M14" s="56">
        <v>17</v>
      </c>
      <c r="N14" s="56">
        <v>19</v>
      </c>
      <c r="O14" s="56">
        <v>14</v>
      </c>
      <c r="P14" s="56">
        <v>11</v>
      </c>
      <c r="Q14" s="56">
        <v>0</v>
      </c>
      <c r="R14" s="56">
        <v>0</v>
      </c>
      <c r="S14" s="56">
        <v>14</v>
      </c>
      <c r="T14" s="42"/>
      <c r="U14" s="56">
        <v>49</v>
      </c>
      <c r="V14" s="56">
        <v>66</v>
      </c>
      <c r="W14" s="56">
        <v>0</v>
      </c>
      <c r="X14" s="56">
        <v>65</v>
      </c>
      <c r="Y14" s="56">
        <v>47</v>
      </c>
      <c r="Z14" s="56">
        <v>50</v>
      </c>
      <c r="AA14" s="56">
        <v>62</v>
      </c>
      <c r="AB14" s="56">
        <v>31</v>
      </c>
      <c r="AC14" s="56">
        <v>45</v>
      </c>
      <c r="AD14" s="56">
        <v>37</v>
      </c>
      <c r="AE14" s="56">
        <v>0</v>
      </c>
      <c r="AF14" s="56">
        <v>0</v>
      </c>
      <c r="AG14" s="56">
        <v>66</v>
      </c>
      <c r="AI14" s="38">
        <f t="shared" si="0"/>
        <v>63</v>
      </c>
      <c r="AJ14" s="38">
        <f t="shared" si="0"/>
        <v>84</v>
      </c>
      <c r="AK14" s="38">
        <f t="shared" si="1"/>
        <v>73.5</v>
      </c>
      <c r="AL14" s="38">
        <f t="shared" si="2"/>
        <v>0</v>
      </c>
      <c r="AM14" s="38">
        <f t="shared" si="2"/>
        <v>79</v>
      </c>
      <c r="AN14" s="38">
        <f t="shared" si="2"/>
        <v>57</v>
      </c>
      <c r="AO14" s="38">
        <f t="shared" si="2"/>
        <v>61</v>
      </c>
      <c r="AP14" s="38">
        <f t="shared" si="3"/>
        <v>59</v>
      </c>
      <c r="AQ14" s="38">
        <f t="shared" si="4"/>
        <v>79</v>
      </c>
      <c r="AR14" s="38">
        <f t="shared" si="4"/>
        <v>50</v>
      </c>
      <c r="AS14" s="38">
        <f t="shared" si="4"/>
        <v>59</v>
      </c>
      <c r="AT14" s="38">
        <f t="shared" si="4"/>
        <v>48</v>
      </c>
      <c r="AU14" s="38">
        <f t="shared" si="5"/>
        <v>52.333333333333336</v>
      </c>
      <c r="AV14" s="38">
        <f t="shared" si="6"/>
        <v>0</v>
      </c>
      <c r="AW14" s="38">
        <f t="shared" si="6"/>
        <v>0</v>
      </c>
      <c r="AX14" s="38">
        <f t="shared" si="6"/>
        <v>80</v>
      </c>
      <c r="AY14" s="192"/>
      <c r="AZ14" s="64">
        <f t="shared" si="7"/>
        <v>422.83333333333331</v>
      </c>
      <c r="BA14" s="172">
        <f t="shared" si="8"/>
        <v>70.472222222222214</v>
      </c>
      <c r="BB14" s="56" t="s">
        <v>42</v>
      </c>
      <c r="BC14" s="56" t="s">
        <v>42</v>
      </c>
      <c r="BD14" s="56" t="s">
        <v>40</v>
      </c>
      <c r="BE14" s="56" t="s">
        <v>40</v>
      </c>
      <c r="BF14" s="56" t="s">
        <v>40</v>
      </c>
      <c r="BG14" s="56" t="s">
        <v>40</v>
      </c>
      <c r="BH14" s="56" t="s">
        <v>40</v>
      </c>
      <c r="BI14" s="56" t="s">
        <v>74</v>
      </c>
      <c r="BJ14" s="56" t="s">
        <v>75</v>
      </c>
    </row>
    <row r="15" spans="1:62" x14ac:dyDescent="0.35">
      <c r="A15" s="1">
        <v>13</v>
      </c>
      <c r="B15" s="55" t="s">
        <v>76</v>
      </c>
      <c r="C15" s="55" t="s">
        <v>224</v>
      </c>
      <c r="D15" s="55" t="s">
        <v>275</v>
      </c>
      <c r="E15" s="55" t="s">
        <v>277</v>
      </c>
      <c r="F15" s="10" t="s">
        <v>39</v>
      </c>
      <c r="G15" s="56">
        <v>12</v>
      </c>
      <c r="H15" s="56">
        <v>14</v>
      </c>
      <c r="I15" s="56">
        <v>0</v>
      </c>
      <c r="J15" s="56">
        <v>11</v>
      </c>
      <c r="K15" s="56">
        <v>13</v>
      </c>
      <c r="L15" s="56">
        <v>12</v>
      </c>
      <c r="M15" s="56">
        <v>18</v>
      </c>
      <c r="N15" s="56">
        <v>19</v>
      </c>
      <c r="O15" s="56">
        <v>10</v>
      </c>
      <c r="P15" s="56">
        <v>12</v>
      </c>
      <c r="Q15" s="56">
        <v>0</v>
      </c>
      <c r="R15" s="56">
        <v>0</v>
      </c>
      <c r="S15" s="56">
        <v>8</v>
      </c>
      <c r="T15" s="42"/>
      <c r="U15" s="56">
        <v>41</v>
      </c>
      <c r="V15" s="56">
        <v>59</v>
      </c>
      <c r="W15" s="56">
        <v>0</v>
      </c>
      <c r="X15" s="56">
        <v>63</v>
      </c>
      <c r="Y15" s="56">
        <v>35</v>
      </c>
      <c r="Z15" s="56">
        <v>59</v>
      </c>
      <c r="AA15" s="56">
        <v>60</v>
      </c>
      <c r="AB15" s="56">
        <v>42</v>
      </c>
      <c r="AC15" s="56">
        <v>35</v>
      </c>
      <c r="AD15" s="56">
        <v>60</v>
      </c>
      <c r="AE15" s="56">
        <v>0</v>
      </c>
      <c r="AF15" s="56">
        <v>0</v>
      </c>
      <c r="AG15" s="56">
        <v>62</v>
      </c>
      <c r="AI15" s="38">
        <f t="shared" si="0"/>
        <v>53</v>
      </c>
      <c r="AJ15" s="38">
        <f t="shared" si="0"/>
        <v>73</v>
      </c>
      <c r="AK15" s="38">
        <f t="shared" si="1"/>
        <v>63</v>
      </c>
      <c r="AL15" s="38">
        <f t="shared" si="2"/>
        <v>0</v>
      </c>
      <c r="AM15" s="38">
        <f t="shared" si="2"/>
        <v>74</v>
      </c>
      <c r="AN15" s="38">
        <f t="shared" si="2"/>
        <v>48</v>
      </c>
      <c r="AO15" s="38">
        <f t="shared" si="2"/>
        <v>71</v>
      </c>
      <c r="AP15" s="38">
        <f t="shared" si="3"/>
        <v>59.5</v>
      </c>
      <c r="AQ15" s="38">
        <f t="shared" si="4"/>
        <v>78</v>
      </c>
      <c r="AR15" s="38">
        <f t="shared" si="4"/>
        <v>61</v>
      </c>
      <c r="AS15" s="38">
        <f t="shared" si="4"/>
        <v>45</v>
      </c>
      <c r="AT15" s="38">
        <f t="shared" si="4"/>
        <v>72</v>
      </c>
      <c r="AU15" s="38">
        <f t="shared" si="5"/>
        <v>59.333333333333336</v>
      </c>
      <c r="AV15" s="38">
        <f t="shared" si="6"/>
        <v>0</v>
      </c>
      <c r="AW15" s="38">
        <f t="shared" si="6"/>
        <v>0</v>
      </c>
      <c r="AX15" s="38">
        <f t="shared" si="6"/>
        <v>70</v>
      </c>
      <c r="AY15" s="192"/>
      <c r="AZ15" s="64">
        <f t="shared" si="7"/>
        <v>403.83333333333331</v>
      </c>
      <c r="BA15" s="172">
        <f t="shared" si="8"/>
        <v>67.305555555555557</v>
      </c>
      <c r="BB15" s="56" t="s">
        <v>42</v>
      </c>
      <c r="BC15" s="56" t="s">
        <v>42</v>
      </c>
      <c r="BD15" s="56" t="s">
        <v>41</v>
      </c>
      <c r="BE15" s="56" t="s">
        <v>41</v>
      </c>
      <c r="BF15" s="56" t="s">
        <v>41</v>
      </c>
      <c r="BG15" s="56" t="s">
        <v>40</v>
      </c>
      <c r="BH15" s="56" t="s">
        <v>41</v>
      </c>
      <c r="BI15" s="56" t="s">
        <v>55</v>
      </c>
      <c r="BJ15" s="56" t="s">
        <v>77</v>
      </c>
    </row>
    <row r="16" spans="1:62" x14ac:dyDescent="0.35">
      <c r="A16" s="1">
        <v>14</v>
      </c>
      <c r="B16" s="55" t="s">
        <v>78</v>
      </c>
      <c r="C16" s="55" t="s">
        <v>224</v>
      </c>
      <c r="D16" s="55" t="s">
        <v>275</v>
      </c>
      <c r="E16" s="55" t="s">
        <v>277</v>
      </c>
      <c r="F16" s="10" t="s">
        <v>39</v>
      </c>
      <c r="G16" s="56">
        <v>13</v>
      </c>
      <c r="H16" s="56">
        <v>18</v>
      </c>
      <c r="I16" s="56">
        <v>0</v>
      </c>
      <c r="J16" s="56">
        <v>12</v>
      </c>
      <c r="K16" s="56">
        <v>12</v>
      </c>
      <c r="L16" s="56">
        <v>10</v>
      </c>
      <c r="M16" s="56">
        <v>16</v>
      </c>
      <c r="N16" s="56">
        <v>19</v>
      </c>
      <c r="O16" s="56">
        <v>13</v>
      </c>
      <c r="P16" s="56">
        <v>16</v>
      </c>
      <c r="Q16" s="56">
        <v>0</v>
      </c>
      <c r="R16" s="56">
        <v>0</v>
      </c>
      <c r="S16" s="56">
        <v>9</v>
      </c>
      <c r="T16" s="42"/>
      <c r="U16" s="56">
        <v>53</v>
      </c>
      <c r="V16" s="56">
        <v>60</v>
      </c>
      <c r="W16" s="56">
        <v>0</v>
      </c>
      <c r="X16" s="56">
        <v>64</v>
      </c>
      <c r="Y16" s="56">
        <v>30</v>
      </c>
      <c r="Z16" s="56">
        <v>44</v>
      </c>
      <c r="AA16" s="56">
        <v>50</v>
      </c>
      <c r="AB16" s="56">
        <v>59</v>
      </c>
      <c r="AC16" s="56">
        <v>55</v>
      </c>
      <c r="AD16" s="56">
        <v>44</v>
      </c>
      <c r="AE16" s="56">
        <v>0</v>
      </c>
      <c r="AF16" s="56">
        <v>0</v>
      </c>
      <c r="AG16" s="56">
        <v>61</v>
      </c>
      <c r="AI16" s="38">
        <f t="shared" si="0"/>
        <v>66</v>
      </c>
      <c r="AJ16" s="38">
        <f t="shared" si="0"/>
        <v>78</v>
      </c>
      <c r="AK16" s="38">
        <f t="shared" si="1"/>
        <v>72</v>
      </c>
      <c r="AL16" s="38">
        <f t="shared" si="2"/>
        <v>0</v>
      </c>
      <c r="AM16" s="38">
        <f t="shared" si="2"/>
        <v>76</v>
      </c>
      <c r="AN16" s="38">
        <f t="shared" si="2"/>
        <v>42</v>
      </c>
      <c r="AO16" s="38">
        <f t="shared" si="2"/>
        <v>54</v>
      </c>
      <c r="AP16" s="38">
        <f t="shared" si="3"/>
        <v>48</v>
      </c>
      <c r="AQ16" s="38">
        <f t="shared" si="4"/>
        <v>66</v>
      </c>
      <c r="AR16" s="38">
        <f t="shared" si="4"/>
        <v>78</v>
      </c>
      <c r="AS16" s="38">
        <f t="shared" si="4"/>
        <v>68</v>
      </c>
      <c r="AT16" s="38">
        <f t="shared" si="4"/>
        <v>60</v>
      </c>
      <c r="AU16" s="38">
        <f t="shared" si="5"/>
        <v>68.666666666666671</v>
      </c>
      <c r="AV16" s="38">
        <f t="shared" si="6"/>
        <v>0</v>
      </c>
      <c r="AW16" s="38">
        <f t="shared" si="6"/>
        <v>0</v>
      </c>
      <c r="AX16" s="38">
        <f t="shared" si="6"/>
        <v>70</v>
      </c>
      <c r="AY16" s="192"/>
      <c r="AZ16" s="64">
        <f t="shared" si="7"/>
        <v>400.66666666666669</v>
      </c>
      <c r="BA16" s="172">
        <f t="shared" si="8"/>
        <v>66.777777777777786</v>
      </c>
      <c r="BB16" s="56" t="s">
        <v>41</v>
      </c>
      <c r="BC16" s="56" t="s">
        <v>41</v>
      </c>
      <c r="BD16" s="56" t="s">
        <v>42</v>
      </c>
      <c r="BE16" s="56" t="s">
        <v>42</v>
      </c>
      <c r="BF16" s="56" t="s">
        <v>40</v>
      </c>
      <c r="BG16" s="56" t="s">
        <v>42</v>
      </c>
      <c r="BH16" s="56" t="s">
        <v>41</v>
      </c>
      <c r="BI16" s="56" t="s">
        <v>52</v>
      </c>
      <c r="BJ16" s="56" t="s">
        <v>79</v>
      </c>
    </row>
    <row r="17" spans="1:62" x14ac:dyDescent="0.35">
      <c r="A17" s="1">
        <v>15</v>
      </c>
      <c r="B17" s="55" t="s">
        <v>80</v>
      </c>
      <c r="C17" s="55" t="s">
        <v>224</v>
      </c>
      <c r="D17" s="55" t="s">
        <v>275</v>
      </c>
      <c r="E17" s="55" t="s">
        <v>277</v>
      </c>
      <c r="F17" s="10" t="s">
        <v>39</v>
      </c>
      <c r="G17" s="56">
        <v>11</v>
      </c>
      <c r="H17" s="56">
        <v>9</v>
      </c>
      <c r="I17" s="56">
        <v>0</v>
      </c>
      <c r="J17" s="56">
        <v>7</v>
      </c>
      <c r="K17" s="56">
        <v>10</v>
      </c>
      <c r="L17" s="56">
        <v>10</v>
      </c>
      <c r="M17" s="56">
        <v>20</v>
      </c>
      <c r="N17" s="56">
        <v>19</v>
      </c>
      <c r="O17" s="56">
        <v>6</v>
      </c>
      <c r="P17" s="56">
        <v>16</v>
      </c>
      <c r="Q17" s="56">
        <v>0</v>
      </c>
      <c r="R17" s="56">
        <v>0</v>
      </c>
      <c r="S17" s="56">
        <v>11</v>
      </c>
      <c r="T17" s="42"/>
      <c r="U17" s="56">
        <v>47</v>
      </c>
      <c r="V17" s="56">
        <v>62</v>
      </c>
      <c r="W17" s="56">
        <v>0</v>
      </c>
      <c r="X17" s="56">
        <v>47</v>
      </c>
      <c r="Y17" s="56">
        <v>55</v>
      </c>
      <c r="Z17" s="56">
        <v>63</v>
      </c>
      <c r="AA17" s="56">
        <v>65</v>
      </c>
      <c r="AB17" s="56">
        <v>65</v>
      </c>
      <c r="AC17" s="56">
        <v>36</v>
      </c>
      <c r="AD17" s="56">
        <v>58</v>
      </c>
      <c r="AE17" s="56">
        <v>0</v>
      </c>
      <c r="AF17" s="56">
        <v>0</v>
      </c>
      <c r="AG17" s="56">
        <v>68</v>
      </c>
      <c r="AI17" s="38">
        <f t="shared" si="0"/>
        <v>58</v>
      </c>
      <c r="AJ17" s="38">
        <f t="shared" si="0"/>
        <v>71</v>
      </c>
      <c r="AK17" s="38">
        <f t="shared" si="1"/>
        <v>64.5</v>
      </c>
      <c r="AL17" s="38">
        <f t="shared" si="2"/>
        <v>0</v>
      </c>
      <c r="AM17" s="38">
        <f t="shared" si="2"/>
        <v>54</v>
      </c>
      <c r="AN17" s="38">
        <f t="shared" si="2"/>
        <v>65</v>
      </c>
      <c r="AO17" s="38">
        <f t="shared" si="2"/>
        <v>73</v>
      </c>
      <c r="AP17" s="38">
        <f t="shared" si="3"/>
        <v>69</v>
      </c>
      <c r="AQ17" s="38">
        <f t="shared" si="4"/>
        <v>85</v>
      </c>
      <c r="AR17" s="38">
        <f t="shared" si="4"/>
        <v>84</v>
      </c>
      <c r="AS17" s="38">
        <f t="shared" si="4"/>
        <v>42</v>
      </c>
      <c r="AT17" s="38">
        <f t="shared" si="4"/>
        <v>74</v>
      </c>
      <c r="AU17" s="38">
        <f t="shared" si="5"/>
        <v>66.666666666666671</v>
      </c>
      <c r="AV17" s="38">
        <f t="shared" si="6"/>
        <v>0</v>
      </c>
      <c r="AW17" s="38">
        <f t="shared" si="6"/>
        <v>0</v>
      </c>
      <c r="AX17" s="38">
        <f t="shared" si="6"/>
        <v>79</v>
      </c>
      <c r="AY17" s="192"/>
      <c r="AZ17" s="64">
        <f t="shared" si="7"/>
        <v>418.16666666666669</v>
      </c>
      <c r="BA17" s="172">
        <f t="shared" si="8"/>
        <v>69.694444444444443</v>
      </c>
      <c r="BB17" s="56" t="s">
        <v>41</v>
      </c>
      <c r="BC17" s="56" t="s">
        <v>40</v>
      </c>
      <c r="BD17" s="56" t="s">
        <v>41</v>
      </c>
      <c r="BE17" s="56" t="s">
        <v>41</v>
      </c>
      <c r="BF17" s="56" t="s">
        <v>40</v>
      </c>
      <c r="BG17" s="56" t="s">
        <v>42</v>
      </c>
      <c r="BH17" s="56" t="s">
        <v>42</v>
      </c>
      <c r="BI17" s="56" t="s">
        <v>55</v>
      </c>
      <c r="BJ17" s="56" t="s">
        <v>81</v>
      </c>
    </row>
    <row r="18" spans="1:62" x14ac:dyDescent="0.35">
      <c r="A18" s="1">
        <v>16</v>
      </c>
      <c r="B18" s="55" t="s">
        <v>82</v>
      </c>
      <c r="C18" s="55" t="s">
        <v>259</v>
      </c>
      <c r="D18" s="56" t="s">
        <v>274</v>
      </c>
      <c r="E18" s="55" t="s">
        <v>276</v>
      </c>
      <c r="F18" s="10" t="s">
        <v>39</v>
      </c>
      <c r="G18" s="56">
        <v>16</v>
      </c>
      <c r="H18" s="56">
        <v>15</v>
      </c>
      <c r="I18" s="56">
        <v>11</v>
      </c>
      <c r="J18" s="56">
        <v>0</v>
      </c>
      <c r="K18" s="56">
        <v>10</v>
      </c>
      <c r="L18" s="56">
        <v>8</v>
      </c>
      <c r="M18" s="56">
        <v>14</v>
      </c>
      <c r="N18" s="56">
        <v>0</v>
      </c>
      <c r="O18" s="56">
        <v>0</v>
      </c>
      <c r="P18" s="56">
        <v>0</v>
      </c>
      <c r="Q18" s="56">
        <v>16</v>
      </c>
      <c r="R18" s="56">
        <v>13</v>
      </c>
      <c r="S18" s="56">
        <v>0</v>
      </c>
      <c r="T18" s="42"/>
      <c r="U18" s="56">
        <v>46</v>
      </c>
      <c r="V18" s="56">
        <v>56</v>
      </c>
      <c r="W18" s="56">
        <v>37</v>
      </c>
      <c r="X18" s="56">
        <v>0</v>
      </c>
      <c r="Y18" s="56">
        <v>25</v>
      </c>
      <c r="Z18" s="56">
        <v>40</v>
      </c>
      <c r="AA18" s="56">
        <v>49</v>
      </c>
      <c r="AB18" s="56">
        <v>0</v>
      </c>
      <c r="AC18" s="56">
        <v>0</v>
      </c>
      <c r="AD18" s="56">
        <v>0</v>
      </c>
      <c r="AE18" s="56">
        <v>68</v>
      </c>
      <c r="AF18" s="56">
        <v>70</v>
      </c>
      <c r="AG18" s="56">
        <v>0</v>
      </c>
      <c r="AI18" s="38">
        <f t="shared" si="0"/>
        <v>62</v>
      </c>
      <c r="AJ18" s="38">
        <f t="shared" si="0"/>
        <v>71</v>
      </c>
      <c r="AK18" s="38">
        <f t="shared" si="1"/>
        <v>66.5</v>
      </c>
      <c r="AL18" s="38">
        <f t="shared" si="2"/>
        <v>48</v>
      </c>
      <c r="AM18" s="38">
        <f t="shared" si="2"/>
        <v>0</v>
      </c>
      <c r="AN18" s="38">
        <f t="shared" si="2"/>
        <v>35</v>
      </c>
      <c r="AO18" s="38">
        <f t="shared" si="2"/>
        <v>48</v>
      </c>
      <c r="AP18" s="38">
        <f t="shared" si="3"/>
        <v>41.5</v>
      </c>
      <c r="AQ18" s="38">
        <f t="shared" si="4"/>
        <v>63</v>
      </c>
      <c r="AR18" s="38">
        <f t="shared" si="4"/>
        <v>0</v>
      </c>
      <c r="AS18" s="38">
        <f t="shared" si="4"/>
        <v>0</v>
      </c>
      <c r="AT18" s="38">
        <f t="shared" si="4"/>
        <v>0</v>
      </c>
      <c r="AU18" s="38">
        <f t="shared" si="5"/>
        <v>0</v>
      </c>
      <c r="AV18" s="38">
        <f t="shared" si="6"/>
        <v>84</v>
      </c>
      <c r="AW18" s="38">
        <f t="shared" si="6"/>
        <v>83</v>
      </c>
      <c r="AX18" s="38">
        <f t="shared" si="6"/>
        <v>0</v>
      </c>
      <c r="AY18" s="192"/>
      <c r="AZ18" s="64">
        <f t="shared" si="7"/>
        <v>386</v>
      </c>
      <c r="BA18" s="172">
        <f t="shared" si="8"/>
        <v>64.333333333333329</v>
      </c>
      <c r="BB18" s="56" t="s">
        <v>41</v>
      </c>
      <c r="BC18" s="56" t="s">
        <v>41</v>
      </c>
      <c r="BD18" s="56" t="s">
        <v>41</v>
      </c>
      <c r="BE18" s="56" t="s">
        <v>41</v>
      </c>
      <c r="BF18" s="56" t="s">
        <v>40</v>
      </c>
      <c r="BG18" s="56" t="s">
        <v>40</v>
      </c>
      <c r="BH18" s="56" t="s">
        <v>41</v>
      </c>
      <c r="BI18" s="56" t="s">
        <v>83</v>
      </c>
      <c r="BJ18" s="56" t="s">
        <v>84</v>
      </c>
    </row>
    <row r="19" spans="1:62" x14ac:dyDescent="0.35">
      <c r="A19" s="1">
        <v>17</v>
      </c>
      <c r="B19" s="55" t="s">
        <v>85</v>
      </c>
      <c r="C19" s="55" t="s">
        <v>224</v>
      </c>
      <c r="D19" s="56" t="s">
        <v>274</v>
      </c>
      <c r="E19" s="55" t="s">
        <v>277</v>
      </c>
      <c r="F19" s="10" t="s">
        <v>39</v>
      </c>
      <c r="G19" s="56">
        <v>10</v>
      </c>
      <c r="H19" s="56">
        <v>16</v>
      </c>
      <c r="I19" s="56">
        <v>14</v>
      </c>
      <c r="J19" s="56">
        <v>0</v>
      </c>
      <c r="K19" s="56">
        <v>14</v>
      </c>
      <c r="L19" s="56">
        <v>8</v>
      </c>
      <c r="M19" s="56">
        <v>16</v>
      </c>
      <c r="N19" s="56">
        <v>17</v>
      </c>
      <c r="O19" s="56">
        <v>7</v>
      </c>
      <c r="P19" s="56">
        <v>10</v>
      </c>
      <c r="Q19" s="56">
        <v>0</v>
      </c>
      <c r="R19" s="56">
        <v>0</v>
      </c>
      <c r="S19" s="56">
        <v>11</v>
      </c>
      <c r="T19" s="42"/>
      <c r="U19" s="56">
        <v>45</v>
      </c>
      <c r="V19" s="56">
        <v>56</v>
      </c>
      <c r="W19" s="56">
        <v>39</v>
      </c>
      <c r="X19" s="56">
        <v>0</v>
      </c>
      <c r="Y19" s="56">
        <v>38</v>
      </c>
      <c r="Z19" s="56">
        <v>47</v>
      </c>
      <c r="AA19" s="56">
        <v>37</v>
      </c>
      <c r="AB19" s="56">
        <v>27</v>
      </c>
      <c r="AC19" s="56">
        <v>36</v>
      </c>
      <c r="AD19" s="56">
        <v>39</v>
      </c>
      <c r="AE19" s="56">
        <v>0</v>
      </c>
      <c r="AF19" s="56">
        <v>0</v>
      </c>
      <c r="AG19" s="56">
        <v>63</v>
      </c>
      <c r="AI19" s="38">
        <f t="shared" si="0"/>
        <v>55</v>
      </c>
      <c r="AJ19" s="38">
        <f t="shared" si="0"/>
        <v>72</v>
      </c>
      <c r="AK19" s="38">
        <f t="shared" si="1"/>
        <v>63.5</v>
      </c>
      <c r="AL19" s="38">
        <f t="shared" si="2"/>
        <v>53</v>
      </c>
      <c r="AM19" s="38">
        <f t="shared" si="2"/>
        <v>0</v>
      </c>
      <c r="AN19" s="38">
        <f t="shared" si="2"/>
        <v>52</v>
      </c>
      <c r="AO19" s="38">
        <f t="shared" si="2"/>
        <v>55</v>
      </c>
      <c r="AP19" s="38">
        <f t="shared" si="3"/>
        <v>53.5</v>
      </c>
      <c r="AQ19" s="38">
        <f t="shared" si="4"/>
        <v>53</v>
      </c>
      <c r="AR19" s="38">
        <f t="shared" si="4"/>
        <v>44</v>
      </c>
      <c r="AS19" s="38">
        <f t="shared" si="4"/>
        <v>43</v>
      </c>
      <c r="AT19" s="38">
        <f t="shared" si="4"/>
        <v>49</v>
      </c>
      <c r="AU19" s="38">
        <f t="shared" si="5"/>
        <v>45.333333333333336</v>
      </c>
      <c r="AV19" s="38">
        <f t="shared" si="6"/>
        <v>0</v>
      </c>
      <c r="AW19" s="38">
        <f t="shared" si="6"/>
        <v>0</v>
      </c>
      <c r="AX19" s="38">
        <f t="shared" si="6"/>
        <v>74</v>
      </c>
      <c r="AY19" s="192"/>
      <c r="AZ19" s="64">
        <f t="shared" si="7"/>
        <v>342.33333333333331</v>
      </c>
      <c r="BA19" s="172">
        <f t="shared" si="8"/>
        <v>57.05555555555555</v>
      </c>
      <c r="BB19" s="56" t="s">
        <v>42</v>
      </c>
      <c r="BC19" s="56" t="s">
        <v>40</v>
      </c>
      <c r="BD19" s="56" t="s">
        <v>42</v>
      </c>
      <c r="BE19" s="56" t="s">
        <v>40</v>
      </c>
      <c r="BF19" s="56" t="s">
        <v>40</v>
      </c>
      <c r="BG19" s="56" t="s">
        <v>40</v>
      </c>
      <c r="BH19" s="56" t="s">
        <v>41</v>
      </c>
      <c r="BI19" s="56" t="s">
        <v>86</v>
      </c>
      <c r="BJ19" s="56" t="s">
        <v>87</v>
      </c>
    </row>
    <row r="20" spans="1:62" x14ac:dyDescent="0.35">
      <c r="A20" s="1">
        <v>18</v>
      </c>
      <c r="B20" s="55" t="s">
        <v>88</v>
      </c>
      <c r="C20" s="55" t="s">
        <v>224</v>
      </c>
      <c r="D20" s="55" t="s">
        <v>275</v>
      </c>
      <c r="E20" s="55" t="s">
        <v>277</v>
      </c>
      <c r="F20" s="10" t="s">
        <v>39</v>
      </c>
      <c r="G20" s="56">
        <v>16</v>
      </c>
      <c r="H20" s="56">
        <v>19</v>
      </c>
      <c r="I20" s="56">
        <v>0</v>
      </c>
      <c r="J20" s="56">
        <v>18</v>
      </c>
      <c r="K20" s="56">
        <v>18</v>
      </c>
      <c r="L20" s="56">
        <v>18</v>
      </c>
      <c r="M20" s="56">
        <v>20</v>
      </c>
      <c r="N20" s="56">
        <v>20</v>
      </c>
      <c r="O20" s="56">
        <v>17</v>
      </c>
      <c r="P20" s="56">
        <v>19</v>
      </c>
      <c r="Q20" s="56">
        <v>0</v>
      </c>
      <c r="R20" s="56">
        <v>0</v>
      </c>
      <c r="S20" s="56">
        <v>18</v>
      </c>
      <c r="T20" s="42"/>
      <c r="U20" s="56">
        <v>59</v>
      </c>
      <c r="V20" s="56">
        <v>79</v>
      </c>
      <c r="W20" s="56">
        <v>0</v>
      </c>
      <c r="X20" s="56">
        <v>73</v>
      </c>
      <c r="Y20" s="56">
        <v>79</v>
      </c>
      <c r="Z20" s="56">
        <v>73</v>
      </c>
      <c r="AA20" s="56">
        <v>67</v>
      </c>
      <c r="AB20" s="56">
        <v>64</v>
      </c>
      <c r="AC20" s="56">
        <v>66</v>
      </c>
      <c r="AD20" s="56">
        <v>70</v>
      </c>
      <c r="AE20" s="56">
        <v>0</v>
      </c>
      <c r="AF20" s="56">
        <v>0</v>
      </c>
      <c r="AG20" s="56">
        <v>76</v>
      </c>
      <c r="AI20" s="38">
        <f t="shared" si="0"/>
        <v>75</v>
      </c>
      <c r="AJ20" s="38">
        <f t="shared" si="0"/>
        <v>98</v>
      </c>
      <c r="AK20" s="38">
        <f t="shared" si="1"/>
        <v>86.5</v>
      </c>
      <c r="AL20" s="38">
        <f t="shared" si="2"/>
        <v>0</v>
      </c>
      <c r="AM20" s="38">
        <f t="shared" si="2"/>
        <v>91</v>
      </c>
      <c r="AN20" s="38">
        <f t="shared" si="2"/>
        <v>97</v>
      </c>
      <c r="AO20" s="38">
        <f t="shared" si="2"/>
        <v>91</v>
      </c>
      <c r="AP20" s="38">
        <f t="shared" si="3"/>
        <v>94</v>
      </c>
      <c r="AQ20" s="38">
        <f t="shared" si="4"/>
        <v>87</v>
      </c>
      <c r="AR20" s="38">
        <f t="shared" si="4"/>
        <v>84</v>
      </c>
      <c r="AS20" s="38">
        <f t="shared" si="4"/>
        <v>83</v>
      </c>
      <c r="AT20" s="38">
        <f t="shared" si="4"/>
        <v>89</v>
      </c>
      <c r="AU20" s="38">
        <f t="shared" si="5"/>
        <v>85.333333333333329</v>
      </c>
      <c r="AV20" s="38">
        <f t="shared" si="6"/>
        <v>0</v>
      </c>
      <c r="AW20" s="38">
        <f t="shared" si="6"/>
        <v>0</v>
      </c>
      <c r="AX20" s="38">
        <f t="shared" si="6"/>
        <v>94</v>
      </c>
      <c r="AY20" s="192"/>
      <c r="AZ20" s="64">
        <f t="shared" si="7"/>
        <v>537.83333333333326</v>
      </c>
      <c r="BA20" s="172">
        <f t="shared" si="8"/>
        <v>89.638888888888886</v>
      </c>
      <c r="BB20" s="56" t="s">
        <v>42</v>
      </c>
      <c r="BC20" s="56" t="s">
        <v>40</v>
      </c>
      <c r="BD20" s="56" t="s">
        <v>40</v>
      </c>
      <c r="BE20" s="56" t="s">
        <v>42</v>
      </c>
      <c r="BF20" s="56" t="s">
        <v>42</v>
      </c>
      <c r="BG20" s="56" t="s">
        <v>42</v>
      </c>
      <c r="BH20" s="56" t="s">
        <v>42</v>
      </c>
      <c r="BI20" s="56" t="s">
        <v>89</v>
      </c>
      <c r="BJ20" s="56" t="s">
        <v>90</v>
      </c>
    </row>
    <row r="21" spans="1:62" x14ac:dyDescent="0.35">
      <c r="A21" s="1">
        <v>19</v>
      </c>
      <c r="B21" s="55" t="s">
        <v>91</v>
      </c>
      <c r="C21" s="55" t="s">
        <v>259</v>
      </c>
      <c r="D21" s="55" t="s">
        <v>275</v>
      </c>
      <c r="E21" s="55" t="s">
        <v>276</v>
      </c>
      <c r="F21" s="10" t="s">
        <v>39</v>
      </c>
      <c r="G21" s="56">
        <v>12</v>
      </c>
      <c r="H21" s="56">
        <v>16</v>
      </c>
      <c r="I21" s="56">
        <v>0</v>
      </c>
      <c r="J21" s="56">
        <v>14</v>
      </c>
      <c r="K21" s="56">
        <v>15</v>
      </c>
      <c r="L21" s="56">
        <v>14</v>
      </c>
      <c r="M21" s="56">
        <v>20</v>
      </c>
      <c r="N21" s="56">
        <v>0</v>
      </c>
      <c r="O21" s="56">
        <v>0</v>
      </c>
      <c r="P21" s="56">
        <v>0</v>
      </c>
      <c r="Q21" s="56">
        <v>19</v>
      </c>
      <c r="R21" s="56">
        <v>18</v>
      </c>
      <c r="S21" s="56">
        <v>0</v>
      </c>
      <c r="T21" s="42"/>
      <c r="U21" s="56">
        <v>39</v>
      </c>
      <c r="V21" s="56">
        <v>64</v>
      </c>
      <c r="W21" s="56">
        <v>0</v>
      </c>
      <c r="X21" s="56">
        <v>60</v>
      </c>
      <c r="Y21" s="56">
        <v>37</v>
      </c>
      <c r="Z21" s="56">
        <v>51</v>
      </c>
      <c r="AA21" s="56">
        <v>27</v>
      </c>
      <c r="AB21" s="56">
        <v>0</v>
      </c>
      <c r="AC21" s="56">
        <v>0</v>
      </c>
      <c r="AD21" s="56">
        <v>0</v>
      </c>
      <c r="AE21" s="56">
        <v>58</v>
      </c>
      <c r="AF21" s="56">
        <v>54</v>
      </c>
      <c r="AG21" s="56">
        <v>0</v>
      </c>
      <c r="AI21" s="38">
        <f t="shared" si="0"/>
        <v>51</v>
      </c>
      <c r="AJ21" s="38">
        <f t="shared" si="0"/>
        <v>80</v>
      </c>
      <c r="AK21" s="38">
        <f t="shared" si="1"/>
        <v>65.5</v>
      </c>
      <c r="AL21" s="38">
        <f t="shared" si="2"/>
        <v>0</v>
      </c>
      <c r="AM21" s="38">
        <f t="shared" si="2"/>
        <v>74</v>
      </c>
      <c r="AN21" s="38">
        <f t="shared" si="2"/>
        <v>52</v>
      </c>
      <c r="AO21" s="38">
        <f t="shared" si="2"/>
        <v>65</v>
      </c>
      <c r="AP21" s="38">
        <f t="shared" si="3"/>
        <v>58.5</v>
      </c>
      <c r="AQ21" s="38">
        <f t="shared" si="4"/>
        <v>47</v>
      </c>
      <c r="AR21" s="38">
        <f t="shared" si="4"/>
        <v>0</v>
      </c>
      <c r="AS21" s="38">
        <f t="shared" si="4"/>
        <v>0</v>
      </c>
      <c r="AT21" s="38">
        <f t="shared" si="4"/>
        <v>0</v>
      </c>
      <c r="AU21" s="38">
        <f t="shared" si="5"/>
        <v>0</v>
      </c>
      <c r="AV21" s="38">
        <f t="shared" si="6"/>
        <v>77</v>
      </c>
      <c r="AW21" s="38">
        <f t="shared" si="6"/>
        <v>72</v>
      </c>
      <c r="AX21" s="38">
        <f t="shared" si="6"/>
        <v>0</v>
      </c>
      <c r="AY21" s="192"/>
      <c r="AZ21" s="64">
        <f t="shared" si="7"/>
        <v>394</v>
      </c>
      <c r="BA21" s="172">
        <f t="shared" si="8"/>
        <v>65.666666666666657</v>
      </c>
      <c r="BB21" s="56" t="s">
        <v>40</v>
      </c>
      <c r="BC21" s="56" t="s">
        <v>41</v>
      </c>
      <c r="BD21" s="56" t="s">
        <v>41</v>
      </c>
      <c r="BE21" s="56" t="s">
        <v>40</v>
      </c>
      <c r="BF21" s="56" t="s">
        <v>40</v>
      </c>
      <c r="BG21" s="56" t="s">
        <v>42</v>
      </c>
      <c r="BH21" s="56" t="s">
        <v>41</v>
      </c>
      <c r="BI21" s="56" t="s">
        <v>49</v>
      </c>
      <c r="BJ21" s="56" t="s">
        <v>92</v>
      </c>
    </row>
    <row r="22" spans="1:62" x14ac:dyDescent="0.35">
      <c r="A22" s="1">
        <v>20</v>
      </c>
      <c r="B22" s="55" t="s">
        <v>93</v>
      </c>
      <c r="C22" s="55" t="s">
        <v>224</v>
      </c>
      <c r="D22" s="55" t="s">
        <v>275</v>
      </c>
      <c r="E22" s="55" t="s">
        <v>277</v>
      </c>
      <c r="F22" s="10" t="s">
        <v>39</v>
      </c>
      <c r="G22" s="56">
        <v>16</v>
      </c>
      <c r="H22" s="56">
        <v>12</v>
      </c>
      <c r="I22" s="56">
        <v>0</v>
      </c>
      <c r="J22" s="56">
        <v>10</v>
      </c>
      <c r="K22" s="56">
        <v>12</v>
      </c>
      <c r="L22" s="56">
        <v>9</v>
      </c>
      <c r="M22" s="56">
        <v>17</v>
      </c>
      <c r="N22" s="56">
        <v>20</v>
      </c>
      <c r="O22" s="56">
        <v>11</v>
      </c>
      <c r="P22" s="56">
        <v>7</v>
      </c>
      <c r="Q22" s="56">
        <v>0</v>
      </c>
      <c r="R22" s="56">
        <v>0</v>
      </c>
      <c r="S22" s="56">
        <v>8</v>
      </c>
      <c r="T22" s="42"/>
      <c r="U22" s="56">
        <v>40</v>
      </c>
      <c r="V22" s="56">
        <v>65</v>
      </c>
      <c r="W22" s="56">
        <v>0</v>
      </c>
      <c r="X22" s="56">
        <v>65</v>
      </c>
      <c r="Y22" s="56">
        <v>35</v>
      </c>
      <c r="Z22" s="56">
        <v>58</v>
      </c>
      <c r="AA22" s="56">
        <v>37</v>
      </c>
      <c r="AB22" s="56">
        <v>30</v>
      </c>
      <c r="AC22" s="56">
        <v>39</v>
      </c>
      <c r="AD22" s="56">
        <v>29</v>
      </c>
      <c r="AE22" s="56">
        <v>0</v>
      </c>
      <c r="AF22" s="56">
        <v>0</v>
      </c>
      <c r="AG22" s="56">
        <v>45</v>
      </c>
      <c r="AI22" s="38">
        <f t="shared" si="0"/>
        <v>56</v>
      </c>
      <c r="AJ22" s="38">
        <f t="shared" si="0"/>
        <v>77</v>
      </c>
      <c r="AK22" s="38">
        <f t="shared" si="1"/>
        <v>66.5</v>
      </c>
      <c r="AL22" s="38">
        <f t="shared" si="2"/>
        <v>0</v>
      </c>
      <c r="AM22" s="38">
        <f t="shared" si="2"/>
        <v>75</v>
      </c>
      <c r="AN22" s="38">
        <f t="shared" si="2"/>
        <v>47</v>
      </c>
      <c r="AO22" s="38">
        <f t="shared" si="2"/>
        <v>67</v>
      </c>
      <c r="AP22" s="38">
        <f t="shared" si="3"/>
        <v>57</v>
      </c>
      <c r="AQ22" s="38">
        <f t="shared" si="4"/>
        <v>54</v>
      </c>
      <c r="AR22" s="38">
        <f t="shared" si="4"/>
        <v>50</v>
      </c>
      <c r="AS22" s="38">
        <f t="shared" si="4"/>
        <v>50</v>
      </c>
      <c r="AT22" s="38">
        <f t="shared" si="4"/>
        <v>36</v>
      </c>
      <c r="AU22" s="38">
        <f t="shared" si="5"/>
        <v>45.333333333333336</v>
      </c>
      <c r="AV22" s="38">
        <f t="shared" si="6"/>
        <v>0</v>
      </c>
      <c r="AW22" s="38">
        <f t="shared" si="6"/>
        <v>0</v>
      </c>
      <c r="AX22" s="38">
        <f t="shared" si="6"/>
        <v>53</v>
      </c>
      <c r="AY22" s="192"/>
      <c r="AZ22" s="64">
        <f t="shared" si="7"/>
        <v>350.83333333333331</v>
      </c>
      <c r="BA22" s="172">
        <f t="shared" si="8"/>
        <v>58.472222222222214</v>
      </c>
      <c r="BB22" s="56" t="s">
        <v>42</v>
      </c>
      <c r="BC22" s="56" t="s">
        <v>41</v>
      </c>
      <c r="BD22" s="56" t="s">
        <v>40</v>
      </c>
      <c r="BE22" s="56" t="s">
        <v>40</v>
      </c>
      <c r="BF22" s="56" t="s">
        <v>40</v>
      </c>
      <c r="BG22" s="56" t="s">
        <v>42</v>
      </c>
      <c r="BH22" s="56" t="s">
        <v>42</v>
      </c>
      <c r="BI22" s="56" t="s">
        <v>94</v>
      </c>
      <c r="BJ22" s="56" t="s">
        <v>95</v>
      </c>
    </row>
    <row r="23" spans="1:62" x14ac:dyDescent="0.35">
      <c r="A23" s="1">
        <v>21</v>
      </c>
      <c r="B23" s="55" t="s">
        <v>96</v>
      </c>
      <c r="C23" s="55" t="s">
        <v>259</v>
      </c>
      <c r="D23" s="55" t="s">
        <v>275</v>
      </c>
      <c r="E23" s="55" t="s">
        <v>276</v>
      </c>
      <c r="F23" s="10" t="s">
        <v>39</v>
      </c>
      <c r="G23" s="56">
        <v>12</v>
      </c>
      <c r="H23" s="56">
        <v>12</v>
      </c>
      <c r="I23" s="56">
        <v>0</v>
      </c>
      <c r="J23" s="56">
        <v>12</v>
      </c>
      <c r="K23" s="56">
        <v>11</v>
      </c>
      <c r="L23" s="56">
        <v>6</v>
      </c>
      <c r="M23" s="56">
        <v>11</v>
      </c>
      <c r="N23" s="56">
        <v>0</v>
      </c>
      <c r="O23" s="56">
        <v>0</v>
      </c>
      <c r="P23" s="56">
        <v>0</v>
      </c>
      <c r="Q23" s="56">
        <v>13</v>
      </c>
      <c r="R23" s="56">
        <v>11</v>
      </c>
      <c r="S23" s="56">
        <v>0</v>
      </c>
      <c r="T23" s="42"/>
      <c r="U23" s="56">
        <v>37</v>
      </c>
      <c r="V23" s="56">
        <v>44</v>
      </c>
      <c r="W23" s="56">
        <v>0</v>
      </c>
      <c r="X23" s="56">
        <v>38</v>
      </c>
      <c r="Y23" s="56">
        <v>29</v>
      </c>
      <c r="Z23" s="56">
        <v>42</v>
      </c>
      <c r="AA23" s="56">
        <v>11</v>
      </c>
      <c r="AB23" s="56">
        <v>0</v>
      </c>
      <c r="AC23" s="56">
        <v>0</v>
      </c>
      <c r="AD23" s="56">
        <v>0</v>
      </c>
      <c r="AE23" s="56">
        <v>37</v>
      </c>
      <c r="AF23" s="56">
        <v>34</v>
      </c>
      <c r="AG23" s="56">
        <v>0</v>
      </c>
      <c r="AI23" s="38">
        <f t="shared" si="0"/>
        <v>49</v>
      </c>
      <c r="AJ23" s="38">
        <f t="shared" si="0"/>
        <v>56</v>
      </c>
      <c r="AK23" s="38">
        <f t="shared" si="1"/>
        <v>52.5</v>
      </c>
      <c r="AL23" s="38">
        <f t="shared" si="2"/>
        <v>0</v>
      </c>
      <c r="AM23" s="38">
        <f t="shared" si="2"/>
        <v>50</v>
      </c>
      <c r="AN23" s="38">
        <f t="shared" si="2"/>
        <v>40</v>
      </c>
      <c r="AO23" s="38">
        <f t="shared" si="2"/>
        <v>48</v>
      </c>
      <c r="AP23" s="38">
        <f t="shared" si="3"/>
        <v>44</v>
      </c>
      <c r="AQ23" s="38">
        <f t="shared" si="4"/>
        <v>22</v>
      </c>
      <c r="AR23" s="38">
        <f t="shared" si="4"/>
        <v>0</v>
      </c>
      <c r="AS23" s="38">
        <f t="shared" si="4"/>
        <v>0</v>
      </c>
      <c r="AT23" s="38">
        <f t="shared" si="4"/>
        <v>0</v>
      </c>
      <c r="AU23" s="38">
        <f t="shared" si="5"/>
        <v>0</v>
      </c>
      <c r="AV23" s="38">
        <f t="shared" si="6"/>
        <v>50</v>
      </c>
      <c r="AW23" s="38">
        <f t="shared" si="6"/>
        <v>45</v>
      </c>
      <c r="AX23" s="38">
        <f t="shared" si="6"/>
        <v>0</v>
      </c>
      <c r="AY23" s="192"/>
      <c r="AZ23" s="64">
        <f t="shared" si="7"/>
        <v>263.5</v>
      </c>
      <c r="BA23" s="172">
        <f t="shared" si="8"/>
        <v>43.916666666666664</v>
      </c>
      <c r="BB23" s="56" t="s">
        <v>40</v>
      </c>
      <c r="BC23" s="56" t="s">
        <v>42</v>
      </c>
      <c r="BD23" s="56" t="s">
        <v>40</v>
      </c>
      <c r="BE23" s="56" t="s">
        <v>41</v>
      </c>
      <c r="BF23" s="56" t="s">
        <v>41</v>
      </c>
      <c r="BG23" s="56" t="s">
        <v>40</v>
      </c>
      <c r="BH23" s="56" t="s">
        <v>41</v>
      </c>
      <c r="BI23" s="56" t="s">
        <v>71</v>
      </c>
      <c r="BJ23" s="56" t="s">
        <v>97</v>
      </c>
    </row>
    <row r="24" spans="1:62" x14ac:dyDescent="0.35">
      <c r="A24" s="1">
        <v>22</v>
      </c>
      <c r="B24" s="55" t="s">
        <v>98</v>
      </c>
      <c r="C24" s="55" t="s">
        <v>224</v>
      </c>
      <c r="D24" s="55" t="s">
        <v>275</v>
      </c>
      <c r="E24" s="55" t="s">
        <v>277</v>
      </c>
      <c r="F24" s="10" t="s">
        <v>39</v>
      </c>
      <c r="G24" s="56">
        <v>14</v>
      </c>
      <c r="H24" s="56">
        <v>14</v>
      </c>
      <c r="I24" s="56">
        <v>0</v>
      </c>
      <c r="J24" s="56">
        <v>15</v>
      </c>
      <c r="K24" s="56">
        <v>14</v>
      </c>
      <c r="L24" s="56">
        <v>10</v>
      </c>
      <c r="M24" s="56">
        <v>20</v>
      </c>
      <c r="N24" s="56">
        <v>18</v>
      </c>
      <c r="O24" s="56">
        <v>12</v>
      </c>
      <c r="P24" s="56">
        <v>14</v>
      </c>
      <c r="Q24" s="56">
        <v>0</v>
      </c>
      <c r="R24" s="56">
        <v>0</v>
      </c>
      <c r="S24" s="56">
        <v>13</v>
      </c>
      <c r="T24" s="42"/>
      <c r="U24" s="56">
        <v>34</v>
      </c>
      <c r="V24" s="56">
        <v>58</v>
      </c>
      <c r="W24" s="56">
        <v>0</v>
      </c>
      <c r="X24" s="56">
        <v>63</v>
      </c>
      <c r="Y24" s="56">
        <v>49</v>
      </c>
      <c r="Z24" s="56">
        <v>66</v>
      </c>
      <c r="AA24" s="56">
        <v>35</v>
      </c>
      <c r="AB24" s="56">
        <v>38</v>
      </c>
      <c r="AC24" s="56">
        <v>55</v>
      </c>
      <c r="AD24" s="56">
        <v>52</v>
      </c>
      <c r="AE24" s="56">
        <v>0</v>
      </c>
      <c r="AF24" s="56">
        <v>0</v>
      </c>
      <c r="AG24" s="56">
        <v>62</v>
      </c>
      <c r="AI24" s="38">
        <f t="shared" si="0"/>
        <v>48</v>
      </c>
      <c r="AJ24" s="38">
        <f t="shared" si="0"/>
        <v>72</v>
      </c>
      <c r="AK24" s="38">
        <f t="shared" si="1"/>
        <v>60</v>
      </c>
      <c r="AL24" s="38">
        <f t="shared" si="2"/>
        <v>0</v>
      </c>
      <c r="AM24" s="38">
        <f t="shared" si="2"/>
        <v>78</v>
      </c>
      <c r="AN24" s="38">
        <f t="shared" si="2"/>
        <v>63</v>
      </c>
      <c r="AO24" s="38">
        <f t="shared" si="2"/>
        <v>76</v>
      </c>
      <c r="AP24" s="38">
        <f t="shared" si="3"/>
        <v>69.5</v>
      </c>
      <c r="AQ24" s="38">
        <f t="shared" si="4"/>
        <v>55</v>
      </c>
      <c r="AR24" s="38">
        <f t="shared" si="4"/>
        <v>56</v>
      </c>
      <c r="AS24" s="38">
        <f t="shared" si="4"/>
        <v>67</v>
      </c>
      <c r="AT24" s="38">
        <f t="shared" si="4"/>
        <v>66</v>
      </c>
      <c r="AU24" s="38">
        <f t="shared" si="5"/>
        <v>63</v>
      </c>
      <c r="AV24" s="38">
        <f t="shared" si="6"/>
        <v>0</v>
      </c>
      <c r="AW24" s="38">
        <f t="shared" si="6"/>
        <v>0</v>
      </c>
      <c r="AX24" s="38">
        <f t="shared" si="6"/>
        <v>75</v>
      </c>
      <c r="AY24" s="192"/>
      <c r="AZ24" s="64">
        <f t="shared" si="7"/>
        <v>400.5</v>
      </c>
      <c r="BA24" s="172">
        <f t="shared" si="8"/>
        <v>66.75</v>
      </c>
      <c r="BB24" s="56" t="s">
        <v>42</v>
      </c>
      <c r="BC24" s="56" t="s">
        <v>40</v>
      </c>
      <c r="BD24" s="56" t="s">
        <v>40</v>
      </c>
      <c r="BE24" s="56" t="s">
        <v>40</v>
      </c>
      <c r="BF24" s="56" t="s">
        <v>41</v>
      </c>
      <c r="BG24" s="56" t="s">
        <v>42</v>
      </c>
      <c r="BH24" s="56" t="s">
        <v>41</v>
      </c>
      <c r="BI24" s="56" t="s">
        <v>94</v>
      </c>
      <c r="BJ24" s="56" t="s">
        <v>99</v>
      </c>
    </row>
    <row r="25" spans="1:62" x14ac:dyDescent="0.35">
      <c r="A25" s="1">
        <v>23</v>
      </c>
      <c r="B25" s="55" t="s">
        <v>100</v>
      </c>
      <c r="C25" s="55" t="s">
        <v>259</v>
      </c>
      <c r="D25" s="55" t="s">
        <v>275</v>
      </c>
      <c r="E25" s="55" t="s">
        <v>276</v>
      </c>
      <c r="F25" s="10" t="s">
        <v>39</v>
      </c>
      <c r="G25" s="56">
        <v>11</v>
      </c>
      <c r="H25" s="56">
        <v>14</v>
      </c>
      <c r="I25" s="56">
        <v>0</v>
      </c>
      <c r="J25" s="56">
        <v>10</v>
      </c>
      <c r="K25" s="56">
        <v>10</v>
      </c>
      <c r="L25" s="56">
        <v>6</v>
      </c>
      <c r="M25" s="56">
        <v>12</v>
      </c>
      <c r="N25" s="56">
        <v>0</v>
      </c>
      <c r="O25" s="56">
        <v>0</v>
      </c>
      <c r="P25" s="56">
        <v>0</v>
      </c>
      <c r="Q25" s="56">
        <v>12</v>
      </c>
      <c r="R25" s="56">
        <v>15</v>
      </c>
      <c r="S25" s="56">
        <v>0</v>
      </c>
      <c r="T25" s="42"/>
      <c r="U25" s="56">
        <v>39</v>
      </c>
      <c r="V25" s="56">
        <v>55</v>
      </c>
      <c r="W25" s="56">
        <v>0</v>
      </c>
      <c r="X25" s="56">
        <v>44</v>
      </c>
      <c r="Y25" s="56">
        <v>28</v>
      </c>
      <c r="Z25" s="56">
        <v>45</v>
      </c>
      <c r="AA25" s="56">
        <v>26</v>
      </c>
      <c r="AB25" s="56">
        <v>0</v>
      </c>
      <c r="AC25" s="56">
        <v>0</v>
      </c>
      <c r="AD25" s="56">
        <v>0</v>
      </c>
      <c r="AE25" s="56">
        <v>44</v>
      </c>
      <c r="AF25" s="56">
        <v>42</v>
      </c>
      <c r="AG25" s="56">
        <v>0</v>
      </c>
      <c r="AI25" s="38">
        <f t="shared" si="0"/>
        <v>50</v>
      </c>
      <c r="AJ25" s="38">
        <f t="shared" si="0"/>
        <v>69</v>
      </c>
      <c r="AK25" s="38">
        <f t="shared" si="1"/>
        <v>59.5</v>
      </c>
      <c r="AL25" s="38">
        <f t="shared" si="2"/>
        <v>0</v>
      </c>
      <c r="AM25" s="38">
        <f t="shared" si="2"/>
        <v>54</v>
      </c>
      <c r="AN25" s="38">
        <f t="shared" si="2"/>
        <v>38</v>
      </c>
      <c r="AO25" s="38">
        <f t="shared" si="2"/>
        <v>51</v>
      </c>
      <c r="AP25" s="38">
        <f t="shared" si="3"/>
        <v>44.5</v>
      </c>
      <c r="AQ25" s="38">
        <f t="shared" si="4"/>
        <v>38</v>
      </c>
      <c r="AR25" s="38">
        <f t="shared" si="4"/>
        <v>0</v>
      </c>
      <c r="AS25" s="38">
        <f t="shared" si="4"/>
        <v>0</v>
      </c>
      <c r="AT25" s="38">
        <f t="shared" si="4"/>
        <v>0</v>
      </c>
      <c r="AU25" s="38">
        <f t="shared" si="5"/>
        <v>0</v>
      </c>
      <c r="AV25" s="38">
        <f t="shared" si="6"/>
        <v>56</v>
      </c>
      <c r="AW25" s="38">
        <f t="shared" si="6"/>
        <v>57</v>
      </c>
      <c r="AX25" s="38">
        <f t="shared" si="6"/>
        <v>0</v>
      </c>
      <c r="AY25" s="192"/>
      <c r="AZ25" s="64">
        <f t="shared" si="7"/>
        <v>309</v>
      </c>
      <c r="BA25" s="172">
        <f t="shared" si="8"/>
        <v>51.5</v>
      </c>
      <c r="BB25" s="56" t="s">
        <v>40</v>
      </c>
      <c r="BC25" s="56" t="s">
        <v>41</v>
      </c>
      <c r="BD25" s="56" t="s">
        <v>42</v>
      </c>
      <c r="BE25" s="56" t="s">
        <v>40</v>
      </c>
      <c r="BF25" s="56" t="s">
        <v>42</v>
      </c>
      <c r="BG25" s="56" t="s">
        <v>40</v>
      </c>
      <c r="BH25" s="56" t="s">
        <v>42</v>
      </c>
      <c r="BI25" s="56" t="s">
        <v>94</v>
      </c>
      <c r="BJ25" s="56" t="s">
        <v>101</v>
      </c>
    </row>
    <row r="26" spans="1:62" x14ac:dyDescent="0.35">
      <c r="A26" s="1">
        <v>24</v>
      </c>
      <c r="B26" s="55" t="s">
        <v>102</v>
      </c>
      <c r="C26" s="55" t="s">
        <v>259</v>
      </c>
      <c r="D26" s="55" t="s">
        <v>275</v>
      </c>
      <c r="E26" s="55" t="s">
        <v>276</v>
      </c>
      <c r="F26" s="10" t="s">
        <v>39</v>
      </c>
      <c r="G26" s="56">
        <v>13</v>
      </c>
      <c r="H26" s="56">
        <v>14</v>
      </c>
      <c r="I26" s="56">
        <v>0</v>
      </c>
      <c r="J26" s="56">
        <v>15</v>
      </c>
      <c r="K26" s="56">
        <v>13</v>
      </c>
      <c r="L26" s="56">
        <v>14</v>
      </c>
      <c r="M26" s="56">
        <v>17</v>
      </c>
      <c r="N26" s="56">
        <v>0</v>
      </c>
      <c r="O26" s="56">
        <v>0</v>
      </c>
      <c r="P26" s="56">
        <v>0</v>
      </c>
      <c r="Q26" s="56">
        <v>15</v>
      </c>
      <c r="R26" s="56">
        <v>12</v>
      </c>
      <c r="S26" s="56">
        <v>0</v>
      </c>
      <c r="T26" s="42"/>
      <c r="U26" s="56">
        <v>28</v>
      </c>
      <c r="V26" s="56">
        <v>44</v>
      </c>
      <c r="W26" s="56">
        <v>0</v>
      </c>
      <c r="X26" s="56">
        <v>52</v>
      </c>
      <c r="Y26" s="56">
        <v>23</v>
      </c>
      <c r="Z26" s="56">
        <v>31</v>
      </c>
      <c r="AA26" s="56">
        <v>12</v>
      </c>
      <c r="AB26" s="56">
        <v>0</v>
      </c>
      <c r="AC26" s="56">
        <v>0</v>
      </c>
      <c r="AD26" s="56">
        <v>0</v>
      </c>
      <c r="AE26" s="56">
        <v>45</v>
      </c>
      <c r="AF26" s="56">
        <v>32</v>
      </c>
      <c r="AG26" s="56">
        <v>0</v>
      </c>
      <c r="AI26" s="38">
        <f t="shared" si="0"/>
        <v>41</v>
      </c>
      <c r="AJ26" s="38">
        <f t="shared" si="0"/>
        <v>58</v>
      </c>
      <c r="AK26" s="38">
        <f t="shared" si="1"/>
        <v>49.5</v>
      </c>
      <c r="AL26" s="38">
        <f t="shared" si="2"/>
        <v>0</v>
      </c>
      <c r="AM26" s="38">
        <f t="shared" si="2"/>
        <v>67</v>
      </c>
      <c r="AN26" s="38">
        <f t="shared" si="2"/>
        <v>36</v>
      </c>
      <c r="AO26" s="38">
        <f t="shared" si="2"/>
        <v>45</v>
      </c>
      <c r="AP26" s="38">
        <f t="shared" si="3"/>
        <v>40.5</v>
      </c>
      <c r="AQ26" s="38">
        <f t="shared" si="4"/>
        <v>29</v>
      </c>
      <c r="AR26" s="38">
        <f t="shared" si="4"/>
        <v>0</v>
      </c>
      <c r="AS26" s="38">
        <f t="shared" si="4"/>
        <v>0</v>
      </c>
      <c r="AT26" s="38">
        <f t="shared" si="4"/>
        <v>0</v>
      </c>
      <c r="AU26" s="38">
        <f t="shared" si="5"/>
        <v>0</v>
      </c>
      <c r="AV26" s="38">
        <f t="shared" si="6"/>
        <v>60</v>
      </c>
      <c r="AW26" s="38">
        <f t="shared" si="6"/>
        <v>44</v>
      </c>
      <c r="AX26" s="38">
        <f t="shared" si="6"/>
        <v>0</v>
      </c>
      <c r="AY26" s="192"/>
      <c r="AZ26" s="64">
        <f t="shared" si="7"/>
        <v>290</v>
      </c>
      <c r="BA26" s="172">
        <f t="shared" si="8"/>
        <v>48.333333333333336</v>
      </c>
      <c r="BB26" s="56" t="s">
        <v>41</v>
      </c>
      <c r="BC26" s="56" t="s">
        <v>40</v>
      </c>
      <c r="BD26" s="56" t="s">
        <v>41</v>
      </c>
      <c r="BE26" s="56" t="s">
        <v>41</v>
      </c>
      <c r="BF26" s="56" t="s">
        <v>41</v>
      </c>
      <c r="BG26" s="56" t="s">
        <v>41</v>
      </c>
      <c r="BH26" s="56" t="s">
        <v>41</v>
      </c>
      <c r="BI26" s="56" t="s">
        <v>103</v>
      </c>
      <c r="BJ26" s="56" t="s">
        <v>104</v>
      </c>
    </row>
    <row r="27" spans="1:62" x14ac:dyDescent="0.35">
      <c r="A27" s="1">
        <v>25</v>
      </c>
      <c r="B27" s="55" t="s">
        <v>105</v>
      </c>
      <c r="C27" s="55" t="s">
        <v>259</v>
      </c>
      <c r="D27" s="56" t="s">
        <v>274</v>
      </c>
      <c r="E27" s="55" t="s">
        <v>276</v>
      </c>
      <c r="F27" s="10" t="s">
        <v>39</v>
      </c>
      <c r="G27" s="56">
        <v>14</v>
      </c>
      <c r="H27" s="56">
        <v>16</v>
      </c>
      <c r="I27" s="56">
        <v>12</v>
      </c>
      <c r="J27" s="56">
        <v>0</v>
      </c>
      <c r="K27" s="56">
        <v>12</v>
      </c>
      <c r="L27" s="56">
        <v>9</v>
      </c>
      <c r="M27" s="56">
        <v>16</v>
      </c>
      <c r="N27" s="56">
        <v>0</v>
      </c>
      <c r="O27" s="56">
        <v>0</v>
      </c>
      <c r="P27" s="56">
        <v>0</v>
      </c>
      <c r="Q27" s="56">
        <v>16</v>
      </c>
      <c r="R27" s="56">
        <v>19</v>
      </c>
      <c r="S27" s="56">
        <v>0</v>
      </c>
      <c r="T27" s="42"/>
      <c r="U27" s="56">
        <v>44</v>
      </c>
      <c r="V27" s="56">
        <v>53</v>
      </c>
      <c r="W27" s="56">
        <v>46</v>
      </c>
      <c r="X27" s="56">
        <v>0</v>
      </c>
      <c r="Y27" s="56">
        <v>38</v>
      </c>
      <c r="Z27" s="56">
        <v>42</v>
      </c>
      <c r="AA27" s="56">
        <v>24</v>
      </c>
      <c r="AB27" s="56">
        <v>0</v>
      </c>
      <c r="AC27" s="56">
        <v>0</v>
      </c>
      <c r="AD27" s="56">
        <v>0</v>
      </c>
      <c r="AE27" s="56">
        <v>58</v>
      </c>
      <c r="AF27" s="56">
        <v>40</v>
      </c>
      <c r="AG27" s="56">
        <v>0</v>
      </c>
      <c r="AI27" s="38">
        <f t="shared" si="0"/>
        <v>58</v>
      </c>
      <c r="AJ27" s="38">
        <f t="shared" si="0"/>
        <v>69</v>
      </c>
      <c r="AK27" s="38">
        <f t="shared" si="1"/>
        <v>63.5</v>
      </c>
      <c r="AL27" s="38">
        <f t="shared" si="2"/>
        <v>58</v>
      </c>
      <c r="AM27" s="38">
        <f t="shared" si="2"/>
        <v>0</v>
      </c>
      <c r="AN27" s="38">
        <f t="shared" si="2"/>
        <v>50</v>
      </c>
      <c r="AO27" s="38">
        <f t="shared" si="2"/>
        <v>51</v>
      </c>
      <c r="AP27" s="38">
        <f t="shared" si="3"/>
        <v>50.5</v>
      </c>
      <c r="AQ27" s="38">
        <f t="shared" si="4"/>
        <v>40</v>
      </c>
      <c r="AR27" s="38">
        <f t="shared" si="4"/>
        <v>0</v>
      </c>
      <c r="AS27" s="38">
        <f t="shared" si="4"/>
        <v>0</v>
      </c>
      <c r="AT27" s="38">
        <f t="shared" si="4"/>
        <v>0</v>
      </c>
      <c r="AU27" s="38">
        <f t="shared" si="5"/>
        <v>0</v>
      </c>
      <c r="AV27" s="38">
        <f t="shared" si="6"/>
        <v>74</v>
      </c>
      <c r="AW27" s="38">
        <f t="shared" si="6"/>
        <v>59</v>
      </c>
      <c r="AX27" s="38">
        <f t="shared" si="6"/>
        <v>0</v>
      </c>
      <c r="AY27" s="192"/>
      <c r="AZ27" s="64">
        <f t="shared" si="7"/>
        <v>345</v>
      </c>
      <c r="BA27" s="172">
        <f t="shared" si="8"/>
        <v>57.499999999999993</v>
      </c>
      <c r="BB27" s="56" t="s">
        <v>40</v>
      </c>
      <c r="BC27" s="56" t="s">
        <v>41</v>
      </c>
      <c r="BD27" s="56" t="s">
        <v>41</v>
      </c>
      <c r="BE27" s="56" t="s">
        <v>41</v>
      </c>
      <c r="BF27" s="56" t="s">
        <v>40</v>
      </c>
      <c r="BG27" s="56" t="s">
        <v>42</v>
      </c>
      <c r="BH27" s="56" t="s">
        <v>41</v>
      </c>
      <c r="BI27" s="56" t="s">
        <v>106</v>
      </c>
      <c r="BJ27" s="56" t="s">
        <v>107</v>
      </c>
    </row>
    <row r="28" spans="1:62" x14ac:dyDescent="0.35">
      <c r="A28" s="1">
        <v>26</v>
      </c>
      <c r="B28" s="57" t="s">
        <v>108</v>
      </c>
      <c r="C28" s="55" t="s">
        <v>224</v>
      </c>
      <c r="D28" s="55" t="s">
        <v>275</v>
      </c>
      <c r="E28" s="55" t="s">
        <v>277</v>
      </c>
      <c r="F28" s="10" t="s">
        <v>39</v>
      </c>
      <c r="G28" s="56">
        <v>11</v>
      </c>
      <c r="H28" s="56">
        <v>12</v>
      </c>
      <c r="I28" s="56">
        <v>0</v>
      </c>
      <c r="J28" s="56">
        <v>11</v>
      </c>
      <c r="K28" s="56">
        <v>14</v>
      </c>
      <c r="L28" s="56">
        <v>7</v>
      </c>
      <c r="M28" s="56">
        <v>15</v>
      </c>
      <c r="N28" s="56">
        <v>14</v>
      </c>
      <c r="O28" s="56">
        <v>4</v>
      </c>
      <c r="P28" s="56">
        <v>8</v>
      </c>
      <c r="Q28" s="56">
        <v>0</v>
      </c>
      <c r="R28" s="56">
        <v>0</v>
      </c>
      <c r="S28" s="56">
        <v>6</v>
      </c>
      <c r="T28" s="42"/>
      <c r="U28" s="56">
        <v>41</v>
      </c>
      <c r="V28" s="56">
        <v>53</v>
      </c>
      <c r="W28" s="56">
        <v>0</v>
      </c>
      <c r="X28" s="56">
        <v>47</v>
      </c>
      <c r="Y28" s="56">
        <v>23</v>
      </c>
      <c r="Z28" s="56">
        <v>39</v>
      </c>
      <c r="AA28" s="56">
        <v>33</v>
      </c>
      <c r="AB28" s="56">
        <v>30</v>
      </c>
      <c r="AC28" s="56">
        <v>25</v>
      </c>
      <c r="AD28" s="56">
        <v>25</v>
      </c>
      <c r="AE28" s="56">
        <v>0</v>
      </c>
      <c r="AF28" s="56">
        <v>0</v>
      </c>
      <c r="AG28" s="56">
        <v>50</v>
      </c>
      <c r="AI28" s="38">
        <f t="shared" si="0"/>
        <v>52</v>
      </c>
      <c r="AJ28" s="38">
        <f t="shared" si="0"/>
        <v>65</v>
      </c>
      <c r="AK28" s="38">
        <f t="shared" si="1"/>
        <v>58.5</v>
      </c>
      <c r="AL28" s="38">
        <f t="shared" si="2"/>
        <v>0</v>
      </c>
      <c r="AM28" s="38">
        <f t="shared" si="2"/>
        <v>58</v>
      </c>
      <c r="AN28" s="38">
        <f t="shared" si="2"/>
        <v>37</v>
      </c>
      <c r="AO28" s="38">
        <f t="shared" si="2"/>
        <v>46</v>
      </c>
      <c r="AP28" s="38">
        <f t="shared" si="3"/>
        <v>41.5</v>
      </c>
      <c r="AQ28" s="38">
        <f t="shared" si="4"/>
        <v>48</v>
      </c>
      <c r="AR28" s="38">
        <f t="shared" si="4"/>
        <v>44</v>
      </c>
      <c r="AS28" s="38">
        <f t="shared" si="4"/>
        <v>29</v>
      </c>
      <c r="AT28" s="38">
        <f t="shared" si="4"/>
        <v>33</v>
      </c>
      <c r="AU28" s="38">
        <f t="shared" si="5"/>
        <v>35.333333333333336</v>
      </c>
      <c r="AV28" s="38">
        <f t="shared" si="6"/>
        <v>0</v>
      </c>
      <c r="AW28" s="38">
        <f t="shared" si="6"/>
        <v>0</v>
      </c>
      <c r="AX28" s="38">
        <f t="shared" si="6"/>
        <v>56</v>
      </c>
      <c r="AY28" s="192"/>
      <c r="AZ28" s="64">
        <f t="shared" si="7"/>
        <v>297.33333333333337</v>
      </c>
      <c r="BA28" s="172">
        <f t="shared" si="8"/>
        <v>49.555555555555564</v>
      </c>
      <c r="BB28" s="56" t="s">
        <v>40</v>
      </c>
      <c r="BC28" s="56" t="s">
        <v>40</v>
      </c>
      <c r="BD28" s="56" t="s">
        <v>40</v>
      </c>
      <c r="BE28" s="56" t="s">
        <v>41</v>
      </c>
      <c r="BF28" s="56" t="s">
        <v>41</v>
      </c>
      <c r="BG28" s="56" t="s">
        <v>40</v>
      </c>
      <c r="BH28" s="56" t="s">
        <v>41</v>
      </c>
      <c r="BI28" s="56" t="s">
        <v>109</v>
      </c>
      <c r="BJ28" s="56" t="s">
        <v>110</v>
      </c>
    </row>
    <row r="29" spans="1:62" x14ac:dyDescent="0.35">
      <c r="A29" s="1">
        <v>27</v>
      </c>
      <c r="B29" s="55" t="s">
        <v>111</v>
      </c>
      <c r="C29" s="55" t="s">
        <v>224</v>
      </c>
      <c r="D29" s="55" t="s">
        <v>275</v>
      </c>
      <c r="E29" s="55" t="s">
        <v>277</v>
      </c>
      <c r="F29" s="10" t="s">
        <v>39</v>
      </c>
      <c r="G29" s="56">
        <v>15</v>
      </c>
      <c r="H29" s="56">
        <v>20</v>
      </c>
      <c r="I29" s="56">
        <v>0</v>
      </c>
      <c r="J29" s="56">
        <v>15</v>
      </c>
      <c r="K29" s="56">
        <v>10</v>
      </c>
      <c r="L29" s="56">
        <v>14</v>
      </c>
      <c r="M29" s="56">
        <v>19</v>
      </c>
      <c r="N29" s="56">
        <v>20</v>
      </c>
      <c r="O29" s="56">
        <v>12</v>
      </c>
      <c r="P29" s="56">
        <v>14</v>
      </c>
      <c r="Q29" s="56">
        <v>0</v>
      </c>
      <c r="R29" s="56">
        <v>0</v>
      </c>
      <c r="S29" s="56">
        <v>17</v>
      </c>
      <c r="T29" s="42"/>
      <c r="U29" s="56">
        <v>42</v>
      </c>
      <c r="V29" s="56">
        <v>71</v>
      </c>
      <c r="W29" s="56">
        <v>0</v>
      </c>
      <c r="X29" s="56">
        <v>64</v>
      </c>
      <c r="Y29" s="56">
        <v>33</v>
      </c>
      <c r="Z29" s="56">
        <v>59</v>
      </c>
      <c r="AA29" s="56">
        <v>50</v>
      </c>
      <c r="AB29" s="56">
        <v>37</v>
      </c>
      <c r="AC29" s="56">
        <v>48</v>
      </c>
      <c r="AD29" s="56">
        <v>53</v>
      </c>
      <c r="AE29" s="56">
        <v>0</v>
      </c>
      <c r="AF29" s="56">
        <v>0</v>
      </c>
      <c r="AG29" s="56">
        <v>77</v>
      </c>
      <c r="AI29" s="38">
        <f t="shared" si="0"/>
        <v>57</v>
      </c>
      <c r="AJ29" s="38">
        <f t="shared" si="0"/>
        <v>91</v>
      </c>
      <c r="AK29" s="38">
        <f t="shared" si="1"/>
        <v>74</v>
      </c>
      <c r="AL29" s="38">
        <f t="shared" si="2"/>
        <v>0</v>
      </c>
      <c r="AM29" s="38">
        <f t="shared" si="2"/>
        <v>79</v>
      </c>
      <c r="AN29" s="38">
        <f t="shared" si="2"/>
        <v>43</v>
      </c>
      <c r="AO29" s="38">
        <f t="shared" si="2"/>
        <v>73</v>
      </c>
      <c r="AP29" s="38">
        <f t="shared" si="3"/>
        <v>58</v>
      </c>
      <c r="AQ29" s="38">
        <f t="shared" si="4"/>
        <v>69</v>
      </c>
      <c r="AR29" s="38">
        <f t="shared" si="4"/>
        <v>57</v>
      </c>
      <c r="AS29" s="38">
        <f t="shared" si="4"/>
        <v>60</v>
      </c>
      <c r="AT29" s="38">
        <f t="shared" si="4"/>
        <v>67</v>
      </c>
      <c r="AU29" s="38">
        <f t="shared" si="5"/>
        <v>61.333333333333336</v>
      </c>
      <c r="AV29" s="38">
        <f t="shared" si="6"/>
        <v>0</v>
      </c>
      <c r="AW29" s="38">
        <f t="shared" si="6"/>
        <v>0</v>
      </c>
      <c r="AX29" s="38">
        <f t="shared" si="6"/>
        <v>94</v>
      </c>
      <c r="AY29" s="192"/>
      <c r="AZ29" s="64">
        <f t="shared" si="7"/>
        <v>435.33333333333331</v>
      </c>
      <c r="BA29" s="172">
        <f t="shared" si="8"/>
        <v>72.555555555555557</v>
      </c>
      <c r="BB29" s="56" t="s">
        <v>42</v>
      </c>
      <c r="BC29" s="56" t="s">
        <v>42</v>
      </c>
      <c r="BD29" s="56" t="s">
        <v>42</v>
      </c>
      <c r="BE29" s="56" t="s">
        <v>42</v>
      </c>
      <c r="BF29" s="56" t="s">
        <v>42</v>
      </c>
      <c r="BG29" s="56" t="s">
        <v>42</v>
      </c>
      <c r="BH29" s="56" t="s">
        <v>40</v>
      </c>
      <c r="BI29" s="56" t="s">
        <v>112</v>
      </c>
      <c r="BJ29" s="56" t="s">
        <v>113</v>
      </c>
    </row>
    <row r="30" spans="1:62" x14ac:dyDescent="0.35">
      <c r="A30" s="1">
        <v>28</v>
      </c>
      <c r="B30" s="55" t="s">
        <v>114</v>
      </c>
      <c r="C30" s="55" t="s">
        <v>224</v>
      </c>
      <c r="D30" s="55" t="s">
        <v>275</v>
      </c>
      <c r="E30" s="55" t="s">
        <v>277</v>
      </c>
      <c r="F30" s="10" t="s">
        <v>39</v>
      </c>
      <c r="G30" s="56">
        <v>16</v>
      </c>
      <c r="H30" s="56">
        <v>15</v>
      </c>
      <c r="I30" s="56">
        <v>0</v>
      </c>
      <c r="J30" s="56">
        <v>14</v>
      </c>
      <c r="K30" s="56">
        <v>13</v>
      </c>
      <c r="L30" s="56">
        <v>13</v>
      </c>
      <c r="M30" s="56">
        <v>20</v>
      </c>
      <c r="N30" s="56">
        <v>20</v>
      </c>
      <c r="O30" s="56">
        <v>10</v>
      </c>
      <c r="P30" s="56">
        <v>17</v>
      </c>
      <c r="Q30" s="56">
        <v>0</v>
      </c>
      <c r="R30" s="56">
        <v>0</v>
      </c>
      <c r="S30" s="56">
        <v>18</v>
      </c>
      <c r="T30" s="42"/>
      <c r="U30" s="56">
        <v>36</v>
      </c>
      <c r="V30" s="56">
        <v>46</v>
      </c>
      <c r="W30" s="56">
        <v>0</v>
      </c>
      <c r="X30" s="56">
        <v>47</v>
      </c>
      <c r="Y30" s="56">
        <v>29</v>
      </c>
      <c r="Z30" s="56">
        <v>58</v>
      </c>
      <c r="AA30" s="56">
        <v>55</v>
      </c>
      <c r="AB30" s="56">
        <v>26</v>
      </c>
      <c r="AC30" s="56">
        <v>52</v>
      </c>
      <c r="AD30" s="56">
        <v>44</v>
      </c>
      <c r="AE30" s="56">
        <v>0</v>
      </c>
      <c r="AF30" s="56">
        <v>0</v>
      </c>
      <c r="AG30" s="56">
        <v>71</v>
      </c>
      <c r="AI30" s="38">
        <f t="shared" si="0"/>
        <v>52</v>
      </c>
      <c r="AJ30" s="38">
        <f t="shared" si="0"/>
        <v>61</v>
      </c>
      <c r="AK30" s="38">
        <f t="shared" si="1"/>
        <v>56.5</v>
      </c>
      <c r="AL30" s="38">
        <f t="shared" si="2"/>
        <v>0</v>
      </c>
      <c r="AM30" s="38">
        <f t="shared" si="2"/>
        <v>61</v>
      </c>
      <c r="AN30" s="38">
        <f t="shared" si="2"/>
        <v>42</v>
      </c>
      <c r="AO30" s="38">
        <f t="shared" si="2"/>
        <v>71</v>
      </c>
      <c r="AP30" s="38">
        <f t="shared" si="3"/>
        <v>56.5</v>
      </c>
      <c r="AQ30" s="38">
        <f t="shared" si="4"/>
        <v>75</v>
      </c>
      <c r="AR30" s="38">
        <f t="shared" si="4"/>
        <v>46</v>
      </c>
      <c r="AS30" s="38">
        <f t="shared" si="4"/>
        <v>62</v>
      </c>
      <c r="AT30" s="38">
        <f t="shared" si="4"/>
        <v>61</v>
      </c>
      <c r="AU30" s="38">
        <f t="shared" si="5"/>
        <v>56.333333333333336</v>
      </c>
      <c r="AV30" s="38">
        <f t="shared" si="6"/>
        <v>0</v>
      </c>
      <c r="AW30" s="38">
        <f t="shared" si="6"/>
        <v>0</v>
      </c>
      <c r="AX30" s="38">
        <f t="shared" si="6"/>
        <v>89</v>
      </c>
      <c r="AY30" s="192"/>
      <c r="AZ30" s="64">
        <f t="shared" si="7"/>
        <v>394.33333333333331</v>
      </c>
      <c r="BA30" s="172">
        <f t="shared" si="8"/>
        <v>65.722222222222214</v>
      </c>
      <c r="BB30" s="56" t="s">
        <v>42</v>
      </c>
      <c r="BC30" s="56" t="s">
        <v>40</v>
      </c>
      <c r="BD30" s="56" t="s">
        <v>42</v>
      </c>
      <c r="BE30" s="56" t="s">
        <v>40</v>
      </c>
      <c r="BF30" s="56" t="s">
        <v>40</v>
      </c>
      <c r="BG30" s="56" t="s">
        <v>42</v>
      </c>
      <c r="BH30" s="56" t="s">
        <v>40</v>
      </c>
      <c r="BI30" s="56" t="s">
        <v>115</v>
      </c>
      <c r="BJ30" s="56" t="s">
        <v>116</v>
      </c>
    </row>
    <row r="31" spans="1:62" x14ac:dyDescent="0.35">
      <c r="A31" s="1">
        <v>29</v>
      </c>
      <c r="B31" s="55" t="s">
        <v>117</v>
      </c>
      <c r="C31" s="55" t="s">
        <v>259</v>
      </c>
      <c r="D31" s="55" t="s">
        <v>275</v>
      </c>
      <c r="E31" s="55" t="s">
        <v>276</v>
      </c>
      <c r="F31" s="10" t="s">
        <v>39</v>
      </c>
      <c r="G31" s="56">
        <v>10</v>
      </c>
      <c r="H31" s="56">
        <v>13</v>
      </c>
      <c r="I31" s="56">
        <v>0</v>
      </c>
      <c r="J31" s="56">
        <v>13</v>
      </c>
      <c r="K31" s="56">
        <v>7</v>
      </c>
      <c r="L31" s="56">
        <v>9</v>
      </c>
      <c r="M31" s="56">
        <v>13</v>
      </c>
      <c r="N31" s="56">
        <v>0</v>
      </c>
      <c r="O31" s="56">
        <v>0</v>
      </c>
      <c r="P31" s="56">
        <v>0</v>
      </c>
      <c r="Q31" s="56">
        <v>14</v>
      </c>
      <c r="R31" s="56">
        <v>14</v>
      </c>
      <c r="S31" s="56">
        <v>0</v>
      </c>
      <c r="T31" s="42"/>
      <c r="U31" s="56">
        <v>33</v>
      </c>
      <c r="V31" s="56">
        <v>56</v>
      </c>
      <c r="W31" s="56">
        <v>0</v>
      </c>
      <c r="X31" s="56">
        <v>55</v>
      </c>
      <c r="Y31" s="56">
        <v>30</v>
      </c>
      <c r="Z31" s="56">
        <v>35</v>
      </c>
      <c r="AA31" s="56">
        <v>7</v>
      </c>
      <c r="AB31" s="56">
        <v>0</v>
      </c>
      <c r="AC31" s="56">
        <v>0</v>
      </c>
      <c r="AD31" s="56">
        <v>0</v>
      </c>
      <c r="AE31" s="56">
        <v>32</v>
      </c>
      <c r="AF31" s="56">
        <v>34</v>
      </c>
      <c r="AG31" s="56">
        <v>0</v>
      </c>
      <c r="AI31" s="38">
        <f t="shared" si="0"/>
        <v>43</v>
      </c>
      <c r="AJ31" s="38">
        <f t="shared" si="0"/>
        <v>69</v>
      </c>
      <c r="AK31" s="38">
        <f t="shared" si="1"/>
        <v>56</v>
      </c>
      <c r="AL31" s="38">
        <f t="shared" si="2"/>
        <v>0</v>
      </c>
      <c r="AM31" s="38">
        <f t="shared" si="2"/>
        <v>68</v>
      </c>
      <c r="AN31" s="38">
        <f t="shared" si="2"/>
        <v>37</v>
      </c>
      <c r="AO31" s="38">
        <f t="shared" si="2"/>
        <v>44</v>
      </c>
      <c r="AP31" s="38">
        <f t="shared" si="3"/>
        <v>40.5</v>
      </c>
      <c r="AQ31" s="38">
        <f t="shared" si="4"/>
        <v>20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5"/>
        <v>0</v>
      </c>
      <c r="AV31" s="38">
        <f t="shared" si="6"/>
        <v>46</v>
      </c>
      <c r="AW31" s="38">
        <f t="shared" si="6"/>
        <v>48</v>
      </c>
      <c r="AX31" s="38">
        <f t="shared" si="6"/>
        <v>0</v>
      </c>
      <c r="AY31" s="192"/>
      <c r="AZ31" s="64">
        <f t="shared" si="7"/>
        <v>278.5</v>
      </c>
      <c r="BA31" s="172">
        <f t="shared" si="8"/>
        <v>46.416666666666664</v>
      </c>
      <c r="BB31" s="56" t="s">
        <v>41</v>
      </c>
      <c r="BC31" s="56" t="s">
        <v>40</v>
      </c>
      <c r="BD31" s="56" t="s">
        <v>41</v>
      </c>
      <c r="BE31" s="56" t="s">
        <v>41</v>
      </c>
      <c r="BF31" s="56" t="s">
        <v>41</v>
      </c>
      <c r="BG31" s="56" t="s">
        <v>41</v>
      </c>
      <c r="BH31" s="56" t="s">
        <v>40</v>
      </c>
      <c r="BI31" s="56" t="s">
        <v>71</v>
      </c>
      <c r="BJ31" s="56" t="s">
        <v>118</v>
      </c>
    </row>
    <row r="32" spans="1:62" x14ac:dyDescent="0.35">
      <c r="A32" s="1">
        <v>30</v>
      </c>
      <c r="B32" s="55" t="s">
        <v>119</v>
      </c>
      <c r="C32" s="55" t="s">
        <v>224</v>
      </c>
      <c r="D32" s="55" t="s">
        <v>275</v>
      </c>
      <c r="E32" s="55" t="s">
        <v>277</v>
      </c>
      <c r="F32" s="10" t="s">
        <v>39</v>
      </c>
      <c r="G32" s="56">
        <v>12</v>
      </c>
      <c r="H32" s="56">
        <v>14</v>
      </c>
      <c r="I32" s="56">
        <v>0</v>
      </c>
      <c r="J32" s="56">
        <v>14</v>
      </c>
      <c r="K32" s="56">
        <v>15</v>
      </c>
      <c r="L32" s="56">
        <v>14</v>
      </c>
      <c r="M32" s="56">
        <v>20</v>
      </c>
      <c r="N32" s="56">
        <v>20</v>
      </c>
      <c r="O32" s="56">
        <v>16</v>
      </c>
      <c r="P32" s="56">
        <v>18</v>
      </c>
      <c r="Q32" s="56">
        <v>0</v>
      </c>
      <c r="R32" s="56">
        <v>0</v>
      </c>
      <c r="S32" s="56">
        <v>13</v>
      </c>
      <c r="T32" s="42"/>
      <c r="U32" s="56">
        <v>40</v>
      </c>
      <c r="V32" s="56">
        <v>64</v>
      </c>
      <c r="W32" s="56">
        <v>0</v>
      </c>
      <c r="X32" s="56">
        <v>68</v>
      </c>
      <c r="Y32" s="56">
        <v>50</v>
      </c>
      <c r="Z32" s="56">
        <v>48</v>
      </c>
      <c r="AA32" s="56">
        <v>40</v>
      </c>
      <c r="AB32" s="56">
        <v>41</v>
      </c>
      <c r="AC32" s="56">
        <v>51</v>
      </c>
      <c r="AD32" s="56">
        <v>60</v>
      </c>
      <c r="AE32" s="56">
        <v>0</v>
      </c>
      <c r="AF32" s="56">
        <v>0</v>
      </c>
      <c r="AG32" s="56">
        <v>59</v>
      </c>
      <c r="AI32" s="38">
        <f t="shared" si="0"/>
        <v>52</v>
      </c>
      <c r="AJ32" s="38">
        <f t="shared" si="0"/>
        <v>78</v>
      </c>
      <c r="AK32" s="38">
        <f t="shared" si="1"/>
        <v>65</v>
      </c>
      <c r="AL32" s="38">
        <f t="shared" si="2"/>
        <v>0</v>
      </c>
      <c r="AM32" s="38">
        <f t="shared" si="2"/>
        <v>82</v>
      </c>
      <c r="AN32" s="38">
        <f t="shared" si="2"/>
        <v>65</v>
      </c>
      <c r="AO32" s="38">
        <f t="shared" si="2"/>
        <v>62</v>
      </c>
      <c r="AP32" s="38">
        <f t="shared" si="3"/>
        <v>63.5</v>
      </c>
      <c r="AQ32" s="38">
        <f t="shared" si="4"/>
        <v>60</v>
      </c>
      <c r="AR32" s="38">
        <f t="shared" si="4"/>
        <v>61</v>
      </c>
      <c r="AS32" s="38">
        <f t="shared" si="4"/>
        <v>67</v>
      </c>
      <c r="AT32" s="38">
        <f t="shared" si="4"/>
        <v>78</v>
      </c>
      <c r="AU32" s="38">
        <f t="shared" si="5"/>
        <v>68.666666666666671</v>
      </c>
      <c r="AV32" s="38">
        <f t="shared" si="6"/>
        <v>0</v>
      </c>
      <c r="AW32" s="38">
        <f t="shared" si="6"/>
        <v>0</v>
      </c>
      <c r="AX32" s="38">
        <f t="shared" si="6"/>
        <v>72</v>
      </c>
      <c r="AY32" s="192"/>
      <c r="AZ32" s="64">
        <f t="shared" si="7"/>
        <v>411.16666666666669</v>
      </c>
      <c r="BA32" s="172">
        <f t="shared" si="8"/>
        <v>68.527777777777771</v>
      </c>
      <c r="BB32" s="56" t="s">
        <v>40</v>
      </c>
      <c r="BC32" s="56" t="s">
        <v>40</v>
      </c>
      <c r="BD32" s="56" t="s">
        <v>40</v>
      </c>
      <c r="BE32" s="56" t="s">
        <v>40</v>
      </c>
      <c r="BF32" s="56" t="s">
        <v>40</v>
      </c>
      <c r="BG32" s="56" t="s">
        <v>42</v>
      </c>
      <c r="BH32" s="56" t="s">
        <v>41</v>
      </c>
      <c r="BI32" s="56" t="s">
        <v>71</v>
      </c>
      <c r="BJ32" s="56" t="s">
        <v>120</v>
      </c>
    </row>
    <row r="33" spans="1:62" x14ac:dyDescent="0.35">
      <c r="A33" s="1">
        <v>31</v>
      </c>
      <c r="B33" s="55" t="s">
        <v>121</v>
      </c>
      <c r="C33" s="55" t="s">
        <v>224</v>
      </c>
      <c r="D33" s="55" t="s">
        <v>275</v>
      </c>
      <c r="E33" s="55" t="s">
        <v>277</v>
      </c>
      <c r="F33" s="10" t="s">
        <v>39</v>
      </c>
      <c r="G33" s="56">
        <v>17</v>
      </c>
      <c r="H33" s="56">
        <v>20</v>
      </c>
      <c r="I33" s="56">
        <v>0</v>
      </c>
      <c r="J33" s="56">
        <v>16</v>
      </c>
      <c r="K33" s="56">
        <v>15</v>
      </c>
      <c r="L33" s="56">
        <v>16</v>
      </c>
      <c r="M33" s="56">
        <v>20</v>
      </c>
      <c r="N33" s="56">
        <v>20</v>
      </c>
      <c r="O33" s="56">
        <v>15</v>
      </c>
      <c r="P33" s="56">
        <v>18</v>
      </c>
      <c r="Q33" s="56">
        <v>0</v>
      </c>
      <c r="R33" s="56">
        <v>0</v>
      </c>
      <c r="S33" s="56">
        <v>19</v>
      </c>
      <c r="T33" s="42"/>
      <c r="U33" s="56">
        <v>54</v>
      </c>
      <c r="V33" s="56">
        <v>76</v>
      </c>
      <c r="W33" s="56">
        <v>0</v>
      </c>
      <c r="X33" s="56">
        <v>74</v>
      </c>
      <c r="Y33" s="56">
        <v>59</v>
      </c>
      <c r="Z33" s="56">
        <v>73</v>
      </c>
      <c r="AA33" s="56">
        <v>70</v>
      </c>
      <c r="AB33" s="56">
        <v>67</v>
      </c>
      <c r="AC33" s="56">
        <v>64</v>
      </c>
      <c r="AD33" s="56">
        <v>65</v>
      </c>
      <c r="AE33" s="56">
        <v>0</v>
      </c>
      <c r="AF33" s="56">
        <v>0</v>
      </c>
      <c r="AG33" s="56">
        <v>77</v>
      </c>
      <c r="AI33" s="38">
        <f t="shared" si="0"/>
        <v>71</v>
      </c>
      <c r="AJ33" s="38">
        <f t="shared" si="0"/>
        <v>96</v>
      </c>
      <c r="AK33" s="38">
        <f t="shared" si="1"/>
        <v>83.5</v>
      </c>
      <c r="AL33" s="38">
        <f t="shared" si="2"/>
        <v>0</v>
      </c>
      <c r="AM33" s="38">
        <f t="shared" si="2"/>
        <v>90</v>
      </c>
      <c r="AN33" s="38">
        <f t="shared" si="2"/>
        <v>74</v>
      </c>
      <c r="AO33" s="38">
        <f t="shared" si="2"/>
        <v>89</v>
      </c>
      <c r="AP33" s="38">
        <f t="shared" si="3"/>
        <v>81.5</v>
      </c>
      <c r="AQ33" s="38">
        <f t="shared" si="4"/>
        <v>90</v>
      </c>
      <c r="AR33" s="38">
        <f t="shared" si="4"/>
        <v>87</v>
      </c>
      <c r="AS33" s="38">
        <f t="shared" si="4"/>
        <v>79</v>
      </c>
      <c r="AT33" s="38">
        <f t="shared" si="4"/>
        <v>83</v>
      </c>
      <c r="AU33" s="38">
        <f t="shared" si="5"/>
        <v>83</v>
      </c>
      <c r="AV33" s="38">
        <f t="shared" si="6"/>
        <v>0</v>
      </c>
      <c r="AW33" s="38">
        <f t="shared" si="6"/>
        <v>0</v>
      </c>
      <c r="AX33" s="38">
        <f t="shared" si="6"/>
        <v>96</v>
      </c>
      <c r="AY33" s="192"/>
      <c r="AZ33" s="64">
        <f t="shared" si="7"/>
        <v>524</v>
      </c>
      <c r="BA33" s="172">
        <f t="shared" si="8"/>
        <v>87.333333333333329</v>
      </c>
      <c r="BB33" s="56" t="s">
        <v>42</v>
      </c>
      <c r="BC33" s="56" t="s">
        <v>41</v>
      </c>
      <c r="BD33" s="56" t="s">
        <v>42</v>
      </c>
      <c r="BE33" s="56" t="s">
        <v>42</v>
      </c>
      <c r="BF33" s="56" t="s">
        <v>42</v>
      </c>
      <c r="BG33" s="56" t="s">
        <v>42</v>
      </c>
      <c r="BH33" s="56" t="s">
        <v>42</v>
      </c>
      <c r="BI33" s="56" t="s">
        <v>122</v>
      </c>
      <c r="BJ33" s="56" t="s">
        <v>123</v>
      </c>
    </row>
    <row r="34" spans="1:62" x14ac:dyDescent="0.35">
      <c r="A34" s="1">
        <v>32</v>
      </c>
      <c r="B34" s="55" t="s">
        <v>124</v>
      </c>
      <c r="C34" s="55" t="s">
        <v>224</v>
      </c>
      <c r="D34" s="55" t="s">
        <v>275</v>
      </c>
      <c r="E34" s="55" t="s">
        <v>277</v>
      </c>
      <c r="F34" s="10" t="s">
        <v>39</v>
      </c>
      <c r="G34" s="56">
        <v>15</v>
      </c>
      <c r="H34" s="56">
        <v>19</v>
      </c>
      <c r="I34" s="56">
        <v>0</v>
      </c>
      <c r="J34" s="56">
        <v>12</v>
      </c>
      <c r="K34" s="56">
        <v>12</v>
      </c>
      <c r="L34" s="56">
        <v>12</v>
      </c>
      <c r="M34" s="56">
        <v>20</v>
      </c>
      <c r="N34" s="56">
        <v>20</v>
      </c>
      <c r="O34" s="56">
        <v>11</v>
      </c>
      <c r="P34" s="56">
        <v>17</v>
      </c>
      <c r="Q34" s="56">
        <v>0</v>
      </c>
      <c r="R34" s="56">
        <v>0</v>
      </c>
      <c r="S34" s="56">
        <v>20</v>
      </c>
      <c r="T34" s="42"/>
      <c r="U34" s="56">
        <v>53</v>
      </c>
      <c r="V34" s="56">
        <v>74</v>
      </c>
      <c r="W34" s="56">
        <v>0</v>
      </c>
      <c r="X34" s="56">
        <v>55</v>
      </c>
      <c r="Y34" s="56">
        <v>60</v>
      </c>
      <c r="Z34" s="56">
        <v>66</v>
      </c>
      <c r="AA34" s="56">
        <v>50</v>
      </c>
      <c r="AB34" s="56">
        <v>62</v>
      </c>
      <c r="AC34" s="56">
        <v>54</v>
      </c>
      <c r="AD34" s="56">
        <v>53</v>
      </c>
      <c r="AE34" s="56">
        <v>0</v>
      </c>
      <c r="AF34" s="56">
        <v>0</v>
      </c>
      <c r="AG34" s="56">
        <v>78</v>
      </c>
      <c r="AI34" s="38">
        <f t="shared" si="0"/>
        <v>68</v>
      </c>
      <c r="AJ34" s="38">
        <f t="shared" si="0"/>
        <v>93</v>
      </c>
      <c r="AK34" s="38">
        <f t="shared" si="1"/>
        <v>80.5</v>
      </c>
      <c r="AL34" s="38">
        <f t="shared" si="2"/>
        <v>0</v>
      </c>
      <c r="AM34" s="38">
        <f t="shared" si="2"/>
        <v>67</v>
      </c>
      <c r="AN34" s="38">
        <f t="shared" si="2"/>
        <v>72</v>
      </c>
      <c r="AO34" s="38">
        <f t="shared" si="2"/>
        <v>78</v>
      </c>
      <c r="AP34" s="38">
        <f t="shared" si="3"/>
        <v>75</v>
      </c>
      <c r="AQ34" s="38">
        <f t="shared" si="4"/>
        <v>70</v>
      </c>
      <c r="AR34" s="38">
        <f t="shared" si="4"/>
        <v>82</v>
      </c>
      <c r="AS34" s="38">
        <f t="shared" si="4"/>
        <v>65</v>
      </c>
      <c r="AT34" s="38">
        <f t="shared" si="4"/>
        <v>70</v>
      </c>
      <c r="AU34" s="38">
        <f t="shared" si="5"/>
        <v>72.333333333333329</v>
      </c>
      <c r="AV34" s="38">
        <f t="shared" si="6"/>
        <v>0</v>
      </c>
      <c r="AW34" s="38">
        <f t="shared" si="6"/>
        <v>0</v>
      </c>
      <c r="AX34" s="38">
        <f t="shared" si="6"/>
        <v>98</v>
      </c>
      <c r="AY34" s="192"/>
      <c r="AZ34" s="64">
        <f t="shared" si="7"/>
        <v>462.83333333333331</v>
      </c>
      <c r="BA34" s="172">
        <f t="shared" si="8"/>
        <v>77.138888888888886</v>
      </c>
      <c r="BB34" s="56" t="s">
        <v>42</v>
      </c>
      <c r="BC34" s="56" t="s">
        <v>40</v>
      </c>
      <c r="BD34" s="56" t="s">
        <v>42</v>
      </c>
      <c r="BE34" s="56" t="s">
        <v>42</v>
      </c>
      <c r="BF34" s="56" t="s">
        <v>42</v>
      </c>
      <c r="BG34" s="56" t="s">
        <v>42</v>
      </c>
      <c r="BH34" s="56" t="s">
        <v>42</v>
      </c>
      <c r="BI34" s="56" t="s">
        <v>94</v>
      </c>
      <c r="BJ34" s="56" t="s">
        <v>125</v>
      </c>
    </row>
    <row r="35" spans="1:62" x14ac:dyDescent="0.35">
      <c r="A35" s="62">
        <v>33</v>
      </c>
      <c r="B35" s="63" t="s">
        <v>126</v>
      </c>
      <c r="C35" s="55" t="s">
        <v>259</v>
      </c>
      <c r="D35" s="55" t="s">
        <v>275</v>
      </c>
      <c r="E35" s="55" t="s">
        <v>276</v>
      </c>
      <c r="F35" s="10" t="s">
        <v>39</v>
      </c>
      <c r="G35" s="56">
        <v>15</v>
      </c>
      <c r="H35" s="56">
        <v>14</v>
      </c>
      <c r="I35" s="56">
        <v>0</v>
      </c>
      <c r="J35" s="56">
        <v>16</v>
      </c>
      <c r="K35" s="56">
        <v>14</v>
      </c>
      <c r="L35" s="56">
        <v>7</v>
      </c>
      <c r="M35" s="56">
        <v>17</v>
      </c>
      <c r="N35" s="56">
        <v>0</v>
      </c>
      <c r="O35" s="56">
        <v>0</v>
      </c>
      <c r="P35" s="56">
        <v>0</v>
      </c>
      <c r="Q35" s="56">
        <v>12</v>
      </c>
      <c r="R35" s="56">
        <v>6</v>
      </c>
      <c r="S35" s="56">
        <v>0</v>
      </c>
      <c r="T35" s="193"/>
      <c r="U35" s="56">
        <v>35</v>
      </c>
      <c r="V35" s="56">
        <v>67</v>
      </c>
      <c r="W35" s="56">
        <v>0</v>
      </c>
      <c r="X35" s="56">
        <v>68</v>
      </c>
      <c r="Y35" s="56">
        <v>55</v>
      </c>
      <c r="Z35" s="56">
        <v>40</v>
      </c>
      <c r="AA35" s="56">
        <v>12</v>
      </c>
      <c r="AB35" s="56">
        <v>0</v>
      </c>
      <c r="AC35" s="56">
        <v>0</v>
      </c>
      <c r="AD35" s="56">
        <v>0</v>
      </c>
      <c r="AE35" s="56">
        <v>45</v>
      </c>
      <c r="AF35" s="56">
        <v>39</v>
      </c>
      <c r="AG35" s="56">
        <v>0</v>
      </c>
      <c r="AI35" s="38">
        <f t="shared" si="0"/>
        <v>50</v>
      </c>
      <c r="AJ35" s="38">
        <f t="shared" si="0"/>
        <v>81</v>
      </c>
      <c r="AK35" s="38">
        <f t="shared" si="1"/>
        <v>65.5</v>
      </c>
      <c r="AL35" s="38">
        <f t="shared" si="2"/>
        <v>0</v>
      </c>
      <c r="AM35" s="38">
        <f t="shared" si="2"/>
        <v>84</v>
      </c>
      <c r="AN35" s="38">
        <f t="shared" si="2"/>
        <v>69</v>
      </c>
      <c r="AO35" s="38">
        <f t="shared" si="2"/>
        <v>47</v>
      </c>
      <c r="AP35" s="38">
        <f t="shared" si="3"/>
        <v>58</v>
      </c>
      <c r="AQ35" s="38">
        <f t="shared" si="4"/>
        <v>29</v>
      </c>
      <c r="AR35" s="38">
        <f t="shared" si="4"/>
        <v>0</v>
      </c>
      <c r="AS35" s="38">
        <f t="shared" si="4"/>
        <v>0</v>
      </c>
      <c r="AT35" s="38">
        <f t="shared" si="4"/>
        <v>0</v>
      </c>
      <c r="AU35" s="38">
        <f t="shared" si="5"/>
        <v>0</v>
      </c>
      <c r="AV35" s="38">
        <f t="shared" si="6"/>
        <v>57</v>
      </c>
      <c r="AW35" s="38">
        <f t="shared" si="6"/>
        <v>45</v>
      </c>
      <c r="AX35" s="38">
        <f t="shared" si="6"/>
        <v>0</v>
      </c>
      <c r="AY35" s="192"/>
      <c r="AZ35" s="64">
        <f t="shared" si="7"/>
        <v>338.5</v>
      </c>
      <c r="BA35" s="172">
        <f t="shared" si="8"/>
        <v>56.416666666666671</v>
      </c>
      <c r="BB35" s="56" t="s">
        <v>40</v>
      </c>
      <c r="BC35" s="56" t="s">
        <v>42</v>
      </c>
      <c r="BD35" s="56" t="s">
        <v>42</v>
      </c>
      <c r="BE35" s="56" t="s">
        <v>40</v>
      </c>
      <c r="BF35" s="56" t="s">
        <v>42</v>
      </c>
      <c r="BG35" s="56" t="s">
        <v>42</v>
      </c>
      <c r="BH35" s="56" t="s">
        <v>40</v>
      </c>
      <c r="BI35" s="56" t="s">
        <v>94</v>
      </c>
      <c r="BJ35" s="56" t="s">
        <v>127</v>
      </c>
    </row>
    <row r="36" spans="1:62" x14ac:dyDescent="0.35">
      <c r="A36" s="62">
        <v>34</v>
      </c>
      <c r="B36" s="63" t="s">
        <v>128</v>
      </c>
      <c r="C36" s="55" t="s">
        <v>224</v>
      </c>
      <c r="D36" s="55" t="s">
        <v>275</v>
      </c>
      <c r="E36" s="55" t="s">
        <v>277</v>
      </c>
      <c r="F36" s="10" t="s">
        <v>39</v>
      </c>
      <c r="G36" s="56">
        <v>16</v>
      </c>
      <c r="H36" s="56">
        <v>19</v>
      </c>
      <c r="I36" s="56">
        <v>0</v>
      </c>
      <c r="J36" s="56">
        <v>18</v>
      </c>
      <c r="K36" s="56">
        <v>15</v>
      </c>
      <c r="L36" s="56">
        <v>13</v>
      </c>
      <c r="M36" s="56">
        <v>20</v>
      </c>
      <c r="N36" s="56">
        <v>20</v>
      </c>
      <c r="O36" s="56">
        <v>16</v>
      </c>
      <c r="P36" s="56">
        <v>17</v>
      </c>
      <c r="Q36" s="56">
        <v>0</v>
      </c>
      <c r="R36" s="56">
        <v>0</v>
      </c>
      <c r="S36" s="56">
        <v>19</v>
      </c>
      <c r="T36" s="194"/>
      <c r="U36" s="56">
        <v>49</v>
      </c>
      <c r="V36" s="56">
        <v>71</v>
      </c>
      <c r="W36" s="56">
        <v>0</v>
      </c>
      <c r="X36" s="56">
        <v>65</v>
      </c>
      <c r="Y36" s="56">
        <v>60</v>
      </c>
      <c r="Z36" s="56">
        <v>71</v>
      </c>
      <c r="AA36" s="56">
        <v>54</v>
      </c>
      <c r="AB36" s="56">
        <v>61</v>
      </c>
      <c r="AC36" s="56">
        <v>49</v>
      </c>
      <c r="AD36" s="56">
        <v>55</v>
      </c>
      <c r="AE36" s="56">
        <v>0</v>
      </c>
      <c r="AF36" s="56">
        <v>0</v>
      </c>
      <c r="AG36" s="56">
        <v>73</v>
      </c>
      <c r="AI36" s="38">
        <f t="shared" si="0"/>
        <v>65</v>
      </c>
      <c r="AJ36" s="38">
        <f t="shared" si="0"/>
        <v>90</v>
      </c>
      <c r="AK36" s="38">
        <f t="shared" si="1"/>
        <v>77.5</v>
      </c>
      <c r="AL36" s="38">
        <f t="shared" si="2"/>
        <v>0</v>
      </c>
      <c r="AM36" s="38">
        <f t="shared" si="2"/>
        <v>83</v>
      </c>
      <c r="AN36" s="38">
        <f t="shared" si="2"/>
        <v>75</v>
      </c>
      <c r="AO36" s="38">
        <f t="shared" si="2"/>
        <v>84</v>
      </c>
      <c r="AP36" s="38">
        <f t="shared" si="3"/>
        <v>79.5</v>
      </c>
      <c r="AQ36" s="38">
        <f t="shared" si="4"/>
        <v>74</v>
      </c>
      <c r="AR36" s="38">
        <f t="shared" si="4"/>
        <v>81</v>
      </c>
      <c r="AS36" s="38">
        <f t="shared" si="4"/>
        <v>65</v>
      </c>
      <c r="AT36" s="38">
        <f t="shared" si="4"/>
        <v>72</v>
      </c>
      <c r="AU36" s="38">
        <f t="shared" si="5"/>
        <v>72.666666666666671</v>
      </c>
      <c r="AV36" s="38">
        <f t="shared" si="6"/>
        <v>0</v>
      </c>
      <c r="AW36" s="38">
        <f t="shared" si="6"/>
        <v>0</v>
      </c>
      <c r="AX36" s="38">
        <f t="shared" si="6"/>
        <v>92</v>
      </c>
      <c r="AY36" s="192"/>
      <c r="AZ36" s="64">
        <f t="shared" si="7"/>
        <v>478.66666666666669</v>
      </c>
      <c r="BA36" s="172">
        <f t="shared" si="8"/>
        <v>79.777777777777786</v>
      </c>
      <c r="BB36" s="56" t="s">
        <v>42</v>
      </c>
      <c r="BC36" s="56" t="s">
        <v>42</v>
      </c>
      <c r="BD36" s="56" t="s">
        <v>40</v>
      </c>
      <c r="BE36" s="56" t="s">
        <v>40</v>
      </c>
      <c r="BF36" s="56" t="s">
        <v>40</v>
      </c>
      <c r="BG36" s="56" t="s">
        <v>42</v>
      </c>
      <c r="BH36" s="56" t="s">
        <v>40</v>
      </c>
      <c r="BI36" s="56" t="s">
        <v>58</v>
      </c>
      <c r="BJ36" s="56" t="s">
        <v>129</v>
      </c>
    </row>
    <row r="37" spans="1:62" x14ac:dyDescent="0.35">
      <c r="A37" s="175">
        <v>35</v>
      </c>
      <c r="B37" s="63" t="s">
        <v>130</v>
      </c>
      <c r="C37" s="55" t="s">
        <v>224</v>
      </c>
      <c r="D37" s="55" t="s">
        <v>275</v>
      </c>
      <c r="E37" s="55" t="s">
        <v>277</v>
      </c>
      <c r="F37" s="10" t="s">
        <v>39</v>
      </c>
      <c r="G37" s="56">
        <v>10</v>
      </c>
      <c r="H37" s="56">
        <v>13</v>
      </c>
      <c r="I37" s="56">
        <v>0</v>
      </c>
      <c r="J37" s="56">
        <v>13</v>
      </c>
      <c r="K37" s="56">
        <v>10</v>
      </c>
      <c r="L37" s="56">
        <v>15</v>
      </c>
      <c r="M37" s="56">
        <v>15</v>
      </c>
      <c r="N37" s="56">
        <v>17</v>
      </c>
      <c r="O37" s="56">
        <v>8</v>
      </c>
      <c r="P37" s="56">
        <v>10</v>
      </c>
      <c r="Q37" s="56">
        <v>0</v>
      </c>
      <c r="R37" s="56">
        <v>0</v>
      </c>
      <c r="S37" s="56">
        <v>6</v>
      </c>
      <c r="T37" s="194"/>
      <c r="U37" s="56">
        <v>40</v>
      </c>
      <c r="V37" s="56">
        <v>54</v>
      </c>
      <c r="W37" s="56">
        <v>0</v>
      </c>
      <c r="X37" s="56">
        <v>60</v>
      </c>
      <c r="Y37" s="56">
        <v>26</v>
      </c>
      <c r="Z37" s="56">
        <v>42</v>
      </c>
      <c r="AA37" s="56">
        <v>38</v>
      </c>
      <c r="AB37" s="56">
        <v>21</v>
      </c>
      <c r="AC37" s="56">
        <v>37</v>
      </c>
      <c r="AD37" s="56">
        <v>21</v>
      </c>
      <c r="AE37" s="56">
        <v>0</v>
      </c>
      <c r="AF37" s="56">
        <v>0</v>
      </c>
      <c r="AG37" s="56">
        <v>56</v>
      </c>
      <c r="AI37" s="38">
        <f t="shared" si="0"/>
        <v>50</v>
      </c>
      <c r="AJ37" s="38">
        <f t="shared" si="0"/>
        <v>67</v>
      </c>
      <c r="AK37" s="38">
        <f t="shared" si="1"/>
        <v>58.5</v>
      </c>
      <c r="AL37" s="38">
        <f t="shared" si="2"/>
        <v>0</v>
      </c>
      <c r="AM37" s="38">
        <f t="shared" si="2"/>
        <v>73</v>
      </c>
      <c r="AN37" s="38">
        <f t="shared" si="2"/>
        <v>36</v>
      </c>
      <c r="AO37" s="38">
        <f t="shared" si="2"/>
        <v>57</v>
      </c>
      <c r="AP37" s="38">
        <f t="shared" si="3"/>
        <v>46.5</v>
      </c>
      <c r="AQ37" s="38">
        <f t="shared" si="4"/>
        <v>53</v>
      </c>
      <c r="AR37" s="38">
        <f t="shared" si="4"/>
        <v>38</v>
      </c>
      <c r="AS37" s="38">
        <f t="shared" si="4"/>
        <v>45</v>
      </c>
      <c r="AT37" s="38">
        <f t="shared" si="4"/>
        <v>31</v>
      </c>
      <c r="AU37" s="38">
        <f t="shared" si="5"/>
        <v>38</v>
      </c>
      <c r="AV37" s="38">
        <f t="shared" si="6"/>
        <v>0</v>
      </c>
      <c r="AW37" s="38">
        <f t="shared" si="6"/>
        <v>0</v>
      </c>
      <c r="AX37" s="38">
        <f t="shared" si="6"/>
        <v>62</v>
      </c>
      <c r="AY37" s="192"/>
      <c r="AZ37" s="64">
        <f t="shared" si="7"/>
        <v>331</v>
      </c>
      <c r="BA37" s="172">
        <f t="shared" si="8"/>
        <v>55.166666666666664</v>
      </c>
      <c r="BB37" s="56" t="s">
        <v>40</v>
      </c>
      <c r="BC37" s="56" t="s">
        <v>40</v>
      </c>
      <c r="BD37" s="56" t="s">
        <v>41</v>
      </c>
      <c r="BE37" s="56" t="s">
        <v>41</v>
      </c>
      <c r="BF37" s="56" t="s">
        <v>41</v>
      </c>
      <c r="BG37" s="56" t="s">
        <v>40</v>
      </c>
      <c r="BH37" s="56" t="s">
        <v>41</v>
      </c>
      <c r="BI37" s="56" t="s">
        <v>106</v>
      </c>
      <c r="BJ37" s="56" t="s">
        <v>131</v>
      </c>
    </row>
    <row r="38" spans="1:62" x14ac:dyDescent="0.35">
      <c r="A38" s="175">
        <v>36</v>
      </c>
      <c r="B38" s="63" t="s">
        <v>132</v>
      </c>
      <c r="C38" s="55" t="s">
        <v>224</v>
      </c>
      <c r="D38" s="56" t="s">
        <v>274</v>
      </c>
      <c r="E38" s="55" t="s">
        <v>277</v>
      </c>
      <c r="F38" s="10" t="s">
        <v>39</v>
      </c>
      <c r="G38" s="56">
        <v>12</v>
      </c>
      <c r="H38" s="56">
        <v>14</v>
      </c>
      <c r="I38" s="56">
        <v>16</v>
      </c>
      <c r="J38" s="56">
        <v>0</v>
      </c>
      <c r="K38" s="56">
        <v>14</v>
      </c>
      <c r="L38" s="56">
        <v>11</v>
      </c>
      <c r="M38" s="56">
        <v>17</v>
      </c>
      <c r="N38" s="56">
        <v>17</v>
      </c>
      <c r="O38" s="56">
        <v>10</v>
      </c>
      <c r="P38" s="56">
        <v>15</v>
      </c>
      <c r="Q38" s="56">
        <v>0</v>
      </c>
      <c r="R38" s="56">
        <v>0</v>
      </c>
      <c r="S38" s="56">
        <v>10</v>
      </c>
      <c r="T38" s="194"/>
      <c r="U38" s="56">
        <v>39</v>
      </c>
      <c r="V38" s="56">
        <v>43</v>
      </c>
      <c r="W38" s="56">
        <v>46</v>
      </c>
      <c r="X38" s="56">
        <v>0</v>
      </c>
      <c r="Y38" s="56">
        <v>37</v>
      </c>
      <c r="Z38" s="56">
        <v>55</v>
      </c>
      <c r="AA38" s="56">
        <v>33</v>
      </c>
      <c r="AB38" s="56">
        <v>24</v>
      </c>
      <c r="AC38" s="56">
        <v>34</v>
      </c>
      <c r="AD38" s="56">
        <v>42</v>
      </c>
      <c r="AE38" s="56">
        <v>0</v>
      </c>
      <c r="AF38" s="56">
        <v>0</v>
      </c>
      <c r="AG38" s="56">
        <v>34</v>
      </c>
      <c r="AI38" s="38">
        <f t="shared" si="0"/>
        <v>51</v>
      </c>
      <c r="AJ38" s="38">
        <f t="shared" si="0"/>
        <v>57</v>
      </c>
      <c r="AK38" s="38">
        <f t="shared" si="1"/>
        <v>54</v>
      </c>
      <c r="AL38" s="38">
        <f t="shared" si="2"/>
        <v>62</v>
      </c>
      <c r="AM38" s="38">
        <f t="shared" si="2"/>
        <v>0</v>
      </c>
      <c r="AN38" s="38">
        <f t="shared" si="2"/>
        <v>51</v>
      </c>
      <c r="AO38" s="38">
        <f t="shared" si="2"/>
        <v>66</v>
      </c>
      <c r="AP38" s="38">
        <f t="shared" si="3"/>
        <v>58.5</v>
      </c>
      <c r="AQ38" s="38">
        <f t="shared" si="4"/>
        <v>50</v>
      </c>
      <c r="AR38" s="38">
        <f t="shared" si="4"/>
        <v>41</v>
      </c>
      <c r="AS38" s="38">
        <f t="shared" si="4"/>
        <v>44</v>
      </c>
      <c r="AT38" s="38">
        <f t="shared" si="4"/>
        <v>57</v>
      </c>
      <c r="AU38" s="38">
        <f t="shared" si="5"/>
        <v>47.333333333333336</v>
      </c>
      <c r="AV38" s="38">
        <f t="shared" si="6"/>
        <v>0</v>
      </c>
      <c r="AW38" s="38">
        <f t="shared" si="6"/>
        <v>0</v>
      </c>
      <c r="AX38" s="38">
        <f t="shared" si="6"/>
        <v>44</v>
      </c>
      <c r="AY38" s="192"/>
      <c r="AZ38" s="64">
        <f t="shared" si="7"/>
        <v>315.83333333333331</v>
      </c>
      <c r="BA38" s="172">
        <f t="shared" si="8"/>
        <v>52.638888888888893</v>
      </c>
      <c r="BB38" s="56" t="s">
        <v>40</v>
      </c>
      <c r="BC38" s="56" t="s">
        <v>40</v>
      </c>
      <c r="BD38" s="56" t="s">
        <v>41</v>
      </c>
      <c r="BE38" s="56" t="s">
        <v>41</v>
      </c>
      <c r="BF38" s="56" t="s">
        <v>41</v>
      </c>
      <c r="BG38" s="56" t="s">
        <v>40</v>
      </c>
      <c r="BH38" s="56" t="s">
        <v>41</v>
      </c>
      <c r="BI38" s="56" t="s">
        <v>49</v>
      </c>
      <c r="BJ38" s="56" t="s">
        <v>133</v>
      </c>
    </row>
    <row r="39" spans="1:62" x14ac:dyDescent="0.35">
      <c r="A39" s="175">
        <v>37</v>
      </c>
      <c r="B39" s="63" t="s">
        <v>134</v>
      </c>
      <c r="C39" s="55" t="s">
        <v>259</v>
      </c>
      <c r="D39" s="56" t="s">
        <v>274</v>
      </c>
      <c r="E39" s="55" t="s">
        <v>276</v>
      </c>
      <c r="F39" s="10" t="s">
        <v>39</v>
      </c>
      <c r="G39" s="56">
        <v>12</v>
      </c>
      <c r="H39" s="56">
        <v>11</v>
      </c>
      <c r="I39" s="56">
        <v>15</v>
      </c>
      <c r="J39" s="56">
        <v>0</v>
      </c>
      <c r="K39" s="56">
        <v>6</v>
      </c>
      <c r="L39" s="56">
        <v>8</v>
      </c>
      <c r="M39" s="56">
        <v>13</v>
      </c>
      <c r="N39" s="56">
        <v>0</v>
      </c>
      <c r="O39" s="56">
        <v>0</v>
      </c>
      <c r="P39" s="56">
        <v>0</v>
      </c>
      <c r="Q39" s="56">
        <v>14</v>
      </c>
      <c r="R39" s="56">
        <v>8</v>
      </c>
      <c r="S39" s="56">
        <v>0</v>
      </c>
      <c r="T39" s="194"/>
      <c r="U39" s="56">
        <v>30</v>
      </c>
      <c r="V39" s="56">
        <v>43</v>
      </c>
      <c r="W39" s="56">
        <v>45</v>
      </c>
      <c r="X39" s="56">
        <v>0</v>
      </c>
      <c r="Y39" s="56">
        <v>37</v>
      </c>
      <c r="Z39" s="56">
        <v>36</v>
      </c>
      <c r="AA39" s="56">
        <v>16</v>
      </c>
      <c r="AB39" s="56">
        <v>0</v>
      </c>
      <c r="AC39" s="56">
        <v>0</v>
      </c>
      <c r="AD39" s="56">
        <v>0</v>
      </c>
      <c r="AE39" s="56">
        <v>44</v>
      </c>
      <c r="AF39" s="56">
        <v>18</v>
      </c>
      <c r="AG39" s="56">
        <v>0</v>
      </c>
      <c r="AI39" s="38">
        <f t="shared" si="0"/>
        <v>42</v>
      </c>
      <c r="AJ39" s="38">
        <f t="shared" si="0"/>
        <v>54</v>
      </c>
      <c r="AK39" s="38">
        <f t="shared" si="1"/>
        <v>48</v>
      </c>
      <c r="AL39" s="38">
        <f t="shared" si="2"/>
        <v>60</v>
      </c>
      <c r="AM39" s="38">
        <f t="shared" si="2"/>
        <v>0</v>
      </c>
      <c r="AN39" s="38">
        <f t="shared" si="2"/>
        <v>43</v>
      </c>
      <c r="AO39" s="38">
        <f t="shared" si="2"/>
        <v>44</v>
      </c>
      <c r="AP39" s="38">
        <f t="shared" si="3"/>
        <v>43.5</v>
      </c>
      <c r="AQ39" s="38">
        <f t="shared" si="4"/>
        <v>29</v>
      </c>
      <c r="AR39" s="38">
        <f t="shared" si="4"/>
        <v>0</v>
      </c>
      <c r="AS39" s="38">
        <f t="shared" si="4"/>
        <v>0</v>
      </c>
      <c r="AT39" s="38">
        <f t="shared" si="4"/>
        <v>0</v>
      </c>
      <c r="AU39" s="38">
        <f t="shared" si="5"/>
        <v>0</v>
      </c>
      <c r="AV39" s="38">
        <f t="shared" si="6"/>
        <v>58</v>
      </c>
      <c r="AW39" s="38">
        <f t="shared" si="6"/>
        <v>26</v>
      </c>
      <c r="AX39" s="38">
        <f t="shared" si="6"/>
        <v>0</v>
      </c>
      <c r="AY39" s="192"/>
      <c r="AZ39" s="64">
        <f t="shared" si="7"/>
        <v>264.5</v>
      </c>
      <c r="BA39" s="172">
        <f t="shared" si="8"/>
        <v>44.083333333333336</v>
      </c>
      <c r="BB39" s="56" t="s">
        <v>40</v>
      </c>
      <c r="BC39" s="56" t="s">
        <v>40</v>
      </c>
      <c r="BD39" s="56" t="s">
        <v>42</v>
      </c>
      <c r="BE39" s="56" t="s">
        <v>40</v>
      </c>
      <c r="BF39" s="56" t="s">
        <v>40</v>
      </c>
      <c r="BG39" s="56" t="s">
        <v>40</v>
      </c>
      <c r="BH39" s="56" t="s">
        <v>41</v>
      </c>
      <c r="BI39" s="56" t="s">
        <v>135</v>
      </c>
      <c r="BJ39" s="56" t="s">
        <v>136</v>
      </c>
    </row>
    <row r="40" spans="1:62" x14ac:dyDescent="0.35">
      <c r="A40" s="175">
        <v>38</v>
      </c>
      <c r="B40" s="63" t="s">
        <v>137</v>
      </c>
      <c r="C40" s="55" t="s">
        <v>224</v>
      </c>
      <c r="D40" s="55" t="s">
        <v>275</v>
      </c>
      <c r="E40" s="55" t="s">
        <v>277</v>
      </c>
      <c r="F40" s="10" t="s">
        <v>39</v>
      </c>
      <c r="G40" s="56">
        <v>15</v>
      </c>
      <c r="H40" s="56">
        <v>15</v>
      </c>
      <c r="I40" s="56">
        <v>0</v>
      </c>
      <c r="J40" s="56">
        <v>14</v>
      </c>
      <c r="K40" s="56">
        <v>10</v>
      </c>
      <c r="L40" s="56">
        <v>11</v>
      </c>
      <c r="M40" s="56">
        <v>16</v>
      </c>
      <c r="N40" s="56">
        <v>19</v>
      </c>
      <c r="O40" s="56">
        <v>11</v>
      </c>
      <c r="P40" s="56">
        <v>14</v>
      </c>
      <c r="Q40" s="56">
        <v>0</v>
      </c>
      <c r="R40" s="56">
        <v>0</v>
      </c>
      <c r="S40" s="56">
        <v>12</v>
      </c>
      <c r="T40" s="195"/>
      <c r="U40" s="56">
        <v>39</v>
      </c>
      <c r="V40" s="56">
        <v>51</v>
      </c>
      <c r="W40" s="56">
        <v>0</v>
      </c>
      <c r="X40" s="56">
        <v>58</v>
      </c>
      <c r="Y40" s="56">
        <v>28</v>
      </c>
      <c r="Z40" s="56">
        <v>46</v>
      </c>
      <c r="AA40" s="56">
        <v>41</v>
      </c>
      <c r="AB40" s="56">
        <v>14</v>
      </c>
      <c r="AC40" s="56">
        <v>19</v>
      </c>
      <c r="AD40" s="56">
        <v>22</v>
      </c>
      <c r="AE40" s="56">
        <v>0</v>
      </c>
      <c r="AF40" s="56">
        <v>0</v>
      </c>
      <c r="AG40" s="56">
        <v>41</v>
      </c>
      <c r="AI40" s="38">
        <f t="shared" si="0"/>
        <v>54</v>
      </c>
      <c r="AJ40" s="38">
        <f t="shared" si="0"/>
        <v>66</v>
      </c>
      <c r="AK40" s="38">
        <f t="shared" si="1"/>
        <v>60</v>
      </c>
      <c r="AL40" s="38">
        <f t="shared" si="2"/>
        <v>0</v>
      </c>
      <c r="AM40" s="38">
        <f t="shared" si="2"/>
        <v>72</v>
      </c>
      <c r="AN40" s="38">
        <f t="shared" si="2"/>
        <v>38</v>
      </c>
      <c r="AO40" s="38">
        <f t="shared" si="2"/>
        <v>57</v>
      </c>
      <c r="AP40" s="38">
        <f t="shared" si="3"/>
        <v>47.5</v>
      </c>
      <c r="AQ40" s="38">
        <f t="shared" si="4"/>
        <v>57</v>
      </c>
      <c r="AR40" s="38">
        <f t="shared" si="4"/>
        <v>33</v>
      </c>
      <c r="AS40" s="38">
        <f t="shared" si="4"/>
        <v>30</v>
      </c>
      <c r="AT40" s="38">
        <f t="shared" si="4"/>
        <v>36</v>
      </c>
      <c r="AU40" s="38">
        <f t="shared" si="5"/>
        <v>33</v>
      </c>
      <c r="AV40" s="38">
        <f t="shared" si="6"/>
        <v>0</v>
      </c>
      <c r="AW40" s="38">
        <f t="shared" si="6"/>
        <v>0</v>
      </c>
      <c r="AX40" s="38">
        <f t="shared" si="6"/>
        <v>53</v>
      </c>
      <c r="AY40" s="192"/>
      <c r="AZ40" s="64">
        <f t="shared" si="7"/>
        <v>322.5</v>
      </c>
      <c r="BA40" s="172">
        <f t="shared" si="8"/>
        <v>53.75</v>
      </c>
      <c r="BB40" s="56" t="s">
        <v>40</v>
      </c>
      <c r="BC40" s="56" t="s">
        <v>40</v>
      </c>
      <c r="BD40" s="56" t="s">
        <v>40</v>
      </c>
      <c r="BE40" s="56" t="s">
        <v>40</v>
      </c>
      <c r="BF40" s="56" t="s">
        <v>40</v>
      </c>
      <c r="BG40" s="56" t="s">
        <v>40</v>
      </c>
      <c r="BH40" s="56" t="s">
        <v>41</v>
      </c>
      <c r="BI40" s="56" t="s">
        <v>138</v>
      </c>
      <c r="BJ40" s="56" t="s">
        <v>139</v>
      </c>
    </row>
    <row r="41" spans="1:62" x14ac:dyDescent="0.35">
      <c r="A41" s="175"/>
      <c r="B41" s="36"/>
      <c r="C41" s="36"/>
      <c r="D41" s="36"/>
      <c r="E41" s="36"/>
      <c r="AY41" s="192"/>
      <c r="BB41" s="175"/>
      <c r="BC41" s="175"/>
      <c r="BD41" s="175"/>
      <c r="BE41" s="175"/>
      <c r="BF41" s="175"/>
    </row>
    <row r="42" spans="1:62" x14ac:dyDescent="0.35">
      <c r="A42" s="175"/>
      <c r="B42" s="2" t="s">
        <v>140</v>
      </c>
      <c r="C42" s="2"/>
      <c r="D42" s="2"/>
      <c r="E42" s="2"/>
      <c r="F42" s="66">
        <v>0</v>
      </c>
      <c r="G42" s="129">
        <v>0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M42" s="129">
        <v>0</v>
      </c>
      <c r="N42" s="129">
        <v>0</v>
      </c>
      <c r="O42" s="129">
        <v>0</v>
      </c>
      <c r="P42" s="129">
        <v>0</v>
      </c>
      <c r="Q42" s="129">
        <v>0</v>
      </c>
      <c r="R42" s="129">
        <v>0</v>
      </c>
      <c r="S42" s="129">
        <v>0</v>
      </c>
      <c r="T42" s="129">
        <v>0</v>
      </c>
      <c r="U42" s="129">
        <v>0</v>
      </c>
      <c r="V42" s="129">
        <v>0</v>
      </c>
      <c r="W42" s="129">
        <v>0</v>
      </c>
      <c r="X42" s="129">
        <v>0</v>
      </c>
      <c r="Y42" s="129">
        <v>0</v>
      </c>
      <c r="Z42" s="129">
        <v>0</v>
      </c>
      <c r="AA42" s="129">
        <v>0</v>
      </c>
      <c r="AB42" s="129">
        <v>0</v>
      </c>
      <c r="AC42" s="129">
        <v>0</v>
      </c>
      <c r="AD42" s="129">
        <v>0</v>
      </c>
      <c r="AE42" s="129">
        <v>0</v>
      </c>
      <c r="AF42" s="129">
        <v>0</v>
      </c>
      <c r="AG42" s="129">
        <v>0</v>
      </c>
      <c r="AH42" s="67"/>
      <c r="AI42" s="64">
        <f t="shared" ref="AI42:AX42" si="9">SUM(AI3:AI40)</f>
        <v>2146</v>
      </c>
      <c r="AJ42" s="64">
        <f t="shared" si="9"/>
        <v>2857</v>
      </c>
      <c r="AK42" s="64">
        <f t="shared" si="9"/>
        <v>2501.5</v>
      </c>
      <c r="AL42" s="64">
        <f t="shared" si="9"/>
        <v>492</v>
      </c>
      <c r="AM42" s="64">
        <f t="shared" si="9"/>
        <v>2225</v>
      </c>
      <c r="AN42" s="64">
        <f t="shared" si="9"/>
        <v>2089</v>
      </c>
      <c r="AO42" s="64">
        <f t="shared" si="9"/>
        <v>2383</v>
      </c>
      <c r="AP42" s="64">
        <f t="shared" si="9"/>
        <v>2236</v>
      </c>
      <c r="AQ42" s="64">
        <f t="shared" si="9"/>
        <v>2189</v>
      </c>
      <c r="AR42" s="64">
        <f t="shared" si="9"/>
        <v>1641</v>
      </c>
      <c r="AS42" s="64">
        <f t="shared" si="9"/>
        <v>1526</v>
      </c>
      <c r="AT42" s="64">
        <f t="shared" si="9"/>
        <v>1641</v>
      </c>
      <c r="AU42" s="64">
        <f t="shared" si="9"/>
        <v>1602.6666666666667</v>
      </c>
      <c r="AV42" s="64">
        <f t="shared" si="9"/>
        <v>738</v>
      </c>
      <c r="AW42" s="64">
        <f t="shared" si="9"/>
        <v>732</v>
      </c>
      <c r="AX42" s="64">
        <f t="shared" si="9"/>
        <v>1919</v>
      </c>
      <c r="AY42" s="192"/>
      <c r="BB42" s="175"/>
      <c r="BC42" s="175"/>
      <c r="BD42" s="175"/>
      <c r="BE42" s="175"/>
      <c r="BF42" s="175"/>
    </row>
    <row r="43" spans="1:62" x14ac:dyDescent="0.35">
      <c r="A43" s="175"/>
      <c r="B43" s="2" t="s">
        <v>141</v>
      </c>
      <c r="C43" s="2"/>
      <c r="D43" s="2"/>
      <c r="E43" s="2"/>
      <c r="F43" s="66">
        <v>0</v>
      </c>
      <c r="G43" s="129">
        <v>0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M43" s="129">
        <v>0</v>
      </c>
      <c r="N43" s="129">
        <v>0</v>
      </c>
      <c r="O43" s="129">
        <v>0</v>
      </c>
      <c r="P43" s="129">
        <v>0</v>
      </c>
      <c r="Q43" s="129">
        <v>0</v>
      </c>
      <c r="R43" s="129">
        <v>0</v>
      </c>
      <c r="S43" s="129">
        <v>0</v>
      </c>
      <c r="T43" s="129">
        <v>0</v>
      </c>
      <c r="U43" s="129">
        <v>0</v>
      </c>
      <c r="V43" s="129">
        <v>0</v>
      </c>
      <c r="W43" s="129">
        <v>0</v>
      </c>
      <c r="X43" s="129">
        <v>0</v>
      </c>
      <c r="Y43" s="129">
        <v>0</v>
      </c>
      <c r="Z43" s="129">
        <v>0</v>
      </c>
      <c r="AA43" s="129">
        <v>0</v>
      </c>
      <c r="AB43" s="129">
        <v>0</v>
      </c>
      <c r="AC43" s="129">
        <v>0</v>
      </c>
      <c r="AD43" s="129">
        <v>0</v>
      </c>
      <c r="AE43" s="129">
        <v>0</v>
      </c>
      <c r="AF43" s="129">
        <v>0</v>
      </c>
      <c r="AG43" s="129">
        <v>0</v>
      </c>
      <c r="AH43" s="67"/>
      <c r="AI43" s="129">
        <f>AI42/38</f>
        <v>56.473684210526315</v>
      </c>
      <c r="AJ43" s="129">
        <f>AJ42/38</f>
        <v>75.184210526315795</v>
      </c>
      <c r="AK43" s="129">
        <f>AK42/38</f>
        <v>65.828947368421055</v>
      </c>
      <c r="AL43" s="129">
        <f>AL42/F49</f>
        <v>61.5</v>
      </c>
      <c r="AM43" s="129">
        <f>AM42/F50</f>
        <v>74.166666666666671</v>
      </c>
      <c r="AN43" s="129">
        <f>AN42/38</f>
        <v>54.973684210526315</v>
      </c>
      <c r="AO43" s="129">
        <f>AO42/38</f>
        <v>62.710526315789473</v>
      </c>
      <c r="AP43" s="129">
        <f>AP42/38</f>
        <v>58.842105263157897</v>
      </c>
      <c r="AQ43" s="129">
        <f>AQ42/38</f>
        <v>57.60526315789474</v>
      </c>
      <c r="AR43" s="129">
        <f>AR42/F48</f>
        <v>63.115384615384613</v>
      </c>
      <c r="AS43" s="129">
        <f>AS42/F48</f>
        <v>58.692307692307693</v>
      </c>
      <c r="AT43" s="129">
        <f>AT42/F48</f>
        <v>63.115384615384613</v>
      </c>
      <c r="AU43" s="129">
        <f>AU42/F48</f>
        <v>61.641025641025642</v>
      </c>
      <c r="AV43" s="129">
        <f>AV42/F47</f>
        <v>61.5</v>
      </c>
      <c r="AW43" s="129">
        <f>AW42/F51</f>
        <v>56.307692307692307</v>
      </c>
      <c r="AX43" s="129">
        <f>AX42/F52</f>
        <v>76.760000000000005</v>
      </c>
      <c r="AY43" s="192"/>
      <c r="BB43" s="175"/>
      <c r="BC43" s="175"/>
      <c r="BD43" s="175"/>
      <c r="BE43" s="175"/>
      <c r="BF43" s="175"/>
    </row>
    <row r="44" spans="1:62" x14ac:dyDescent="0.35">
      <c r="A44" s="175"/>
      <c r="B44" s="2" t="s">
        <v>142</v>
      </c>
      <c r="C44" s="2"/>
      <c r="D44" s="2"/>
      <c r="E44" s="2"/>
      <c r="F44" s="66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 s="129">
        <v>0</v>
      </c>
      <c r="X44" s="129">
        <v>0</v>
      </c>
      <c r="Y44" s="129">
        <v>0</v>
      </c>
      <c r="Z44" s="129">
        <v>0</v>
      </c>
      <c r="AA44" s="129">
        <v>0</v>
      </c>
      <c r="AB44" s="129">
        <v>0</v>
      </c>
      <c r="AC44" s="129">
        <v>0</v>
      </c>
      <c r="AD44" s="129">
        <v>0</v>
      </c>
      <c r="AE44" s="129">
        <v>0</v>
      </c>
      <c r="AF44" s="129">
        <v>0</v>
      </c>
      <c r="AG44" s="129">
        <v>0</v>
      </c>
      <c r="AH44" s="67"/>
      <c r="AI44" s="64">
        <f t="shared" ref="AI44:AX44" si="10">MAX(AI3:AI40)</f>
        <v>77</v>
      </c>
      <c r="AJ44" s="64">
        <f t="shared" si="10"/>
        <v>98</v>
      </c>
      <c r="AK44" s="64">
        <f t="shared" si="10"/>
        <v>86.5</v>
      </c>
      <c r="AL44" s="64">
        <f t="shared" si="10"/>
        <v>79</v>
      </c>
      <c r="AM44" s="64">
        <f t="shared" si="10"/>
        <v>93</v>
      </c>
      <c r="AN44" s="64">
        <f t="shared" si="10"/>
        <v>97</v>
      </c>
      <c r="AO44" s="64">
        <f t="shared" si="10"/>
        <v>94</v>
      </c>
      <c r="AP44" s="64">
        <f t="shared" si="10"/>
        <v>94.5</v>
      </c>
      <c r="AQ44" s="64">
        <f t="shared" si="10"/>
        <v>90</v>
      </c>
      <c r="AR44" s="64">
        <f t="shared" si="10"/>
        <v>96</v>
      </c>
      <c r="AS44" s="64">
        <f t="shared" si="10"/>
        <v>87</v>
      </c>
      <c r="AT44" s="64">
        <f t="shared" si="10"/>
        <v>89</v>
      </c>
      <c r="AU44" s="64">
        <f t="shared" si="10"/>
        <v>87</v>
      </c>
      <c r="AV44" s="64">
        <f t="shared" si="10"/>
        <v>84</v>
      </c>
      <c r="AW44" s="64">
        <f t="shared" si="10"/>
        <v>83</v>
      </c>
      <c r="AX44" s="64">
        <f t="shared" si="10"/>
        <v>98</v>
      </c>
      <c r="AY44" s="192"/>
      <c r="BB44" s="175"/>
      <c r="BC44" s="175"/>
      <c r="BD44" s="175"/>
      <c r="BE44" s="175"/>
      <c r="BF44" s="175"/>
    </row>
    <row r="45" spans="1:62" x14ac:dyDescent="0.35">
      <c r="A45" s="175"/>
      <c r="AY45" s="192"/>
      <c r="BB45" s="175"/>
      <c r="BC45" s="175"/>
      <c r="BD45" s="175"/>
      <c r="BE45" s="175"/>
      <c r="BF45" s="175"/>
    </row>
    <row r="46" spans="1:62" x14ac:dyDescent="0.35">
      <c r="A46" s="175"/>
      <c r="AY46" s="192"/>
      <c r="BB46" s="175"/>
      <c r="BC46" s="175"/>
      <c r="BD46" s="175"/>
      <c r="BE46" s="175"/>
      <c r="BF46" s="175"/>
    </row>
    <row r="47" spans="1:62" x14ac:dyDescent="0.35">
      <c r="A47" s="175"/>
      <c r="B47" s="129" t="s">
        <v>143</v>
      </c>
      <c r="C47" s="129"/>
      <c r="D47" s="129"/>
      <c r="E47" s="129"/>
      <c r="F47" s="66">
        <f>A40-F48</f>
        <v>12</v>
      </c>
      <c r="AY47" s="192"/>
      <c r="BB47" s="175"/>
      <c r="BC47" s="175"/>
      <c r="BD47" s="175"/>
      <c r="BE47" s="175"/>
      <c r="BF47" s="175"/>
    </row>
    <row r="48" spans="1:62" x14ac:dyDescent="0.35">
      <c r="A48" s="175"/>
      <c r="B48" s="129" t="s">
        <v>144</v>
      </c>
      <c r="C48" s="129"/>
      <c r="D48" s="129"/>
      <c r="E48" s="129"/>
      <c r="F48" s="66">
        <f>COUNTIF(Q3:Q40,0)</f>
        <v>26</v>
      </c>
      <c r="AY48" s="192"/>
      <c r="BB48" s="175"/>
      <c r="BC48" s="175"/>
      <c r="BD48" s="175"/>
      <c r="BE48" s="175"/>
      <c r="BF48" s="175"/>
    </row>
    <row r="49" spans="1:58" x14ac:dyDescent="0.35">
      <c r="A49" s="175"/>
      <c r="B49" s="129" t="s">
        <v>145</v>
      </c>
      <c r="C49" s="129"/>
      <c r="D49" s="129"/>
      <c r="E49" s="129"/>
      <c r="F49" s="66">
        <f>A40-F50</f>
        <v>8</v>
      </c>
      <c r="AY49" s="192"/>
      <c r="BB49" s="175"/>
      <c r="BC49" s="175"/>
      <c r="BD49" s="175"/>
      <c r="BE49" s="175"/>
      <c r="BF49" s="175"/>
    </row>
    <row r="50" spans="1:58" x14ac:dyDescent="0.35">
      <c r="A50" s="175"/>
      <c r="B50" s="129" t="s">
        <v>146</v>
      </c>
      <c r="C50" s="129"/>
      <c r="D50" s="129"/>
      <c r="E50" s="129"/>
      <c r="F50" s="66">
        <f>COUNTIF(I3:I40,0)</f>
        <v>30</v>
      </c>
      <c r="AY50" s="192"/>
      <c r="BB50" s="175"/>
      <c r="BC50" s="175"/>
      <c r="BD50" s="175"/>
      <c r="BE50" s="175"/>
      <c r="BF50" s="175"/>
    </row>
    <row r="51" spans="1:58" x14ac:dyDescent="0.35">
      <c r="A51" s="175"/>
      <c r="B51" s="129" t="s">
        <v>147</v>
      </c>
      <c r="C51" s="129"/>
      <c r="D51" s="129"/>
      <c r="E51" s="129"/>
      <c r="F51" s="66">
        <f>A40-F52</f>
        <v>13</v>
      </c>
      <c r="AY51" s="192"/>
      <c r="BB51" s="175"/>
      <c r="BC51" s="175"/>
      <c r="BD51" s="175"/>
      <c r="BE51" s="175"/>
      <c r="BF51" s="175"/>
    </row>
    <row r="52" spans="1:58" x14ac:dyDescent="0.35">
      <c r="A52" s="175"/>
      <c r="B52" s="129" t="s">
        <v>148</v>
      </c>
      <c r="C52" s="129"/>
      <c r="D52" s="129"/>
      <c r="E52" s="129"/>
      <c r="F52" s="66">
        <f>COUNTIF(R3:R40,0)</f>
        <v>25</v>
      </c>
      <c r="AY52" s="192"/>
      <c r="BB52" s="175"/>
      <c r="BC52" s="175"/>
      <c r="BD52" s="175"/>
      <c r="BE52" s="175"/>
      <c r="BF52" s="175"/>
    </row>
    <row r="53" spans="1:58" x14ac:dyDescent="0.35">
      <c r="A53" s="175"/>
      <c r="AY53" s="192"/>
      <c r="BB53" s="175"/>
      <c r="BC53" s="175"/>
      <c r="BD53" s="175"/>
      <c r="BE53" s="175"/>
      <c r="BF53" s="175"/>
    </row>
    <row r="54" spans="1:58" x14ac:dyDescent="0.35">
      <c r="A54" s="175"/>
      <c r="B54" s="129" t="s">
        <v>149</v>
      </c>
      <c r="C54" s="129"/>
      <c r="D54" s="129"/>
      <c r="E54" s="129"/>
      <c r="F54" s="70">
        <f>MAX(BA3:BA40)</f>
        <v>89.638888888888886</v>
      </c>
      <c r="AY54" s="192"/>
      <c r="BB54" s="175"/>
      <c r="BC54" s="175"/>
      <c r="BD54" s="175"/>
      <c r="BE54" s="175"/>
      <c r="BF54" s="175"/>
    </row>
    <row r="55" spans="1:58" x14ac:dyDescent="0.35">
      <c r="A55" s="175"/>
      <c r="AY55" s="192"/>
      <c r="BB55" s="175"/>
      <c r="BC55" s="175"/>
      <c r="BD55" s="175"/>
      <c r="BE55" s="175"/>
      <c r="BF55" s="175"/>
    </row>
    <row r="56" spans="1:58" x14ac:dyDescent="0.35">
      <c r="A56" s="175"/>
      <c r="AY56" s="192"/>
      <c r="BB56" s="175"/>
      <c r="BC56" s="175"/>
      <c r="BD56" s="175"/>
      <c r="BE56" s="175"/>
      <c r="BF56" s="175"/>
    </row>
    <row r="57" spans="1:58" x14ac:dyDescent="0.35">
      <c r="A57" s="175"/>
      <c r="AY57" s="192"/>
      <c r="BB57" s="175"/>
      <c r="BC57" s="175"/>
      <c r="BD57" s="175"/>
      <c r="BE57" s="175"/>
      <c r="BF57" s="175"/>
    </row>
    <row r="58" spans="1:58" x14ac:dyDescent="0.35">
      <c r="A58" s="175"/>
      <c r="AY58" s="192"/>
      <c r="BB58" s="175"/>
      <c r="BC58" s="175"/>
      <c r="BD58" s="175"/>
      <c r="BE58" s="175"/>
      <c r="BF58" s="175"/>
    </row>
    <row r="59" spans="1:58" x14ac:dyDescent="0.35">
      <c r="A59" s="175"/>
      <c r="AY59" s="192"/>
      <c r="BB59" s="175"/>
      <c r="BC59" s="175"/>
      <c r="BD59" s="175"/>
      <c r="BE59" s="175"/>
      <c r="BF59" s="175"/>
    </row>
    <row r="60" spans="1:58" x14ac:dyDescent="0.35">
      <c r="A60" s="175"/>
      <c r="AY60" s="192"/>
      <c r="BB60" s="175"/>
      <c r="BC60" s="175"/>
      <c r="BD60" s="175"/>
      <c r="BE60" s="175"/>
      <c r="BF60" s="175"/>
    </row>
    <row r="61" spans="1:58" x14ac:dyDescent="0.35">
      <c r="A61" s="175"/>
      <c r="AY61" s="192"/>
      <c r="BB61" s="175"/>
      <c r="BC61" s="175"/>
      <c r="BD61" s="175"/>
      <c r="BE61" s="175"/>
      <c r="BF61" s="175"/>
    </row>
    <row r="62" spans="1:58" x14ac:dyDescent="0.35">
      <c r="A62" s="175"/>
      <c r="AY62" s="192"/>
      <c r="BB62" s="175"/>
      <c r="BC62" s="175"/>
      <c r="BD62" s="175"/>
      <c r="BE62" s="175"/>
      <c r="BF62" s="175"/>
    </row>
    <row r="63" spans="1:58" x14ac:dyDescent="0.35">
      <c r="A63" s="175"/>
      <c r="AY63" s="192"/>
      <c r="BB63" s="175"/>
      <c r="BC63" s="175"/>
      <c r="BD63" s="175"/>
      <c r="BE63" s="175"/>
      <c r="BF63" s="175"/>
    </row>
    <row r="64" spans="1:58" x14ac:dyDescent="0.35">
      <c r="A64" s="175"/>
      <c r="AY64" s="192"/>
      <c r="BB64" s="175"/>
      <c r="BC64" s="175"/>
      <c r="BD64" s="175"/>
      <c r="BE64" s="175"/>
      <c r="BF64" s="175"/>
    </row>
    <row r="65" spans="1:58" x14ac:dyDescent="0.35">
      <c r="A65" s="175"/>
      <c r="AY65" s="192"/>
      <c r="BB65" s="175"/>
      <c r="BC65" s="175"/>
      <c r="BD65" s="175"/>
      <c r="BE65" s="175"/>
      <c r="BF65" s="175"/>
    </row>
    <row r="66" spans="1:58" x14ac:dyDescent="0.35">
      <c r="A66" s="175"/>
      <c r="AY66" s="192"/>
      <c r="BB66" s="175"/>
      <c r="BC66" s="175"/>
      <c r="BD66" s="175"/>
      <c r="BE66" s="175"/>
      <c r="BF66" s="175"/>
    </row>
    <row r="67" spans="1:58" x14ac:dyDescent="0.35">
      <c r="A67" s="175"/>
      <c r="AY67" s="192"/>
      <c r="BB67" s="175"/>
      <c r="BC67" s="175"/>
      <c r="BD67" s="175"/>
      <c r="BE67" s="175"/>
      <c r="BF67" s="175"/>
    </row>
    <row r="68" spans="1:58" x14ac:dyDescent="0.35">
      <c r="A68" s="175"/>
      <c r="AY68" s="192"/>
    </row>
    <row r="69" spans="1:58" x14ac:dyDescent="0.35">
      <c r="A69" s="175"/>
      <c r="AY69" s="192"/>
    </row>
    <row r="70" spans="1:58" x14ac:dyDescent="0.35">
      <c r="A70" s="175"/>
      <c r="AY70" s="192"/>
    </row>
    <row r="71" spans="1:58" x14ac:dyDescent="0.35">
      <c r="A71" s="175"/>
    </row>
    <row r="72" spans="1:58" x14ac:dyDescent="0.35">
      <c r="A72" s="175"/>
    </row>
    <row r="73" spans="1:58" x14ac:dyDescent="0.35">
      <c r="A73" s="175"/>
    </row>
    <row r="74" spans="1:58" x14ac:dyDescent="0.35">
      <c r="A74" s="175"/>
    </row>
    <row r="75" spans="1:58" x14ac:dyDescent="0.35">
      <c r="A75" s="175"/>
    </row>
    <row r="76" spans="1:58" x14ac:dyDescent="0.35">
      <c r="A76" s="175"/>
    </row>
    <row r="77" spans="1:58" x14ac:dyDescent="0.35">
      <c r="A77" s="175"/>
    </row>
    <row r="78" spans="1:58" x14ac:dyDescent="0.35">
      <c r="A78" s="175"/>
    </row>
    <row r="79" spans="1:58" x14ac:dyDescent="0.35">
      <c r="A79" s="175"/>
    </row>
    <row r="80" spans="1:58" x14ac:dyDescent="0.35">
      <c r="A80" s="175"/>
    </row>
    <row r="81" spans="1:1" x14ac:dyDescent="0.35">
      <c r="A81" s="175"/>
    </row>
    <row r="82" spans="1:1" x14ac:dyDescent="0.35">
      <c r="A82" s="175"/>
    </row>
    <row r="83" spans="1:1" x14ac:dyDescent="0.35">
      <c r="A83" s="175"/>
    </row>
    <row r="84" spans="1:1" x14ac:dyDescent="0.35">
      <c r="A84" s="175"/>
    </row>
    <row r="85" spans="1:1" x14ac:dyDescent="0.35">
      <c r="A85" s="175"/>
    </row>
    <row r="86" spans="1:1" x14ac:dyDescent="0.35">
      <c r="A86" s="175"/>
    </row>
    <row r="87" spans="1:1" x14ac:dyDescent="0.35">
      <c r="A87" s="175"/>
    </row>
    <row r="88" spans="1:1" x14ac:dyDescent="0.35">
      <c r="A88" s="175"/>
    </row>
    <row r="89" spans="1:1" x14ac:dyDescent="0.35">
      <c r="A89" s="175"/>
    </row>
    <row r="90" spans="1:1" x14ac:dyDescent="0.35">
      <c r="A90" s="175"/>
    </row>
    <row r="91" spans="1:1" x14ac:dyDescent="0.35">
      <c r="A91" s="175"/>
    </row>
    <row r="92" spans="1:1" x14ac:dyDescent="0.35">
      <c r="A92" s="175"/>
    </row>
    <row r="93" spans="1:1" x14ac:dyDescent="0.35">
      <c r="A93" s="175"/>
    </row>
    <row r="94" spans="1:1" x14ac:dyDescent="0.35">
      <c r="A94" s="175"/>
    </row>
    <row r="95" spans="1:1" x14ac:dyDescent="0.35">
      <c r="A95" s="175"/>
    </row>
    <row r="96" spans="1:1" x14ac:dyDescent="0.35">
      <c r="A96" s="175"/>
    </row>
    <row r="97" spans="1:1" x14ac:dyDescent="0.35">
      <c r="A97" s="175"/>
    </row>
    <row r="98" spans="1:1" x14ac:dyDescent="0.35">
      <c r="A98" s="175"/>
    </row>
    <row r="99" spans="1:1" x14ac:dyDescent="0.35">
      <c r="A99" s="175"/>
    </row>
    <row r="100" spans="1:1" x14ac:dyDescent="0.35">
      <c r="A100" s="175"/>
    </row>
    <row r="101" spans="1:1" x14ac:dyDescent="0.35">
      <c r="A101" s="175"/>
    </row>
    <row r="102" spans="1:1" x14ac:dyDescent="0.35">
      <c r="A102" s="175"/>
    </row>
    <row r="103" spans="1:1" x14ac:dyDescent="0.35">
      <c r="A103" s="175"/>
    </row>
    <row r="104" spans="1:1" x14ac:dyDescent="0.35">
      <c r="A104" s="175"/>
    </row>
    <row r="105" spans="1:1" x14ac:dyDescent="0.35">
      <c r="A105" s="175"/>
    </row>
    <row r="106" spans="1:1" x14ac:dyDescent="0.35">
      <c r="A106" s="175"/>
    </row>
    <row r="107" spans="1:1" x14ac:dyDescent="0.35">
      <c r="A107" s="175"/>
    </row>
    <row r="108" spans="1:1" x14ac:dyDescent="0.35">
      <c r="A108" s="175"/>
    </row>
    <row r="109" spans="1:1" x14ac:dyDescent="0.35">
      <c r="A109" s="175"/>
    </row>
    <row r="110" spans="1:1" x14ac:dyDescent="0.35">
      <c r="A110" s="175"/>
    </row>
    <row r="111" spans="1:1" x14ac:dyDescent="0.35">
      <c r="A111" s="175"/>
    </row>
    <row r="112" spans="1:1" x14ac:dyDescent="0.35">
      <c r="A112" s="175"/>
    </row>
    <row r="113" spans="1:1" x14ac:dyDescent="0.35">
      <c r="A113" s="175"/>
    </row>
    <row r="114" spans="1:1" x14ac:dyDescent="0.35">
      <c r="A114" s="175"/>
    </row>
    <row r="115" spans="1:1" x14ac:dyDescent="0.35">
      <c r="A115" s="175"/>
    </row>
    <row r="116" spans="1:1" x14ac:dyDescent="0.35">
      <c r="A116" s="175"/>
    </row>
    <row r="117" spans="1:1" x14ac:dyDescent="0.35">
      <c r="A117" s="175"/>
    </row>
    <row r="118" spans="1:1" x14ac:dyDescent="0.35">
      <c r="A118" s="175"/>
    </row>
    <row r="119" spans="1:1" x14ac:dyDescent="0.35">
      <c r="A119" s="175"/>
    </row>
    <row r="120" spans="1:1" x14ac:dyDescent="0.35">
      <c r="A120" s="175"/>
    </row>
    <row r="121" spans="1:1" x14ac:dyDescent="0.35">
      <c r="A121" s="175"/>
    </row>
    <row r="122" spans="1:1" x14ac:dyDescent="0.35">
      <c r="A122" s="175"/>
    </row>
  </sheetData>
  <mergeCells count="7">
    <mergeCell ref="A1:F1"/>
    <mergeCell ref="G1:S1"/>
    <mergeCell ref="U1:AG1"/>
    <mergeCell ref="AI1:AX1"/>
    <mergeCell ref="BB1:BH1"/>
    <mergeCell ref="AY7:AY70"/>
    <mergeCell ref="T35:T4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2"/>
  <sheetViews>
    <sheetView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BU29" sqref="BU29"/>
    </sheetView>
  </sheetViews>
  <sheetFormatPr defaultRowHeight="14.5" x14ac:dyDescent="0.35"/>
  <cols>
    <col min="1" max="1" width="3.25" style="180" bestFit="1" customWidth="1"/>
    <col min="2" max="2" width="22.75" style="180" bestFit="1" customWidth="1"/>
    <col min="3" max="3" width="5.25" style="8" bestFit="1" customWidth="1"/>
    <col min="4" max="11" width="3.08203125" style="180" bestFit="1" customWidth="1"/>
    <col min="12" max="15" width="3.08203125" style="180" customWidth="1"/>
    <col min="16" max="16" width="3.08203125" style="180" bestFit="1" customWidth="1"/>
    <col min="17" max="17" width="3.5" style="180" customWidth="1"/>
    <col min="18" max="25" width="3.08203125" style="180" bestFit="1" customWidth="1"/>
    <col min="26" max="31" width="3.08203125" style="180" customWidth="1"/>
    <col min="32" max="45" width="3.08203125" style="171" customWidth="1"/>
    <col min="46" max="46" width="5.58203125" style="180" customWidth="1"/>
    <col min="47" max="48" width="8.1640625" style="180" bestFit="1" customWidth="1"/>
    <col min="49" max="49" width="3.58203125" style="180" bestFit="1" customWidth="1"/>
    <col min="50" max="50" width="8.1640625" style="180" bestFit="1" customWidth="1"/>
    <col min="51" max="51" width="4.58203125" style="180" bestFit="1" customWidth="1"/>
    <col min="52" max="53" width="4.33203125" style="180" bestFit="1" customWidth="1"/>
    <col min="54" max="55" width="11.75" style="180" bestFit="1" customWidth="1"/>
    <col min="56" max="56" width="4.08203125" style="180" bestFit="1" customWidth="1"/>
    <col min="57" max="57" width="3.83203125" style="180" bestFit="1" customWidth="1"/>
    <col min="58" max="58" width="11.75" style="180" bestFit="1" customWidth="1"/>
    <col min="59" max="60" width="3.58203125" style="180" customWidth="1"/>
    <col min="61" max="61" width="5.75" style="180" bestFit="1" customWidth="1"/>
    <col min="62" max="62" width="3.25" style="180" customWidth="1"/>
    <col min="63" max="63" width="3.83203125" style="180" bestFit="1" customWidth="1"/>
    <col min="64" max="64" width="5.25" style="180" bestFit="1" customWidth="1"/>
    <col min="65" max="69" width="3.08203125" style="180" bestFit="1" customWidth="1"/>
    <col min="70" max="71" width="5.5" style="175" bestFit="1" customWidth="1"/>
    <col min="72" max="72" width="6.58203125" style="175" bestFit="1" customWidth="1"/>
    <col min="73" max="73" width="87.25" style="180" bestFit="1" customWidth="1"/>
  </cols>
  <sheetData>
    <row r="1" spans="1:73" ht="23.5" customHeight="1" x14ac:dyDescent="0.55000000000000004">
      <c r="A1" s="196"/>
      <c r="B1" s="189"/>
      <c r="C1" s="190"/>
      <c r="D1" s="197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90"/>
      <c r="Q1" s="179"/>
      <c r="R1" s="197" t="s">
        <v>150</v>
      </c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90"/>
      <c r="AE1" s="39"/>
      <c r="AF1" s="197" t="s">
        <v>151</v>
      </c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90"/>
      <c r="AS1" s="165"/>
      <c r="AT1" s="197" t="s">
        <v>2</v>
      </c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90"/>
      <c r="BJ1" s="179"/>
      <c r="BK1" s="129"/>
      <c r="BL1" s="129"/>
      <c r="BM1" s="188" t="s">
        <v>3</v>
      </c>
      <c r="BN1" s="189"/>
      <c r="BO1" s="189"/>
      <c r="BP1" s="189"/>
      <c r="BQ1" s="189"/>
      <c r="BR1" s="189"/>
      <c r="BS1" s="190"/>
      <c r="BT1" s="7"/>
      <c r="BU1" s="5"/>
    </row>
    <row r="2" spans="1:73" ht="159" customHeight="1" x14ac:dyDescent="0.35">
      <c r="A2" s="6" t="s">
        <v>4</v>
      </c>
      <c r="B2" s="6" t="s">
        <v>5</v>
      </c>
      <c r="C2" s="9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3"/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6" t="s">
        <v>15</v>
      </c>
      <c r="AA2" s="6" t="s">
        <v>16</v>
      </c>
      <c r="AB2" s="6" t="s">
        <v>17</v>
      </c>
      <c r="AC2" s="6" t="s">
        <v>18</v>
      </c>
      <c r="AD2" s="6" t="s">
        <v>19</v>
      </c>
      <c r="AE2" s="40"/>
      <c r="AF2" s="6" t="s">
        <v>7</v>
      </c>
      <c r="AG2" s="6" t="s">
        <v>8</v>
      </c>
      <c r="AH2" s="6" t="s">
        <v>9</v>
      </c>
      <c r="AI2" s="6" t="s">
        <v>10</v>
      </c>
      <c r="AJ2" s="6" t="s">
        <v>11</v>
      </c>
      <c r="AK2" s="6" t="s">
        <v>12</v>
      </c>
      <c r="AL2" s="6" t="s">
        <v>13</v>
      </c>
      <c r="AM2" s="6" t="s">
        <v>14</v>
      </c>
      <c r="AN2" s="6" t="s">
        <v>15</v>
      </c>
      <c r="AO2" s="6" t="s">
        <v>16</v>
      </c>
      <c r="AP2" s="6" t="s">
        <v>17</v>
      </c>
      <c r="AQ2" s="6" t="s">
        <v>18</v>
      </c>
      <c r="AR2" s="6" t="s">
        <v>19</v>
      </c>
      <c r="AS2" s="166"/>
      <c r="AT2" s="37" t="s">
        <v>7</v>
      </c>
      <c r="AU2" s="6" t="s">
        <v>8</v>
      </c>
      <c r="AV2" s="65" t="s">
        <v>20</v>
      </c>
      <c r="AW2" s="6" t="s">
        <v>21</v>
      </c>
      <c r="AX2" s="6" t="s">
        <v>22</v>
      </c>
      <c r="AY2" s="6" t="s">
        <v>11</v>
      </c>
      <c r="AZ2" s="6" t="s">
        <v>12</v>
      </c>
      <c r="BA2" s="65" t="s">
        <v>23</v>
      </c>
      <c r="BB2" s="6" t="s">
        <v>13</v>
      </c>
      <c r="BC2" s="6" t="s">
        <v>14</v>
      </c>
      <c r="BD2" s="6" t="s">
        <v>15</v>
      </c>
      <c r="BE2" s="6" t="s">
        <v>16</v>
      </c>
      <c r="BF2" s="65" t="s">
        <v>24</v>
      </c>
      <c r="BG2" s="6" t="s">
        <v>17</v>
      </c>
      <c r="BH2" s="6" t="s">
        <v>25</v>
      </c>
      <c r="BI2" s="6" t="s">
        <v>26</v>
      </c>
      <c r="BJ2" s="3"/>
      <c r="BK2" s="65" t="s">
        <v>27</v>
      </c>
      <c r="BL2" s="65" t="s">
        <v>28</v>
      </c>
      <c r="BM2" s="6" t="s">
        <v>29</v>
      </c>
      <c r="BN2" s="6" t="s">
        <v>30</v>
      </c>
      <c r="BO2" s="6" t="s">
        <v>31</v>
      </c>
      <c r="BP2" s="6" t="s">
        <v>32</v>
      </c>
      <c r="BQ2" s="6" t="s">
        <v>33</v>
      </c>
      <c r="BR2" s="4" t="s">
        <v>34</v>
      </c>
      <c r="BS2" s="4" t="s">
        <v>35</v>
      </c>
      <c r="BT2" s="4" t="s">
        <v>36</v>
      </c>
      <c r="BU2" s="6" t="s">
        <v>37</v>
      </c>
    </row>
    <row r="3" spans="1:73" x14ac:dyDescent="0.35">
      <c r="A3" s="11">
        <v>1</v>
      </c>
      <c r="B3" s="55" t="s">
        <v>38</v>
      </c>
      <c r="C3" s="10" t="s">
        <v>39</v>
      </c>
      <c r="D3" s="68">
        <v>19</v>
      </c>
      <c r="E3" s="68">
        <v>17</v>
      </c>
      <c r="F3" s="68">
        <v>0</v>
      </c>
      <c r="G3" s="68">
        <v>15</v>
      </c>
      <c r="H3" s="68">
        <v>20</v>
      </c>
      <c r="I3" s="68">
        <v>16</v>
      </c>
      <c r="J3" s="68">
        <v>14</v>
      </c>
      <c r="K3" s="68">
        <v>0</v>
      </c>
      <c r="L3" s="68">
        <v>0</v>
      </c>
      <c r="M3" s="68">
        <v>0</v>
      </c>
      <c r="N3" s="68">
        <v>18</v>
      </c>
      <c r="O3" s="68">
        <v>20</v>
      </c>
      <c r="P3" s="68">
        <v>0</v>
      </c>
      <c r="Q3" s="42"/>
      <c r="R3" s="56">
        <v>46</v>
      </c>
      <c r="S3" s="56">
        <v>55</v>
      </c>
      <c r="T3" s="56">
        <v>0</v>
      </c>
      <c r="U3" s="56">
        <v>47</v>
      </c>
      <c r="V3" s="56">
        <v>49</v>
      </c>
      <c r="W3" s="56">
        <v>50</v>
      </c>
      <c r="X3" s="56">
        <v>39</v>
      </c>
      <c r="Y3" s="56">
        <v>0</v>
      </c>
      <c r="Z3" s="56">
        <v>0</v>
      </c>
      <c r="AA3" s="56">
        <v>0</v>
      </c>
      <c r="AB3" s="56">
        <v>38</v>
      </c>
      <c r="AC3" s="56">
        <v>45</v>
      </c>
      <c r="AD3" s="56">
        <v>0</v>
      </c>
      <c r="AE3" s="41"/>
      <c r="AF3" s="167">
        <v>17</v>
      </c>
      <c r="AG3" s="167">
        <v>20</v>
      </c>
      <c r="AH3" s="167">
        <v>0</v>
      </c>
      <c r="AI3" s="167">
        <v>19</v>
      </c>
      <c r="AJ3" s="167">
        <v>18</v>
      </c>
      <c r="AK3" s="167">
        <v>11</v>
      </c>
      <c r="AL3" s="167">
        <v>16</v>
      </c>
      <c r="AM3" s="167">
        <v>0</v>
      </c>
      <c r="AN3" s="167">
        <v>0</v>
      </c>
      <c r="AO3" s="167">
        <v>0</v>
      </c>
      <c r="AP3" s="167">
        <v>19</v>
      </c>
      <c r="AQ3" s="167">
        <v>13</v>
      </c>
      <c r="AR3" s="167">
        <v>0</v>
      </c>
      <c r="AS3" s="168"/>
      <c r="AT3" s="38">
        <f t="shared" ref="AT3:AT22" si="0">D3+R3+AF3</f>
        <v>82</v>
      </c>
      <c r="AU3" s="38">
        <f t="shared" ref="AU3:AU22" si="1">E3+S3+AG3</f>
        <v>92</v>
      </c>
      <c r="AV3" s="38">
        <f t="shared" ref="AV3:AV40" si="2">(AT3+AU3)/2</f>
        <v>87</v>
      </c>
      <c r="AW3" s="38">
        <f t="shared" ref="AW3:AW24" si="3">F3+T3+AH3</f>
        <v>0</v>
      </c>
      <c r="AX3" s="38">
        <f t="shared" ref="AX3:AX24" si="4">G3+U3+AI3</f>
        <v>81</v>
      </c>
      <c r="AY3" s="38">
        <f t="shared" ref="AY3:AY24" si="5">H3+V3+AJ3</f>
        <v>87</v>
      </c>
      <c r="AZ3" s="38">
        <f t="shared" ref="AZ3:AZ24" si="6">I3+W3+AK3</f>
        <v>77</v>
      </c>
      <c r="BA3" s="38">
        <f t="shared" ref="BA3:BA40" si="7">(AZ3+AY3)/2</f>
        <v>82</v>
      </c>
      <c r="BB3" s="38">
        <f t="shared" ref="BB3:BB22" si="8">J3+X3+AL3</f>
        <v>69</v>
      </c>
      <c r="BC3" s="38">
        <f t="shared" ref="BC3:BC22" si="9">K3+Y3+AM3</f>
        <v>0</v>
      </c>
      <c r="BD3" s="38">
        <f t="shared" ref="BD3:BD22" si="10">L3+Z3+AN3</f>
        <v>0</v>
      </c>
      <c r="BE3" s="38">
        <f t="shared" ref="BE3:BE22" si="11">M3+AA3+AO3</f>
        <v>0</v>
      </c>
      <c r="BF3" s="38">
        <f t="shared" ref="BF3:BF40" si="12">(BE3+BD3+BC3)/3</f>
        <v>0</v>
      </c>
      <c r="BG3" s="38">
        <f t="shared" ref="BG3:BG40" si="13">N3+AB3+AP3</f>
        <v>75</v>
      </c>
      <c r="BH3" s="38">
        <f t="shared" ref="BH3:BH40" si="14">O3+AC3+AQ3</f>
        <v>78</v>
      </c>
      <c r="BI3" s="38">
        <f t="shared" ref="BI3:BI40" si="15">P3+AD3+AR3</f>
        <v>0</v>
      </c>
      <c r="BJ3" s="42"/>
      <c r="BK3" s="64">
        <f t="shared" ref="BK3:BK40" si="16">AV3+AW3+AX3+BA3+BB3+BF3+BG3+BH3+BI3</f>
        <v>472</v>
      </c>
      <c r="BL3" s="69">
        <f t="shared" ref="BL3:BL40" si="17">(BK3/600)*100</f>
        <v>78.666666666666657</v>
      </c>
      <c r="BM3" s="164" t="s">
        <v>40</v>
      </c>
      <c r="BN3" s="164" t="s">
        <v>40</v>
      </c>
      <c r="BO3" s="164" t="s">
        <v>42</v>
      </c>
      <c r="BP3" s="164" t="s">
        <v>42</v>
      </c>
      <c r="BQ3" s="164" t="s">
        <v>40</v>
      </c>
      <c r="BR3" s="164" t="s">
        <v>42</v>
      </c>
      <c r="BS3" s="164" t="s">
        <v>41</v>
      </c>
      <c r="BT3" s="164" t="s">
        <v>152</v>
      </c>
      <c r="BU3" s="176" t="s">
        <v>153</v>
      </c>
    </row>
    <row r="4" spans="1:73" x14ac:dyDescent="0.35">
      <c r="A4" s="1">
        <v>2</v>
      </c>
      <c r="B4" s="56" t="s">
        <v>45</v>
      </c>
      <c r="C4" s="10" t="s">
        <v>39</v>
      </c>
      <c r="D4" s="68">
        <v>12</v>
      </c>
      <c r="E4" s="68">
        <v>10</v>
      </c>
      <c r="F4" s="68">
        <v>19</v>
      </c>
      <c r="G4" s="68">
        <v>0</v>
      </c>
      <c r="H4" s="68">
        <v>13</v>
      </c>
      <c r="I4" s="68">
        <v>10</v>
      </c>
      <c r="J4" s="68">
        <v>6</v>
      </c>
      <c r="K4" s="68">
        <v>0</v>
      </c>
      <c r="L4" s="68">
        <v>0</v>
      </c>
      <c r="M4" s="68">
        <v>0</v>
      </c>
      <c r="N4" s="68">
        <v>11</v>
      </c>
      <c r="O4" s="68">
        <v>13</v>
      </c>
      <c r="P4" s="68">
        <v>0</v>
      </c>
      <c r="Q4" s="42"/>
      <c r="R4" s="56">
        <v>29</v>
      </c>
      <c r="S4" s="56">
        <v>42</v>
      </c>
      <c r="T4" s="56">
        <v>34</v>
      </c>
      <c r="U4" s="56">
        <v>0</v>
      </c>
      <c r="V4" s="56">
        <v>29</v>
      </c>
      <c r="W4" s="56">
        <v>25</v>
      </c>
      <c r="X4" s="56">
        <v>22</v>
      </c>
      <c r="Y4" s="56">
        <v>0</v>
      </c>
      <c r="Z4" s="56">
        <v>0</v>
      </c>
      <c r="AA4" s="56">
        <v>0</v>
      </c>
      <c r="AB4" s="56">
        <v>11</v>
      </c>
      <c r="AC4" s="56">
        <v>18</v>
      </c>
      <c r="AD4" s="56">
        <v>0</v>
      </c>
      <c r="AE4" s="42"/>
      <c r="AF4" s="169">
        <v>14</v>
      </c>
      <c r="AG4" s="169">
        <v>17</v>
      </c>
      <c r="AH4" s="169">
        <v>12</v>
      </c>
      <c r="AI4" s="169">
        <v>0</v>
      </c>
      <c r="AJ4" s="169">
        <v>10</v>
      </c>
      <c r="AK4" s="169">
        <v>6</v>
      </c>
      <c r="AL4" s="169">
        <v>8</v>
      </c>
      <c r="AM4" s="169">
        <v>0</v>
      </c>
      <c r="AN4" s="169">
        <v>0</v>
      </c>
      <c r="AO4" s="169">
        <v>0</v>
      </c>
      <c r="AP4" s="169">
        <v>15</v>
      </c>
      <c r="AQ4" s="169">
        <v>9</v>
      </c>
      <c r="AR4" s="169">
        <v>0</v>
      </c>
      <c r="AS4" s="170"/>
      <c r="AT4" s="38">
        <f t="shared" si="0"/>
        <v>55</v>
      </c>
      <c r="AU4" s="38">
        <f t="shared" si="1"/>
        <v>69</v>
      </c>
      <c r="AV4" s="38">
        <f t="shared" si="2"/>
        <v>62</v>
      </c>
      <c r="AW4" s="38">
        <f t="shared" si="3"/>
        <v>65</v>
      </c>
      <c r="AX4" s="38">
        <f t="shared" si="4"/>
        <v>0</v>
      </c>
      <c r="AY4" s="38">
        <f t="shared" si="5"/>
        <v>52</v>
      </c>
      <c r="AZ4" s="38">
        <f t="shared" si="6"/>
        <v>41</v>
      </c>
      <c r="BA4" s="38">
        <f t="shared" si="7"/>
        <v>46.5</v>
      </c>
      <c r="BB4" s="38">
        <f t="shared" si="8"/>
        <v>36</v>
      </c>
      <c r="BC4" s="38">
        <f t="shared" si="9"/>
        <v>0</v>
      </c>
      <c r="BD4" s="38">
        <f t="shared" si="10"/>
        <v>0</v>
      </c>
      <c r="BE4" s="38">
        <f t="shared" si="11"/>
        <v>0</v>
      </c>
      <c r="BF4" s="38">
        <f t="shared" si="12"/>
        <v>0</v>
      </c>
      <c r="BG4" s="38">
        <f t="shared" si="13"/>
        <v>37</v>
      </c>
      <c r="BH4" s="38">
        <f t="shared" si="14"/>
        <v>40</v>
      </c>
      <c r="BI4" s="38">
        <f t="shared" si="15"/>
        <v>0</v>
      </c>
      <c r="BJ4" s="42"/>
      <c r="BK4" s="64">
        <f t="shared" si="16"/>
        <v>286.5</v>
      </c>
      <c r="BL4" s="69">
        <f t="shared" si="17"/>
        <v>47.75</v>
      </c>
      <c r="BM4" s="164" t="s">
        <v>42</v>
      </c>
      <c r="BN4" s="164" t="s">
        <v>42</v>
      </c>
      <c r="BO4" s="164" t="s">
        <v>40</v>
      </c>
      <c r="BP4" s="164" t="s">
        <v>41</v>
      </c>
      <c r="BQ4" s="164" t="s">
        <v>40</v>
      </c>
      <c r="BR4" s="164" t="s">
        <v>42</v>
      </c>
      <c r="BS4" s="164" t="s">
        <v>40</v>
      </c>
      <c r="BT4" s="164" t="s">
        <v>154</v>
      </c>
      <c r="BU4" s="176" t="s">
        <v>155</v>
      </c>
    </row>
    <row r="5" spans="1:73" x14ac:dyDescent="0.35">
      <c r="A5" s="1">
        <v>3</v>
      </c>
      <c r="B5" s="55" t="s">
        <v>48</v>
      </c>
      <c r="C5" s="10" t="s">
        <v>39</v>
      </c>
      <c r="D5" s="68">
        <v>18</v>
      </c>
      <c r="E5" s="68">
        <v>18</v>
      </c>
      <c r="F5" s="68">
        <v>0</v>
      </c>
      <c r="G5" s="68">
        <v>18</v>
      </c>
      <c r="H5" s="68">
        <v>20</v>
      </c>
      <c r="I5" s="68">
        <v>18</v>
      </c>
      <c r="J5" s="68">
        <v>20</v>
      </c>
      <c r="K5" s="68">
        <v>20</v>
      </c>
      <c r="L5" s="68">
        <v>20</v>
      </c>
      <c r="M5" s="68">
        <v>20</v>
      </c>
      <c r="N5" s="68">
        <v>0</v>
      </c>
      <c r="O5" s="68">
        <v>0</v>
      </c>
      <c r="P5" s="68">
        <v>17</v>
      </c>
      <c r="Q5" s="42"/>
      <c r="R5" s="56">
        <v>43</v>
      </c>
      <c r="S5" s="56">
        <v>58</v>
      </c>
      <c r="T5" s="56">
        <v>0</v>
      </c>
      <c r="U5" s="56">
        <v>51</v>
      </c>
      <c r="V5" s="56">
        <v>54</v>
      </c>
      <c r="W5" s="56">
        <v>58</v>
      </c>
      <c r="X5" s="56">
        <v>54</v>
      </c>
      <c r="Y5" s="56">
        <v>55</v>
      </c>
      <c r="Z5" s="56">
        <v>53</v>
      </c>
      <c r="AA5" s="56">
        <v>51</v>
      </c>
      <c r="AB5" s="56">
        <v>0</v>
      </c>
      <c r="AC5" s="56">
        <v>0</v>
      </c>
      <c r="AD5" s="56">
        <v>49</v>
      </c>
      <c r="AE5" s="42"/>
      <c r="AF5" s="169">
        <v>16</v>
      </c>
      <c r="AG5" s="169">
        <v>18</v>
      </c>
      <c r="AH5" s="169">
        <v>0</v>
      </c>
      <c r="AI5" s="169">
        <v>18</v>
      </c>
      <c r="AJ5" s="169">
        <v>19</v>
      </c>
      <c r="AK5" s="169">
        <v>17</v>
      </c>
      <c r="AL5" s="169">
        <v>20</v>
      </c>
      <c r="AM5" s="169">
        <v>20</v>
      </c>
      <c r="AN5" s="169">
        <v>14</v>
      </c>
      <c r="AO5" s="169">
        <v>17</v>
      </c>
      <c r="AP5" s="169">
        <v>0</v>
      </c>
      <c r="AQ5" s="169">
        <v>0</v>
      </c>
      <c r="AR5" s="169">
        <v>20</v>
      </c>
      <c r="AS5" s="170"/>
      <c r="AT5" s="38">
        <f t="shared" si="0"/>
        <v>77</v>
      </c>
      <c r="AU5" s="38">
        <f t="shared" si="1"/>
        <v>94</v>
      </c>
      <c r="AV5" s="38">
        <f t="shared" si="2"/>
        <v>85.5</v>
      </c>
      <c r="AW5" s="38">
        <f t="shared" si="3"/>
        <v>0</v>
      </c>
      <c r="AX5" s="38">
        <f t="shared" si="4"/>
        <v>87</v>
      </c>
      <c r="AY5" s="38">
        <f t="shared" si="5"/>
        <v>93</v>
      </c>
      <c r="AZ5" s="38">
        <f t="shared" si="6"/>
        <v>93</v>
      </c>
      <c r="BA5" s="38">
        <f t="shared" si="7"/>
        <v>93</v>
      </c>
      <c r="BB5" s="38">
        <f t="shared" si="8"/>
        <v>94</v>
      </c>
      <c r="BC5" s="38">
        <f t="shared" si="9"/>
        <v>95</v>
      </c>
      <c r="BD5" s="38">
        <f t="shared" si="10"/>
        <v>87</v>
      </c>
      <c r="BE5" s="38">
        <f t="shared" si="11"/>
        <v>88</v>
      </c>
      <c r="BF5" s="38">
        <f t="shared" si="12"/>
        <v>90</v>
      </c>
      <c r="BG5" s="38">
        <f t="shared" si="13"/>
        <v>0</v>
      </c>
      <c r="BH5" s="38">
        <f t="shared" si="14"/>
        <v>0</v>
      </c>
      <c r="BI5" s="38">
        <f t="shared" si="15"/>
        <v>86</v>
      </c>
      <c r="BJ5" s="42"/>
      <c r="BK5" s="64">
        <f t="shared" si="16"/>
        <v>535.5</v>
      </c>
      <c r="BL5" s="69">
        <f t="shared" si="17"/>
        <v>89.25</v>
      </c>
      <c r="BM5" s="164" t="s">
        <v>42</v>
      </c>
      <c r="BN5" s="164" t="s">
        <v>40</v>
      </c>
      <c r="BO5" s="164" t="s">
        <v>42</v>
      </c>
      <c r="BP5" s="164" t="s">
        <v>42</v>
      </c>
      <c r="BQ5" s="164" t="s">
        <v>42</v>
      </c>
      <c r="BR5" s="164" t="s">
        <v>42</v>
      </c>
      <c r="BS5" s="164" t="s">
        <v>40</v>
      </c>
      <c r="BT5" s="164" t="s">
        <v>156</v>
      </c>
      <c r="BU5" s="176" t="s">
        <v>157</v>
      </c>
    </row>
    <row r="6" spans="1:73" x14ac:dyDescent="0.35">
      <c r="A6" s="1">
        <v>4</v>
      </c>
      <c r="B6" s="55" t="s">
        <v>51</v>
      </c>
      <c r="C6" s="10" t="s">
        <v>39</v>
      </c>
      <c r="D6" s="68">
        <v>12</v>
      </c>
      <c r="E6" s="68">
        <v>11</v>
      </c>
      <c r="F6" s="68">
        <v>0</v>
      </c>
      <c r="G6" s="68">
        <v>12</v>
      </c>
      <c r="H6" s="68">
        <v>15</v>
      </c>
      <c r="I6" s="68">
        <v>9</v>
      </c>
      <c r="J6" s="68">
        <v>11</v>
      </c>
      <c r="K6" s="68">
        <v>13</v>
      </c>
      <c r="L6" s="68">
        <v>13</v>
      </c>
      <c r="M6" s="68">
        <v>18</v>
      </c>
      <c r="N6" s="68">
        <v>0</v>
      </c>
      <c r="O6" s="68">
        <v>0</v>
      </c>
      <c r="P6" s="68">
        <v>11</v>
      </c>
      <c r="Q6" s="42"/>
      <c r="R6" s="56">
        <v>34</v>
      </c>
      <c r="S6" s="56">
        <v>44</v>
      </c>
      <c r="T6" s="56">
        <v>0</v>
      </c>
      <c r="U6" s="56">
        <v>37</v>
      </c>
      <c r="V6" s="56">
        <v>33</v>
      </c>
      <c r="W6" s="56">
        <v>29</v>
      </c>
      <c r="X6" s="56">
        <v>13</v>
      </c>
      <c r="Y6" s="56">
        <v>36</v>
      </c>
      <c r="Z6" s="56">
        <v>26</v>
      </c>
      <c r="AA6" s="56">
        <v>32</v>
      </c>
      <c r="AB6" s="56">
        <v>0</v>
      </c>
      <c r="AC6" s="56">
        <v>0</v>
      </c>
      <c r="AD6" s="56">
        <v>25</v>
      </c>
      <c r="AE6" s="42"/>
      <c r="AF6" s="169">
        <v>15</v>
      </c>
      <c r="AG6" s="169">
        <v>14</v>
      </c>
      <c r="AH6" s="169">
        <v>0</v>
      </c>
      <c r="AI6" s="169">
        <v>13</v>
      </c>
      <c r="AJ6" s="169">
        <v>9</v>
      </c>
      <c r="AK6" s="169">
        <v>10</v>
      </c>
      <c r="AL6" s="169">
        <v>17</v>
      </c>
      <c r="AM6" s="169">
        <v>20</v>
      </c>
      <c r="AN6" s="169">
        <v>1</v>
      </c>
      <c r="AO6" s="169">
        <v>11</v>
      </c>
      <c r="AP6" s="169">
        <v>0</v>
      </c>
      <c r="AQ6" s="169">
        <v>0</v>
      </c>
      <c r="AR6" s="169">
        <v>12</v>
      </c>
      <c r="AS6" s="170"/>
      <c r="AT6" s="38">
        <f t="shared" si="0"/>
        <v>61</v>
      </c>
      <c r="AU6" s="38">
        <f t="shared" si="1"/>
        <v>69</v>
      </c>
      <c r="AV6" s="38">
        <f t="shared" si="2"/>
        <v>65</v>
      </c>
      <c r="AW6" s="38">
        <f t="shared" si="3"/>
        <v>0</v>
      </c>
      <c r="AX6" s="38">
        <f t="shared" si="4"/>
        <v>62</v>
      </c>
      <c r="AY6" s="38">
        <f t="shared" si="5"/>
        <v>57</v>
      </c>
      <c r="AZ6" s="38">
        <f t="shared" si="6"/>
        <v>48</v>
      </c>
      <c r="BA6" s="38">
        <f t="shared" si="7"/>
        <v>52.5</v>
      </c>
      <c r="BB6" s="38">
        <f t="shared" si="8"/>
        <v>41</v>
      </c>
      <c r="BC6" s="38">
        <f t="shared" si="9"/>
        <v>69</v>
      </c>
      <c r="BD6" s="38">
        <f t="shared" si="10"/>
        <v>40</v>
      </c>
      <c r="BE6" s="38">
        <f t="shared" si="11"/>
        <v>61</v>
      </c>
      <c r="BF6" s="38">
        <f t="shared" si="12"/>
        <v>56.666666666666664</v>
      </c>
      <c r="BG6" s="38">
        <f t="shared" si="13"/>
        <v>0</v>
      </c>
      <c r="BH6" s="38">
        <f t="shared" si="14"/>
        <v>0</v>
      </c>
      <c r="BI6" s="38">
        <f t="shared" si="15"/>
        <v>48</v>
      </c>
      <c r="BJ6" s="42"/>
      <c r="BK6" s="64">
        <f t="shared" si="16"/>
        <v>325.16666666666669</v>
      </c>
      <c r="BL6" s="69">
        <f t="shared" si="17"/>
        <v>54.194444444444443</v>
      </c>
      <c r="BM6" s="164" t="s">
        <v>42</v>
      </c>
      <c r="BN6" s="164" t="s">
        <v>40</v>
      </c>
      <c r="BO6" s="164" t="s">
        <v>41</v>
      </c>
      <c r="BP6" s="164" t="s">
        <v>41</v>
      </c>
      <c r="BQ6" s="164" t="s">
        <v>41</v>
      </c>
      <c r="BR6" s="164" t="s">
        <v>40</v>
      </c>
      <c r="BS6" s="164" t="s">
        <v>41</v>
      </c>
      <c r="BT6" s="164" t="s">
        <v>158</v>
      </c>
      <c r="BU6" s="176" t="s">
        <v>159</v>
      </c>
    </row>
    <row r="7" spans="1:73" x14ac:dyDescent="0.35">
      <c r="A7" s="1">
        <v>5</v>
      </c>
      <c r="B7" s="55" t="s">
        <v>54</v>
      </c>
      <c r="C7" s="10" t="s">
        <v>39</v>
      </c>
      <c r="D7" s="68">
        <v>14</v>
      </c>
      <c r="E7" s="68">
        <v>14</v>
      </c>
      <c r="F7" s="68">
        <v>0</v>
      </c>
      <c r="G7" s="68">
        <v>12</v>
      </c>
      <c r="H7" s="68">
        <v>16</v>
      </c>
      <c r="I7" s="68">
        <v>12</v>
      </c>
      <c r="J7" s="68">
        <v>15</v>
      </c>
      <c r="K7" s="68">
        <v>18</v>
      </c>
      <c r="L7" s="68">
        <v>9</v>
      </c>
      <c r="M7" s="68">
        <v>20</v>
      </c>
      <c r="N7" s="68">
        <v>0</v>
      </c>
      <c r="O7" s="68">
        <v>16</v>
      </c>
      <c r="P7" s="68">
        <v>0</v>
      </c>
      <c r="Q7" s="42"/>
      <c r="R7" s="56">
        <v>34</v>
      </c>
      <c r="S7" s="56">
        <v>46</v>
      </c>
      <c r="T7" s="56">
        <v>0</v>
      </c>
      <c r="U7" s="56">
        <v>37</v>
      </c>
      <c r="V7" s="56">
        <v>34</v>
      </c>
      <c r="W7" s="56">
        <v>39</v>
      </c>
      <c r="X7" s="56">
        <v>21</v>
      </c>
      <c r="Y7" s="56">
        <v>41</v>
      </c>
      <c r="Z7" s="56">
        <v>36</v>
      </c>
      <c r="AA7" s="56">
        <v>37</v>
      </c>
      <c r="AB7" s="56">
        <v>0</v>
      </c>
      <c r="AC7" s="56">
        <v>34</v>
      </c>
      <c r="AD7" s="56">
        <v>0</v>
      </c>
      <c r="AE7" s="42"/>
      <c r="AF7" s="169">
        <v>15</v>
      </c>
      <c r="AG7" s="169">
        <v>17</v>
      </c>
      <c r="AH7" s="169">
        <v>0</v>
      </c>
      <c r="AI7" s="169">
        <v>8</v>
      </c>
      <c r="AJ7" s="169">
        <v>14</v>
      </c>
      <c r="AK7" s="169">
        <v>7</v>
      </c>
      <c r="AL7" s="169">
        <v>15</v>
      </c>
      <c r="AM7" s="169">
        <v>17</v>
      </c>
      <c r="AN7" s="169">
        <v>3</v>
      </c>
      <c r="AO7" s="169">
        <v>12</v>
      </c>
      <c r="AP7" s="169">
        <v>0</v>
      </c>
      <c r="AQ7" s="169">
        <v>19</v>
      </c>
      <c r="AR7" s="169">
        <v>0</v>
      </c>
      <c r="AS7" s="170"/>
      <c r="AT7" s="38">
        <f t="shared" si="0"/>
        <v>63</v>
      </c>
      <c r="AU7" s="38">
        <f t="shared" si="1"/>
        <v>77</v>
      </c>
      <c r="AV7" s="38">
        <f t="shared" si="2"/>
        <v>70</v>
      </c>
      <c r="AW7" s="38">
        <f t="shared" si="3"/>
        <v>0</v>
      </c>
      <c r="AX7" s="38">
        <f t="shared" si="4"/>
        <v>57</v>
      </c>
      <c r="AY7" s="38">
        <f t="shared" si="5"/>
        <v>64</v>
      </c>
      <c r="AZ7" s="38">
        <f t="shared" si="6"/>
        <v>58</v>
      </c>
      <c r="BA7" s="38">
        <f t="shared" si="7"/>
        <v>61</v>
      </c>
      <c r="BB7" s="38">
        <f t="shared" si="8"/>
        <v>51</v>
      </c>
      <c r="BC7" s="38">
        <f t="shared" si="9"/>
        <v>76</v>
      </c>
      <c r="BD7" s="38">
        <f t="shared" si="10"/>
        <v>48</v>
      </c>
      <c r="BE7" s="38">
        <f t="shared" si="11"/>
        <v>69</v>
      </c>
      <c r="BF7" s="38">
        <f t="shared" si="12"/>
        <v>64.333333333333329</v>
      </c>
      <c r="BG7" s="38">
        <f t="shared" si="13"/>
        <v>0</v>
      </c>
      <c r="BH7" s="38">
        <f t="shared" si="14"/>
        <v>69</v>
      </c>
      <c r="BI7" s="38">
        <f t="shared" si="15"/>
        <v>0</v>
      </c>
      <c r="BJ7" s="191"/>
      <c r="BK7" s="64">
        <f t="shared" si="16"/>
        <v>372.33333333333331</v>
      </c>
      <c r="BL7" s="69">
        <f t="shared" si="17"/>
        <v>62.05555555555555</v>
      </c>
      <c r="BM7" s="164" t="s">
        <v>42</v>
      </c>
      <c r="BN7" s="164" t="s">
        <v>42</v>
      </c>
      <c r="BO7" s="164" t="s">
        <v>42</v>
      </c>
      <c r="BP7" s="164" t="s">
        <v>40</v>
      </c>
      <c r="BQ7" s="164" t="s">
        <v>42</v>
      </c>
      <c r="BR7" s="164" t="s">
        <v>42</v>
      </c>
      <c r="BS7" s="164" t="s">
        <v>42</v>
      </c>
      <c r="BT7" s="164" t="s">
        <v>154</v>
      </c>
      <c r="BU7" s="176" t="s">
        <v>160</v>
      </c>
    </row>
    <row r="8" spans="1:73" x14ac:dyDescent="0.35">
      <c r="A8" s="1">
        <v>6</v>
      </c>
      <c r="B8" s="55" t="s">
        <v>57</v>
      </c>
      <c r="C8" s="10" t="s">
        <v>39</v>
      </c>
      <c r="D8" s="68">
        <v>15</v>
      </c>
      <c r="E8" s="68">
        <v>13</v>
      </c>
      <c r="F8" s="68">
        <v>0</v>
      </c>
      <c r="G8" s="68">
        <v>10</v>
      </c>
      <c r="H8" s="68">
        <v>16</v>
      </c>
      <c r="I8" s="68">
        <v>10</v>
      </c>
      <c r="J8" s="68">
        <v>11</v>
      </c>
      <c r="K8" s="68">
        <v>0</v>
      </c>
      <c r="L8" s="68">
        <v>0</v>
      </c>
      <c r="M8" s="68">
        <v>0</v>
      </c>
      <c r="N8" s="68">
        <v>14</v>
      </c>
      <c r="O8" s="68">
        <v>9</v>
      </c>
      <c r="P8" s="68">
        <v>0</v>
      </c>
      <c r="Q8" s="42"/>
      <c r="R8" s="56">
        <v>32</v>
      </c>
      <c r="S8" s="56">
        <v>42</v>
      </c>
      <c r="T8" s="56">
        <v>0</v>
      </c>
      <c r="U8" s="56">
        <v>36</v>
      </c>
      <c r="V8" s="56">
        <v>37</v>
      </c>
      <c r="W8" s="56">
        <v>34</v>
      </c>
      <c r="X8" s="56">
        <v>9</v>
      </c>
      <c r="Y8" s="56">
        <v>0</v>
      </c>
      <c r="Z8" s="56">
        <v>0</v>
      </c>
      <c r="AA8" s="56">
        <v>0</v>
      </c>
      <c r="AB8" s="56">
        <v>27</v>
      </c>
      <c r="AC8" s="56">
        <v>33</v>
      </c>
      <c r="AD8" s="56">
        <v>0</v>
      </c>
      <c r="AE8" s="42"/>
      <c r="AF8" s="169">
        <v>14</v>
      </c>
      <c r="AG8" s="169">
        <v>16</v>
      </c>
      <c r="AH8" s="169">
        <v>0</v>
      </c>
      <c r="AI8" s="169">
        <v>6</v>
      </c>
      <c r="AJ8" s="169">
        <v>17</v>
      </c>
      <c r="AK8" s="169">
        <v>9</v>
      </c>
      <c r="AL8" s="169">
        <v>4</v>
      </c>
      <c r="AM8" s="169">
        <v>0</v>
      </c>
      <c r="AN8" s="169">
        <v>0</v>
      </c>
      <c r="AO8" s="169">
        <v>0</v>
      </c>
      <c r="AP8" s="169">
        <v>15</v>
      </c>
      <c r="AQ8" s="169">
        <v>12</v>
      </c>
      <c r="AR8" s="169">
        <v>0</v>
      </c>
      <c r="AS8" s="170"/>
      <c r="AT8" s="38">
        <f t="shared" si="0"/>
        <v>61</v>
      </c>
      <c r="AU8" s="38">
        <f t="shared" si="1"/>
        <v>71</v>
      </c>
      <c r="AV8" s="38">
        <f t="shared" si="2"/>
        <v>66</v>
      </c>
      <c r="AW8" s="38">
        <f t="shared" si="3"/>
        <v>0</v>
      </c>
      <c r="AX8" s="38">
        <f t="shared" si="4"/>
        <v>52</v>
      </c>
      <c r="AY8" s="38">
        <f t="shared" si="5"/>
        <v>70</v>
      </c>
      <c r="AZ8" s="38">
        <f t="shared" si="6"/>
        <v>53</v>
      </c>
      <c r="BA8" s="38">
        <f t="shared" si="7"/>
        <v>61.5</v>
      </c>
      <c r="BB8" s="38">
        <f t="shared" si="8"/>
        <v>24</v>
      </c>
      <c r="BC8" s="38">
        <f t="shared" si="9"/>
        <v>0</v>
      </c>
      <c r="BD8" s="38">
        <f t="shared" si="10"/>
        <v>0</v>
      </c>
      <c r="BE8" s="38">
        <f t="shared" si="11"/>
        <v>0</v>
      </c>
      <c r="BF8" s="38">
        <f t="shared" si="12"/>
        <v>0</v>
      </c>
      <c r="BG8" s="38">
        <f t="shared" si="13"/>
        <v>56</v>
      </c>
      <c r="BH8" s="38">
        <f t="shared" si="14"/>
        <v>54</v>
      </c>
      <c r="BI8" s="38">
        <f t="shared" si="15"/>
        <v>0</v>
      </c>
      <c r="BJ8" s="192"/>
      <c r="BK8" s="64">
        <f t="shared" si="16"/>
        <v>313.5</v>
      </c>
      <c r="BL8" s="69">
        <f t="shared" si="17"/>
        <v>52.25</v>
      </c>
      <c r="BM8" s="164" t="s">
        <v>42</v>
      </c>
      <c r="BN8" s="164" t="s">
        <v>42</v>
      </c>
      <c r="BO8" s="164" t="s">
        <v>42</v>
      </c>
      <c r="BP8" s="164" t="s">
        <v>40</v>
      </c>
      <c r="BQ8" s="164" t="s">
        <v>42</v>
      </c>
      <c r="BR8" s="164" t="s">
        <v>42</v>
      </c>
      <c r="BS8" s="164" t="s">
        <v>42</v>
      </c>
      <c r="BT8" s="164" t="s">
        <v>161</v>
      </c>
      <c r="BU8" s="176" t="s">
        <v>162</v>
      </c>
    </row>
    <row r="9" spans="1:73" x14ac:dyDescent="0.35">
      <c r="A9" s="1">
        <v>7</v>
      </c>
      <c r="B9" s="55" t="s">
        <v>60</v>
      </c>
      <c r="C9" s="10" t="s">
        <v>39</v>
      </c>
      <c r="D9" s="68">
        <v>19</v>
      </c>
      <c r="E9" s="68">
        <v>16</v>
      </c>
      <c r="F9" s="68">
        <v>0</v>
      </c>
      <c r="G9" s="68">
        <v>16</v>
      </c>
      <c r="H9" s="68">
        <v>20</v>
      </c>
      <c r="I9" s="68">
        <v>20</v>
      </c>
      <c r="J9" s="68">
        <v>20</v>
      </c>
      <c r="K9" s="68">
        <v>20</v>
      </c>
      <c r="L9" s="68">
        <v>19</v>
      </c>
      <c r="M9" s="68">
        <v>20</v>
      </c>
      <c r="N9" s="68">
        <v>0</v>
      </c>
      <c r="O9" s="68">
        <v>0</v>
      </c>
      <c r="P9" s="68">
        <v>19</v>
      </c>
      <c r="Q9" s="42"/>
      <c r="R9" s="56">
        <v>50</v>
      </c>
      <c r="S9" s="56">
        <v>57</v>
      </c>
      <c r="T9" s="56">
        <v>0</v>
      </c>
      <c r="U9" s="56">
        <v>46</v>
      </c>
      <c r="V9" s="56">
        <v>53</v>
      </c>
      <c r="W9" s="56">
        <v>47</v>
      </c>
      <c r="X9" s="56">
        <v>59</v>
      </c>
      <c r="Y9" s="56">
        <v>57</v>
      </c>
      <c r="Z9" s="56">
        <v>55</v>
      </c>
      <c r="AA9" s="56">
        <v>54</v>
      </c>
      <c r="AB9" s="56">
        <v>0</v>
      </c>
      <c r="AC9" s="56">
        <v>0</v>
      </c>
      <c r="AD9" s="56">
        <v>54</v>
      </c>
      <c r="AE9" s="42"/>
      <c r="AF9" s="169">
        <v>18</v>
      </c>
      <c r="AG9" s="169">
        <v>19</v>
      </c>
      <c r="AH9" s="169">
        <v>0</v>
      </c>
      <c r="AI9" s="169">
        <v>17</v>
      </c>
      <c r="AJ9" s="169">
        <v>19</v>
      </c>
      <c r="AK9" s="169">
        <v>18</v>
      </c>
      <c r="AL9" s="169">
        <v>20</v>
      </c>
      <c r="AM9" s="169">
        <v>17</v>
      </c>
      <c r="AN9" s="169">
        <v>11</v>
      </c>
      <c r="AO9" s="169">
        <v>18</v>
      </c>
      <c r="AP9" s="169">
        <v>0</v>
      </c>
      <c r="AQ9" s="169">
        <v>0</v>
      </c>
      <c r="AR9" s="169">
        <v>19</v>
      </c>
      <c r="AS9" s="170"/>
      <c r="AT9" s="38">
        <f t="shared" si="0"/>
        <v>87</v>
      </c>
      <c r="AU9" s="38">
        <f t="shared" si="1"/>
        <v>92</v>
      </c>
      <c r="AV9" s="38">
        <f t="shared" si="2"/>
        <v>89.5</v>
      </c>
      <c r="AW9" s="38">
        <f t="shared" si="3"/>
        <v>0</v>
      </c>
      <c r="AX9" s="38">
        <f t="shared" si="4"/>
        <v>79</v>
      </c>
      <c r="AY9" s="38">
        <f t="shared" si="5"/>
        <v>92</v>
      </c>
      <c r="AZ9" s="38">
        <f t="shared" si="6"/>
        <v>85</v>
      </c>
      <c r="BA9" s="38">
        <f t="shared" si="7"/>
        <v>88.5</v>
      </c>
      <c r="BB9" s="38">
        <f t="shared" si="8"/>
        <v>99</v>
      </c>
      <c r="BC9" s="38">
        <f t="shared" si="9"/>
        <v>94</v>
      </c>
      <c r="BD9" s="38">
        <f t="shared" si="10"/>
        <v>85</v>
      </c>
      <c r="BE9" s="38">
        <f t="shared" si="11"/>
        <v>92</v>
      </c>
      <c r="BF9" s="38">
        <f t="shared" si="12"/>
        <v>90.333333333333329</v>
      </c>
      <c r="BG9" s="38">
        <f t="shared" si="13"/>
        <v>0</v>
      </c>
      <c r="BH9" s="38">
        <f t="shared" si="14"/>
        <v>0</v>
      </c>
      <c r="BI9" s="38">
        <f t="shared" si="15"/>
        <v>92</v>
      </c>
      <c r="BJ9" s="192"/>
      <c r="BK9" s="64">
        <f t="shared" si="16"/>
        <v>538.33333333333326</v>
      </c>
      <c r="BL9" s="69">
        <f t="shared" si="17"/>
        <v>89.722222222222214</v>
      </c>
      <c r="BM9" s="164" t="s">
        <v>42</v>
      </c>
      <c r="BN9" s="164" t="s">
        <v>40</v>
      </c>
      <c r="BO9" s="164" t="s">
        <v>42</v>
      </c>
      <c r="BP9" s="164" t="s">
        <v>42</v>
      </c>
      <c r="BQ9" s="164" t="s">
        <v>42</v>
      </c>
      <c r="BR9" s="164" t="s">
        <v>42</v>
      </c>
      <c r="BS9" s="164" t="s">
        <v>40</v>
      </c>
      <c r="BT9" s="164" t="s">
        <v>158</v>
      </c>
      <c r="BU9" s="176" t="s">
        <v>163</v>
      </c>
    </row>
    <row r="10" spans="1:73" x14ac:dyDescent="0.35">
      <c r="A10" s="1">
        <v>8</v>
      </c>
      <c r="B10" s="55" t="s">
        <v>63</v>
      </c>
      <c r="C10" s="10" t="s">
        <v>39</v>
      </c>
      <c r="D10" s="68">
        <v>18</v>
      </c>
      <c r="E10" s="68">
        <v>18</v>
      </c>
      <c r="F10" s="68">
        <v>19</v>
      </c>
      <c r="G10" s="68">
        <v>0</v>
      </c>
      <c r="H10" s="68">
        <v>20</v>
      </c>
      <c r="I10" s="68">
        <v>18</v>
      </c>
      <c r="J10" s="68">
        <v>20</v>
      </c>
      <c r="K10" s="68">
        <v>20</v>
      </c>
      <c r="L10" s="68">
        <v>16</v>
      </c>
      <c r="M10" s="68">
        <v>19</v>
      </c>
      <c r="N10" s="68">
        <v>0</v>
      </c>
      <c r="O10" s="68">
        <v>0</v>
      </c>
      <c r="P10" s="68">
        <v>19</v>
      </c>
      <c r="Q10" s="42"/>
      <c r="R10" s="56">
        <v>47</v>
      </c>
      <c r="S10" s="56">
        <v>54</v>
      </c>
      <c r="T10" s="56">
        <v>51</v>
      </c>
      <c r="U10" s="56">
        <v>0</v>
      </c>
      <c r="V10" s="56">
        <v>51</v>
      </c>
      <c r="W10" s="56">
        <v>48</v>
      </c>
      <c r="X10" s="56">
        <v>57</v>
      </c>
      <c r="Y10" s="56">
        <v>59</v>
      </c>
      <c r="Z10" s="56">
        <v>56</v>
      </c>
      <c r="AA10" s="56">
        <v>54</v>
      </c>
      <c r="AB10" s="56">
        <v>0</v>
      </c>
      <c r="AC10" s="56">
        <v>0</v>
      </c>
      <c r="AD10" s="56">
        <v>56</v>
      </c>
      <c r="AE10" s="42"/>
      <c r="AF10" s="169">
        <v>18</v>
      </c>
      <c r="AG10" s="169">
        <v>18</v>
      </c>
      <c r="AH10" s="169">
        <v>17</v>
      </c>
      <c r="AI10" s="169">
        <v>0</v>
      </c>
      <c r="AJ10" s="169">
        <v>17</v>
      </c>
      <c r="AK10" s="169">
        <v>18</v>
      </c>
      <c r="AL10" s="169">
        <v>18</v>
      </c>
      <c r="AM10" s="169">
        <v>20</v>
      </c>
      <c r="AN10" s="169">
        <v>11</v>
      </c>
      <c r="AO10" s="169">
        <v>18</v>
      </c>
      <c r="AP10" s="169">
        <v>0</v>
      </c>
      <c r="AQ10" s="169">
        <v>0</v>
      </c>
      <c r="AR10" s="169">
        <v>19</v>
      </c>
      <c r="AS10" s="170"/>
      <c r="AT10" s="38">
        <f t="shared" si="0"/>
        <v>83</v>
      </c>
      <c r="AU10" s="38">
        <f t="shared" si="1"/>
        <v>90</v>
      </c>
      <c r="AV10" s="38">
        <f t="shared" si="2"/>
        <v>86.5</v>
      </c>
      <c r="AW10" s="38">
        <f t="shared" si="3"/>
        <v>87</v>
      </c>
      <c r="AX10" s="38">
        <f t="shared" si="4"/>
        <v>0</v>
      </c>
      <c r="AY10" s="38">
        <f t="shared" si="5"/>
        <v>88</v>
      </c>
      <c r="AZ10" s="38">
        <f t="shared" si="6"/>
        <v>84</v>
      </c>
      <c r="BA10" s="38">
        <f t="shared" si="7"/>
        <v>86</v>
      </c>
      <c r="BB10" s="38">
        <f t="shared" si="8"/>
        <v>95</v>
      </c>
      <c r="BC10" s="38">
        <f t="shared" si="9"/>
        <v>99</v>
      </c>
      <c r="BD10" s="38">
        <f t="shared" si="10"/>
        <v>83</v>
      </c>
      <c r="BE10" s="38">
        <f t="shared" si="11"/>
        <v>91</v>
      </c>
      <c r="BF10" s="38">
        <f t="shared" si="12"/>
        <v>91</v>
      </c>
      <c r="BG10" s="38">
        <f t="shared" si="13"/>
        <v>0</v>
      </c>
      <c r="BH10" s="38">
        <f t="shared" si="14"/>
        <v>0</v>
      </c>
      <c r="BI10" s="38">
        <f t="shared" si="15"/>
        <v>94</v>
      </c>
      <c r="BJ10" s="192"/>
      <c r="BK10" s="64">
        <f t="shared" si="16"/>
        <v>539.5</v>
      </c>
      <c r="BL10" s="69">
        <f t="shared" si="17"/>
        <v>89.916666666666671</v>
      </c>
      <c r="BM10" s="164" t="s">
        <v>42</v>
      </c>
      <c r="BN10" s="164" t="s">
        <v>42</v>
      </c>
      <c r="BO10" s="164" t="s">
        <v>42</v>
      </c>
      <c r="BP10" s="164" t="s">
        <v>42</v>
      </c>
      <c r="BQ10" s="164" t="s">
        <v>42</v>
      </c>
      <c r="BR10" s="164" t="s">
        <v>42</v>
      </c>
      <c r="BS10" s="164" t="s">
        <v>42</v>
      </c>
      <c r="BT10" s="164" t="s">
        <v>164</v>
      </c>
      <c r="BU10" s="176" t="s">
        <v>165</v>
      </c>
    </row>
    <row r="11" spans="1:73" x14ac:dyDescent="0.35">
      <c r="A11" s="1">
        <v>9</v>
      </c>
      <c r="B11" s="55" t="s">
        <v>65</v>
      </c>
      <c r="C11" s="10" t="s">
        <v>39</v>
      </c>
      <c r="D11" s="68">
        <v>18</v>
      </c>
      <c r="E11" s="68">
        <v>17</v>
      </c>
      <c r="F11" s="68">
        <v>18</v>
      </c>
      <c r="G11" s="68">
        <v>0</v>
      </c>
      <c r="H11" s="68">
        <v>20</v>
      </c>
      <c r="I11" s="68">
        <v>19</v>
      </c>
      <c r="J11" s="68">
        <v>20</v>
      </c>
      <c r="K11" s="68">
        <v>15</v>
      </c>
      <c r="L11" s="68">
        <v>20</v>
      </c>
      <c r="M11" s="68">
        <v>18</v>
      </c>
      <c r="N11" s="68">
        <v>0</v>
      </c>
      <c r="O11" s="68">
        <v>0</v>
      </c>
      <c r="P11" s="68">
        <v>19</v>
      </c>
      <c r="Q11" s="42"/>
      <c r="R11" s="56">
        <v>42</v>
      </c>
      <c r="S11" s="56">
        <v>48</v>
      </c>
      <c r="T11" s="56">
        <v>53</v>
      </c>
      <c r="U11" s="56">
        <v>0</v>
      </c>
      <c r="V11" s="56">
        <v>46</v>
      </c>
      <c r="W11" s="56">
        <v>50</v>
      </c>
      <c r="X11" s="56">
        <v>54</v>
      </c>
      <c r="Y11" s="56">
        <v>58</v>
      </c>
      <c r="Z11" s="56">
        <v>52</v>
      </c>
      <c r="AA11" s="56">
        <v>47</v>
      </c>
      <c r="AB11" s="56">
        <v>0</v>
      </c>
      <c r="AC11" s="56">
        <v>0</v>
      </c>
      <c r="AD11" s="56">
        <v>58</v>
      </c>
      <c r="AE11" s="42"/>
      <c r="AF11" s="169">
        <v>16</v>
      </c>
      <c r="AG11" s="169">
        <v>18</v>
      </c>
      <c r="AH11" s="169">
        <v>17</v>
      </c>
      <c r="AI11" s="169">
        <v>0</v>
      </c>
      <c r="AJ11" s="169">
        <v>17</v>
      </c>
      <c r="AK11" s="169">
        <v>12</v>
      </c>
      <c r="AL11" s="169">
        <v>20</v>
      </c>
      <c r="AM11" s="169">
        <v>20</v>
      </c>
      <c r="AN11" s="169">
        <v>5</v>
      </c>
      <c r="AO11" s="169">
        <v>15</v>
      </c>
      <c r="AP11" s="169">
        <v>0</v>
      </c>
      <c r="AQ11" s="169">
        <v>0</v>
      </c>
      <c r="AR11" s="169">
        <v>19</v>
      </c>
      <c r="AS11" s="170"/>
      <c r="AT11" s="38">
        <f t="shared" si="0"/>
        <v>76</v>
      </c>
      <c r="AU11" s="38">
        <f t="shared" si="1"/>
        <v>83</v>
      </c>
      <c r="AV11" s="38">
        <f t="shared" si="2"/>
        <v>79.5</v>
      </c>
      <c r="AW11" s="38">
        <f t="shared" si="3"/>
        <v>88</v>
      </c>
      <c r="AX11" s="38">
        <f t="shared" si="4"/>
        <v>0</v>
      </c>
      <c r="AY11" s="38">
        <f t="shared" si="5"/>
        <v>83</v>
      </c>
      <c r="AZ11" s="38">
        <f t="shared" si="6"/>
        <v>81</v>
      </c>
      <c r="BA11" s="38">
        <f t="shared" si="7"/>
        <v>82</v>
      </c>
      <c r="BB11" s="38">
        <f t="shared" si="8"/>
        <v>94</v>
      </c>
      <c r="BC11" s="38">
        <f t="shared" si="9"/>
        <v>93</v>
      </c>
      <c r="BD11" s="38">
        <f t="shared" si="10"/>
        <v>77</v>
      </c>
      <c r="BE11" s="38">
        <f t="shared" si="11"/>
        <v>80</v>
      </c>
      <c r="BF11" s="38">
        <f t="shared" si="12"/>
        <v>83.333333333333329</v>
      </c>
      <c r="BG11" s="38">
        <f t="shared" si="13"/>
        <v>0</v>
      </c>
      <c r="BH11" s="38">
        <f t="shared" si="14"/>
        <v>0</v>
      </c>
      <c r="BI11" s="38">
        <f t="shared" si="15"/>
        <v>96</v>
      </c>
      <c r="BJ11" s="192"/>
      <c r="BK11" s="64">
        <f t="shared" si="16"/>
        <v>522.83333333333326</v>
      </c>
      <c r="BL11" s="69">
        <f t="shared" si="17"/>
        <v>87.138888888888872</v>
      </c>
      <c r="BM11" s="164" t="s">
        <v>42</v>
      </c>
      <c r="BN11" s="164" t="s">
        <v>40</v>
      </c>
      <c r="BO11" s="164" t="s">
        <v>40</v>
      </c>
      <c r="BP11" s="164" t="s">
        <v>40</v>
      </c>
      <c r="BQ11" s="164" t="s">
        <v>40</v>
      </c>
      <c r="BR11" s="164" t="s">
        <v>42</v>
      </c>
      <c r="BS11" s="164" t="s">
        <v>40</v>
      </c>
      <c r="BT11" s="164" t="s">
        <v>166</v>
      </c>
      <c r="BU11" s="176" t="s">
        <v>167</v>
      </c>
    </row>
    <row r="12" spans="1:73" x14ac:dyDescent="0.35">
      <c r="A12" s="1">
        <v>10</v>
      </c>
      <c r="B12" s="55" t="s">
        <v>68</v>
      </c>
      <c r="C12" s="10" t="s">
        <v>39</v>
      </c>
      <c r="D12" s="68">
        <v>14</v>
      </c>
      <c r="E12" s="68">
        <v>17</v>
      </c>
      <c r="F12" s="68">
        <v>0</v>
      </c>
      <c r="G12" s="68">
        <v>15</v>
      </c>
      <c r="H12" s="68">
        <v>16</v>
      </c>
      <c r="I12" s="68">
        <v>17</v>
      </c>
      <c r="J12" s="68">
        <v>20</v>
      </c>
      <c r="K12" s="68">
        <v>16</v>
      </c>
      <c r="L12" s="68">
        <v>15</v>
      </c>
      <c r="M12" s="68">
        <v>18</v>
      </c>
      <c r="N12" s="68">
        <v>0</v>
      </c>
      <c r="O12" s="68">
        <v>0</v>
      </c>
      <c r="P12" s="68">
        <v>18</v>
      </c>
      <c r="Q12" s="42"/>
      <c r="R12" s="56">
        <v>44</v>
      </c>
      <c r="S12" s="56">
        <v>54</v>
      </c>
      <c r="T12" s="56">
        <v>0</v>
      </c>
      <c r="U12" s="56">
        <v>41</v>
      </c>
      <c r="V12" s="56">
        <v>43</v>
      </c>
      <c r="W12" s="56">
        <v>46</v>
      </c>
      <c r="X12" s="56">
        <v>52</v>
      </c>
      <c r="Y12" s="56">
        <v>52</v>
      </c>
      <c r="Z12" s="56">
        <v>48</v>
      </c>
      <c r="AA12" s="56">
        <v>33</v>
      </c>
      <c r="AB12" s="56">
        <v>0</v>
      </c>
      <c r="AC12" s="56">
        <v>0</v>
      </c>
      <c r="AD12" s="56">
        <v>52</v>
      </c>
      <c r="AE12" s="42"/>
      <c r="AF12" s="169">
        <v>17</v>
      </c>
      <c r="AG12" s="169">
        <v>17</v>
      </c>
      <c r="AH12" s="169">
        <v>0</v>
      </c>
      <c r="AI12" s="169">
        <v>7</v>
      </c>
      <c r="AJ12" s="169">
        <v>14</v>
      </c>
      <c r="AK12" s="169">
        <v>10</v>
      </c>
      <c r="AL12" s="169">
        <v>16</v>
      </c>
      <c r="AM12" s="169">
        <v>20</v>
      </c>
      <c r="AN12" s="169">
        <v>6</v>
      </c>
      <c r="AO12" s="169">
        <v>13</v>
      </c>
      <c r="AP12" s="169">
        <v>0</v>
      </c>
      <c r="AQ12" s="169">
        <v>0</v>
      </c>
      <c r="AR12" s="169">
        <v>16</v>
      </c>
      <c r="AS12" s="170"/>
      <c r="AT12" s="38">
        <f t="shared" si="0"/>
        <v>75</v>
      </c>
      <c r="AU12" s="38">
        <f t="shared" si="1"/>
        <v>88</v>
      </c>
      <c r="AV12" s="38">
        <f t="shared" si="2"/>
        <v>81.5</v>
      </c>
      <c r="AW12" s="38">
        <f t="shared" si="3"/>
        <v>0</v>
      </c>
      <c r="AX12" s="38">
        <f t="shared" si="4"/>
        <v>63</v>
      </c>
      <c r="AY12" s="38">
        <f t="shared" si="5"/>
        <v>73</v>
      </c>
      <c r="AZ12" s="38">
        <f t="shared" si="6"/>
        <v>73</v>
      </c>
      <c r="BA12" s="38">
        <f t="shared" si="7"/>
        <v>73</v>
      </c>
      <c r="BB12" s="38">
        <f t="shared" si="8"/>
        <v>88</v>
      </c>
      <c r="BC12" s="38">
        <f t="shared" si="9"/>
        <v>88</v>
      </c>
      <c r="BD12" s="38">
        <f t="shared" si="10"/>
        <v>69</v>
      </c>
      <c r="BE12" s="38">
        <f t="shared" si="11"/>
        <v>64</v>
      </c>
      <c r="BF12" s="38">
        <f t="shared" si="12"/>
        <v>73.666666666666671</v>
      </c>
      <c r="BG12" s="38">
        <f t="shared" si="13"/>
        <v>0</v>
      </c>
      <c r="BH12" s="38">
        <f t="shared" si="14"/>
        <v>0</v>
      </c>
      <c r="BI12" s="38">
        <f t="shared" si="15"/>
        <v>86</v>
      </c>
      <c r="BJ12" s="192"/>
      <c r="BK12" s="64">
        <f t="shared" si="16"/>
        <v>465.16666666666669</v>
      </c>
      <c r="BL12" s="69">
        <f t="shared" si="17"/>
        <v>77.527777777777786</v>
      </c>
      <c r="BM12" s="164" t="s">
        <v>42</v>
      </c>
      <c r="BN12" s="164" t="s">
        <v>40</v>
      </c>
      <c r="BO12" s="164" t="s">
        <v>40</v>
      </c>
      <c r="BP12" s="164" t="s">
        <v>40</v>
      </c>
      <c r="BQ12" s="164" t="s">
        <v>40</v>
      </c>
      <c r="BR12" s="164" t="s">
        <v>42</v>
      </c>
      <c r="BS12" s="164" t="s">
        <v>40</v>
      </c>
      <c r="BT12" s="164" t="s">
        <v>168</v>
      </c>
      <c r="BU12" s="176" t="s">
        <v>169</v>
      </c>
    </row>
    <row r="13" spans="1:73" x14ac:dyDescent="0.35">
      <c r="A13" s="1">
        <v>11</v>
      </c>
      <c r="B13" s="55" t="s">
        <v>70</v>
      </c>
      <c r="C13" s="10" t="s">
        <v>39</v>
      </c>
      <c r="D13" s="68">
        <v>15</v>
      </c>
      <c r="E13" s="68">
        <v>16</v>
      </c>
      <c r="F13" s="68">
        <v>0</v>
      </c>
      <c r="G13" s="68">
        <v>17</v>
      </c>
      <c r="H13" s="68">
        <v>17</v>
      </c>
      <c r="I13" s="68">
        <v>15</v>
      </c>
      <c r="J13" s="68">
        <v>20</v>
      </c>
      <c r="K13" s="68">
        <v>19</v>
      </c>
      <c r="L13" s="68">
        <v>16</v>
      </c>
      <c r="M13" s="68">
        <v>15</v>
      </c>
      <c r="N13" s="68">
        <v>0</v>
      </c>
      <c r="O13" s="68">
        <v>0</v>
      </c>
      <c r="P13" s="68">
        <v>18</v>
      </c>
      <c r="Q13" s="42"/>
      <c r="R13" s="56">
        <v>34</v>
      </c>
      <c r="S13" s="56">
        <v>55</v>
      </c>
      <c r="T13" s="56">
        <v>0</v>
      </c>
      <c r="U13" s="56">
        <v>50</v>
      </c>
      <c r="V13" s="56">
        <v>46</v>
      </c>
      <c r="W13" s="56">
        <v>48</v>
      </c>
      <c r="X13" s="56">
        <v>57</v>
      </c>
      <c r="Y13" s="56">
        <v>54</v>
      </c>
      <c r="Z13" s="56">
        <v>45</v>
      </c>
      <c r="AA13" s="56">
        <v>45</v>
      </c>
      <c r="AB13" s="56">
        <v>0</v>
      </c>
      <c r="AC13" s="56">
        <v>0</v>
      </c>
      <c r="AD13" s="56">
        <v>48</v>
      </c>
      <c r="AE13" s="42"/>
      <c r="AF13" s="169">
        <v>17</v>
      </c>
      <c r="AG13" s="169">
        <v>17</v>
      </c>
      <c r="AH13" s="169">
        <v>0</v>
      </c>
      <c r="AI13" s="169">
        <v>10</v>
      </c>
      <c r="AJ13" s="169">
        <v>18</v>
      </c>
      <c r="AK13" s="169">
        <v>13</v>
      </c>
      <c r="AL13" s="169">
        <v>17</v>
      </c>
      <c r="AM13" s="169">
        <v>18</v>
      </c>
      <c r="AN13" s="169">
        <v>5</v>
      </c>
      <c r="AO13" s="169">
        <v>18</v>
      </c>
      <c r="AP13" s="169">
        <v>0</v>
      </c>
      <c r="AQ13" s="169">
        <v>0</v>
      </c>
      <c r="AR13" s="169">
        <v>16</v>
      </c>
      <c r="AS13" s="170"/>
      <c r="AT13" s="38">
        <f t="shared" si="0"/>
        <v>66</v>
      </c>
      <c r="AU13" s="38">
        <f t="shared" si="1"/>
        <v>88</v>
      </c>
      <c r="AV13" s="38">
        <f t="shared" si="2"/>
        <v>77</v>
      </c>
      <c r="AW13" s="38">
        <f t="shared" si="3"/>
        <v>0</v>
      </c>
      <c r="AX13" s="38">
        <f t="shared" si="4"/>
        <v>77</v>
      </c>
      <c r="AY13" s="38">
        <f t="shared" si="5"/>
        <v>81</v>
      </c>
      <c r="AZ13" s="38">
        <f t="shared" si="6"/>
        <v>76</v>
      </c>
      <c r="BA13" s="38">
        <f t="shared" si="7"/>
        <v>78.5</v>
      </c>
      <c r="BB13" s="38">
        <f t="shared" si="8"/>
        <v>94</v>
      </c>
      <c r="BC13" s="38">
        <f t="shared" si="9"/>
        <v>91</v>
      </c>
      <c r="BD13" s="38">
        <f t="shared" si="10"/>
        <v>66</v>
      </c>
      <c r="BE13" s="38">
        <f t="shared" si="11"/>
        <v>78</v>
      </c>
      <c r="BF13" s="38">
        <f t="shared" si="12"/>
        <v>78.333333333333329</v>
      </c>
      <c r="BG13" s="38">
        <f t="shared" si="13"/>
        <v>0</v>
      </c>
      <c r="BH13" s="38">
        <f t="shared" si="14"/>
        <v>0</v>
      </c>
      <c r="BI13" s="38">
        <f t="shared" si="15"/>
        <v>82</v>
      </c>
      <c r="BJ13" s="192"/>
      <c r="BK13" s="64">
        <f t="shared" si="16"/>
        <v>486.83333333333331</v>
      </c>
      <c r="BL13" s="69">
        <f t="shared" si="17"/>
        <v>81.138888888888886</v>
      </c>
      <c r="BM13" s="164" t="s">
        <v>42</v>
      </c>
      <c r="BN13" s="164" t="s">
        <v>40</v>
      </c>
      <c r="BO13" s="164" t="s">
        <v>41</v>
      </c>
      <c r="BP13" s="164" t="s">
        <v>41</v>
      </c>
      <c r="BQ13" s="164" t="s">
        <v>41</v>
      </c>
      <c r="BR13" s="164" t="s">
        <v>40</v>
      </c>
      <c r="BS13" s="164" t="s">
        <v>40</v>
      </c>
      <c r="BT13" s="164" t="s">
        <v>166</v>
      </c>
      <c r="BU13" s="176" t="s">
        <v>170</v>
      </c>
    </row>
    <row r="14" spans="1:73" x14ac:dyDescent="0.35">
      <c r="A14" s="1">
        <v>12</v>
      </c>
      <c r="B14" s="55" t="s">
        <v>73</v>
      </c>
      <c r="C14" s="10" t="s">
        <v>39</v>
      </c>
      <c r="D14" s="68">
        <v>15</v>
      </c>
      <c r="E14" s="68">
        <v>15</v>
      </c>
      <c r="F14" s="68">
        <v>0</v>
      </c>
      <c r="G14" s="68">
        <v>16</v>
      </c>
      <c r="H14" s="68">
        <v>16</v>
      </c>
      <c r="I14" s="68">
        <v>18</v>
      </c>
      <c r="J14" s="68">
        <v>20</v>
      </c>
      <c r="K14" s="68">
        <v>16</v>
      </c>
      <c r="L14" s="68">
        <v>17</v>
      </c>
      <c r="M14" s="68">
        <v>17</v>
      </c>
      <c r="N14" s="68">
        <v>0</v>
      </c>
      <c r="O14" s="68">
        <v>0</v>
      </c>
      <c r="P14" s="68">
        <v>11</v>
      </c>
      <c r="Q14" s="42"/>
      <c r="R14" s="56">
        <v>34</v>
      </c>
      <c r="S14" s="56">
        <v>48</v>
      </c>
      <c r="T14" s="56">
        <v>0</v>
      </c>
      <c r="U14" s="56">
        <v>47</v>
      </c>
      <c r="V14" s="56">
        <v>45</v>
      </c>
      <c r="W14" s="56">
        <v>46</v>
      </c>
      <c r="X14" s="56">
        <v>48</v>
      </c>
      <c r="Y14" s="56">
        <v>44</v>
      </c>
      <c r="Z14" s="56">
        <v>44</v>
      </c>
      <c r="AA14" s="56">
        <v>30</v>
      </c>
      <c r="AB14" s="56">
        <v>0</v>
      </c>
      <c r="AC14" s="56">
        <v>0</v>
      </c>
      <c r="AD14" s="56">
        <v>42</v>
      </c>
      <c r="AE14" s="42"/>
      <c r="AF14" s="169">
        <v>17</v>
      </c>
      <c r="AG14" s="169">
        <v>17</v>
      </c>
      <c r="AH14" s="169">
        <v>0</v>
      </c>
      <c r="AI14" s="169">
        <v>11</v>
      </c>
      <c r="AJ14" s="169">
        <v>12</v>
      </c>
      <c r="AK14" s="169">
        <v>10</v>
      </c>
      <c r="AL14" s="169">
        <v>16</v>
      </c>
      <c r="AM14" s="169">
        <v>18</v>
      </c>
      <c r="AN14" s="169">
        <v>4</v>
      </c>
      <c r="AO14" s="169">
        <v>11</v>
      </c>
      <c r="AP14" s="169">
        <v>0</v>
      </c>
      <c r="AQ14" s="169">
        <v>0</v>
      </c>
      <c r="AR14" s="169">
        <v>17</v>
      </c>
      <c r="AS14" s="170"/>
      <c r="AT14" s="38">
        <f t="shared" si="0"/>
        <v>66</v>
      </c>
      <c r="AU14" s="38">
        <f t="shared" si="1"/>
        <v>80</v>
      </c>
      <c r="AV14" s="38">
        <f t="shared" si="2"/>
        <v>73</v>
      </c>
      <c r="AW14" s="38">
        <f t="shared" si="3"/>
        <v>0</v>
      </c>
      <c r="AX14" s="38">
        <f t="shared" si="4"/>
        <v>74</v>
      </c>
      <c r="AY14" s="38">
        <f t="shared" si="5"/>
        <v>73</v>
      </c>
      <c r="AZ14" s="38">
        <f t="shared" si="6"/>
        <v>74</v>
      </c>
      <c r="BA14" s="38">
        <f t="shared" si="7"/>
        <v>73.5</v>
      </c>
      <c r="BB14" s="38">
        <f t="shared" si="8"/>
        <v>84</v>
      </c>
      <c r="BC14" s="38">
        <f t="shared" si="9"/>
        <v>78</v>
      </c>
      <c r="BD14" s="38">
        <f t="shared" si="10"/>
        <v>65</v>
      </c>
      <c r="BE14" s="38">
        <f t="shared" si="11"/>
        <v>58</v>
      </c>
      <c r="BF14" s="38">
        <f t="shared" si="12"/>
        <v>67</v>
      </c>
      <c r="BG14" s="38">
        <f t="shared" si="13"/>
        <v>0</v>
      </c>
      <c r="BH14" s="38">
        <f t="shared" si="14"/>
        <v>0</v>
      </c>
      <c r="BI14" s="38">
        <f t="shared" si="15"/>
        <v>70</v>
      </c>
      <c r="BJ14" s="192"/>
      <c r="BK14" s="64">
        <f t="shared" si="16"/>
        <v>441.5</v>
      </c>
      <c r="BL14" s="69">
        <f t="shared" si="17"/>
        <v>73.583333333333329</v>
      </c>
      <c r="BM14" s="164" t="s">
        <v>42</v>
      </c>
      <c r="BN14" s="164" t="s">
        <v>42</v>
      </c>
      <c r="BO14" s="164" t="s">
        <v>40</v>
      </c>
      <c r="BP14" s="164" t="s">
        <v>40</v>
      </c>
      <c r="BQ14" s="164" t="s">
        <v>40</v>
      </c>
      <c r="BR14" s="164" t="s">
        <v>40</v>
      </c>
      <c r="BS14" s="164" t="s">
        <v>40</v>
      </c>
      <c r="BT14" s="164" t="s">
        <v>168</v>
      </c>
      <c r="BU14" s="176" t="s">
        <v>171</v>
      </c>
    </row>
    <row r="15" spans="1:73" x14ac:dyDescent="0.35">
      <c r="A15" s="1">
        <v>13</v>
      </c>
      <c r="B15" s="55" t="s">
        <v>76</v>
      </c>
      <c r="C15" s="10" t="s">
        <v>39</v>
      </c>
      <c r="D15" s="68">
        <v>15</v>
      </c>
      <c r="E15" s="68">
        <v>17</v>
      </c>
      <c r="F15" s="68">
        <v>0</v>
      </c>
      <c r="G15" s="68">
        <v>14</v>
      </c>
      <c r="H15" s="68">
        <v>15</v>
      </c>
      <c r="I15" s="68">
        <v>16</v>
      </c>
      <c r="J15" s="68">
        <v>20</v>
      </c>
      <c r="K15" s="68">
        <v>14</v>
      </c>
      <c r="L15" s="68">
        <v>20</v>
      </c>
      <c r="M15" s="68">
        <v>20</v>
      </c>
      <c r="N15" s="68">
        <v>0</v>
      </c>
      <c r="O15" s="68">
        <v>0</v>
      </c>
      <c r="P15" s="68">
        <v>10</v>
      </c>
      <c r="Q15" s="42"/>
      <c r="R15" s="56">
        <v>37</v>
      </c>
      <c r="S15" s="56">
        <v>53</v>
      </c>
      <c r="T15" s="56">
        <v>0</v>
      </c>
      <c r="U15" s="56">
        <v>40</v>
      </c>
      <c r="V15" s="56">
        <v>41</v>
      </c>
      <c r="W15" s="56">
        <v>42</v>
      </c>
      <c r="X15" s="56">
        <v>47</v>
      </c>
      <c r="Y15" s="56">
        <v>46</v>
      </c>
      <c r="Z15" s="56">
        <v>38</v>
      </c>
      <c r="AA15" s="56">
        <v>39</v>
      </c>
      <c r="AB15" s="56">
        <v>0</v>
      </c>
      <c r="AC15" s="56">
        <v>0</v>
      </c>
      <c r="AD15" s="56">
        <v>29</v>
      </c>
      <c r="AE15" s="42"/>
      <c r="AF15" s="169">
        <v>16</v>
      </c>
      <c r="AG15" s="169">
        <v>18</v>
      </c>
      <c r="AH15" s="169">
        <v>0</v>
      </c>
      <c r="AI15" s="169">
        <v>7</v>
      </c>
      <c r="AJ15" s="169">
        <v>10</v>
      </c>
      <c r="AK15" s="169">
        <v>13</v>
      </c>
      <c r="AL15" s="169">
        <v>12</v>
      </c>
      <c r="AM15" s="169">
        <v>18</v>
      </c>
      <c r="AN15" s="169">
        <v>2</v>
      </c>
      <c r="AO15" s="169">
        <v>17</v>
      </c>
      <c r="AP15" s="169">
        <v>0</v>
      </c>
      <c r="AQ15" s="169">
        <v>0</v>
      </c>
      <c r="AR15" s="169">
        <v>17</v>
      </c>
      <c r="AS15" s="170"/>
      <c r="AT15" s="38">
        <f t="shared" si="0"/>
        <v>68</v>
      </c>
      <c r="AU15" s="38">
        <f t="shared" si="1"/>
        <v>88</v>
      </c>
      <c r="AV15" s="38">
        <f t="shared" si="2"/>
        <v>78</v>
      </c>
      <c r="AW15" s="38">
        <f t="shared" si="3"/>
        <v>0</v>
      </c>
      <c r="AX15" s="38">
        <f t="shared" si="4"/>
        <v>61</v>
      </c>
      <c r="AY15" s="38">
        <f t="shared" si="5"/>
        <v>66</v>
      </c>
      <c r="AZ15" s="38">
        <f t="shared" si="6"/>
        <v>71</v>
      </c>
      <c r="BA15" s="38">
        <f t="shared" si="7"/>
        <v>68.5</v>
      </c>
      <c r="BB15" s="38">
        <f t="shared" si="8"/>
        <v>79</v>
      </c>
      <c r="BC15" s="38">
        <f t="shared" si="9"/>
        <v>78</v>
      </c>
      <c r="BD15" s="38">
        <f t="shared" si="10"/>
        <v>60</v>
      </c>
      <c r="BE15" s="38">
        <f t="shared" si="11"/>
        <v>76</v>
      </c>
      <c r="BF15" s="38">
        <f t="shared" si="12"/>
        <v>71.333333333333329</v>
      </c>
      <c r="BG15" s="38">
        <f t="shared" si="13"/>
        <v>0</v>
      </c>
      <c r="BH15" s="38">
        <f t="shared" si="14"/>
        <v>0</v>
      </c>
      <c r="BI15" s="38">
        <f t="shared" si="15"/>
        <v>56</v>
      </c>
      <c r="BJ15" s="192"/>
      <c r="BK15" s="64">
        <f t="shared" si="16"/>
        <v>413.83333333333331</v>
      </c>
      <c r="BL15" s="69">
        <f t="shared" si="17"/>
        <v>68.972222222222229</v>
      </c>
      <c r="BM15" s="164" t="s">
        <v>40</v>
      </c>
      <c r="BN15" s="164" t="s">
        <v>42</v>
      </c>
      <c r="BO15" s="164" t="s">
        <v>40</v>
      </c>
      <c r="BP15" s="164" t="s">
        <v>40</v>
      </c>
      <c r="BQ15" s="164" t="s">
        <v>40</v>
      </c>
      <c r="BR15" s="164" t="s">
        <v>40</v>
      </c>
      <c r="BS15" s="164" t="s">
        <v>40</v>
      </c>
      <c r="BT15" s="164" t="s">
        <v>156</v>
      </c>
      <c r="BU15" s="176" t="s">
        <v>172</v>
      </c>
    </row>
    <row r="16" spans="1:73" x14ac:dyDescent="0.35">
      <c r="A16" s="1">
        <v>14</v>
      </c>
      <c r="B16" s="55" t="s">
        <v>78</v>
      </c>
      <c r="C16" s="10" t="s">
        <v>39</v>
      </c>
      <c r="D16" s="68">
        <v>14</v>
      </c>
      <c r="E16" s="68">
        <v>14</v>
      </c>
      <c r="F16" s="68">
        <v>0</v>
      </c>
      <c r="G16" s="68">
        <v>14</v>
      </c>
      <c r="H16" s="68">
        <v>17</v>
      </c>
      <c r="I16" s="68">
        <v>15</v>
      </c>
      <c r="J16" s="68">
        <v>20</v>
      </c>
      <c r="K16" s="68">
        <v>15</v>
      </c>
      <c r="L16" s="68">
        <v>17</v>
      </c>
      <c r="M16" s="68">
        <v>16</v>
      </c>
      <c r="N16" s="68">
        <v>0</v>
      </c>
      <c r="O16" s="68">
        <v>0</v>
      </c>
      <c r="P16" s="68">
        <v>18</v>
      </c>
      <c r="Q16" s="42"/>
      <c r="R16" s="56">
        <v>41</v>
      </c>
      <c r="S16" s="56">
        <v>55</v>
      </c>
      <c r="T16" s="56">
        <v>0</v>
      </c>
      <c r="U16" s="56">
        <v>38</v>
      </c>
      <c r="V16" s="56">
        <v>39</v>
      </c>
      <c r="W16" s="56">
        <v>40</v>
      </c>
      <c r="X16" s="56">
        <v>42</v>
      </c>
      <c r="Y16" s="56">
        <v>50</v>
      </c>
      <c r="Z16" s="56">
        <v>51</v>
      </c>
      <c r="AA16" s="56">
        <v>38</v>
      </c>
      <c r="AB16" s="56">
        <v>0</v>
      </c>
      <c r="AC16" s="56">
        <v>0</v>
      </c>
      <c r="AD16" s="56">
        <v>53</v>
      </c>
      <c r="AE16" s="42"/>
      <c r="AF16" s="169">
        <v>17</v>
      </c>
      <c r="AG16" s="169">
        <v>18</v>
      </c>
      <c r="AH16" s="169">
        <v>0</v>
      </c>
      <c r="AI16" s="169">
        <v>11</v>
      </c>
      <c r="AJ16" s="169">
        <v>11</v>
      </c>
      <c r="AK16" s="169">
        <v>10</v>
      </c>
      <c r="AL16" s="169">
        <v>11</v>
      </c>
      <c r="AM16" s="169">
        <v>19</v>
      </c>
      <c r="AN16" s="169">
        <v>12</v>
      </c>
      <c r="AO16" s="169">
        <v>14</v>
      </c>
      <c r="AP16" s="169">
        <v>0</v>
      </c>
      <c r="AQ16" s="169">
        <v>0</v>
      </c>
      <c r="AR16" s="169">
        <v>17</v>
      </c>
      <c r="AS16" s="170"/>
      <c r="AT16" s="38">
        <f t="shared" si="0"/>
        <v>72</v>
      </c>
      <c r="AU16" s="38">
        <f t="shared" si="1"/>
        <v>87</v>
      </c>
      <c r="AV16" s="38">
        <f t="shared" si="2"/>
        <v>79.5</v>
      </c>
      <c r="AW16" s="38">
        <f t="shared" si="3"/>
        <v>0</v>
      </c>
      <c r="AX16" s="38">
        <f t="shared" si="4"/>
        <v>63</v>
      </c>
      <c r="AY16" s="38">
        <f t="shared" si="5"/>
        <v>67</v>
      </c>
      <c r="AZ16" s="38">
        <f t="shared" si="6"/>
        <v>65</v>
      </c>
      <c r="BA16" s="38">
        <f t="shared" si="7"/>
        <v>66</v>
      </c>
      <c r="BB16" s="38">
        <f t="shared" si="8"/>
        <v>73</v>
      </c>
      <c r="BC16" s="38">
        <f t="shared" si="9"/>
        <v>84</v>
      </c>
      <c r="BD16" s="38">
        <f t="shared" si="10"/>
        <v>80</v>
      </c>
      <c r="BE16" s="38">
        <f t="shared" si="11"/>
        <v>68</v>
      </c>
      <c r="BF16" s="38">
        <f t="shared" si="12"/>
        <v>77.333333333333329</v>
      </c>
      <c r="BG16" s="38">
        <f t="shared" si="13"/>
        <v>0</v>
      </c>
      <c r="BH16" s="38">
        <f t="shared" si="14"/>
        <v>0</v>
      </c>
      <c r="BI16" s="38">
        <f t="shared" si="15"/>
        <v>88</v>
      </c>
      <c r="BJ16" s="192"/>
      <c r="BK16" s="64">
        <f t="shared" si="16"/>
        <v>446.83333333333331</v>
      </c>
      <c r="BL16" s="69">
        <f t="shared" si="17"/>
        <v>74.472222222222214</v>
      </c>
      <c r="BM16" s="164" t="s">
        <v>40</v>
      </c>
      <c r="BN16" s="164" t="s">
        <v>40</v>
      </c>
      <c r="BO16" s="164" t="s">
        <v>42</v>
      </c>
      <c r="BP16" s="164" t="s">
        <v>42</v>
      </c>
      <c r="BQ16" s="164" t="s">
        <v>40</v>
      </c>
      <c r="BR16" s="164" t="s">
        <v>42</v>
      </c>
      <c r="BS16" s="164" t="s">
        <v>41</v>
      </c>
      <c r="BT16" s="164" t="s">
        <v>173</v>
      </c>
      <c r="BU16" s="176" t="s">
        <v>174</v>
      </c>
    </row>
    <row r="17" spans="1:73" x14ac:dyDescent="0.35">
      <c r="A17" s="1">
        <v>15</v>
      </c>
      <c r="B17" s="55" t="s">
        <v>80</v>
      </c>
      <c r="C17" s="10" t="s">
        <v>39</v>
      </c>
      <c r="D17" s="68">
        <v>15</v>
      </c>
      <c r="E17" s="68">
        <v>16</v>
      </c>
      <c r="F17" s="68">
        <v>0</v>
      </c>
      <c r="G17" s="68">
        <v>10</v>
      </c>
      <c r="H17" s="68">
        <v>19</v>
      </c>
      <c r="I17" s="68">
        <v>18</v>
      </c>
      <c r="J17" s="68">
        <v>20</v>
      </c>
      <c r="K17" s="68">
        <v>20</v>
      </c>
      <c r="L17" s="68">
        <v>18</v>
      </c>
      <c r="M17" s="68">
        <v>20</v>
      </c>
      <c r="N17" s="68">
        <v>0</v>
      </c>
      <c r="O17" s="68">
        <v>0</v>
      </c>
      <c r="P17" s="68">
        <v>17</v>
      </c>
      <c r="Q17" s="42"/>
      <c r="R17" s="56">
        <v>43</v>
      </c>
      <c r="S17" s="56">
        <v>56</v>
      </c>
      <c r="T17" s="56">
        <v>0</v>
      </c>
      <c r="U17" s="56">
        <v>40</v>
      </c>
      <c r="V17" s="56">
        <v>50</v>
      </c>
      <c r="W17" s="56">
        <v>39</v>
      </c>
      <c r="X17" s="56">
        <v>40</v>
      </c>
      <c r="Y17" s="56">
        <v>51</v>
      </c>
      <c r="Z17" s="56">
        <v>51</v>
      </c>
      <c r="AA17" s="56">
        <v>48</v>
      </c>
      <c r="AB17" s="56">
        <v>0</v>
      </c>
      <c r="AC17" s="56">
        <v>0</v>
      </c>
      <c r="AD17" s="56">
        <v>56</v>
      </c>
      <c r="AE17" s="42"/>
      <c r="AF17" s="169">
        <v>17</v>
      </c>
      <c r="AG17" s="169">
        <v>20</v>
      </c>
      <c r="AH17" s="169">
        <v>0</v>
      </c>
      <c r="AI17" s="169">
        <v>13</v>
      </c>
      <c r="AJ17" s="169">
        <v>14</v>
      </c>
      <c r="AK17" s="169">
        <v>13</v>
      </c>
      <c r="AL17" s="169">
        <v>20</v>
      </c>
      <c r="AM17" s="169">
        <v>19</v>
      </c>
      <c r="AN17" s="169">
        <v>14</v>
      </c>
      <c r="AO17" s="169">
        <v>16</v>
      </c>
      <c r="AP17" s="169">
        <v>0</v>
      </c>
      <c r="AQ17" s="169">
        <v>0</v>
      </c>
      <c r="AR17" s="169">
        <v>17</v>
      </c>
      <c r="AS17" s="170"/>
      <c r="AT17" s="38">
        <f t="shared" si="0"/>
        <v>75</v>
      </c>
      <c r="AU17" s="38">
        <f t="shared" si="1"/>
        <v>92</v>
      </c>
      <c r="AV17" s="38">
        <f t="shared" si="2"/>
        <v>83.5</v>
      </c>
      <c r="AW17" s="38">
        <f t="shared" si="3"/>
        <v>0</v>
      </c>
      <c r="AX17" s="38">
        <f t="shared" si="4"/>
        <v>63</v>
      </c>
      <c r="AY17" s="38">
        <f t="shared" si="5"/>
        <v>83</v>
      </c>
      <c r="AZ17" s="38">
        <f t="shared" si="6"/>
        <v>70</v>
      </c>
      <c r="BA17" s="38">
        <f t="shared" si="7"/>
        <v>76.5</v>
      </c>
      <c r="BB17" s="38">
        <f t="shared" si="8"/>
        <v>80</v>
      </c>
      <c r="BC17" s="38">
        <f t="shared" si="9"/>
        <v>90</v>
      </c>
      <c r="BD17" s="38">
        <f t="shared" si="10"/>
        <v>83</v>
      </c>
      <c r="BE17" s="38">
        <f t="shared" si="11"/>
        <v>84</v>
      </c>
      <c r="BF17" s="38">
        <f t="shared" si="12"/>
        <v>85.666666666666671</v>
      </c>
      <c r="BG17" s="38">
        <f t="shared" si="13"/>
        <v>0</v>
      </c>
      <c r="BH17" s="38">
        <f t="shared" si="14"/>
        <v>0</v>
      </c>
      <c r="BI17" s="38">
        <f t="shared" si="15"/>
        <v>90</v>
      </c>
      <c r="BJ17" s="192"/>
      <c r="BK17" s="64">
        <f t="shared" si="16"/>
        <v>478.66666666666669</v>
      </c>
      <c r="BL17" s="69">
        <f t="shared" si="17"/>
        <v>79.777777777777786</v>
      </c>
      <c r="BM17" s="164" t="s">
        <v>40</v>
      </c>
      <c r="BN17" s="164" t="s">
        <v>42</v>
      </c>
      <c r="BO17" s="164" t="s">
        <v>40</v>
      </c>
      <c r="BP17" s="164" t="s">
        <v>40</v>
      </c>
      <c r="BQ17" s="164" t="s">
        <v>40</v>
      </c>
      <c r="BR17" s="164" t="s">
        <v>42</v>
      </c>
      <c r="BS17" s="164" t="s">
        <v>42</v>
      </c>
      <c r="BT17" s="164" t="s">
        <v>168</v>
      </c>
      <c r="BU17" s="176" t="s">
        <v>175</v>
      </c>
    </row>
    <row r="18" spans="1:73" x14ac:dyDescent="0.35">
      <c r="A18" s="1">
        <v>16</v>
      </c>
      <c r="B18" s="55" t="s">
        <v>82</v>
      </c>
      <c r="C18" s="10" t="s">
        <v>39</v>
      </c>
      <c r="D18" s="68">
        <v>17</v>
      </c>
      <c r="E18" s="68">
        <v>11</v>
      </c>
      <c r="F18" s="68">
        <v>10</v>
      </c>
      <c r="G18" s="68">
        <v>0</v>
      </c>
      <c r="H18" s="68">
        <v>13</v>
      </c>
      <c r="I18" s="68">
        <v>13</v>
      </c>
      <c r="J18" s="68">
        <v>19</v>
      </c>
      <c r="K18" s="68">
        <v>0</v>
      </c>
      <c r="L18" s="68">
        <v>0</v>
      </c>
      <c r="M18" s="68">
        <v>0</v>
      </c>
      <c r="N18" s="68">
        <v>18</v>
      </c>
      <c r="O18" s="68">
        <v>20</v>
      </c>
      <c r="P18" s="68">
        <v>0</v>
      </c>
      <c r="Q18" s="42"/>
      <c r="R18" s="56">
        <v>46</v>
      </c>
      <c r="S18" s="56">
        <v>50</v>
      </c>
      <c r="T18" s="56">
        <v>41</v>
      </c>
      <c r="U18" s="56">
        <v>0</v>
      </c>
      <c r="V18" s="56">
        <v>39</v>
      </c>
      <c r="W18" s="56">
        <v>33</v>
      </c>
      <c r="X18" s="56">
        <v>41</v>
      </c>
      <c r="Y18" s="56">
        <v>0</v>
      </c>
      <c r="Z18" s="56">
        <v>0</v>
      </c>
      <c r="AA18" s="56">
        <v>0</v>
      </c>
      <c r="AB18" s="56">
        <v>42</v>
      </c>
      <c r="AC18" s="56">
        <v>51</v>
      </c>
      <c r="AD18" s="56">
        <v>0</v>
      </c>
      <c r="AE18" s="42"/>
      <c r="AF18" s="169">
        <v>17</v>
      </c>
      <c r="AG18" s="169">
        <v>17</v>
      </c>
      <c r="AH18" s="169">
        <v>9</v>
      </c>
      <c r="AI18" s="169">
        <v>0</v>
      </c>
      <c r="AJ18" s="169">
        <v>4</v>
      </c>
      <c r="AK18" s="169">
        <v>7</v>
      </c>
      <c r="AL18" s="169">
        <v>16</v>
      </c>
      <c r="AM18" s="169">
        <v>0</v>
      </c>
      <c r="AN18" s="169">
        <v>0</v>
      </c>
      <c r="AO18" s="169">
        <v>0</v>
      </c>
      <c r="AP18" s="169">
        <v>19</v>
      </c>
      <c r="AQ18" s="169">
        <v>14</v>
      </c>
      <c r="AR18" s="169">
        <v>0</v>
      </c>
      <c r="AS18" s="170"/>
      <c r="AT18" s="38">
        <f t="shared" si="0"/>
        <v>80</v>
      </c>
      <c r="AU18" s="38">
        <f t="shared" si="1"/>
        <v>78</v>
      </c>
      <c r="AV18" s="38">
        <f t="shared" si="2"/>
        <v>79</v>
      </c>
      <c r="AW18" s="38">
        <f t="shared" si="3"/>
        <v>60</v>
      </c>
      <c r="AX18" s="38">
        <f t="shared" si="4"/>
        <v>0</v>
      </c>
      <c r="AY18" s="38">
        <f t="shared" si="5"/>
        <v>56</v>
      </c>
      <c r="AZ18" s="38">
        <f t="shared" si="6"/>
        <v>53</v>
      </c>
      <c r="BA18" s="38">
        <f t="shared" si="7"/>
        <v>54.5</v>
      </c>
      <c r="BB18" s="38">
        <f t="shared" si="8"/>
        <v>76</v>
      </c>
      <c r="BC18" s="38">
        <f t="shared" si="9"/>
        <v>0</v>
      </c>
      <c r="BD18" s="38">
        <f t="shared" si="10"/>
        <v>0</v>
      </c>
      <c r="BE18" s="38">
        <f t="shared" si="11"/>
        <v>0</v>
      </c>
      <c r="BF18" s="38">
        <f t="shared" si="12"/>
        <v>0</v>
      </c>
      <c r="BG18" s="38">
        <f t="shared" si="13"/>
        <v>79</v>
      </c>
      <c r="BH18" s="38">
        <f t="shared" si="14"/>
        <v>85</v>
      </c>
      <c r="BI18" s="38">
        <f t="shared" si="15"/>
        <v>0</v>
      </c>
      <c r="BJ18" s="192"/>
      <c r="BK18" s="64">
        <f t="shared" si="16"/>
        <v>433.5</v>
      </c>
      <c r="BL18" s="69">
        <f t="shared" si="17"/>
        <v>72.25</v>
      </c>
      <c r="BM18" s="164" t="s">
        <v>40</v>
      </c>
      <c r="BN18" s="164" t="s">
        <v>40</v>
      </c>
      <c r="BO18" s="164" t="s">
        <v>40</v>
      </c>
      <c r="BP18" s="164" t="s">
        <v>40</v>
      </c>
      <c r="BQ18" s="164" t="s">
        <v>41</v>
      </c>
      <c r="BR18" s="164" t="s">
        <v>40</v>
      </c>
      <c r="BS18" s="164" t="s">
        <v>41</v>
      </c>
      <c r="BT18" s="164" t="s">
        <v>176</v>
      </c>
      <c r="BU18" s="176" t="s">
        <v>177</v>
      </c>
    </row>
    <row r="19" spans="1:73" x14ac:dyDescent="0.35">
      <c r="A19" s="1">
        <v>17</v>
      </c>
      <c r="B19" s="55" t="s">
        <v>85</v>
      </c>
      <c r="C19" s="10" t="s">
        <v>39</v>
      </c>
      <c r="D19" s="68">
        <v>18</v>
      </c>
      <c r="E19" s="68">
        <v>13</v>
      </c>
      <c r="F19" s="68">
        <v>11</v>
      </c>
      <c r="G19" s="68">
        <v>0</v>
      </c>
      <c r="H19" s="68">
        <v>18</v>
      </c>
      <c r="I19" s="68">
        <v>17</v>
      </c>
      <c r="J19" s="68">
        <v>11</v>
      </c>
      <c r="K19" s="68">
        <v>14</v>
      </c>
      <c r="L19" s="68">
        <v>16</v>
      </c>
      <c r="M19" s="68">
        <v>13</v>
      </c>
      <c r="N19" s="68">
        <v>0</v>
      </c>
      <c r="O19" s="68">
        <v>0</v>
      </c>
      <c r="P19" s="68">
        <v>17</v>
      </c>
      <c r="Q19" s="42"/>
      <c r="R19" s="56">
        <v>34</v>
      </c>
      <c r="S19" s="56">
        <v>47</v>
      </c>
      <c r="T19" s="56">
        <v>39</v>
      </c>
      <c r="U19" s="56">
        <v>0</v>
      </c>
      <c r="V19" s="56">
        <v>43</v>
      </c>
      <c r="W19" s="56">
        <v>38</v>
      </c>
      <c r="X19" s="56">
        <v>37</v>
      </c>
      <c r="Y19" s="56">
        <v>28</v>
      </c>
      <c r="Z19" s="56">
        <v>31</v>
      </c>
      <c r="AA19" s="56">
        <v>25</v>
      </c>
      <c r="AB19" s="56">
        <v>0</v>
      </c>
      <c r="AC19" s="56">
        <v>0</v>
      </c>
      <c r="AD19" s="56">
        <v>58</v>
      </c>
      <c r="AE19" s="42"/>
      <c r="AF19" s="169">
        <v>17</v>
      </c>
      <c r="AG19" s="169">
        <v>17</v>
      </c>
      <c r="AH19" s="169">
        <v>12</v>
      </c>
      <c r="AI19" s="169">
        <v>0</v>
      </c>
      <c r="AJ19" s="169">
        <v>16</v>
      </c>
      <c r="AK19" s="169">
        <v>8</v>
      </c>
      <c r="AL19" s="169">
        <v>14</v>
      </c>
      <c r="AM19" s="169">
        <v>20</v>
      </c>
      <c r="AN19" s="169">
        <v>5</v>
      </c>
      <c r="AO19" s="169">
        <v>9</v>
      </c>
      <c r="AP19" s="169">
        <v>0</v>
      </c>
      <c r="AQ19" s="169">
        <v>0</v>
      </c>
      <c r="AR19" s="169">
        <v>19</v>
      </c>
      <c r="AS19" s="170"/>
      <c r="AT19" s="38">
        <f t="shared" si="0"/>
        <v>69</v>
      </c>
      <c r="AU19" s="38">
        <f t="shared" si="1"/>
        <v>77</v>
      </c>
      <c r="AV19" s="38">
        <f t="shared" si="2"/>
        <v>73</v>
      </c>
      <c r="AW19" s="38">
        <f t="shared" si="3"/>
        <v>62</v>
      </c>
      <c r="AX19" s="38">
        <f t="shared" si="4"/>
        <v>0</v>
      </c>
      <c r="AY19" s="38">
        <f t="shared" si="5"/>
        <v>77</v>
      </c>
      <c r="AZ19" s="38">
        <f t="shared" si="6"/>
        <v>63</v>
      </c>
      <c r="BA19" s="38">
        <f t="shared" si="7"/>
        <v>70</v>
      </c>
      <c r="BB19" s="38">
        <f t="shared" si="8"/>
        <v>62</v>
      </c>
      <c r="BC19" s="38">
        <f t="shared" si="9"/>
        <v>62</v>
      </c>
      <c r="BD19" s="38">
        <f t="shared" si="10"/>
        <v>52</v>
      </c>
      <c r="BE19" s="38">
        <f t="shared" si="11"/>
        <v>47</v>
      </c>
      <c r="BF19" s="38">
        <f t="shared" si="12"/>
        <v>53.666666666666664</v>
      </c>
      <c r="BG19" s="38">
        <f t="shared" si="13"/>
        <v>0</v>
      </c>
      <c r="BH19" s="38">
        <f t="shared" si="14"/>
        <v>0</v>
      </c>
      <c r="BI19" s="38">
        <f t="shared" si="15"/>
        <v>94</v>
      </c>
      <c r="BJ19" s="192"/>
      <c r="BK19" s="64">
        <f t="shared" si="16"/>
        <v>414.66666666666669</v>
      </c>
      <c r="BL19" s="69">
        <f t="shared" si="17"/>
        <v>69.111111111111114</v>
      </c>
      <c r="BM19" s="164" t="s">
        <v>42</v>
      </c>
      <c r="BN19" s="164" t="s">
        <v>40</v>
      </c>
      <c r="BO19" s="164" t="s">
        <v>42</v>
      </c>
      <c r="BP19" s="164" t="s">
        <v>42</v>
      </c>
      <c r="BQ19" s="164" t="s">
        <v>42</v>
      </c>
      <c r="BR19" s="164" t="s">
        <v>42</v>
      </c>
      <c r="BS19" s="164" t="s">
        <v>40</v>
      </c>
      <c r="BT19" s="164" t="s">
        <v>166</v>
      </c>
      <c r="BU19" s="176" t="s">
        <v>178</v>
      </c>
    </row>
    <row r="20" spans="1:73" x14ac:dyDescent="0.35">
      <c r="A20" s="1">
        <v>18</v>
      </c>
      <c r="B20" s="55" t="s">
        <v>88</v>
      </c>
      <c r="C20" s="10" t="s">
        <v>39</v>
      </c>
      <c r="D20" s="68">
        <v>19</v>
      </c>
      <c r="E20" s="68">
        <v>20</v>
      </c>
      <c r="F20" s="68">
        <v>0</v>
      </c>
      <c r="G20" s="68">
        <v>17</v>
      </c>
      <c r="H20" s="68">
        <v>19</v>
      </c>
      <c r="I20" s="68">
        <v>20</v>
      </c>
      <c r="J20" s="68">
        <v>20</v>
      </c>
      <c r="K20" s="68">
        <v>18</v>
      </c>
      <c r="L20" s="68">
        <v>20</v>
      </c>
      <c r="M20" s="68">
        <v>20</v>
      </c>
      <c r="N20" s="68">
        <v>0</v>
      </c>
      <c r="O20" s="68">
        <v>0</v>
      </c>
      <c r="P20" s="68">
        <v>20</v>
      </c>
      <c r="Q20" s="42"/>
      <c r="R20" s="56">
        <v>50</v>
      </c>
      <c r="S20" s="56">
        <v>59</v>
      </c>
      <c r="T20" s="56">
        <v>0</v>
      </c>
      <c r="U20" s="56">
        <v>45</v>
      </c>
      <c r="V20" s="56">
        <v>57</v>
      </c>
      <c r="W20" s="56">
        <v>51</v>
      </c>
      <c r="X20" s="56">
        <v>53</v>
      </c>
      <c r="Y20" s="56">
        <v>59</v>
      </c>
      <c r="Z20" s="56">
        <v>52</v>
      </c>
      <c r="AA20" s="56">
        <v>49</v>
      </c>
      <c r="AB20" s="56">
        <v>0</v>
      </c>
      <c r="AC20" s="56">
        <v>0</v>
      </c>
      <c r="AD20" s="56">
        <v>58</v>
      </c>
      <c r="AE20" s="42"/>
      <c r="AF20" s="169">
        <v>18</v>
      </c>
      <c r="AG20" s="169">
        <v>19</v>
      </c>
      <c r="AH20" s="169">
        <v>0</v>
      </c>
      <c r="AI20" s="169">
        <v>18</v>
      </c>
      <c r="AJ20" s="169">
        <v>20</v>
      </c>
      <c r="AK20" s="169">
        <v>15</v>
      </c>
      <c r="AL20" s="169">
        <v>20</v>
      </c>
      <c r="AM20" s="169">
        <v>19</v>
      </c>
      <c r="AN20" s="169">
        <v>13</v>
      </c>
      <c r="AO20" s="169">
        <v>19</v>
      </c>
      <c r="AP20" s="169">
        <v>0</v>
      </c>
      <c r="AQ20" s="169">
        <v>0</v>
      </c>
      <c r="AR20" s="169">
        <v>20</v>
      </c>
      <c r="AS20" s="170"/>
      <c r="AT20" s="38">
        <f t="shared" si="0"/>
        <v>87</v>
      </c>
      <c r="AU20" s="38">
        <f t="shared" si="1"/>
        <v>98</v>
      </c>
      <c r="AV20" s="38">
        <f t="shared" si="2"/>
        <v>92.5</v>
      </c>
      <c r="AW20" s="38">
        <f t="shared" si="3"/>
        <v>0</v>
      </c>
      <c r="AX20" s="38">
        <f t="shared" si="4"/>
        <v>80</v>
      </c>
      <c r="AY20" s="38">
        <f t="shared" si="5"/>
        <v>96</v>
      </c>
      <c r="AZ20" s="38">
        <f t="shared" si="6"/>
        <v>86</v>
      </c>
      <c r="BA20" s="38">
        <f t="shared" si="7"/>
        <v>91</v>
      </c>
      <c r="BB20" s="38">
        <f t="shared" si="8"/>
        <v>93</v>
      </c>
      <c r="BC20" s="38">
        <f t="shared" si="9"/>
        <v>96</v>
      </c>
      <c r="BD20" s="38">
        <f t="shared" si="10"/>
        <v>85</v>
      </c>
      <c r="BE20" s="38">
        <f t="shared" si="11"/>
        <v>88</v>
      </c>
      <c r="BF20" s="38">
        <f t="shared" si="12"/>
        <v>89.666666666666671</v>
      </c>
      <c r="BG20" s="38">
        <f t="shared" si="13"/>
        <v>0</v>
      </c>
      <c r="BH20" s="38">
        <f t="shared" si="14"/>
        <v>0</v>
      </c>
      <c r="BI20" s="38">
        <f t="shared" si="15"/>
        <v>98</v>
      </c>
      <c r="BJ20" s="192"/>
      <c r="BK20" s="64">
        <f t="shared" si="16"/>
        <v>544.16666666666674</v>
      </c>
      <c r="BL20" s="69">
        <f t="shared" si="17"/>
        <v>90.694444444444457</v>
      </c>
      <c r="BM20" s="164" t="s">
        <v>42</v>
      </c>
      <c r="BN20" s="164" t="s">
        <v>40</v>
      </c>
      <c r="BO20" s="164" t="s">
        <v>42</v>
      </c>
      <c r="BP20" s="164" t="s">
        <v>42</v>
      </c>
      <c r="BQ20" s="164" t="s">
        <v>42</v>
      </c>
      <c r="BR20" s="164" t="s">
        <v>42</v>
      </c>
      <c r="BS20" s="164" t="s">
        <v>42</v>
      </c>
      <c r="BT20" s="164" t="s">
        <v>179</v>
      </c>
      <c r="BU20" s="176" t="s">
        <v>180</v>
      </c>
    </row>
    <row r="21" spans="1:73" x14ac:dyDescent="0.35">
      <c r="A21" s="1">
        <v>19</v>
      </c>
      <c r="B21" s="55" t="s">
        <v>91</v>
      </c>
      <c r="C21" s="10" t="s">
        <v>39</v>
      </c>
      <c r="D21" s="68">
        <v>15</v>
      </c>
      <c r="E21" s="68">
        <v>10</v>
      </c>
      <c r="F21" s="68">
        <v>0</v>
      </c>
      <c r="G21" s="68">
        <v>18</v>
      </c>
      <c r="H21" s="68">
        <v>16</v>
      </c>
      <c r="I21" s="68">
        <v>13</v>
      </c>
      <c r="J21" s="68">
        <v>19</v>
      </c>
      <c r="K21" s="68">
        <v>0</v>
      </c>
      <c r="L21" s="68">
        <v>0</v>
      </c>
      <c r="M21" s="68">
        <v>0</v>
      </c>
      <c r="N21" s="68">
        <v>16</v>
      </c>
      <c r="O21" s="68">
        <v>14</v>
      </c>
      <c r="P21" s="68">
        <v>0</v>
      </c>
      <c r="Q21" s="42"/>
      <c r="R21" s="56">
        <v>31</v>
      </c>
      <c r="S21" s="56">
        <v>52</v>
      </c>
      <c r="T21" s="56">
        <v>0</v>
      </c>
      <c r="U21" s="56">
        <v>41</v>
      </c>
      <c r="V21" s="56">
        <v>43</v>
      </c>
      <c r="W21" s="56">
        <v>48</v>
      </c>
      <c r="X21" s="56">
        <v>22</v>
      </c>
      <c r="Y21" s="56">
        <v>0</v>
      </c>
      <c r="Z21" s="56">
        <v>0</v>
      </c>
      <c r="AA21" s="56">
        <v>0</v>
      </c>
      <c r="AB21" s="56">
        <v>46</v>
      </c>
      <c r="AC21" s="56">
        <v>44</v>
      </c>
      <c r="AD21" s="56">
        <v>0</v>
      </c>
      <c r="AE21" s="42"/>
      <c r="AF21" s="169">
        <v>16</v>
      </c>
      <c r="AG21" s="169">
        <v>12</v>
      </c>
      <c r="AH21" s="169">
        <v>0</v>
      </c>
      <c r="AI21" s="169">
        <v>6</v>
      </c>
      <c r="AJ21" s="169">
        <v>14</v>
      </c>
      <c r="AK21" s="169">
        <v>11</v>
      </c>
      <c r="AL21" s="169">
        <v>8</v>
      </c>
      <c r="AM21" s="169">
        <v>0</v>
      </c>
      <c r="AN21" s="169">
        <v>0</v>
      </c>
      <c r="AO21" s="169">
        <v>0</v>
      </c>
      <c r="AP21" s="169">
        <v>19</v>
      </c>
      <c r="AQ21" s="169">
        <v>19</v>
      </c>
      <c r="AR21" s="169">
        <v>0</v>
      </c>
      <c r="AS21" s="170"/>
      <c r="AT21" s="38">
        <f t="shared" si="0"/>
        <v>62</v>
      </c>
      <c r="AU21" s="38">
        <f t="shared" si="1"/>
        <v>74</v>
      </c>
      <c r="AV21" s="38">
        <f t="shared" si="2"/>
        <v>68</v>
      </c>
      <c r="AW21" s="38">
        <f t="shared" si="3"/>
        <v>0</v>
      </c>
      <c r="AX21" s="38">
        <f t="shared" si="4"/>
        <v>65</v>
      </c>
      <c r="AY21" s="38">
        <f t="shared" si="5"/>
        <v>73</v>
      </c>
      <c r="AZ21" s="38">
        <f t="shared" si="6"/>
        <v>72</v>
      </c>
      <c r="BA21" s="38">
        <f t="shared" si="7"/>
        <v>72.5</v>
      </c>
      <c r="BB21" s="38">
        <f t="shared" si="8"/>
        <v>49</v>
      </c>
      <c r="BC21" s="38">
        <f t="shared" si="9"/>
        <v>0</v>
      </c>
      <c r="BD21" s="38">
        <f t="shared" si="10"/>
        <v>0</v>
      </c>
      <c r="BE21" s="38">
        <f t="shared" si="11"/>
        <v>0</v>
      </c>
      <c r="BF21" s="38">
        <f t="shared" si="12"/>
        <v>0</v>
      </c>
      <c r="BG21" s="38">
        <f t="shared" si="13"/>
        <v>81</v>
      </c>
      <c r="BH21" s="38">
        <f t="shared" si="14"/>
        <v>77</v>
      </c>
      <c r="BI21" s="38">
        <f t="shared" si="15"/>
        <v>0</v>
      </c>
      <c r="BJ21" s="192"/>
      <c r="BK21" s="64">
        <f t="shared" si="16"/>
        <v>412.5</v>
      </c>
      <c r="BL21" s="69">
        <f t="shared" si="17"/>
        <v>68.75</v>
      </c>
      <c r="BM21" s="164" t="s">
        <v>40</v>
      </c>
      <c r="BN21" s="164" t="s">
        <v>40</v>
      </c>
      <c r="BO21" s="164" t="s">
        <v>40</v>
      </c>
      <c r="BP21" s="164" t="s">
        <v>40</v>
      </c>
      <c r="BQ21" s="164" t="s">
        <v>40</v>
      </c>
      <c r="BR21" s="164" t="s">
        <v>42</v>
      </c>
      <c r="BS21" s="164" t="s">
        <v>41</v>
      </c>
      <c r="BT21" s="164" t="s">
        <v>154</v>
      </c>
      <c r="BU21" s="176" t="s">
        <v>181</v>
      </c>
    </row>
    <row r="22" spans="1:73" x14ac:dyDescent="0.35">
      <c r="A22" s="1">
        <v>20</v>
      </c>
      <c r="B22" s="55" t="s">
        <v>93</v>
      </c>
      <c r="C22" s="10" t="s">
        <v>39</v>
      </c>
      <c r="D22" s="68">
        <v>14</v>
      </c>
      <c r="E22" s="68">
        <v>12</v>
      </c>
      <c r="F22" s="68">
        <v>0</v>
      </c>
      <c r="G22" s="68">
        <v>15</v>
      </c>
      <c r="H22" s="68">
        <v>13</v>
      </c>
      <c r="I22" s="68">
        <v>14</v>
      </c>
      <c r="J22" s="68">
        <v>20</v>
      </c>
      <c r="K22" s="68">
        <v>19</v>
      </c>
      <c r="L22" s="68">
        <v>17</v>
      </c>
      <c r="M22" s="68">
        <v>16</v>
      </c>
      <c r="N22" s="68">
        <v>0</v>
      </c>
      <c r="O22" s="68">
        <v>0</v>
      </c>
      <c r="P22" s="68">
        <v>17</v>
      </c>
      <c r="Q22" s="42"/>
      <c r="R22" s="56">
        <v>36</v>
      </c>
      <c r="S22" s="56">
        <v>45</v>
      </c>
      <c r="T22" s="56">
        <v>0</v>
      </c>
      <c r="U22" s="56">
        <v>45</v>
      </c>
      <c r="V22" s="56">
        <v>44</v>
      </c>
      <c r="W22" s="56">
        <v>44</v>
      </c>
      <c r="X22" s="56">
        <v>28</v>
      </c>
      <c r="Y22" s="56">
        <v>38</v>
      </c>
      <c r="Z22" s="56">
        <v>37</v>
      </c>
      <c r="AA22" s="56">
        <v>27</v>
      </c>
      <c r="AB22" s="56">
        <v>0</v>
      </c>
      <c r="AC22" s="56">
        <v>0</v>
      </c>
      <c r="AD22" s="56">
        <v>40</v>
      </c>
      <c r="AE22" s="42"/>
      <c r="AF22" s="169">
        <v>17</v>
      </c>
      <c r="AG22" s="169">
        <v>15</v>
      </c>
      <c r="AH22" s="169">
        <v>0</v>
      </c>
      <c r="AI22" s="169">
        <v>13</v>
      </c>
      <c r="AJ22" s="169">
        <v>13</v>
      </c>
      <c r="AK22" s="169">
        <v>10</v>
      </c>
      <c r="AL22" s="169">
        <v>14</v>
      </c>
      <c r="AM22" s="169">
        <v>16</v>
      </c>
      <c r="AN22" s="169">
        <v>5</v>
      </c>
      <c r="AO22" s="169">
        <v>10</v>
      </c>
      <c r="AP22" s="169">
        <v>0</v>
      </c>
      <c r="AQ22" s="169">
        <v>0</v>
      </c>
      <c r="AR22" s="169">
        <v>16</v>
      </c>
      <c r="AS22" s="170"/>
      <c r="AT22" s="38">
        <f t="shared" si="0"/>
        <v>67</v>
      </c>
      <c r="AU22" s="38">
        <f t="shared" si="1"/>
        <v>72</v>
      </c>
      <c r="AV22" s="38">
        <f t="shared" si="2"/>
        <v>69.5</v>
      </c>
      <c r="AW22" s="38">
        <f t="shared" si="3"/>
        <v>0</v>
      </c>
      <c r="AX22" s="38">
        <f t="shared" si="4"/>
        <v>73</v>
      </c>
      <c r="AY22" s="38">
        <f t="shared" si="5"/>
        <v>70</v>
      </c>
      <c r="AZ22" s="38">
        <f t="shared" si="6"/>
        <v>68</v>
      </c>
      <c r="BA22" s="38">
        <f t="shared" si="7"/>
        <v>69</v>
      </c>
      <c r="BB22" s="38">
        <f t="shared" si="8"/>
        <v>62</v>
      </c>
      <c r="BC22" s="38">
        <f t="shared" si="9"/>
        <v>73</v>
      </c>
      <c r="BD22" s="38">
        <f t="shared" si="10"/>
        <v>59</v>
      </c>
      <c r="BE22" s="38">
        <f t="shared" si="11"/>
        <v>53</v>
      </c>
      <c r="BF22" s="38">
        <f t="shared" si="12"/>
        <v>61.666666666666664</v>
      </c>
      <c r="BG22" s="38">
        <f t="shared" si="13"/>
        <v>0</v>
      </c>
      <c r="BH22" s="38">
        <f t="shared" si="14"/>
        <v>0</v>
      </c>
      <c r="BI22" s="38">
        <f t="shared" si="15"/>
        <v>73</v>
      </c>
      <c r="BJ22" s="192"/>
      <c r="BK22" s="64">
        <f t="shared" si="16"/>
        <v>408.16666666666669</v>
      </c>
      <c r="BL22" s="69">
        <f t="shared" si="17"/>
        <v>68.027777777777771</v>
      </c>
      <c r="BM22" s="164" t="s">
        <v>42</v>
      </c>
      <c r="BN22" s="164" t="s">
        <v>40</v>
      </c>
      <c r="BO22" s="164" t="s">
        <v>40</v>
      </c>
      <c r="BP22" s="164" t="s">
        <v>40</v>
      </c>
      <c r="BQ22" s="164" t="s">
        <v>40</v>
      </c>
      <c r="BR22" s="164" t="s">
        <v>42</v>
      </c>
      <c r="BS22" s="164" t="s">
        <v>40</v>
      </c>
      <c r="BT22" s="164" t="s">
        <v>173</v>
      </c>
      <c r="BU22" s="176" t="s">
        <v>182</v>
      </c>
    </row>
    <row r="23" spans="1:73" x14ac:dyDescent="0.35">
      <c r="A23" s="1">
        <v>21</v>
      </c>
      <c r="B23" s="55" t="s">
        <v>96</v>
      </c>
      <c r="C23" s="10" t="s">
        <v>39</v>
      </c>
      <c r="D23" s="68">
        <v>13</v>
      </c>
      <c r="E23" s="68">
        <v>6</v>
      </c>
      <c r="F23" s="68">
        <v>0</v>
      </c>
      <c r="G23" s="68">
        <v>10</v>
      </c>
      <c r="H23" s="68">
        <v>13</v>
      </c>
      <c r="I23" s="68">
        <v>10</v>
      </c>
      <c r="J23" s="68">
        <v>4</v>
      </c>
      <c r="K23" s="68">
        <v>0</v>
      </c>
      <c r="L23" s="68">
        <v>0</v>
      </c>
      <c r="M23" s="68">
        <v>0</v>
      </c>
      <c r="N23" s="68">
        <v>12</v>
      </c>
      <c r="O23" s="68">
        <v>12</v>
      </c>
      <c r="P23" s="68">
        <v>0</v>
      </c>
      <c r="Q23" s="42"/>
      <c r="R23" s="56">
        <v>30</v>
      </c>
      <c r="S23" s="56">
        <v>33</v>
      </c>
      <c r="T23" s="56">
        <v>0</v>
      </c>
      <c r="U23" s="56">
        <v>33</v>
      </c>
      <c r="V23" s="56">
        <v>39</v>
      </c>
      <c r="W23" s="56">
        <v>26</v>
      </c>
      <c r="X23" s="56">
        <v>4</v>
      </c>
      <c r="Y23" s="56">
        <v>0</v>
      </c>
      <c r="Z23" s="56">
        <v>0</v>
      </c>
      <c r="AA23" s="56">
        <v>0</v>
      </c>
      <c r="AB23" s="56">
        <v>20</v>
      </c>
      <c r="AC23" s="56">
        <v>14</v>
      </c>
      <c r="AD23" s="56">
        <v>0</v>
      </c>
      <c r="AE23" s="42"/>
      <c r="AF23" s="169">
        <v>15</v>
      </c>
      <c r="AG23" s="169" t="s">
        <v>183</v>
      </c>
      <c r="AH23" s="169">
        <v>0</v>
      </c>
      <c r="AI23" s="169">
        <v>9</v>
      </c>
      <c r="AJ23" s="169">
        <v>10</v>
      </c>
      <c r="AK23" s="169">
        <v>7</v>
      </c>
      <c r="AL23" s="169" t="s">
        <v>183</v>
      </c>
      <c r="AM23" s="169">
        <v>0</v>
      </c>
      <c r="AN23" s="169">
        <v>0</v>
      </c>
      <c r="AO23" s="169">
        <v>0</v>
      </c>
      <c r="AP23" s="169">
        <v>14</v>
      </c>
      <c r="AQ23" s="169">
        <v>10</v>
      </c>
      <c r="AR23" s="169">
        <v>0</v>
      </c>
      <c r="AS23" s="170"/>
      <c r="AT23" s="38">
        <f t="shared" ref="AT23:AT40" si="18">D23+R23+AF23</f>
        <v>58</v>
      </c>
      <c r="AU23" s="38">
        <v>39</v>
      </c>
      <c r="AV23" s="38">
        <f t="shared" si="2"/>
        <v>48.5</v>
      </c>
      <c r="AW23" s="38">
        <f t="shared" si="3"/>
        <v>0</v>
      </c>
      <c r="AX23" s="38">
        <f t="shared" si="4"/>
        <v>52</v>
      </c>
      <c r="AY23" s="38">
        <f t="shared" si="5"/>
        <v>62</v>
      </c>
      <c r="AZ23" s="38">
        <f t="shared" si="6"/>
        <v>43</v>
      </c>
      <c r="BA23" s="38">
        <f t="shared" si="7"/>
        <v>52.5</v>
      </c>
      <c r="BB23" s="38">
        <v>8</v>
      </c>
      <c r="BC23" s="38">
        <f t="shared" ref="BC23:BC40" si="19">K23+Y23+AM23</f>
        <v>0</v>
      </c>
      <c r="BD23" s="38">
        <f t="shared" ref="BD23:BD40" si="20">L23+Z23+AN23</f>
        <v>0</v>
      </c>
      <c r="BE23" s="38">
        <f t="shared" ref="BE23:BE40" si="21">M23+AA23+AO23</f>
        <v>0</v>
      </c>
      <c r="BF23" s="38">
        <f t="shared" si="12"/>
        <v>0</v>
      </c>
      <c r="BG23" s="38">
        <f t="shared" si="13"/>
        <v>46</v>
      </c>
      <c r="BH23" s="38">
        <f t="shared" si="14"/>
        <v>36</v>
      </c>
      <c r="BI23" s="38">
        <f t="shared" si="15"/>
        <v>0</v>
      </c>
      <c r="BJ23" s="192"/>
      <c r="BK23" s="64">
        <f t="shared" si="16"/>
        <v>243</v>
      </c>
      <c r="BL23" s="69">
        <f t="shared" si="17"/>
        <v>40.5</v>
      </c>
      <c r="BM23" s="164" t="s">
        <v>40</v>
      </c>
      <c r="BN23" s="164" t="s">
        <v>40</v>
      </c>
      <c r="BO23" s="164" t="s">
        <v>40</v>
      </c>
      <c r="BP23" s="164" t="s">
        <v>41</v>
      </c>
      <c r="BQ23" s="164" t="s">
        <v>41</v>
      </c>
      <c r="BR23" s="164" t="s">
        <v>40</v>
      </c>
      <c r="BS23" s="164" t="s">
        <v>41</v>
      </c>
      <c r="BT23" s="164" t="s">
        <v>173</v>
      </c>
      <c r="BU23" s="176" t="s">
        <v>184</v>
      </c>
    </row>
    <row r="24" spans="1:73" x14ac:dyDescent="0.35">
      <c r="A24" s="1">
        <v>22</v>
      </c>
      <c r="B24" s="55" t="s">
        <v>98</v>
      </c>
      <c r="C24" s="10" t="s">
        <v>39</v>
      </c>
      <c r="D24" s="68">
        <v>11</v>
      </c>
      <c r="E24" s="68">
        <v>6</v>
      </c>
      <c r="F24" s="68">
        <v>0</v>
      </c>
      <c r="G24" s="68">
        <v>15</v>
      </c>
      <c r="H24" s="68">
        <v>14</v>
      </c>
      <c r="I24" s="68">
        <v>15</v>
      </c>
      <c r="J24" s="68">
        <v>18</v>
      </c>
      <c r="K24" s="68">
        <v>16</v>
      </c>
      <c r="L24" s="68">
        <v>12</v>
      </c>
      <c r="M24" s="68">
        <v>16</v>
      </c>
      <c r="N24" s="68">
        <v>0</v>
      </c>
      <c r="O24" s="68">
        <v>0</v>
      </c>
      <c r="P24" s="68">
        <v>14</v>
      </c>
      <c r="Q24" s="42"/>
      <c r="R24" s="56">
        <v>34</v>
      </c>
      <c r="S24" s="56">
        <v>44</v>
      </c>
      <c r="T24" s="56">
        <v>0</v>
      </c>
      <c r="U24" s="56">
        <v>46</v>
      </c>
      <c r="V24" s="56">
        <v>43</v>
      </c>
      <c r="W24" s="56">
        <v>40</v>
      </c>
      <c r="X24" s="56">
        <v>39</v>
      </c>
      <c r="Y24" s="56">
        <v>52</v>
      </c>
      <c r="Z24" s="56">
        <v>40</v>
      </c>
      <c r="AA24" s="56">
        <v>35</v>
      </c>
      <c r="AB24" s="56">
        <v>0</v>
      </c>
      <c r="AC24" s="56">
        <v>0</v>
      </c>
      <c r="AD24" s="56">
        <v>51</v>
      </c>
      <c r="AE24" s="42"/>
      <c r="AF24" s="169">
        <v>16</v>
      </c>
      <c r="AG24" s="169">
        <v>14</v>
      </c>
      <c r="AH24" s="169">
        <v>0</v>
      </c>
      <c r="AI24" s="169">
        <v>14</v>
      </c>
      <c r="AJ24" s="169">
        <v>14</v>
      </c>
      <c r="AK24" s="169">
        <v>14</v>
      </c>
      <c r="AL24" s="169">
        <v>15</v>
      </c>
      <c r="AM24" s="169">
        <v>20</v>
      </c>
      <c r="AN24" s="169">
        <v>4</v>
      </c>
      <c r="AO24" s="169">
        <v>15</v>
      </c>
      <c r="AP24" s="169">
        <v>0</v>
      </c>
      <c r="AQ24" s="169">
        <v>0</v>
      </c>
      <c r="AR24" s="169">
        <v>18</v>
      </c>
      <c r="AS24" s="170"/>
      <c r="AT24" s="38">
        <f t="shared" si="18"/>
        <v>61</v>
      </c>
      <c r="AU24" s="38">
        <f>E24+S24+AG24</f>
        <v>64</v>
      </c>
      <c r="AV24" s="38">
        <f t="shared" si="2"/>
        <v>62.5</v>
      </c>
      <c r="AW24" s="38">
        <f t="shared" si="3"/>
        <v>0</v>
      </c>
      <c r="AX24" s="38">
        <f t="shared" si="4"/>
        <v>75</v>
      </c>
      <c r="AY24" s="38">
        <f t="shared" si="5"/>
        <v>71</v>
      </c>
      <c r="AZ24" s="38">
        <f t="shared" si="6"/>
        <v>69</v>
      </c>
      <c r="BA24" s="38">
        <f t="shared" si="7"/>
        <v>70</v>
      </c>
      <c r="BB24" s="38">
        <f t="shared" ref="BB24:BB40" si="22">J24+X24+AL24</f>
        <v>72</v>
      </c>
      <c r="BC24" s="38">
        <f t="shared" si="19"/>
        <v>88</v>
      </c>
      <c r="BD24" s="38">
        <f t="shared" si="20"/>
        <v>56</v>
      </c>
      <c r="BE24" s="38">
        <f t="shared" si="21"/>
        <v>66</v>
      </c>
      <c r="BF24" s="38">
        <f t="shared" si="12"/>
        <v>70</v>
      </c>
      <c r="BG24" s="38">
        <f t="shared" si="13"/>
        <v>0</v>
      </c>
      <c r="BH24" s="38">
        <f t="shared" si="14"/>
        <v>0</v>
      </c>
      <c r="BI24" s="38">
        <f t="shared" si="15"/>
        <v>83</v>
      </c>
      <c r="BJ24" s="192"/>
      <c r="BK24" s="64">
        <f t="shared" si="16"/>
        <v>432.5</v>
      </c>
      <c r="BL24" s="69">
        <f t="shared" si="17"/>
        <v>72.083333333333329</v>
      </c>
      <c r="BM24" s="164" t="s">
        <v>42</v>
      </c>
      <c r="BN24" s="164" t="s">
        <v>40</v>
      </c>
      <c r="BO24" s="164" t="s">
        <v>40</v>
      </c>
      <c r="BP24" s="164" t="s">
        <v>40</v>
      </c>
      <c r="BQ24" s="164" t="s">
        <v>40</v>
      </c>
      <c r="BR24" s="164" t="s">
        <v>40</v>
      </c>
      <c r="BS24" s="164" t="s">
        <v>41</v>
      </c>
      <c r="BT24" s="164" t="s">
        <v>185</v>
      </c>
      <c r="BU24" s="176" t="s">
        <v>186</v>
      </c>
    </row>
    <row r="25" spans="1:73" x14ac:dyDescent="0.35">
      <c r="A25" s="1">
        <v>23</v>
      </c>
      <c r="B25" s="55" t="s">
        <v>100</v>
      </c>
      <c r="C25" s="10" t="s">
        <v>39</v>
      </c>
      <c r="D25" s="68">
        <v>14</v>
      </c>
      <c r="E25" s="68">
        <v>13</v>
      </c>
      <c r="F25" s="68">
        <v>0</v>
      </c>
      <c r="G25" s="68">
        <v>13</v>
      </c>
      <c r="H25" s="68">
        <v>9</v>
      </c>
      <c r="I25" s="68">
        <v>12</v>
      </c>
      <c r="J25" s="68">
        <v>7</v>
      </c>
      <c r="K25" s="68">
        <v>0</v>
      </c>
      <c r="L25" s="68">
        <v>0</v>
      </c>
      <c r="M25" s="68">
        <v>0</v>
      </c>
      <c r="N25" s="68">
        <v>11</v>
      </c>
      <c r="O25" s="68">
        <v>11</v>
      </c>
      <c r="P25" s="68">
        <v>0</v>
      </c>
      <c r="Q25" s="42"/>
      <c r="R25" s="56">
        <v>38</v>
      </c>
      <c r="S25" s="56" t="s">
        <v>183</v>
      </c>
      <c r="T25" s="56">
        <v>0</v>
      </c>
      <c r="U25" s="56" t="s">
        <v>183</v>
      </c>
      <c r="V25" s="56">
        <v>30</v>
      </c>
      <c r="W25" s="56">
        <v>26</v>
      </c>
      <c r="X25" s="56">
        <v>9</v>
      </c>
      <c r="Y25" s="56">
        <v>0</v>
      </c>
      <c r="Z25" s="56">
        <v>0</v>
      </c>
      <c r="AA25" s="56">
        <v>0</v>
      </c>
      <c r="AB25" s="56">
        <v>31</v>
      </c>
      <c r="AC25" s="56">
        <v>28</v>
      </c>
      <c r="AD25" s="56">
        <v>0</v>
      </c>
      <c r="AE25" s="42"/>
      <c r="AF25" s="169">
        <v>15</v>
      </c>
      <c r="AG25" s="169">
        <v>16</v>
      </c>
      <c r="AH25" s="169">
        <v>0</v>
      </c>
      <c r="AI25" s="169">
        <v>4</v>
      </c>
      <c r="AJ25" s="169">
        <v>12</v>
      </c>
      <c r="AK25" s="169">
        <v>2</v>
      </c>
      <c r="AL25" s="169">
        <v>0</v>
      </c>
      <c r="AM25" s="169">
        <v>0</v>
      </c>
      <c r="AN25" s="169">
        <v>0</v>
      </c>
      <c r="AO25" s="169">
        <v>0</v>
      </c>
      <c r="AP25" s="169">
        <v>15</v>
      </c>
      <c r="AQ25" s="169">
        <v>11</v>
      </c>
      <c r="AR25" s="169">
        <v>0</v>
      </c>
      <c r="AS25" s="170"/>
      <c r="AT25" s="38">
        <f t="shared" si="18"/>
        <v>67</v>
      </c>
      <c r="AU25" s="38">
        <v>29</v>
      </c>
      <c r="AV25" s="38">
        <f t="shared" si="2"/>
        <v>48</v>
      </c>
      <c r="AW25" s="38">
        <f t="shared" ref="AW25:AW40" si="23">F25+T25+AH25</f>
        <v>0</v>
      </c>
      <c r="AX25" s="38">
        <v>16</v>
      </c>
      <c r="AY25" s="38">
        <f t="shared" ref="AY25:AY40" si="24">H25+V25+AJ25</f>
        <v>51</v>
      </c>
      <c r="AZ25" s="38">
        <f t="shared" ref="AZ25:AZ40" si="25">I25+W25+AK25</f>
        <v>40</v>
      </c>
      <c r="BA25" s="38">
        <f t="shared" si="7"/>
        <v>45.5</v>
      </c>
      <c r="BB25" s="38">
        <f t="shared" si="22"/>
        <v>16</v>
      </c>
      <c r="BC25" s="38">
        <f t="shared" si="19"/>
        <v>0</v>
      </c>
      <c r="BD25" s="38">
        <f t="shared" si="20"/>
        <v>0</v>
      </c>
      <c r="BE25" s="38">
        <f t="shared" si="21"/>
        <v>0</v>
      </c>
      <c r="BF25" s="38">
        <f t="shared" si="12"/>
        <v>0</v>
      </c>
      <c r="BG25" s="38">
        <f t="shared" si="13"/>
        <v>57</v>
      </c>
      <c r="BH25" s="38">
        <f t="shared" si="14"/>
        <v>50</v>
      </c>
      <c r="BI25" s="38">
        <f t="shared" si="15"/>
        <v>0</v>
      </c>
      <c r="BJ25" s="192"/>
      <c r="BK25" s="64">
        <f t="shared" si="16"/>
        <v>232.5</v>
      </c>
      <c r="BL25" s="69">
        <f t="shared" si="17"/>
        <v>38.75</v>
      </c>
      <c r="BM25" s="164" t="s">
        <v>42</v>
      </c>
      <c r="BN25" s="164" t="s">
        <v>40</v>
      </c>
      <c r="BO25" s="164" t="s">
        <v>42</v>
      </c>
      <c r="BP25" s="164" t="s">
        <v>42</v>
      </c>
      <c r="BQ25" s="164" t="s">
        <v>42</v>
      </c>
      <c r="BR25" s="164" t="s">
        <v>42</v>
      </c>
      <c r="BS25" s="164" t="s">
        <v>42</v>
      </c>
      <c r="BT25" s="164" t="s">
        <v>154</v>
      </c>
      <c r="BU25" s="176" t="s">
        <v>187</v>
      </c>
    </row>
    <row r="26" spans="1:73" x14ac:dyDescent="0.35">
      <c r="A26" s="1">
        <v>24</v>
      </c>
      <c r="B26" s="55" t="s">
        <v>102</v>
      </c>
      <c r="C26" s="10" t="s">
        <v>39</v>
      </c>
      <c r="D26" s="68">
        <v>11</v>
      </c>
      <c r="E26" s="68">
        <v>2</v>
      </c>
      <c r="F26" s="68">
        <v>0</v>
      </c>
      <c r="G26" s="68">
        <v>14</v>
      </c>
      <c r="H26" s="68">
        <v>14</v>
      </c>
      <c r="I26" s="68">
        <v>13</v>
      </c>
      <c r="J26" s="68">
        <v>4</v>
      </c>
      <c r="K26" s="68">
        <v>0</v>
      </c>
      <c r="L26" s="68">
        <v>0</v>
      </c>
      <c r="M26" s="68">
        <v>0</v>
      </c>
      <c r="N26" s="68">
        <v>15</v>
      </c>
      <c r="O26" s="68">
        <v>11</v>
      </c>
      <c r="P26" s="68">
        <v>0</v>
      </c>
      <c r="Q26" s="42"/>
      <c r="R26" s="56">
        <v>32</v>
      </c>
      <c r="S26" s="56">
        <v>41</v>
      </c>
      <c r="T26" s="56">
        <v>0</v>
      </c>
      <c r="U26" s="56">
        <v>40</v>
      </c>
      <c r="V26" s="56">
        <v>40</v>
      </c>
      <c r="W26" s="56">
        <v>24</v>
      </c>
      <c r="X26" s="56">
        <v>3</v>
      </c>
      <c r="Y26" s="56">
        <v>0</v>
      </c>
      <c r="Z26" s="56">
        <v>0</v>
      </c>
      <c r="AA26" s="56">
        <v>0</v>
      </c>
      <c r="AB26" s="56">
        <v>31</v>
      </c>
      <c r="AC26" s="56">
        <v>41</v>
      </c>
      <c r="AD26" s="56">
        <v>0</v>
      </c>
      <c r="AE26" s="42"/>
      <c r="AF26" s="169">
        <v>14</v>
      </c>
      <c r="AG26" s="169">
        <v>14</v>
      </c>
      <c r="AH26" s="169">
        <v>0</v>
      </c>
      <c r="AI26" s="169">
        <v>8</v>
      </c>
      <c r="AJ26" s="169">
        <v>15</v>
      </c>
      <c r="AK26" s="169">
        <v>5</v>
      </c>
      <c r="AL26" s="169">
        <v>0</v>
      </c>
      <c r="AM26" s="169">
        <v>0</v>
      </c>
      <c r="AN26" s="169">
        <v>0</v>
      </c>
      <c r="AO26" s="169">
        <v>0</v>
      </c>
      <c r="AP26" s="169">
        <v>14</v>
      </c>
      <c r="AQ26" s="169">
        <v>20</v>
      </c>
      <c r="AR26" s="169">
        <v>0</v>
      </c>
      <c r="AS26" s="170"/>
      <c r="AT26" s="38">
        <f t="shared" si="18"/>
        <v>57</v>
      </c>
      <c r="AU26" s="38">
        <f t="shared" ref="AU26:AU40" si="26">E26+S26+AG26</f>
        <v>57</v>
      </c>
      <c r="AV26" s="38">
        <f t="shared" si="2"/>
        <v>57</v>
      </c>
      <c r="AW26" s="38">
        <f t="shared" si="23"/>
        <v>0</v>
      </c>
      <c r="AX26" s="38">
        <f t="shared" ref="AX26:AX40" si="27">G26+U26+AI26</f>
        <v>62</v>
      </c>
      <c r="AY26" s="38">
        <f t="shared" si="24"/>
        <v>69</v>
      </c>
      <c r="AZ26" s="38">
        <f t="shared" si="25"/>
        <v>42</v>
      </c>
      <c r="BA26" s="38">
        <f t="shared" si="7"/>
        <v>55.5</v>
      </c>
      <c r="BB26" s="38">
        <f t="shared" si="22"/>
        <v>7</v>
      </c>
      <c r="BC26" s="38">
        <f t="shared" si="19"/>
        <v>0</v>
      </c>
      <c r="BD26" s="38">
        <f t="shared" si="20"/>
        <v>0</v>
      </c>
      <c r="BE26" s="38">
        <f t="shared" si="21"/>
        <v>0</v>
      </c>
      <c r="BF26" s="38">
        <f t="shared" si="12"/>
        <v>0</v>
      </c>
      <c r="BG26" s="38">
        <f t="shared" si="13"/>
        <v>60</v>
      </c>
      <c r="BH26" s="38">
        <f t="shared" si="14"/>
        <v>72</v>
      </c>
      <c r="BI26" s="38">
        <f t="shared" si="15"/>
        <v>0</v>
      </c>
      <c r="BJ26" s="192"/>
      <c r="BK26" s="64">
        <f t="shared" si="16"/>
        <v>313.5</v>
      </c>
      <c r="BL26" s="69">
        <f t="shared" si="17"/>
        <v>52.25</v>
      </c>
      <c r="BM26" s="164" t="s">
        <v>40</v>
      </c>
      <c r="BN26" s="164" t="s">
        <v>40</v>
      </c>
      <c r="BO26" s="164" t="s">
        <v>41</v>
      </c>
      <c r="BP26" s="164" t="s">
        <v>41</v>
      </c>
      <c r="BQ26" s="164" t="s">
        <v>41</v>
      </c>
      <c r="BR26" s="164" t="s">
        <v>40</v>
      </c>
      <c r="BS26" s="164" t="s">
        <v>41</v>
      </c>
      <c r="BT26" s="164" t="s">
        <v>161</v>
      </c>
      <c r="BU26" s="176" t="s">
        <v>188</v>
      </c>
    </row>
    <row r="27" spans="1:73" x14ac:dyDescent="0.35">
      <c r="A27" s="1">
        <v>25</v>
      </c>
      <c r="B27" s="55" t="s">
        <v>105</v>
      </c>
      <c r="C27" s="10" t="s">
        <v>39</v>
      </c>
      <c r="D27" s="68">
        <v>16</v>
      </c>
      <c r="E27" s="68">
        <v>13</v>
      </c>
      <c r="F27" s="68">
        <v>12</v>
      </c>
      <c r="G27" s="68">
        <v>0</v>
      </c>
      <c r="H27" s="68">
        <v>10</v>
      </c>
      <c r="I27" s="68">
        <v>13</v>
      </c>
      <c r="J27" s="68">
        <v>20</v>
      </c>
      <c r="K27" s="68">
        <v>0</v>
      </c>
      <c r="L27" s="68">
        <v>0</v>
      </c>
      <c r="M27" s="68">
        <v>0</v>
      </c>
      <c r="N27" s="68">
        <v>14</v>
      </c>
      <c r="O27" s="68">
        <v>10</v>
      </c>
      <c r="P27" s="68">
        <v>0</v>
      </c>
      <c r="Q27" s="42"/>
      <c r="R27" s="56">
        <v>42</v>
      </c>
      <c r="S27" s="56">
        <v>43</v>
      </c>
      <c r="T27" s="56">
        <v>30</v>
      </c>
      <c r="U27" s="56">
        <v>0</v>
      </c>
      <c r="V27" s="56">
        <v>31</v>
      </c>
      <c r="W27" s="56">
        <v>34</v>
      </c>
      <c r="X27" s="56">
        <v>20</v>
      </c>
      <c r="Y27" s="56">
        <v>0</v>
      </c>
      <c r="Z27" s="56">
        <v>0</v>
      </c>
      <c r="AA27" s="56">
        <v>0</v>
      </c>
      <c r="AB27" s="56">
        <v>38</v>
      </c>
      <c r="AC27" s="56">
        <v>19</v>
      </c>
      <c r="AD27" s="56">
        <v>0</v>
      </c>
      <c r="AE27" s="42"/>
      <c r="AF27" s="169">
        <v>16</v>
      </c>
      <c r="AG27" s="169">
        <v>11</v>
      </c>
      <c r="AH27" s="169">
        <v>11</v>
      </c>
      <c r="AI27" s="169">
        <v>0</v>
      </c>
      <c r="AJ27" s="169">
        <v>12</v>
      </c>
      <c r="AK27" s="169">
        <v>11</v>
      </c>
      <c r="AL27" s="169">
        <v>16</v>
      </c>
      <c r="AM27" s="169">
        <v>0</v>
      </c>
      <c r="AN27" s="169">
        <v>0</v>
      </c>
      <c r="AO27" s="169">
        <v>0</v>
      </c>
      <c r="AP27" s="169">
        <v>19</v>
      </c>
      <c r="AQ27" s="169">
        <v>4</v>
      </c>
      <c r="AR27" s="169">
        <v>0</v>
      </c>
      <c r="AS27" s="170"/>
      <c r="AT27" s="38">
        <f t="shared" si="18"/>
        <v>74</v>
      </c>
      <c r="AU27" s="38">
        <f t="shared" si="26"/>
        <v>67</v>
      </c>
      <c r="AV27" s="38">
        <f t="shared" si="2"/>
        <v>70.5</v>
      </c>
      <c r="AW27" s="38">
        <f t="shared" si="23"/>
        <v>53</v>
      </c>
      <c r="AX27" s="38">
        <f t="shared" si="27"/>
        <v>0</v>
      </c>
      <c r="AY27" s="38">
        <f t="shared" si="24"/>
        <v>53</v>
      </c>
      <c r="AZ27" s="38">
        <f t="shared" si="25"/>
        <v>58</v>
      </c>
      <c r="BA27" s="38">
        <f t="shared" si="7"/>
        <v>55.5</v>
      </c>
      <c r="BB27" s="38">
        <f t="shared" si="22"/>
        <v>56</v>
      </c>
      <c r="BC27" s="38">
        <f t="shared" si="19"/>
        <v>0</v>
      </c>
      <c r="BD27" s="38">
        <f t="shared" si="20"/>
        <v>0</v>
      </c>
      <c r="BE27" s="38">
        <f t="shared" si="21"/>
        <v>0</v>
      </c>
      <c r="BF27" s="38">
        <f t="shared" si="12"/>
        <v>0</v>
      </c>
      <c r="BG27" s="38">
        <f t="shared" si="13"/>
        <v>71</v>
      </c>
      <c r="BH27" s="38">
        <f t="shared" si="14"/>
        <v>33</v>
      </c>
      <c r="BI27" s="38">
        <f t="shared" si="15"/>
        <v>0</v>
      </c>
      <c r="BJ27" s="192"/>
      <c r="BK27" s="64">
        <f t="shared" si="16"/>
        <v>339</v>
      </c>
      <c r="BL27" s="69">
        <f t="shared" si="17"/>
        <v>56.499999999999993</v>
      </c>
      <c r="BM27" s="164" t="s">
        <v>40</v>
      </c>
      <c r="BN27" s="164" t="s">
        <v>40</v>
      </c>
      <c r="BO27" s="164" t="s">
        <v>40</v>
      </c>
      <c r="BP27" s="164" t="s">
        <v>40</v>
      </c>
      <c r="BQ27" s="164" t="s">
        <v>40</v>
      </c>
      <c r="BR27" s="164" t="s">
        <v>42</v>
      </c>
      <c r="BS27" s="164" t="s">
        <v>40</v>
      </c>
      <c r="BT27" s="164" t="s">
        <v>166</v>
      </c>
      <c r="BU27" s="176" t="s">
        <v>189</v>
      </c>
    </row>
    <row r="28" spans="1:73" x14ac:dyDescent="0.35">
      <c r="A28" s="1">
        <v>26</v>
      </c>
      <c r="B28" s="57" t="s">
        <v>108</v>
      </c>
      <c r="C28" s="10" t="s">
        <v>39</v>
      </c>
      <c r="D28" s="68">
        <v>16</v>
      </c>
      <c r="E28" s="68">
        <v>15</v>
      </c>
      <c r="F28" s="68">
        <v>0</v>
      </c>
      <c r="G28" s="68">
        <v>14</v>
      </c>
      <c r="H28" s="68">
        <v>17</v>
      </c>
      <c r="I28" s="68">
        <v>5</v>
      </c>
      <c r="J28" s="68">
        <v>19</v>
      </c>
      <c r="K28" s="68">
        <v>9</v>
      </c>
      <c r="L28" s="68">
        <v>11</v>
      </c>
      <c r="M28" s="68">
        <v>13</v>
      </c>
      <c r="N28" s="68">
        <v>0</v>
      </c>
      <c r="O28" s="68">
        <v>0</v>
      </c>
      <c r="P28" s="68">
        <v>14</v>
      </c>
      <c r="Q28" s="42"/>
      <c r="R28" s="56">
        <v>32</v>
      </c>
      <c r="S28" s="56">
        <v>37</v>
      </c>
      <c r="T28" s="56">
        <v>0</v>
      </c>
      <c r="U28" s="56">
        <v>27</v>
      </c>
      <c r="V28" s="56">
        <v>23</v>
      </c>
      <c r="W28" s="56">
        <v>27</v>
      </c>
      <c r="X28" s="56">
        <v>28</v>
      </c>
      <c r="Y28" s="56">
        <v>36</v>
      </c>
      <c r="Z28" s="56">
        <v>21</v>
      </c>
      <c r="AA28" s="56">
        <v>14</v>
      </c>
      <c r="AB28" s="56">
        <v>0</v>
      </c>
      <c r="AC28" s="56">
        <v>0</v>
      </c>
      <c r="AD28" s="56">
        <v>28</v>
      </c>
      <c r="AE28" s="42"/>
      <c r="AF28" s="169">
        <v>15</v>
      </c>
      <c r="AG28" s="169">
        <v>16</v>
      </c>
      <c r="AH28" s="169">
        <v>0</v>
      </c>
      <c r="AI28" s="169">
        <v>5</v>
      </c>
      <c r="AJ28" s="169">
        <v>13</v>
      </c>
      <c r="AK28" s="169">
        <v>11</v>
      </c>
      <c r="AL28" s="169">
        <v>12</v>
      </c>
      <c r="AM28" s="169">
        <v>10</v>
      </c>
      <c r="AN28" s="169">
        <v>0</v>
      </c>
      <c r="AO28" s="169">
        <v>1</v>
      </c>
      <c r="AP28" s="169">
        <v>0</v>
      </c>
      <c r="AQ28" s="169">
        <v>0</v>
      </c>
      <c r="AR28" s="169">
        <v>19</v>
      </c>
      <c r="AS28" s="170"/>
      <c r="AT28" s="38">
        <f t="shared" si="18"/>
        <v>63</v>
      </c>
      <c r="AU28" s="38">
        <f t="shared" si="26"/>
        <v>68</v>
      </c>
      <c r="AV28" s="38">
        <f t="shared" si="2"/>
        <v>65.5</v>
      </c>
      <c r="AW28" s="38">
        <f t="shared" si="23"/>
        <v>0</v>
      </c>
      <c r="AX28" s="38">
        <f t="shared" si="27"/>
        <v>46</v>
      </c>
      <c r="AY28" s="38">
        <f t="shared" si="24"/>
        <v>53</v>
      </c>
      <c r="AZ28" s="38">
        <f t="shared" si="25"/>
        <v>43</v>
      </c>
      <c r="BA28" s="38">
        <f t="shared" si="7"/>
        <v>48</v>
      </c>
      <c r="BB28" s="38">
        <f t="shared" si="22"/>
        <v>59</v>
      </c>
      <c r="BC28" s="38">
        <f t="shared" si="19"/>
        <v>55</v>
      </c>
      <c r="BD28" s="38">
        <f t="shared" si="20"/>
        <v>32</v>
      </c>
      <c r="BE28" s="38">
        <f t="shared" si="21"/>
        <v>28</v>
      </c>
      <c r="BF28" s="38">
        <f t="shared" si="12"/>
        <v>38.333333333333336</v>
      </c>
      <c r="BG28" s="38">
        <f t="shared" si="13"/>
        <v>0</v>
      </c>
      <c r="BH28" s="38">
        <f t="shared" si="14"/>
        <v>0</v>
      </c>
      <c r="BI28" s="38">
        <f t="shared" si="15"/>
        <v>61</v>
      </c>
      <c r="BJ28" s="192"/>
      <c r="BK28" s="64">
        <f t="shared" si="16"/>
        <v>317.83333333333331</v>
      </c>
      <c r="BL28" s="69">
        <f t="shared" si="17"/>
        <v>52.972222222222221</v>
      </c>
      <c r="BM28" s="164" t="s">
        <v>40</v>
      </c>
      <c r="BN28" s="164" t="s">
        <v>42</v>
      </c>
      <c r="BO28" s="164" t="s">
        <v>40</v>
      </c>
      <c r="BP28" s="164" t="s">
        <v>41</v>
      </c>
      <c r="BQ28" s="164" t="s">
        <v>41</v>
      </c>
      <c r="BR28" s="164" t="s">
        <v>42</v>
      </c>
      <c r="BS28" s="164" t="s">
        <v>41</v>
      </c>
      <c r="BT28" s="164" t="s">
        <v>173</v>
      </c>
      <c r="BU28" s="176" t="s">
        <v>190</v>
      </c>
    </row>
    <row r="29" spans="1:73" x14ac:dyDescent="0.35">
      <c r="A29" s="1">
        <v>27</v>
      </c>
      <c r="B29" s="55" t="s">
        <v>111</v>
      </c>
      <c r="C29" s="10" t="s">
        <v>39</v>
      </c>
      <c r="D29" s="68">
        <v>18</v>
      </c>
      <c r="E29" s="68">
        <v>13</v>
      </c>
      <c r="F29" s="68">
        <v>0</v>
      </c>
      <c r="G29" s="68">
        <v>14</v>
      </c>
      <c r="H29" s="68">
        <v>13</v>
      </c>
      <c r="I29" s="68">
        <v>15</v>
      </c>
      <c r="J29" s="68">
        <v>20</v>
      </c>
      <c r="K29" s="68">
        <v>16</v>
      </c>
      <c r="L29" s="68">
        <v>18</v>
      </c>
      <c r="M29" s="68">
        <v>19</v>
      </c>
      <c r="N29" s="68">
        <v>0</v>
      </c>
      <c r="O29" s="68">
        <v>0</v>
      </c>
      <c r="P29" s="68">
        <v>18</v>
      </c>
      <c r="Q29" s="42"/>
      <c r="R29" s="56">
        <v>44</v>
      </c>
      <c r="S29" s="56">
        <v>58</v>
      </c>
      <c r="T29" s="56">
        <v>0</v>
      </c>
      <c r="U29" s="56">
        <v>42</v>
      </c>
      <c r="V29" s="56">
        <v>36</v>
      </c>
      <c r="W29" s="56">
        <v>47</v>
      </c>
      <c r="X29" s="56">
        <v>47</v>
      </c>
      <c r="Y29" s="56">
        <v>47</v>
      </c>
      <c r="Z29" s="56">
        <v>40</v>
      </c>
      <c r="AA29" s="56">
        <v>27</v>
      </c>
      <c r="AB29" s="56">
        <v>0</v>
      </c>
      <c r="AC29" s="56">
        <v>0</v>
      </c>
      <c r="AD29" s="56">
        <v>50</v>
      </c>
      <c r="AE29" s="42"/>
      <c r="AF29" s="169">
        <v>17</v>
      </c>
      <c r="AG29" s="169">
        <v>17</v>
      </c>
      <c r="AH29" s="169">
        <v>0</v>
      </c>
      <c r="AI29" s="169">
        <v>10</v>
      </c>
      <c r="AJ29" s="169">
        <v>19</v>
      </c>
      <c r="AK29" s="169">
        <v>14</v>
      </c>
      <c r="AL29" s="169">
        <v>16</v>
      </c>
      <c r="AM29" s="169">
        <v>19</v>
      </c>
      <c r="AN29" s="169">
        <v>3</v>
      </c>
      <c r="AO29" s="169">
        <v>11</v>
      </c>
      <c r="AP29" s="169">
        <v>0</v>
      </c>
      <c r="AQ29" s="169">
        <v>0</v>
      </c>
      <c r="AR29" s="169">
        <v>19</v>
      </c>
      <c r="AS29" s="170"/>
      <c r="AT29" s="38">
        <f t="shared" si="18"/>
        <v>79</v>
      </c>
      <c r="AU29" s="38">
        <f t="shared" si="26"/>
        <v>88</v>
      </c>
      <c r="AV29" s="38">
        <f t="shared" si="2"/>
        <v>83.5</v>
      </c>
      <c r="AW29" s="38">
        <f t="shared" si="23"/>
        <v>0</v>
      </c>
      <c r="AX29" s="38">
        <f t="shared" si="27"/>
        <v>66</v>
      </c>
      <c r="AY29" s="38">
        <f t="shared" si="24"/>
        <v>68</v>
      </c>
      <c r="AZ29" s="38">
        <f t="shared" si="25"/>
        <v>76</v>
      </c>
      <c r="BA29" s="38">
        <f t="shared" si="7"/>
        <v>72</v>
      </c>
      <c r="BB29" s="38">
        <f t="shared" si="22"/>
        <v>83</v>
      </c>
      <c r="BC29" s="38">
        <f t="shared" si="19"/>
        <v>82</v>
      </c>
      <c r="BD29" s="38">
        <f t="shared" si="20"/>
        <v>61</v>
      </c>
      <c r="BE29" s="38">
        <f t="shared" si="21"/>
        <v>57</v>
      </c>
      <c r="BF29" s="38">
        <f t="shared" si="12"/>
        <v>66.666666666666671</v>
      </c>
      <c r="BG29" s="38">
        <f t="shared" si="13"/>
        <v>0</v>
      </c>
      <c r="BH29" s="38">
        <f t="shared" si="14"/>
        <v>0</v>
      </c>
      <c r="BI29" s="38">
        <f t="shared" si="15"/>
        <v>87</v>
      </c>
      <c r="BJ29" s="192"/>
      <c r="BK29" s="64">
        <f t="shared" si="16"/>
        <v>458.16666666666669</v>
      </c>
      <c r="BL29" s="69">
        <f t="shared" si="17"/>
        <v>76.361111111111114</v>
      </c>
      <c r="BM29" s="164" t="s">
        <v>42</v>
      </c>
      <c r="BN29" s="164" t="s">
        <v>42</v>
      </c>
      <c r="BO29" s="164" t="s">
        <v>42</v>
      </c>
      <c r="BP29" s="164" t="s">
        <v>42</v>
      </c>
      <c r="BQ29" s="164" t="s">
        <v>42</v>
      </c>
      <c r="BR29" s="164" t="s">
        <v>42</v>
      </c>
      <c r="BS29" s="164" t="s">
        <v>42</v>
      </c>
      <c r="BT29" s="164" t="s">
        <v>156</v>
      </c>
      <c r="BU29" s="176" t="s">
        <v>191</v>
      </c>
    </row>
    <row r="30" spans="1:73" x14ac:dyDescent="0.35">
      <c r="A30" s="1">
        <v>28</v>
      </c>
      <c r="B30" s="55" t="s">
        <v>114</v>
      </c>
      <c r="C30" s="10" t="s">
        <v>39</v>
      </c>
      <c r="D30" s="68">
        <v>17</v>
      </c>
      <c r="E30" s="68">
        <v>8</v>
      </c>
      <c r="F30" s="68">
        <v>0</v>
      </c>
      <c r="G30" s="68">
        <v>10</v>
      </c>
      <c r="H30" s="68">
        <v>16</v>
      </c>
      <c r="I30" s="68">
        <v>13</v>
      </c>
      <c r="J30" s="68">
        <v>20</v>
      </c>
      <c r="K30" s="68">
        <v>12</v>
      </c>
      <c r="L30" s="68">
        <v>20</v>
      </c>
      <c r="M30" s="68">
        <v>18</v>
      </c>
      <c r="N30" s="68">
        <v>0</v>
      </c>
      <c r="O30" s="68">
        <v>0</v>
      </c>
      <c r="P30" s="68">
        <v>20</v>
      </c>
      <c r="Q30" s="42"/>
      <c r="R30" s="56">
        <v>36</v>
      </c>
      <c r="S30" s="56">
        <v>37</v>
      </c>
      <c r="T30" s="56">
        <v>0</v>
      </c>
      <c r="U30" s="56">
        <v>30</v>
      </c>
      <c r="V30" s="56">
        <v>28</v>
      </c>
      <c r="W30" s="56">
        <v>45</v>
      </c>
      <c r="X30" s="56">
        <v>38</v>
      </c>
      <c r="Y30" s="56">
        <v>29</v>
      </c>
      <c r="Z30" s="56">
        <v>42</v>
      </c>
      <c r="AA30" s="56">
        <v>29</v>
      </c>
      <c r="AB30" s="56">
        <v>0</v>
      </c>
      <c r="AC30" s="56">
        <v>0</v>
      </c>
      <c r="AD30" s="56">
        <v>53</v>
      </c>
      <c r="AE30" s="42"/>
      <c r="AF30" s="169">
        <v>17</v>
      </c>
      <c r="AG30" s="169">
        <v>14</v>
      </c>
      <c r="AH30" s="169">
        <v>0</v>
      </c>
      <c r="AI30" s="169">
        <v>5</v>
      </c>
      <c r="AJ30" s="169">
        <v>19</v>
      </c>
      <c r="AK30" s="169">
        <v>17</v>
      </c>
      <c r="AL30" s="169">
        <v>20</v>
      </c>
      <c r="AM30" s="169">
        <v>20</v>
      </c>
      <c r="AN30" s="169">
        <v>7</v>
      </c>
      <c r="AO30" s="169">
        <v>9</v>
      </c>
      <c r="AP30" s="169">
        <v>0</v>
      </c>
      <c r="AQ30" s="169">
        <v>0</v>
      </c>
      <c r="AR30" s="169">
        <v>20</v>
      </c>
      <c r="AS30" s="170"/>
      <c r="AT30" s="38">
        <f t="shared" si="18"/>
        <v>70</v>
      </c>
      <c r="AU30" s="38">
        <f t="shared" si="26"/>
        <v>59</v>
      </c>
      <c r="AV30" s="38">
        <f t="shared" si="2"/>
        <v>64.5</v>
      </c>
      <c r="AW30" s="38">
        <f t="shared" si="23"/>
        <v>0</v>
      </c>
      <c r="AX30" s="38">
        <f t="shared" si="27"/>
        <v>45</v>
      </c>
      <c r="AY30" s="38">
        <f t="shared" si="24"/>
        <v>63</v>
      </c>
      <c r="AZ30" s="38">
        <f t="shared" si="25"/>
        <v>75</v>
      </c>
      <c r="BA30" s="38">
        <f t="shared" si="7"/>
        <v>69</v>
      </c>
      <c r="BB30" s="38">
        <f t="shared" si="22"/>
        <v>78</v>
      </c>
      <c r="BC30" s="38">
        <f t="shared" si="19"/>
        <v>61</v>
      </c>
      <c r="BD30" s="38">
        <f t="shared" si="20"/>
        <v>69</v>
      </c>
      <c r="BE30" s="38">
        <f t="shared" si="21"/>
        <v>56</v>
      </c>
      <c r="BF30" s="38">
        <f t="shared" si="12"/>
        <v>62</v>
      </c>
      <c r="BG30" s="38">
        <f t="shared" si="13"/>
        <v>0</v>
      </c>
      <c r="BH30" s="38">
        <f t="shared" si="14"/>
        <v>0</v>
      </c>
      <c r="BI30" s="38">
        <f t="shared" si="15"/>
        <v>93</v>
      </c>
      <c r="BJ30" s="192"/>
      <c r="BK30" s="64">
        <f t="shared" si="16"/>
        <v>411.5</v>
      </c>
      <c r="BL30" s="69">
        <f t="shared" si="17"/>
        <v>68.583333333333329</v>
      </c>
      <c r="BM30" s="164" t="s">
        <v>42</v>
      </c>
      <c r="BN30" s="164" t="s">
        <v>40</v>
      </c>
      <c r="BO30" s="164" t="s">
        <v>42</v>
      </c>
      <c r="BP30" s="164" t="s">
        <v>42</v>
      </c>
      <c r="BQ30" s="164" t="s">
        <v>42</v>
      </c>
      <c r="BR30" s="164" t="s">
        <v>42</v>
      </c>
      <c r="BS30" s="164" t="s">
        <v>42</v>
      </c>
      <c r="BT30" s="164" t="s">
        <v>158</v>
      </c>
      <c r="BU30" s="176" t="s">
        <v>192</v>
      </c>
    </row>
    <row r="31" spans="1:73" x14ac:dyDescent="0.35">
      <c r="A31" s="1">
        <v>29</v>
      </c>
      <c r="B31" s="55" t="s">
        <v>117</v>
      </c>
      <c r="C31" s="10" t="s">
        <v>39</v>
      </c>
      <c r="D31" s="68">
        <v>18</v>
      </c>
      <c r="E31" s="68">
        <v>13</v>
      </c>
      <c r="F31" s="68">
        <v>0</v>
      </c>
      <c r="G31" s="68">
        <v>15</v>
      </c>
      <c r="H31" s="68">
        <v>12</v>
      </c>
      <c r="I31" s="68">
        <v>14</v>
      </c>
      <c r="J31" s="68">
        <v>9</v>
      </c>
      <c r="K31" s="68">
        <v>0</v>
      </c>
      <c r="L31" s="68">
        <v>0</v>
      </c>
      <c r="M31" s="68">
        <v>0</v>
      </c>
      <c r="N31" s="68">
        <v>14</v>
      </c>
      <c r="O31" s="68">
        <v>16</v>
      </c>
      <c r="P31" s="68">
        <v>0</v>
      </c>
      <c r="Q31" s="42"/>
      <c r="R31" s="56">
        <v>34</v>
      </c>
      <c r="S31" s="56">
        <v>29</v>
      </c>
      <c r="T31" s="56">
        <v>0</v>
      </c>
      <c r="U31" s="56">
        <v>37</v>
      </c>
      <c r="V31" s="56">
        <v>37</v>
      </c>
      <c r="W31" s="56">
        <v>32</v>
      </c>
      <c r="X31" s="56">
        <v>3</v>
      </c>
      <c r="Y31" s="56">
        <v>0</v>
      </c>
      <c r="Z31" s="56">
        <v>0</v>
      </c>
      <c r="AA31" s="56">
        <v>0</v>
      </c>
      <c r="AB31" s="56">
        <v>23</v>
      </c>
      <c r="AC31" s="56">
        <v>33</v>
      </c>
      <c r="AD31" s="56">
        <v>0</v>
      </c>
      <c r="AE31" s="42"/>
      <c r="AF31" s="169">
        <v>15</v>
      </c>
      <c r="AG31" s="169">
        <v>15</v>
      </c>
      <c r="AH31" s="169">
        <v>0</v>
      </c>
      <c r="AI31" s="169">
        <v>14</v>
      </c>
      <c r="AJ31" s="169">
        <v>12</v>
      </c>
      <c r="AK31" s="169">
        <v>10</v>
      </c>
      <c r="AL31" s="169">
        <v>5</v>
      </c>
      <c r="AM31" s="169">
        <v>0</v>
      </c>
      <c r="AN31" s="169">
        <v>0</v>
      </c>
      <c r="AO31" s="169">
        <v>0</v>
      </c>
      <c r="AP31" s="169">
        <v>14</v>
      </c>
      <c r="AQ31" s="169">
        <v>10</v>
      </c>
      <c r="AR31" s="169">
        <v>0</v>
      </c>
      <c r="AS31" s="170"/>
      <c r="AT31" s="38">
        <f t="shared" si="18"/>
        <v>67</v>
      </c>
      <c r="AU31" s="38">
        <f t="shared" si="26"/>
        <v>57</v>
      </c>
      <c r="AV31" s="38">
        <f t="shared" si="2"/>
        <v>62</v>
      </c>
      <c r="AW31" s="38">
        <f t="shared" si="23"/>
        <v>0</v>
      </c>
      <c r="AX31" s="38">
        <f t="shared" si="27"/>
        <v>66</v>
      </c>
      <c r="AY31" s="38">
        <f t="shared" si="24"/>
        <v>61</v>
      </c>
      <c r="AZ31" s="38">
        <f t="shared" si="25"/>
        <v>56</v>
      </c>
      <c r="BA31" s="38">
        <f t="shared" si="7"/>
        <v>58.5</v>
      </c>
      <c r="BB31" s="38">
        <f t="shared" si="22"/>
        <v>17</v>
      </c>
      <c r="BC31" s="38">
        <f t="shared" si="19"/>
        <v>0</v>
      </c>
      <c r="BD31" s="38">
        <f t="shared" si="20"/>
        <v>0</v>
      </c>
      <c r="BE31" s="38">
        <f t="shared" si="21"/>
        <v>0</v>
      </c>
      <c r="BF31" s="38">
        <f t="shared" si="12"/>
        <v>0</v>
      </c>
      <c r="BG31" s="38">
        <f t="shared" si="13"/>
        <v>51</v>
      </c>
      <c r="BH31" s="38">
        <f t="shared" si="14"/>
        <v>59</v>
      </c>
      <c r="BI31" s="38">
        <f t="shared" si="15"/>
        <v>0</v>
      </c>
      <c r="BJ31" s="192"/>
      <c r="BK31" s="64">
        <f t="shared" si="16"/>
        <v>313.5</v>
      </c>
      <c r="BL31" s="69">
        <f t="shared" si="17"/>
        <v>52.25</v>
      </c>
      <c r="BM31" s="164" t="s">
        <v>40</v>
      </c>
      <c r="BN31" s="164" t="s">
        <v>40</v>
      </c>
      <c r="BO31" s="164" t="s">
        <v>41</v>
      </c>
      <c r="BP31" s="164" t="s">
        <v>41</v>
      </c>
      <c r="BQ31" s="164" t="s">
        <v>41</v>
      </c>
      <c r="BR31" s="164" t="s">
        <v>40</v>
      </c>
      <c r="BS31" s="164" t="s">
        <v>41</v>
      </c>
      <c r="BT31" s="164" t="s">
        <v>168</v>
      </c>
      <c r="BU31" s="176" t="s">
        <v>193</v>
      </c>
    </row>
    <row r="32" spans="1:73" x14ac:dyDescent="0.35">
      <c r="A32" s="1">
        <v>30</v>
      </c>
      <c r="B32" s="55" t="s">
        <v>119</v>
      </c>
      <c r="C32" s="10" t="s">
        <v>39</v>
      </c>
      <c r="D32" s="68">
        <v>11</v>
      </c>
      <c r="E32" s="68">
        <v>14</v>
      </c>
      <c r="F32" s="68">
        <v>0</v>
      </c>
      <c r="G32" s="68">
        <v>14</v>
      </c>
      <c r="H32" s="68">
        <v>16</v>
      </c>
      <c r="I32" s="68">
        <v>17</v>
      </c>
      <c r="J32" s="68">
        <v>19</v>
      </c>
      <c r="K32" s="68">
        <v>20</v>
      </c>
      <c r="L32" s="68">
        <v>18</v>
      </c>
      <c r="M32" s="68">
        <v>18</v>
      </c>
      <c r="N32" s="68">
        <v>0</v>
      </c>
      <c r="O32" s="68">
        <v>0</v>
      </c>
      <c r="P32" s="68">
        <v>18</v>
      </c>
      <c r="Q32" s="42"/>
      <c r="R32" s="56">
        <v>38</v>
      </c>
      <c r="S32" s="56">
        <v>39</v>
      </c>
      <c r="T32" s="56">
        <v>0</v>
      </c>
      <c r="U32" s="56">
        <v>44</v>
      </c>
      <c r="V32" s="56">
        <v>44</v>
      </c>
      <c r="W32" s="56">
        <v>42</v>
      </c>
      <c r="X32" s="56">
        <v>48</v>
      </c>
      <c r="Y32" s="56">
        <v>55</v>
      </c>
      <c r="Z32" s="56">
        <v>48</v>
      </c>
      <c r="AA32" s="56">
        <v>44</v>
      </c>
      <c r="AB32" s="56">
        <v>0</v>
      </c>
      <c r="AC32" s="56">
        <v>0</v>
      </c>
      <c r="AD32" s="56">
        <v>41</v>
      </c>
      <c r="AE32" s="42"/>
      <c r="AF32" s="169">
        <v>16</v>
      </c>
      <c r="AG32" s="169">
        <v>14</v>
      </c>
      <c r="AH32" s="169">
        <v>0</v>
      </c>
      <c r="AI32" s="169">
        <v>9</v>
      </c>
      <c r="AJ32" s="169">
        <v>14</v>
      </c>
      <c r="AK32" s="169">
        <v>11</v>
      </c>
      <c r="AL32" s="169">
        <v>20</v>
      </c>
      <c r="AM32" s="169">
        <v>20</v>
      </c>
      <c r="AN32" s="169">
        <v>8</v>
      </c>
      <c r="AO32" s="169">
        <v>18</v>
      </c>
      <c r="AP32" s="169">
        <v>0</v>
      </c>
      <c r="AQ32" s="169">
        <v>0</v>
      </c>
      <c r="AR32" s="169">
        <v>19</v>
      </c>
      <c r="AS32" s="170"/>
      <c r="AT32" s="38">
        <f t="shared" si="18"/>
        <v>65</v>
      </c>
      <c r="AU32" s="38">
        <f t="shared" si="26"/>
        <v>67</v>
      </c>
      <c r="AV32" s="38">
        <f t="shared" si="2"/>
        <v>66</v>
      </c>
      <c r="AW32" s="38">
        <f t="shared" si="23"/>
        <v>0</v>
      </c>
      <c r="AX32" s="38">
        <f t="shared" si="27"/>
        <v>67</v>
      </c>
      <c r="AY32" s="38">
        <f t="shared" si="24"/>
        <v>74</v>
      </c>
      <c r="AZ32" s="38">
        <f t="shared" si="25"/>
        <v>70</v>
      </c>
      <c r="BA32" s="38">
        <f t="shared" si="7"/>
        <v>72</v>
      </c>
      <c r="BB32" s="38">
        <f t="shared" si="22"/>
        <v>87</v>
      </c>
      <c r="BC32" s="38">
        <f t="shared" si="19"/>
        <v>95</v>
      </c>
      <c r="BD32" s="38">
        <f t="shared" si="20"/>
        <v>74</v>
      </c>
      <c r="BE32" s="38">
        <f t="shared" si="21"/>
        <v>80</v>
      </c>
      <c r="BF32" s="38">
        <f t="shared" si="12"/>
        <v>83</v>
      </c>
      <c r="BG32" s="38">
        <f t="shared" si="13"/>
        <v>0</v>
      </c>
      <c r="BH32" s="38">
        <f t="shared" si="14"/>
        <v>0</v>
      </c>
      <c r="BI32" s="38">
        <f t="shared" si="15"/>
        <v>78</v>
      </c>
      <c r="BJ32" s="192"/>
      <c r="BK32" s="64">
        <f t="shared" si="16"/>
        <v>453</v>
      </c>
      <c r="BL32" s="69">
        <f t="shared" si="17"/>
        <v>75.5</v>
      </c>
      <c r="BM32" s="164" t="s">
        <v>42</v>
      </c>
      <c r="BN32" s="164" t="s">
        <v>40</v>
      </c>
      <c r="BO32" s="164" t="s">
        <v>40</v>
      </c>
      <c r="BP32" s="164" t="s">
        <v>40</v>
      </c>
      <c r="BQ32" s="164" t="s">
        <v>40</v>
      </c>
      <c r="BR32" s="164" t="s">
        <v>40</v>
      </c>
      <c r="BS32" s="164" t="s">
        <v>41</v>
      </c>
      <c r="BT32" s="164" t="s">
        <v>154</v>
      </c>
      <c r="BU32" s="176" t="s">
        <v>194</v>
      </c>
    </row>
    <row r="33" spans="1:73" x14ac:dyDescent="0.35">
      <c r="A33" s="1">
        <v>31</v>
      </c>
      <c r="B33" s="55" t="s">
        <v>121</v>
      </c>
      <c r="C33" s="10" t="s">
        <v>39</v>
      </c>
      <c r="D33" s="68">
        <v>18</v>
      </c>
      <c r="E33" s="68">
        <v>20</v>
      </c>
      <c r="F33" s="68">
        <v>0</v>
      </c>
      <c r="G33" s="68">
        <v>15</v>
      </c>
      <c r="H33" s="68">
        <v>19</v>
      </c>
      <c r="I33" s="68">
        <v>17</v>
      </c>
      <c r="J33" s="68">
        <v>19</v>
      </c>
      <c r="K33" s="68">
        <v>20</v>
      </c>
      <c r="L33" s="68">
        <v>16</v>
      </c>
      <c r="M33" s="68">
        <v>20</v>
      </c>
      <c r="N33" s="68">
        <v>0</v>
      </c>
      <c r="O33" s="68">
        <v>0</v>
      </c>
      <c r="P33" s="68">
        <v>20</v>
      </c>
      <c r="Q33" s="42"/>
      <c r="R33" s="56">
        <v>45</v>
      </c>
      <c r="S33" s="56">
        <v>59</v>
      </c>
      <c r="T33" s="56">
        <v>0</v>
      </c>
      <c r="U33" s="56">
        <v>48</v>
      </c>
      <c r="V33" s="56">
        <v>46</v>
      </c>
      <c r="W33" s="56">
        <v>51</v>
      </c>
      <c r="X33" s="56">
        <v>50</v>
      </c>
      <c r="Y33" s="56">
        <v>59</v>
      </c>
      <c r="Z33" s="56">
        <v>55</v>
      </c>
      <c r="AA33" s="56">
        <v>46</v>
      </c>
      <c r="AB33" s="56">
        <v>0</v>
      </c>
      <c r="AC33" s="56">
        <v>0</v>
      </c>
      <c r="AD33" s="56">
        <v>58</v>
      </c>
      <c r="AE33" s="42"/>
      <c r="AF33" s="169">
        <v>18</v>
      </c>
      <c r="AG33" s="169">
        <v>19</v>
      </c>
      <c r="AH33" s="169">
        <v>0</v>
      </c>
      <c r="AI33" s="169">
        <v>10</v>
      </c>
      <c r="AJ33" s="169">
        <v>14</v>
      </c>
      <c r="AK33" s="169">
        <v>13</v>
      </c>
      <c r="AL33" s="169">
        <v>20</v>
      </c>
      <c r="AM33" s="169">
        <v>20</v>
      </c>
      <c r="AN33" s="169">
        <v>17</v>
      </c>
      <c r="AO33" s="169">
        <v>16</v>
      </c>
      <c r="AP33" s="169">
        <v>0</v>
      </c>
      <c r="AQ33" s="169">
        <v>0</v>
      </c>
      <c r="AR33" s="169">
        <v>20</v>
      </c>
      <c r="AS33" s="170"/>
      <c r="AT33" s="38">
        <f t="shared" si="18"/>
        <v>81</v>
      </c>
      <c r="AU33" s="38">
        <f t="shared" si="26"/>
        <v>98</v>
      </c>
      <c r="AV33" s="38">
        <f t="shared" si="2"/>
        <v>89.5</v>
      </c>
      <c r="AW33" s="38">
        <f t="shared" si="23"/>
        <v>0</v>
      </c>
      <c r="AX33" s="38">
        <f t="shared" si="27"/>
        <v>73</v>
      </c>
      <c r="AY33" s="38">
        <f t="shared" si="24"/>
        <v>79</v>
      </c>
      <c r="AZ33" s="38">
        <f t="shared" si="25"/>
        <v>81</v>
      </c>
      <c r="BA33" s="38">
        <f t="shared" si="7"/>
        <v>80</v>
      </c>
      <c r="BB33" s="38">
        <f t="shared" si="22"/>
        <v>89</v>
      </c>
      <c r="BC33" s="38">
        <f t="shared" si="19"/>
        <v>99</v>
      </c>
      <c r="BD33" s="38">
        <f t="shared" si="20"/>
        <v>88</v>
      </c>
      <c r="BE33" s="38">
        <f t="shared" si="21"/>
        <v>82</v>
      </c>
      <c r="BF33" s="38">
        <f t="shared" si="12"/>
        <v>89.666666666666671</v>
      </c>
      <c r="BG33" s="38">
        <f t="shared" si="13"/>
        <v>0</v>
      </c>
      <c r="BH33" s="38">
        <f t="shared" si="14"/>
        <v>0</v>
      </c>
      <c r="BI33" s="38">
        <f t="shared" si="15"/>
        <v>98</v>
      </c>
      <c r="BJ33" s="192"/>
      <c r="BK33" s="64">
        <f t="shared" si="16"/>
        <v>519.16666666666674</v>
      </c>
      <c r="BL33" s="69">
        <f t="shared" si="17"/>
        <v>86.527777777777786</v>
      </c>
      <c r="BM33" s="164" t="s">
        <v>42</v>
      </c>
      <c r="BN33" s="164" t="s">
        <v>40</v>
      </c>
      <c r="BO33" s="164" t="s">
        <v>42</v>
      </c>
      <c r="BP33" s="164" t="s">
        <v>42</v>
      </c>
      <c r="BQ33" s="164" t="s">
        <v>42</v>
      </c>
      <c r="BR33" s="164" t="s">
        <v>42</v>
      </c>
      <c r="BS33" s="164" t="s">
        <v>42</v>
      </c>
      <c r="BT33" s="164" t="s">
        <v>195</v>
      </c>
      <c r="BU33" s="176" t="s">
        <v>196</v>
      </c>
    </row>
    <row r="34" spans="1:73" x14ac:dyDescent="0.35">
      <c r="A34" s="1">
        <v>32</v>
      </c>
      <c r="B34" s="55" t="s">
        <v>124</v>
      </c>
      <c r="C34" s="10" t="s">
        <v>39</v>
      </c>
      <c r="D34" s="68">
        <v>17</v>
      </c>
      <c r="E34" s="68">
        <v>20</v>
      </c>
      <c r="F34" s="68">
        <v>0</v>
      </c>
      <c r="G34" s="68">
        <v>16</v>
      </c>
      <c r="H34" s="68">
        <v>18</v>
      </c>
      <c r="I34" s="68">
        <v>20</v>
      </c>
      <c r="J34" s="68">
        <v>20</v>
      </c>
      <c r="K34" s="68">
        <v>19</v>
      </c>
      <c r="L34" s="68">
        <v>19</v>
      </c>
      <c r="M34" s="68">
        <v>20</v>
      </c>
      <c r="N34" s="68">
        <v>0</v>
      </c>
      <c r="O34" s="68">
        <v>0</v>
      </c>
      <c r="P34" s="68">
        <v>20</v>
      </c>
      <c r="Q34" s="42"/>
      <c r="R34" s="56">
        <v>48</v>
      </c>
      <c r="S34" s="56">
        <v>57</v>
      </c>
      <c r="T34" s="56">
        <v>0</v>
      </c>
      <c r="U34" s="56">
        <v>38</v>
      </c>
      <c r="V34" s="56">
        <v>53</v>
      </c>
      <c r="W34" s="56">
        <v>45</v>
      </c>
      <c r="X34" s="56">
        <v>41</v>
      </c>
      <c r="Y34" s="56">
        <v>57</v>
      </c>
      <c r="Z34" s="56">
        <v>51</v>
      </c>
      <c r="AA34" s="56">
        <v>47</v>
      </c>
      <c r="AB34" s="56">
        <v>0</v>
      </c>
      <c r="AC34" s="56">
        <v>0</v>
      </c>
      <c r="AD34" s="56">
        <v>54</v>
      </c>
      <c r="AE34" s="42"/>
      <c r="AF34" s="169">
        <v>17</v>
      </c>
      <c r="AG34" s="169">
        <v>19</v>
      </c>
      <c r="AH34" s="169">
        <v>0</v>
      </c>
      <c r="AI34" s="169">
        <v>7</v>
      </c>
      <c r="AJ34" s="169">
        <v>17</v>
      </c>
      <c r="AK34" s="169">
        <v>11</v>
      </c>
      <c r="AL34" s="169">
        <v>16</v>
      </c>
      <c r="AM34" s="169">
        <v>20</v>
      </c>
      <c r="AN34" s="169">
        <v>7</v>
      </c>
      <c r="AO34" s="169">
        <v>17</v>
      </c>
      <c r="AP34" s="169">
        <v>0</v>
      </c>
      <c r="AQ34" s="169">
        <v>0</v>
      </c>
      <c r="AR34" s="169">
        <v>19</v>
      </c>
      <c r="AS34" s="170"/>
      <c r="AT34" s="38">
        <f t="shared" si="18"/>
        <v>82</v>
      </c>
      <c r="AU34" s="38">
        <f t="shared" si="26"/>
        <v>96</v>
      </c>
      <c r="AV34" s="38">
        <f t="shared" si="2"/>
        <v>89</v>
      </c>
      <c r="AW34" s="38">
        <f t="shared" si="23"/>
        <v>0</v>
      </c>
      <c r="AX34" s="38">
        <f t="shared" si="27"/>
        <v>61</v>
      </c>
      <c r="AY34" s="38">
        <f t="shared" si="24"/>
        <v>88</v>
      </c>
      <c r="AZ34" s="38">
        <f t="shared" si="25"/>
        <v>76</v>
      </c>
      <c r="BA34" s="38">
        <f t="shared" si="7"/>
        <v>82</v>
      </c>
      <c r="BB34" s="38">
        <f t="shared" si="22"/>
        <v>77</v>
      </c>
      <c r="BC34" s="38">
        <f t="shared" si="19"/>
        <v>96</v>
      </c>
      <c r="BD34" s="38">
        <f t="shared" si="20"/>
        <v>77</v>
      </c>
      <c r="BE34" s="38">
        <f t="shared" si="21"/>
        <v>84</v>
      </c>
      <c r="BF34" s="38">
        <f t="shared" si="12"/>
        <v>85.666666666666671</v>
      </c>
      <c r="BG34" s="38">
        <f t="shared" si="13"/>
        <v>0</v>
      </c>
      <c r="BH34" s="38">
        <f t="shared" si="14"/>
        <v>0</v>
      </c>
      <c r="BI34" s="38">
        <f t="shared" si="15"/>
        <v>93</v>
      </c>
      <c r="BJ34" s="192"/>
      <c r="BK34" s="64">
        <f t="shared" si="16"/>
        <v>487.66666666666669</v>
      </c>
      <c r="BL34" s="69">
        <f t="shared" si="17"/>
        <v>81.277777777777786</v>
      </c>
      <c r="BM34" s="164" t="s">
        <v>42</v>
      </c>
      <c r="BN34" s="164" t="s">
        <v>42</v>
      </c>
      <c r="BO34" s="164" t="s">
        <v>42</v>
      </c>
      <c r="BP34" s="164" t="s">
        <v>42</v>
      </c>
      <c r="BQ34" s="164" t="s">
        <v>42</v>
      </c>
      <c r="BR34" s="164" t="s">
        <v>42</v>
      </c>
      <c r="BS34" s="164" t="s">
        <v>42</v>
      </c>
      <c r="BT34" s="164" t="s">
        <v>156</v>
      </c>
      <c r="BU34" s="176" t="s">
        <v>197</v>
      </c>
    </row>
    <row r="35" spans="1:73" x14ac:dyDescent="0.35">
      <c r="A35" s="62">
        <v>33</v>
      </c>
      <c r="B35" s="63" t="s">
        <v>126</v>
      </c>
      <c r="C35" s="10" t="s">
        <v>39</v>
      </c>
      <c r="D35" s="68">
        <v>14</v>
      </c>
      <c r="E35" s="68">
        <v>17</v>
      </c>
      <c r="F35" s="68">
        <v>0</v>
      </c>
      <c r="G35" s="68">
        <v>14</v>
      </c>
      <c r="H35" s="68">
        <v>20</v>
      </c>
      <c r="I35" s="68">
        <v>17</v>
      </c>
      <c r="J35" s="68">
        <v>12</v>
      </c>
      <c r="K35" s="68">
        <v>0</v>
      </c>
      <c r="L35" s="68">
        <v>0</v>
      </c>
      <c r="M35" s="68">
        <v>0</v>
      </c>
      <c r="N35" s="68">
        <v>14</v>
      </c>
      <c r="O35" s="68">
        <v>14</v>
      </c>
      <c r="P35" s="68">
        <v>0</v>
      </c>
      <c r="Q35" s="193"/>
      <c r="R35" s="56">
        <v>40</v>
      </c>
      <c r="S35" s="56">
        <v>49</v>
      </c>
      <c r="T35" s="56">
        <v>0</v>
      </c>
      <c r="U35" s="56">
        <v>43</v>
      </c>
      <c r="V35" s="56">
        <v>44</v>
      </c>
      <c r="W35" s="56">
        <v>37</v>
      </c>
      <c r="X35" s="56">
        <v>12</v>
      </c>
      <c r="Y35" s="56">
        <v>0</v>
      </c>
      <c r="Z35" s="56">
        <v>0</v>
      </c>
      <c r="AA35" s="56">
        <v>0</v>
      </c>
      <c r="AB35" s="56">
        <v>28</v>
      </c>
      <c r="AC35" s="56">
        <v>37</v>
      </c>
      <c r="AD35" s="56">
        <v>0</v>
      </c>
      <c r="AE35" s="42"/>
      <c r="AF35" s="169">
        <v>17</v>
      </c>
      <c r="AG35" s="169">
        <v>19</v>
      </c>
      <c r="AH35" s="169">
        <v>0</v>
      </c>
      <c r="AI35" s="169">
        <v>14</v>
      </c>
      <c r="AJ35" s="169">
        <v>18</v>
      </c>
      <c r="AK35" s="169">
        <v>7</v>
      </c>
      <c r="AL35" s="169">
        <v>2</v>
      </c>
      <c r="AM35" s="169">
        <v>0</v>
      </c>
      <c r="AN35" s="169">
        <v>0</v>
      </c>
      <c r="AO35" s="169">
        <v>0</v>
      </c>
      <c r="AP35" s="169">
        <v>17</v>
      </c>
      <c r="AQ35" s="169">
        <v>13</v>
      </c>
      <c r="AR35" s="169">
        <v>0</v>
      </c>
      <c r="AS35" s="170"/>
      <c r="AT35" s="38">
        <f t="shared" si="18"/>
        <v>71</v>
      </c>
      <c r="AU35" s="38">
        <f t="shared" si="26"/>
        <v>85</v>
      </c>
      <c r="AV35" s="38">
        <f t="shared" si="2"/>
        <v>78</v>
      </c>
      <c r="AW35" s="38">
        <f t="shared" si="23"/>
        <v>0</v>
      </c>
      <c r="AX35" s="38">
        <f t="shared" si="27"/>
        <v>71</v>
      </c>
      <c r="AY35" s="38">
        <f t="shared" si="24"/>
        <v>82</v>
      </c>
      <c r="AZ35" s="38">
        <f t="shared" si="25"/>
        <v>61</v>
      </c>
      <c r="BA35" s="38">
        <f t="shared" si="7"/>
        <v>71.5</v>
      </c>
      <c r="BB35" s="38">
        <f t="shared" si="22"/>
        <v>26</v>
      </c>
      <c r="BC35" s="38">
        <f t="shared" si="19"/>
        <v>0</v>
      </c>
      <c r="BD35" s="38">
        <f t="shared" si="20"/>
        <v>0</v>
      </c>
      <c r="BE35" s="38">
        <f t="shared" si="21"/>
        <v>0</v>
      </c>
      <c r="BF35" s="38">
        <f t="shared" si="12"/>
        <v>0</v>
      </c>
      <c r="BG35" s="38">
        <f t="shared" si="13"/>
        <v>59</v>
      </c>
      <c r="BH35" s="38">
        <f t="shared" si="14"/>
        <v>64</v>
      </c>
      <c r="BI35" s="38">
        <f t="shared" si="15"/>
        <v>0</v>
      </c>
      <c r="BJ35" s="192"/>
      <c r="BK35" s="64">
        <f t="shared" si="16"/>
        <v>369.5</v>
      </c>
      <c r="BL35" s="69">
        <f t="shared" si="17"/>
        <v>61.583333333333336</v>
      </c>
      <c r="BM35" s="164" t="s">
        <v>42</v>
      </c>
      <c r="BN35" s="164" t="s">
        <v>42</v>
      </c>
      <c r="BO35" s="164" t="s">
        <v>42</v>
      </c>
      <c r="BP35" s="164" t="s">
        <v>42</v>
      </c>
      <c r="BQ35" s="164" t="s">
        <v>42</v>
      </c>
      <c r="BR35" s="164" t="s">
        <v>42</v>
      </c>
      <c r="BS35" s="164" t="s">
        <v>42</v>
      </c>
      <c r="BT35" s="164" t="s">
        <v>195</v>
      </c>
      <c r="BU35" s="176" t="s">
        <v>198</v>
      </c>
    </row>
    <row r="36" spans="1:73" x14ac:dyDescent="0.35">
      <c r="A36" s="62">
        <v>34</v>
      </c>
      <c r="B36" s="63" t="s">
        <v>128</v>
      </c>
      <c r="C36" s="10" t="s">
        <v>39</v>
      </c>
      <c r="D36" s="68">
        <v>17</v>
      </c>
      <c r="E36" s="68">
        <v>20</v>
      </c>
      <c r="F36" s="68">
        <v>0</v>
      </c>
      <c r="G36" s="68">
        <v>16</v>
      </c>
      <c r="H36" s="68">
        <v>20</v>
      </c>
      <c r="I36" s="68">
        <v>19</v>
      </c>
      <c r="J36" s="68">
        <v>20</v>
      </c>
      <c r="K36" s="68">
        <v>15</v>
      </c>
      <c r="L36" s="68">
        <v>18</v>
      </c>
      <c r="M36" s="68">
        <v>20</v>
      </c>
      <c r="N36" s="68">
        <v>0</v>
      </c>
      <c r="O36" s="68">
        <v>0</v>
      </c>
      <c r="P36" s="68">
        <v>18</v>
      </c>
      <c r="Q36" s="194"/>
      <c r="R36" s="56">
        <v>47</v>
      </c>
      <c r="S36" s="56">
        <v>59</v>
      </c>
      <c r="T36" s="56">
        <v>0</v>
      </c>
      <c r="U36" s="56">
        <v>47</v>
      </c>
      <c r="V36" s="56">
        <v>57</v>
      </c>
      <c r="W36" s="56">
        <v>47</v>
      </c>
      <c r="X36" s="56">
        <v>38</v>
      </c>
      <c r="Y36" s="56">
        <v>53</v>
      </c>
      <c r="Z36" s="56">
        <v>53</v>
      </c>
      <c r="AA36" s="56">
        <v>51</v>
      </c>
      <c r="AB36" s="56">
        <v>0</v>
      </c>
      <c r="AC36" s="56">
        <v>0</v>
      </c>
      <c r="AD36" s="56">
        <v>58</v>
      </c>
      <c r="AE36" s="42"/>
      <c r="AF36" s="169">
        <v>16</v>
      </c>
      <c r="AG36" s="169">
        <v>19</v>
      </c>
      <c r="AH36" s="169">
        <v>0</v>
      </c>
      <c r="AI36" s="169">
        <v>18</v>
      </c>
      <c r="AJ36" s="169">
        <v>20</v>
      </c>
      <c r="AK36" s="169">
        <v>17</v>
      </c>
      <c r="AL36" s="169">
        <v>20</v>
      </c>
      <c r="AM36" s="169">
        <v>19</v>
      </c>
      <c r="AN36" s="169">
        <v>13</v>
      </c>
      <c r="AO36" s="169">
        <v>20</v>
      </c>
      <c r="AP36" s="169">
        <v>0</v>
      </c>
      <c r="AQ36" s="169">
        <v>0</v>
      </c>
      <c r="AR36" s="169">
        <v>20</v>
      </c>
      <c r="AS36" s="170"/>
      <c r="AT36" s="38">
        <f t="shared" si="18"/>
        <v>80</v>
      </c>
      <c r="AU36" s="38">
        <f t="shared" si="26"/>
        <v>98</v>
      </c>
      <c r="AV36" s="38">
        <f t="shared" si="2"/>
        <v>89</v>
      </c>
      <c r="AW36" s="38">
        <f t="shared" si="23"/>
        <v>0</v>
      </c>
      <c r="AX36" s="38">
        <f t="shared" si="27"/>
        <v>81</v>
      </c>
      <c r="AY36" s="38">
        <f t="shared" si="24"/>
        <v>97</v>
      </c>
      <c r="AZ36" s="38">
        <f t="shared" si="25"/>
        <v>83</v>
      </c>
      <c r="BA36" s="38">
        <f t="shared" si="7"/>
        <v>90</v>
      </c>
      <c r="BB36" s="38">
        <f t="shared" si="22"/>
        <v>78</v>
      </c>
      <c r="BC36" s="38">
        <f t="shared" si="19"/>
        <v>87</v>
      </c>
      <c r="BD36" s="38">
        <f t="shared" si="20"/>
        <v>84</v>
      </c>
      <c r="BE36" s="38">
        <f t="shared" si="21"/>
        <v>91</v>
      </c>
      <c r="BF36" s="38">
        <f t="shared" si="12"/>
        <v>87.333333333333329</v>
      </c>
      <c r="BG36" s="38">
        <f t="shared" si="13"/>
        <v>0</v>
      </c>
      <c r="BH36" s="38">
        <f t="shared" si="14"/>
        <v>0</v>
      </c>
      <c r="BI36" s="38">
        <f t="shared" si="15"/>
        <v>96</v>
      </c>
      <c r="BJ36" s="192"/>
      <c r="BK36" s="64">
        <f t="shared" si="16"/>
        <v>521.33333333333326</v>
      </c>
      <c r="BL36" s="69">
        <f t="shared" si="17"/>
        <v>86.888888888888872</v>
      </c>
      <c r="BM36" s="164" t="s">
        <v>42</v>
      </c>
      <c r="BN36" s="164" t="s">
        <v>42</v>
      </c>
      <c r="BO36" s="164" t="s">
        <v>42</v>
      </c>
      <c r="BP36" s="164" t="s">
        <v>42</v>
      </c>
      <c r="BQ36" s="164" t="s">
        <v>42</v>
      </c>
      <c r="BR36" s="164" t="s">
        <v>42</v>
      </c>
      <c r="BS36" s="164" t="s">
        <v>42</v>
      </c>
      <c r="BT36" s="164" t="s">
        <v>166</v>
      </c>
      <c r="BU36" s="176" t="s">
        <v>199</v>
      </c>
    </row>
    <row r="37" spans="1:73" x14ac:dyDescent="0.35">
      <c r="A37" s="175">
        <v>35</v>
      </c>
      <c r="B37" s="63" t="s">
        <v>130</v>
      </c>
      <c r="C37" s="10" t="s">
        <v>39</v>
      </c>
      <c r="D37" s="68">
        <v>10</v>
      </c>
      <c r="E37" s="68">
        <v>9</v>
      </c>
      <c r="F37" s="68">
        <v>0</v>
      </c>
      <c r="G37" s="68">
        <v>15</v>
      </c>
      <c r="H37" s="68">
        <v>15</v>
      </c>
      <c r="I37" s="68">
        <v>15</v>
      </c>
      <c r="J37" s="68">
        <v>15</v>
      </c>
      <c r="K37" s="68">
        <v>18</v>
      </c>
      <c r="L37" s="68">
        <v>17</v>
      </c>
      <c r="M37" s="68">
        <v>18</v>
      </c>
      <c r="N37" s="68">
        <v>0</v>
      </c>
      <c r="O37" s="68">
        <v>0</v>
      </c>
      <c r="P37" s="68">
        <v>16</v>
      </c>
      <c r="Q37" s="194"/>
      <c r="R37" s="56">
        <v>33</v>
      </c>
      <c r="S37" s="56">
        <v>41</v>
      </c>
      <c r="T37" s="56">
        <v>0</v>
      </c>
      <c r="U37" s="56">
        <v>36</v>
      </c>
      <c r="V37" s="56">
        <v>39</v>
      </c>
      <c r="W37" s="56">
        <v>35</v>
      </c>
      <c r="X37" s="56">
        <v>42</v>
      </c>
      <c r="Y37" s="56">
        <v>38</v>
      </c>
      <c r="Z37" s="56">
        <v>21</v>
      </c>
      <c r="AA37" s="56">
        <v>26</v>
      </c>
      <c r="AB37" s="56">
        <v>0</v>
      </c>
      <c r="AC37" s="56">
        <v>0</v>
      </c>
      <c r="AD37" s="56">
        <v>34</v>
      </c>
      <c r="AE37" s="42"/>
      <c r="AF37" s="169">
        <v>12</v>
      </c>
      <c r="AG37" s="169">
        <v>15</v>
      </c>
      <c r="AH37" s="169">
        <v>0</v>
      </c>
      <c r="AI37" s="169">
        <v>12</v>
      </c>
      <c r="AJ37" s="169">
        <v>13</v>
      </c>
      <c r="AK37" s="169">
        <v>4</v>
      </c>
      <c r="AL37" s="169">
        <v>16</v>
      </c>
      <c r="AM37" s="169">
        <v>19</v>
      </c>
      <c r="AN37" s="169">
        <v>1</v>
      </c>
      <c r="AO37" s="169">
        <v>14</v>
      </c>
      <c r="AP37" s="169">
        <v>0</v>
      </c>
      <c r="AQ37" s="169">
        <v>0</v>
      </c>
      <c r="AR37" s="169">
        <v>18</v>
      </c>
      <c r="AS37" s="170"/>
      <c r="AT37" s="38">
        <f t="shared" si="18"/>
        <v>55</v>
      </c>
      <c r="AU37" s="38">
        <f t="shared" si="26"/>
        <v>65</v>
      </c>
      <c r="AV37" s="38">
        <f t="shared" si="2"/>
        <v>60</v>
      </c>
      <c r="AW37" s="38">
        <f t="shared" si="23"/>
        <v>0</v>
      </c>
      <c r="AX37" s="38">
        <f t="shared" si="27"/>
        <v>63</v>
      </c>
      <c r="AY37" s="38">
        <f t="shared" si="24"/>
        <v>67</v>
      </c>
      <c r="AZ37" s="38">
        <f t="shared" si="25"/>
        <v>54</v>
      </c>
      <c r="BA37" s="38">
        <f t="shared" si="7"/>
        <v>60.5</v>
      </c>
      <c r="BB37" s="38">
        <f t="shared" si="22"/>
        <v>73</v>
      </c>
      <c r="BC37" s="38">
        <f t="shared" si="19"/>
        <v>75</v>
      </c>
      <c r="BD37" s="38">
        <f t="shared" si="20"/>
        <v>39</v>
      </c>
      <c r="BE37" s="38">
        <f t="shared" si="21"/>
        <v>58</v>
      </c>
      <c r="BF37" s="38">
        <f t="shared" si="12"/>
        <v>57.333333333333336</v>
      </c>
      <c r="BG37" s="38">
        <f t="shared" si="13"/>
        <v>0</v>
      </c>
      <c r="BH37" s="38">
        <f t="shared" si="14"/>
        <v>0</v>
      </c>
      <c r="BI37" s="38">
        <f t="shared" si="15"/>
        <v>68</v>
      </c>
      <c r="BJ37" s="192"/>
      <c r="BK37" s="64">
        <f t="shared" si="16"/>
        <v>381.83333333333331</v>
      </c>
      <c r="BL37" s="69">
        <f t="shared" si="17"/>
        <v>63.638888888888886</v>
      </c>
      <c r="BM37" s="164" t="s">
        <v>40</v>
      </c>
      <c r="BN37" s="164" t="s">
        <v>42</v>
      </c>
      <c r="BO37" s="164" t="s">
        <v>41</v>
      </c>
      <c r="BP37" s="164" t="s">
        <v>41</v>
      </c>
      <c r="BQ37" s="164" t="s">
        <v>41</v>
      </c>
      <c r="BR37" s="164" t="s">
        <v>40</v>
      </c>
      <c r="BS37" s="164" t="s">
        <v>41</v>
      </c>
      <c r="BT37" s="164" t="s">
        <v>166</v>
      </c>
      <c r="BU37" s="176" t="s">
        <v>200</v>
      </c>
    </row>
    <row r="38" spans="1:73" x14ac:dyDescent="0.35">
      <c r="A38" s="175">
        <v>36</v>
      </c>
      <c r="B38" s="63" t="s">
        <v>132</v>
      </c>
      <c r="C38" s="10" t="s">
        <v>39</v>
      </c>
      <c r="D38" s="68">
        <v>14</v>
      </c>
      <c r="E38" s="68">
        <v>11</v>
      </c>
      <c r="F38" s="68">
        <v>16</v>
      </c>
      <c r="G38" s="68">
        <v>0</v>
      </c>
      <c r="H38" s="68">
        <v>20</v>
      </c>
      <c r="I38" s="68">
        <v>13</v>
      </c>
      <c r="J38" s="68">
        <v>17</v>
      </c>
      <c r="K38" s="68">
        <v>14</v>
      </c>
      <c r="L38" s="68">
        <v>17</v>
      </c>
      <c r="M38" s="68">
        <v>18</v>
      </c>
      <c r="N38" s="68">
        <v>0</v>
      </c>
      <c r="O38" s="68">
        <v>0</v>
      </c>
      <c r="P38" s="68">
        <v>13</v>
      </c>
      <c r="Q38" s="194"/>
      <c r="R38" s="56">
        <v>40</v>
      </c>
      <c r="S38" s="56">
        <v>46</v>
      </c>
      <c r="T38" s="56">
        <v>44</v>
      </c>
      <c r="U38" s="56">
        <v>0</v>
      </c>
      <c r="V38" s="56">
        <v>46</v>
      </c>
      <c r="W38" s="56">
        <v>38</v>
      </c>
      <c r="X38" s="56">
        <v>24</v>
      </c>
      <c r="Y38" s="56">
        <v>36</v>
      </c>
      <c r="Z38" s="56">
        <v>29</v>
      </c>
      <c r="AA38" s="56">
        <v>36</v>
      </c>
      <c r="AB38" s="56">
        <v>0</v>
      </c>
      <c r="AC38" s="56">
        <v>0</v>
      </c>
      <c r="AD38" s="56">
        <v>28</v>
      </c>
      <c r="AE38" s="42"/>
      <c r="AF38" s="169">
        <v>17</v>
      </c>
      <c r="AG38" s="169">
        <v>19</v>
      </c>
      <c r="AH38" s="169">
        <v>14</v>
      </c>
      <c r="AI38" s="169">
        <v>0</v>
      </c>
      <c r="AJ38" s="169">
        <v>16</v>
      </c>
      <c r="AK38" s="169">
        <v>8</v>
      </c>
      <c r="AL38" s="169">
        <v>20</v>
      </c>
      <c r="AM38" s="169">
        <v>20</v>
      </c>
      <c r="AN38" s="169">
        <v>8</v>
      </c>
      <c r="AO38" s="169">
        <v>15</v>
      </c>
      <c r="AP38" s="169">
        <v>0</v>
      </c>
      <c r="AQ38" s="169">
        <v>0</v>
      </c>
      <c r="AR38" s="169">
        <v>19</v>
      </c>
      <c r="AS38" s="170"/>
      <c r="AT38" s="38">
        <f t="shared" si="18"/>
        <v>71</v>
      </c>
      <c r="AU38" s="38">
        <f t="shared" si="26"/>
        <v>76</v>
      </c>
      <c r="AV38" s="38">
        <f t="shared" si="2"/>
        <v>73.5</v>
      </c>
      <c r="AW38" s="38">
        <f t="shared" si="23"/>
        <v>74</v>
      </c>
      <c r="AX38" s="38">
        <f t="shared" si="27"/>
        <v>0</v>
      </c>
      <c r="AY38" s="38">
        <f t="shared" si="24"/>
        <v>82</v>
      </c>
      <c r="AZ38" s="38">
        <f t="shared" si="25"/>
        <v>59</v>
      </c>
      <c r="BA38" s="38">
        <f t="shared" si="7"/>
        <v>70.5</v>
      </c>
      <c r="BB38" s="38">
        <f t="shared" si="22"/>
        <v>61</v>
      </c>
      <c r="BC38" s="38">
        <f t="shared" si="19"/>
        <v>70</v>
      </c>
      <c r="BD38" s="38">
        <f t="shared" si="20"/>
        <v>54</v>
      </c>
      <c r="BE38" s="38">
        <f t="shared" si="21"/>
        <v>69</v>
      </c>
      <c r="BF38" s="38">
        <f t="shared" si="12"/>
        <v>64.333333333333329</v>
      </c>
      <c r="BG38" s="38">
        <f t="shared" si="13"/>
        <v>0</v>
      </c>
      <c r="BH38" s="38">
        <f t="shared" si="14"/>
        <v>0</v>
      </c>
      <c r="BI38" s="38">
        <f t="shared" si="15"/>
        <v>60</v>
      </c>
      <c r="BJ38" s="192"/>
      <c r="BK38" s="64">
        <f t="shared" si="16"/>
        <v>403.33333333333331</v>
      </c>
      <c r="BL38" s="69">
        <f t="shared" si="17"/>
        <v>67.222222222222214</v>
      </c>
      <c r="BM38" s="164" t="s">
        <v>40</v>
      </c>
      <c r="BN38" s="164" t="s">
        <v>40</v>
      </c>
      <c r="BO38" s="164" t="s">
        <v>40</v>
      </c>
      <c r="BP38" s="164" t="s">
        <v>40</v>
      </c>
      <c r="BQ38" s="164" t="s">
        <v>40</v>
      </c>
      <c r="BR38" s="164" t="s">
        <v>40</v>
      </c>
      <c r="BS38" s="164" t="s">
        <v>41</v>
      </c>
      <c r="BT38" s="164" t="s">
        <v>164</v>
      </c>
      <c r="BU38" s="176" t="s">
        <v>201</v>
      </c>
    </row>
    <row r="39" spans="1:73" x14ac:dyDescent="0.35">
      <c r="A39" s="175">
        <v>37</v>
      </c>
      <c r="B39" s="63" t="s">
        <v>134</v>
      </c>
      <c r="C39" s="10" t="s">
        <v>39</v>
      </c>
      <c r="D39" s="68">
        <v>16</v>
      </c>
      <c r="E39" s="68">
        <v>7</v>
      </c>
      <c r="F39" s="68">
        <v>9</v>
      </c>
      <c r="G39" s="68">
        <v>0</v>
      </c>
      <c r="H39" s="68">
        <v>14</v>
      </c>
      <c r="I39" s="68">
        <v>12</v>
      </c>
      <c r="J39" s="68">
        <v>12</v>
      </c>
      <c r="K39" s="68">
        <v>0</v>
      </c>
      <c r="L39" s="68">
        <v>0</v>
      </c>
      <c r="M39" s="68">
        <v>0</v>
      </c>
      <c r="N39" s="68">
        <v>18</v>
      </c>
      <c r="O39" s="68">
        <v>11</v>
      </c>
      <c r="P39" s="68">
        <v>0</v>
      </c>
      <c r="Q39" s="194"/>
      <c r="R39" s="56">
        <v>35</v>
      </c>
      <c r="S39" s="56">
        <v>37</v>
      </c>
      <c r="T39" s="56">
        <v>32</v>
      </c>
      <c r="U39" s="56">
        <v>0</v>
      </c>
      <c r="V39" s="56">
        <v>32</v>
      </c>
      <c r="W39" s="56">
        <v>28</v>
      </c>
      <c r="X39" s="56">
        <v>20</v>
      </c>
      <c r="Y39" s="56">
        <v>0</v>
      </c>
      <c r="Z39" s="56">
        <v>0</v>
      </c>
      <c r="AA39" s="56">
        <v>0</v>
      </c>
      <c r="AB39" s="56">
        <v>28</v>
      </c>
      <c r="AC39" s="56">
        <v>29</v>
      </c>
      <c r="AD39" s="56">
        <v>0</v>
      </c>
      <c r="AE39" s="42"/>
      <c r="AF39" s="169">
        <v>16</v>
      </c>
      <c r="AG39" s="169">
        <v>13</v>
      </c>
      <c r="AH39" s="169">
        <v>9</v>
      </c>
      <c r="AI39" s="169">
        <v>9</v>
      </c>
      <c r="AJ39" s="169">
        <v>13</v>
      </c>
      <c r="AK39" s="169">
        <v>10</v>
      </c>
      <c r="AL39" s="169">
        <v>1</v>
      </c>
      <c r="AM39" s="169">
        <v>0</v>
      </c>
      <c r="AN39" s="169">
        <v>0</v>
      </c>
      <c r="AO39" s="169">
        <v>0</v>
      </c>
      <c r="AP39" s="169">
        <v>16</v>
      </c>
      <c r="AQ39" s="169">
        <v>7</v>
      </c>
      <c r="AR39" s="169">
        <v>0</v>
      </c>
      <c r="AS39" s="170"/>
      <c r="AT39" s="38">
        <f t="shared" si="18"/>
        <v>67</v>
      </c>
      <c r="AU39" s="38">
        <f t="shared" si="26"/>
        <v>57</v>
      </c>
      <c r="AV39" s="38">
        <f t="shared" si="2"/>
        <v>62</v>
      </c>
      <c r="AW39" s="38">
        <f t="shared" si="23"/>
        <v>50</v>
      </c>
      <c r="AX39" s="38">
        <f t="shared" si="27"/>
        <v>9</v>
      </c>
      <c r="AY39" s="38">
        <f t="shared" si="24"/>
        <v>59</v>
      </c>
      <c r="AZ39" s="38">
        <f t="shared" si="25"/>
        <v>50</v>
      </c>
      <c r="BA39" s="38">
        <f t="shared" si="7"/>
        <v>54.5</v>
      </c>
      <c r="BB39" s="38">
        <f t="shared" si="22"/>
        <v>33</v>
      </c>
      <c r="BC39" s="38">
        <f t="shared" si="19"/>
        <v>0</v>
      </c>
      <c r="BD39" s="38">
        <f t="shared" si="20"/>
        <v>0</v>
      </c>
      <c r="BE39" s="38">
        <f t="shared" si="21"/>
        <v>0</v>
      </c>
      <c r="BF39" s="38">
        <f t="shared" si="12"/>
        <v>0</v>
      </c>
      <c r="BG39" s="38">
        <f t="shared" si="13"/>
        <v>62</v>
      </c>
      <c r="BH39" s="38">
        <f t="shared" si="14"/>
        <v>47</v>
      </c>
      <c r="BI39" s="38">
        <f t="shared" si="15"/>
        <v>0</v>
      </c>
      <c r="BJ39" s="192"/>
      <c r="BK39" s="64">
        <f t="shared" si="16"/>
        <v>317.5</v>
      </c>
      <c r="BL39" s="69">
        <f t="shared" si="17"/>
        <v>52.916666666666664</v>
      </c>
      <c r="BM39" s="164" t="s">
        <v>42</v>
      </c>
      <c r="BN39" s="164" t="s">
        <v>40</v>
      </c>
      <c r="BO39" s="164" t="s">
        <v>42</v>
      </c>
      <c r="BP39" s="164" t="s">
        <v>42</v>
      </c>
      <c r="BQ39" s="164" t="s">
        <v>40</v>
      </c>
      <c r="BR39" s="164" t="s">
        <v>42</v>
      </c>
      <c r="BS39" s="164" t="s">
        <v>41</v>
      </c>
      <c r="BT39" s="164" t="s">
        <v>164</v>
      </c>
      <c r="BU39" s="176" t="s">
        <v>202</v>
      </c>
    </row>
    <row r="40" spans="1:73" x14ac:dyDescent="0.35">
      <c r="A40" s="175">
        <v>38</v>
      </c>
      <c r="B40" s="63" t="s">
        <v>137</v>
      </c>
      <c r="C40" s="10" t="s">
        <v>39</v>
      </c>
      <c r="D40" s="68">
        <v>13</v>
      </c>
      <c r="E40" s="68">
        <v>9</v>
      </c>
      <c r="F40" s="68">
        <v>0</v>
      </c>
      <c r="G40" s="68">
        <v>13</v>
      </c>
      <c r="H40" s="68">
        <v>17</v>
      </c>
      <c r="I40" s="68">
        <v>14</v>
      </c>
      <c r="J40" s="68">
        <v>11</v>
      </c>
      <c r="K40" s="68">
        <v>14</v>
      </c>
      <c r="L40" s="68">
        <v>19</v>
      </c>
      <c r="M40" s="68">
        <v>12</v>
      </c>
      <c r="N40" s="68">
        <v>0</v>
      </c>
      <c r="O40" s="68">
        <v>0</v>
      </c>
      <c r="P40" s="68">
        <v>10</v>
      </c>
      <c r="Q40" s="195"/>
      <c r="R40" s="56">
        <v>35</v>
      </c>
      <c r="S40" s="56">
        <v>43</v>
      </c>
      <c r="T40" s="56">
        <v>0</v>
      </c>
      <c r="U40" s="56">
        <v>32</v>
      </c>
      <c r="V40" s="56">
        <v>31</v>
      </c>
      <c r="W40" s="56">
        <v>32</v>
      </c>
      <c r="X40" s="56">
        <v>22</v>
      </c>
      <c r="Y40" s="56">
        <v>24</v>
      </c>
      <c r="Z40" s="56">
        <v>32</v>
      </c>
      <c r="AA40" s="56">
        <v>25</v>
      </c>
      <c r="AB40" s="56">
        <v>0</v>
      </c>
      <c r="AC40" s="56">
        <v>0</v>
      </c>
      <c r="AD40" s="56">
        <v>28</v>
      </c>
      <c r="AE40" s="42"/>
      <c r="AF40" s="169">
        <v>16</v>
      </c>
      <c r="AG40" s="169">
        <v>16</v>
      </c>
      <c r="AH40" s="169">
        <v>0</v>
      </c>
      <c r="AI40" s="169">
        <v>11</v>
      </c>
      <c r="AJ40" s="169">
        <v>14</v>
      </c>
      <c r="AK40" s="169">
        <v>8</v>
      </c>
      <c r="AL40" s="169">
        <v>13</v>
      </c>
      <c r="AM40" s="169">
        <v>20</v>
      </c>
      <c r="AN40" s="169">
        <v>0</v>
      </c>
      <c r="AO40" s="169">
        <v>6</v>
      </c>
      <c r="AP40" s="169">
        <v>0</v>
      </c>
      <c r="AQ40" s="169">
        <v>0</v>
      </c>
      <c r="AR40" s="169">
        <v>18</v>
      </c>
      <c r="AS40" s="170"/>
      <c r="AT40" s="38">
        <f t="shared" si="18"/>
        <v>64</v>
      </c>
      <c r="AU40" s="38">
        <f t="shared" si="26"/>
        <v>68</v>
      </c>
      <c r="AV40" s="38">
        <f t="shared" si="2"/>
        <v>66</v>
      </c>
      <c r="AW40" s="38">
        <f t="shared" si="23"/>
        <v>0</v>
      </c>
      <c r="AX40" s="38">
        <f t="shared" si="27"/>
        <v>56</v>
      </c>
      <c r="AY40" s="38">
        <f t="shared" si="24"/>
        <v>62</v>
      </c>
      <c r="AZ40" s="38">
        <f t="shared" si="25"/>
        <v>54</v>
      </c>
      <c r="BA40" s="38">
        <f t="shared" si="7"/>
        <v>58</v>
      </c>
      <c r="BB40" s="38">
        <f t="shared" si="22"/>
        <v>46</v>
      </c>
      <c r="BC40" s="38">
        <f t="shared" si="19"/>
        <v>58</v>
      </c>
      <c r="BD40" s="38">
        <f t="shared" si="20"/>
        <v>51</v>
      </c>
      <c r="BE40" s="38">
        <f t="shared" si="21"/>
        <v>43</v>
      </c>
      <c r="BF40" s="38">
        <f t="shared" si="12"/>
        <v>50.666666666666664</v>
      </c>
      <c r="BG40" s="38">
        <f t="shared" si="13"/>
        <v>0</v>
      </c>
      <c r="BH40" s="38">
        <f t="shared" si="14"/>
        <v>0</v>
      </c>
      <c r="BI40" s="38">
        <f t="shared" si="15"/>
        <v>56</v>
      </c>
      <c r="BJ40" s="192"/>
      <c r="BK40" s="64">
        <f t="shared" si="16"/>
        <v>332.66666666666669</v>
      </c>
      <c r="BL40" s="69">
        <f t="shared" si="17"/>
        <v>55.44444444444445</v>
      </c>
      <c r="BM40" s="164" t="s">
        <v>42</v>
      </c>
      <c r="BN40" s="164" t="s">
        <v>42</v>
      </c>
      <c r="BO40" s="164" t="s">
        <v>42</v>
      </c>
      <c r="BP40" s="164" t="s">
        <v>40</v>
      </c>
      <c r="BQ40" s="164" t="s">
        <v>42</v>
      </c>
      <c r="BR40" s="164" t="s">
        <v>42</v>
      </c>
      <c r="BS40" s="164" t="s">
        <v>40</v>
      </c>
      <c r="BT40" s="164" t="s">
        <v>168</v>
      </c>
      <c r="BU40" s="176" t="s">
        <v>203</v>
      </c>
    </row>
    <row r="41" spans="1:73" x14ac:dyDescent="0.35">
      <c r="A41" s="175"/>
      <c r="B41" s="36"/>
      <c r="BJ41" s="192"/>
    </row>
    <row r="42" spans="1:73" x14ac:dyDescent="0.35">
      <c r="A42" s="175"/>
      <c r="B42" s="2" t="s">
        <v>140</v>
      </c>
      <c r="C42" s="66" t="s">
        <v>204</v>
      </c>
      <c r="D42" s="129" t="s">
        <v>204</v>
      </c>
      <c r="E42" s="129" t="s">
        <v>204</v>
      </c>
      <c r="F42" s="129" t="s">
        <v>204</v>
      </c>
      <c r="G42" s="129" t="s">
        <v>204</v>
      </c>
      <c r="H42" s="129" t="s">
        <v>204</v>
      </c>
      <c r="I42" s="129" t="s">
        <v>204</v>
      </c>
      <c r="J42" s="129" t="s">
        <v>204</v>
      </c>
      <c r="K42" s="129" t="s">
        <v>204</v>
      </c>
      <c r="L42" s="129" t="s">
        <v>204</v>
      </c>
      <c r="M42" s="129" t="s">
        <v>204</v>
      </c>
      <c r="N42" s="129" t="s">
        <v>204</v>
      </c>
      <c r="O42" s="129" t="s">
        <v>204</v>
      </c>
      <c r="P42" s="129" t="s">
        <v>204</v>
      </c>
      <c r="Q42" s="129" t="s">
        <v>204</v>
      </c>
      <c r="R42" s="129" t="s">
        <v>204</v>
      </c>
      <c r="S42" s="129" t="s">
        <v>204</v>
      </c>
      <c r="T42" s="129" t="s">
        <v>204</v>
      </c>
      <c r="U42" s="129" t="s">
        <v>204</v>
      </c>
      <c r="V42" s="129" t="s">
        <v>204</v>
      </c>
      <c r="W42" s="129" t="s">
        <v>204</v>
      </c>
      <c r="X42" s="129" t="s">
        <v>204</v>
      </c>
      <c r="Y42" s="129" t="s">
        <v>204</v>
      </c>
      <c r="Z42" s="129" t="s">
        <v>204</v>
      </c>
      <c r="AA42" s="129" t="s">
        <v>204</v>
      </c>
      <c r="AB42" s="129" t="s">
        <v>204</v>
      </c>
      <c r="AC42" s="129" t="s">
        <v>204</v>
      </c>
      <c r="AD42" s="129" t="s">
        <v>204</v>
      </c>
      <c r="AE42" s="12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64">
        <f t="shared" ref="AT42:BI42" si="28">SUM(AT3:AT40)</f>
        <v>2664</v>
      </c>
      <c r="AU42" s="64">
        <f t="shared" si="28"/>
        <v>2897</v>
      </c>
      <c r="AV42" s="64">
        <f t="shared" si="28"/>
        <v>2780.5</v>
      </c>
      <c r="AW42" s="64">
        <f t="shared" si="28"/>
        <v>539</v>
      </c>
      <c r="AX42" s="64">
        <f t="shared" si="28"/>
        <v>1946</v>
      </c>
      <c r="AY42" s="64">
        <f t="shared" si="28"/>
        <v>2742</v>
      </c>
      <c r="AZ42" s="64">
        <f t="shared" si="28"/>
        <v>2481</v>
      </c>
      <c r="BA42" s="64">
        <f t="shared" si="28"/>
        <v>2611.5</v>
      </c>
      <c r="BB42" s="64">
        <f t="shared" si="28"/>
        <v>2409</v>
      </c>
      <c r="BC42" s="64">
        <f t="shared" si="28"/>
        <v>2132</v>
      </c>
      <c r="BD42" s="64">
        <f t="shared" si="28"/>
        <v>1724</v>
      </c>
      <c r="BE42" s="64">
        <f t="shared" si="28"/>
        <v>1811</v>
      </c>
      <c r="BF42" s="64">
        <f t="shared" si="28"/>
        <v>1889</v>
      </c>
      <c r="BG42" s="64">
        <f t="shared" si="28"/>
        <v>734</v>
      </c>
      <c r="BH42" s="64">
        <f t="shared" si="28"/>
        <v>764</v>
      </c>
      <c r="BI42" s="64">
        <f t="shared" si="28"/>
        <v>2026</v>
      </c>
      <c r="BJ42" s="192"/>
    </row>
    <row r="43" spans="1:73" x14ac:dyDescent="0.35">
      <c r="A43" s="175"/>
      <c r="B43" s="2" t="s">
        <v>141</v>
      </c>
      <c r="C43" s="66" t="s">
        <v>204</v>
      </c>
      <c r="D43" s="129" t="s">
        <v>204</v>
      </c>
      <c r="E43" s="129" t="s">
        <v>204</v>
      </c>
      <c r="F43" s="129" t="s">
        <v>204</v>
      </c>
      <c r="G43" s="129" t="s">
        <v>204</v>
      </c>
      <c r="H43" s="129" t="s">
        <v>204</v>
      </c>
      <c r="I43" s="129" t="s">
        <v>204</v>
      </c>
      <c r="J43" s="129" t="s">
        <v>204</v>
      </c>
      <c r="K43" s="129" t="s">
        <v>204</v>
      </c>
      <c r="L43" s="129" t="s">
        <v>204</v>
      </c>
      <c r="M43" s="129" t="s">
        <v>204</v>
      </c>
      <c r="N43" s="129" t="s">
        <v>204</v>
      </c>
      <c r="O43" s="129" t="s">
        <v>204</v>
      </c>
      <c r="P43" s="129" t="s">
        <v>204</v>
      </c>
      <c r="Q43" s="129" t="s">
        <v>204</v>
      </c>
      <c r="R43" s="129" t="s">
        <v>204</v>
      </c>
      <c r="S43" s="129" t="s">
        <v>204</v>
      </c>
      <c r="T43" s="129" t="s">
        <v>204</v>
      </c>
      <c r="U43" s="129" t="s">
        <v>204</v>
      </c>
      <c r="V43" s="129" t="s">
        <v>204</v>
      </c>
      <c r="W43" s="129" t="s">
        <v>204</v>
      </c>
      <c r="X43" s="129" t="s">
        <v>204</v>
      </c>
      <c r="Y43" s="129" t="s">
        <v>204</v>
      </c>
      <c r="Z43" s="129" t="s">
        <v>204</v>
      </c>
      <c r="AA43" s="129" t="s">
        <v>204</v>
      </c>
      <c r="AB43" s="129" t="s">
        <v>204</v>
      </c>
      <c r="AC43" s="129" t="s">
        <v>204</v>
      </c>
      <c r="AD43" s="129" t="s">
        <v>204</v>
      </c>
      <c r="AE43" s="12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29">
        <f>AT42/38</f>
        <v>70.10526315789474</v>
      </c>
      <c r="AU43" s="129">
        <f>AU42/38</f>
        <v>76.236842105263165</v>
      </c>
      <c r="AV43" s="129">
        <f>AV42/38</f>
        <v>73.171052631578945</v>
      </c>
      <c r="AW43" s="129">
        <f>AW42/C49</f>
        <v>67.375</v>
      </c>
      <c r="AX43" s="129">
        <f>AX42/C50</f>
        <v>64.86666666666666</v>
      </c>
      <c r="AY43" s="129">
        <f>AY42/38</f>
        <v>72.15789473684211</v>
      </c>
      <c r="AZ43" s="129">
        <f>AZ42/38</f>
        <v>65.28947368421052</v>
      </c>
      <c r="BA43" s="129">
        <f>BA42/38</f>
        <v>68.723684210526315</v>
      </c>
      <c r="BB43" s="129">
        <f>BB42/38</f>
        <v>63.39473684210526</v>
      </c>
      <c r="BC43" s="129">
        <f>BC42/C48</f>
        <v>82</v>
      </c>
      <c r="BD43" s="129">
        <f>BD42/C48</f>
        <v>66.307692307692307</v>
      </c>
      <c r="BE43" s="129">
        <f>BE42/C48</f>
        <v>69.65384615384616</v>
      </c>
      <c r="BF43" s="129">
        <f>BF42/C48</f>
        <v>72.65384615384616</v>
      </c>
      <c r="BG43" s="129">
        <f>BG42/C47</f>
        <v>61.166666666666664</v>
      </c>
      <c r="BH43" s="129">
        <f>BH42/C51</f>
        <v>58.769230769230766</v>
      </c>
      <c r="BI43" s="129">
        <f>BI42/C52</f>
        <v>81.040000000000006</v>
      </c>
      <c r="BJ43" s="192"/>
    </row>
    <row r="44" spans="1:73" x14ac:dyDescent="0.35">
      <c r="A44" s="175"/>
      <c r="B44" s="2" t="s">
        <v>142</v>
      </c>
      <c r="C44" s="66" t="s">
        <v>204</v>
      </c>
      <c r="D44" s="129" t="s">
        <v>204</v>
      </c>
      <c r="E44" s="129" t="s">
        <v>204</v>
      </c>
      <c r="F44" s="129" t="s">
        <v>204</v>
      </c>
      <c r="G44" s="129" t="s">
        <v>204</v>
      </c>
      <c r="H44" s="129" t="s">
        <v>204</v>
      </c>
      <c r="I44" s="129" t="s">
        <v>204</v>
      </c>
      <c r="J44" s="129" t="s">
        <v>204</v>
      </c>
      <c r="K44" s="129" t="s">
        <v>204</v>
      </c>
      <c r="L44" s="129" t="s">
        <v>204</v>
      </c>
      <c r="M44" s="129" t="s">
        <v>204</v>
      </c>
      <c r="N44" s="129" t="s">
        <v>204</v>
      </c>
      <c r="O44" s="129" t="s">
        <v>204</v>
      </c>
      <c r="P44" s="129" t="s">
        <v>204</v>
      </c>
      <c r="Q44" s="129" t="s">
        <v>204</v>
      </c>
      <c r="R44" s="129" t="s">
        <v>204</v>
      </c>
      <c r="S44" s="129" t="s">
        <v>204</v>
      </c>
      <c r="T44" s="129" t="s">
        <v>204</v>
      </c>
      <c r="U44" s="129" t="s">
        <v>204</v>
      </c>
      <c r="V44" s="129" t="s">
        <v>204</v>
      </c>
      <c r="W44" s="129" t="s">
        <v>204</v>
      </c>
      <c r="X44" s="129" t="s">
        <v>204</v>
      </c>
      <c r="Y44" s="129" t="s">
        <v>204</v>
      </c>
      <c r="Z44" s="129" t="s">
        <v>204</v>
      </c>
      <c r="AA44" s="129" t="s">
        <v>204</v>
      </c>
      <c r="AB44" s="129" t="s">
        <v>204</v>
      </c>
      <c r="AC44" s="129" t="s">
        <v>204</v>
      </c>
      <c r="AD44" s="129" t="s">
        <v>204</v>
      </c>
      <c r="AE44" s="12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64">
        <f t="shared" ref="AT44:BI44" si="29">MAX(AT3:AT40)</f>
        <v>87</v>
      </c>
      <c r="AU44" s="64">
        <f t="shared" si="29"/>
        <v>98</v>
      </c>
      <c r="AV44" s="64">
        <f t="shared" si="29"/>
        <v>92.5</v>
      </c>
      <c r="AW44" s="64">
        <f t="shared" si="29"/>
        <v>88</v>
      </c>
      <c r="AX44" s="64">
        <f t="shared" si="29"/>
        <v>87</v>
      </c>
      <c r="AY44" s="64">
        <f t="shared" si="29"/>
        <v>97</v>
      </c>
      <c r="AZ44" s="64">
        <f t="shared" si="29"/>
        <v>93</v>
      </c>
      <c r="BA44" s="64">
        <f t="shared" si="29"/>
        <v>93</v>
      </c>
      <c r="BB44" s="64">
        <f t="shared" si="29"/>
        <v>99</v>
      </c>
      <c r="BC44" s="64">
        <f t="shared" si="29"/>
        <v>99</v>
      </c>
      <c r="BD44" s="64">
        <f t="shared" si="29"/>
        <v>88</v>
      </c>
      <c r="BE44" s="64">
        <f t="shared" si="29"/>
        <v>92</v>
      </c>
      <c r="BF44" s="64">
        <f t="shared" si="29"/>
        <v>91</v>
      </c>
      <c r="BG44" s="64">
        <f t="shared" si="29"/>
        <v>81</v>
      </c>
      <c r="BH44" s="64">
        <f t="shared" si="29"/>
        <v>85</v>
      </c>
      <c r="BI44" s="64">
        <f t="shared" si="29"/>
        <v>98</v>
      </c>
      <c r="BJ44" s="192"/>
    </row>
    <row r="45" spans="1:73" x14ac:dyDescent="0.35">
      <c r="A45" s="175"/>
      <c r="BJ45" s="192"/>
    </row>
    <row r="46" spans="1:73" x14ac:dyDescent="0.35">
      <c r="A46" s="175"/>
      <c r="BJ46" s="192"/>
    </row>
    <row r="47" spans="1:73" x14ac:dyDescent="0.35">
      <c r="A47" s="175"/>
      <c r="B47" s="129" t="s">
        <v>143</v>
      </c>
      <c r="C47" s="66">
        <f>A40-C48</f>
        <v>12</v>
      </c>
      <c r="BJ47" s="192"/>
    </row>
    <row r="48" spans="1:73" x14ac:dyDescent="0.35">
      <c r="A48" s="175"/>
      <c r="B48" s="129" t="s">
        <v>144</v>
      </c>
      <c r="C48" s="66">
        <f>COUNTIF(N3:N40,0)</f>
        <v>26</v>
      </c>
      <c r="BJ48" s="192"/>
    </row>
    <row r="49" spans="1:62" x14ac:dyDescent="0.35">
      <c r="A49" s="175"/>
      <c r="B49" s="129" t="s">
        <v>145</v>
      </c>
      <c r="C49" s="66">
        <f>A40-C50</f>
        <v>8</v>
      </c>
      <c r="BJ49" s="192"/>
    </row>
    <row r="50" spans="1:62" x14ac:dyDescent="0.35">
      <c r="A50" s="175"/>
      <c r="B50" s="129" t="s">
        <v>146</v>
      </c>
      <c r="C50" s="66">
        <f>COUNTIF(F3:F40,0)</f>
        <v>30</v>
      </c>
      <c r="BJ50" s="192"/>
    </row>
    <row r="51" spans="1:62" x14ac:dyDescent="0.35">
      <c r="A51" s="175"/>
      <c r="B51" s="129" t="s">
        <v>147</v>
      </c>
      <c r="C51" s="66">
        <f>A40-C52</f>
        <v>13</v>
      </c>
      <c r="BJ51" s="192"/>
    </row>
    <row r="52" spans="1:62" x14ac:dyDescent="0.35">
      <c r="A52" s="175"/>
      <c r="B52" s="129" t="s">
        <v>148</v>
      </c>
      <c r="C52" s="66">
        <f>COUNTIF(O3:O40,0)</f>
        <v>25</v>
      </c>
      <c r="BJ52" s="192"/>
    </row>
    <row r="53" spans="1:62" x14ac:dyDescent="0.35">
      <c r="A53" s="175"/>
      <c r="BJ53" s="192"/>
    </row>
    <row r="54" spans="1:62" x14ac:dyDescent="0.35">
      <c r="A54" s="175"/>
      <c r="B54" s="129" t="s">
        <v>149</v>
      </c>
      <c r="C54" s="70">
        <f>MAX(BL3:BL40)</f>
        <v>90.694444444444457</v>
      </c>
      <c r="BJ54" s="192"/>
    </row>
    <row r="55" spans="1:62" x14ac:dyDescent="0.35">
      <c r="A55" s="175"/>
      <c r="BJ55" s="192"/>
    </row>
    <row r="56" spans="1:62" x14ac:dyDescent="0.35">
      <c r="A56" s="175"/>
      <c r="BJ56" s="192"/>
    </row>
    <row r="57" spans="1:62" x14ac:dyDescent="0.35">
      <c r="A57" s="175"/>
      <c r="BJ57" s="192"/>
    </row>
    <row r="58" spans="1:62" x14ac:dyDescent="0.35">
      <c r="A58" s="175"/>
      <c r="BJ58" s="192"/>
    </row>
    <row r="59" spans="1:62" x14ac:dyDescent="0.35">
      <c r="A59" s="175"/>
      <c r="BJ59" s="192"/>
    </row>
    <row r="60" spans="1:62" x14ac:dyDescent="0.35">
      <c r="A60" s="175"/>
      <c r="BJ60" s="192"/>
    </row>
    <row r="61" spans="1:62" x14ac:dyDescent="0.35">
      <c r="A61" s="175"/>
      <c r="BJ61" s="192"/>
    </row>
    <row r="62" spans="1:62" x14ac:dyDescent="0.35">
      <c r="A62" s="175"/>
      <c r="BJ62" s="192"/>
    </row>
    <row r="63" spans="1:62" x14ac:dyDescent="0.35">
      <c r="A63" s="175"/>
      <c r="BJ63" s="192"/>
    </row>
    <row r="64" spans="1:62" x14ac:dyDescent="0.35">
      <c r="A64" s="175"/>
      <c r="BJ64" s="192"/>
    </row>
    <row r="65" spans="1:62" x14ac:dyDescent="0.35">
      <c r="A65" s="175"/>
      <c r="BJ65" s="192"/>
    </row>
    <row r="66" spans="1:62" x14ac:dyDescent="0.35">
      <c r="A66" s="175"/>
      <c r="BJ66" s="192"/>
    </row>
    <row r="67" spans="1:62" x14ac:dyDescent="0.35">
      <c r="A67" s="175"/>
      <c r="BJ67" s="192"/>
    </row>
    <row r="68" spans="1:62" x14ac:dyDescent="0.35">
      <c r="A68" s="175"/>
      <c r="BJ68" s="192"/>
    </row>
    <row r="69" spans="1:62" x14ac:dyDescent="0.35">
      <c r="A69" s="175"/>
      <c r="BJ69" s="192"/>
    </row>
    <row r="70" spans="1:62" x14ac:dyDescent="0.35">
      <c r="A70" s="175"/>
      <c r="BJ70" s="192"/>
    </row>
    <row r="71" spans="1:62" x14ac:dyDescent="0.35">
      <c r="A71" s="175"/>
    </row>
    <row r="72" spans="1:62" x14ac:dyDescent="0.35">
      <c r="A72" s="175"/>
    </row>
    <row r="73" spans="1:62" x14ac:dyDescent="0.35">
      <c r="A73" s="175"/>
    </row>
    <row r="74" spans="1:62" x14ac:dyDescent="0.35">
      <c r="A74" s="175"/>
    </row>
    <row r="75" spans="1:62" x14ac:dyDescent="0.35">
      <c r="A75" s="175"/>
    </row>
    <row r="76" spans="1:62" x14ac:dyDescent="0.35">
      <c r="A76" s="175"/>
    </row>
    <row r="77" spans="1:62" x14ac:dyDescent="0.35">
      <c r="A77" s="175"/>
    </row>
    <row r="78" spans="1:62" x14ac:dyDescent="0.35">
      <c r="A78" s="175"/>
    </row>
    <row r="79" spans="1:62" x14ac:dyDescent="0.35">
      <c r="A79" s="175"/>
    </row>
    <row r="80" spans="1:62" x14ac:dyDescent="0.35">
      <c r="A80" s="175"/>
    </row>
    <row r="81" spans="1:1" x14ac:dyDescent="0.35">
      <c r="A81" s="175"/>
    </row>
    <row r="82" spans="1:1" x14ac:dyDescent="0.35">
      <c r="A82" s="175"/>
    </row>
    <row r="83" spans="1:1" x14ac:dyDescent="0.35">
      <c r="A83" s="175"/>
    </row>
    <row r="84" spans="1:1" x14ac:dyDescent="0.35">
      <c r="A84" s="175"/>
    </row>
    <row r="85" spans="1:1" x14ac:dyDescent="0.35">
      <c r="A85" s="175"/>
    </row>
    <row r="86" spans="1:1" x14ac:dyDescent="0.35">
      <c r="A86" s="175"/>
    </row>
    <row r="87" spans="1:1" x14ac:dyDescent="0.35">
      <c r="A87" s="175"/>
    </row>
    <row r="88" spans="1:1" x14ac:dyDescent="0.35">
      <c r="A88" s="175"/>
    </row>
    <row r="89" spans="1:1" x14ac:dyDescent="0.35">
      <c r="A89" s="175"/>
    </row>
    <row r="90" spans="1:1" x14ac:dyDescent="0.35">
      <c r="A90" s="175"/>
    </row>
    <row r="91" spans="1:1" x14ac:dyDescent="0.35">
      <c r="A91" s="175"/>
    </row>
    <row r="92" spans="1:1" x14ac:dyDescent="0.35">
      <c r="A92" s="175"/>
    </row>
    <row r="93" spans="1:1" x14ac:dyDescent="0.35">
      <c r="A93" s="175"/>
    </row>
    <row r="94" spans="1:1" x14ac:dyDescent="0.35">
      <c r="A94" s="175"/>
    </row>
    <row r="95" spans="1:1" x14ac:dyDescent="0.35">
      <c r="A95" s="175"/>
    </row>
    <row r="96" spans="1:1" x14ac:dyDescent="0.35">
      <c r="A96" s="175"/>
    </row>
    <row r="97" spans="1:1" x14ac:dyDescent="0.35">
      <c r="A97" s="175"/>
    </row>
    <row r="98" spans="1:1" x14ac:dyDescent="0.35">
      <c r="A98" s="175"/>
    </row>
    <row r="99" spans="1:1" x14ac:dyDescent="0.35">
      <c r="A99" s="175"/>
    </row>
    <row r="100" spans="1:1" x14ac:dyDescent="0.35">
      <c r="A100" s="175"/>
    </row>
    <row r="101" spans="1:1" x14ac:dyDescent="0.35">
      <c r="A101" s="175"/>
    </row>
    <row r="102" spans="1:1" x14ac:dyDescent="0.35">
      <c r="A102" s="175"/>
    </row>
    <row r="103" spans="1:1" x14ac:dyDescent="0.35">
      <c r="A103" s="175"/>
    </row>
    <row r="104" spans="1:1" x14ac:dyDescent="0.35">
      <c r="A104" s="175"/>
    </row>
    <row r="105" spans="1:1" x14ac:dyDescent="0.35">
      <c r="A105" s="175"/>
    </row>
    <row r="106" spans="1:1" x14ac:dyDescent="0.35">
      <c r="A106" s="175"/>
    </row>
    <row r="107" spans="1:1" x14ac:dyDescent="0.35">
      <c r="A107" s="175"/>
    </row>
    <row r="108" spans="1:1" x14ac:dyDescent="0.35">
      <c r="A108" s="175"/>
    </row>
    <row r="109" spans="1:1" x14ac:dyDescent="0.35">
      <c r="A109" s="175"/>
    </row>
    <row r="110" spans="1:1" x14ac:dyDescent="0.35">
      <c r="A110" s="175"/>
    </row>
    <row r="111" spans="1:1" x14ac:dyDescent="0.35">
      <c r="A111" s="175"/>
    </row>
    <row r="112" spans="1:1" x14ac:dyDescent="0.35">
      <c r="A112" s="175"/>
    </row>
    <row r="113" spans="1:1" x14ac:dyDescent="0.35">
      <c r="A113" s="175"/>
    </row>
    <row r="114" spans="1:1" x14ac:dyDescent="0.35">
      <c r="A114" s="175"/>
    </row>
    <row r="115" spans="1:1" x14ac:dyDescent="0.35">
      <c r="A115" s="175"/>
    </row>
    <row r="116" spans="1:1" x14ac:dyDescent="0.35">
      <c r="A116" s="175"/>
    </row>
    <row r="117" spans="1:1" x14ac:dyDescent="0.35">
      <c r="A117" s="175"/>
    </row>
    <row r="118" spans="1:1" x14ac:dyDescent="0.35">
      <c r="A118" s="175"/>
    </row>
    <row r="119" spans="1:1" x14ac:dyDescent="0.35">
      <c r="A119" s="175"/>
    </row>
    <row r="120" spans="1:1" x14ac:dyDescent="0.35">
      <c r="A120" s="175"/>
    </row>
    <row r="121" spans="1:1" x14ac:dyDescent="0.35">
      <c r="A121" s="175"/>
    </row>
    <row r="122" spans="1:1" x14ac:dyDescent="0.35">
      <c r="A122" s="175"/>
    </row>
  </sheetData>
  <mergeCells count="8">
    <mergeCell ref="BM1:BS1"/>
    <mergeCell ref="BJ7:BJ70"/>
    <mergeCell ref="Q35:Q40"/>
    <mergeCell ref="A1:C1"/>
    <mergeCell ref="D1:P1"/>
    <mergeCell ref="R1:AD1"/>
    <mergeCell ref="AF1:AR1"/>
    <mergeCell ref="AT1:B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12"/>
  <sheetViews>
    <sheetView workbookViewId="0">
      <selection activeCell="I5" sqref="I5"/>
    </sheetView>
  </sheetViews>
  <sheetFormatPr defaultRowHeight="14.5" x14ac:dyDescent="0.35"/>
  <cols>
    <col min="2" max="2" width="25.33203125" style="180" bestFit="1" customWidth="1"/>
    <col min="3" max="3" width="10.58203125" style="180" customWidth="1"/>
    <col min="4" max="5" width="8" style="180" customWidth="1"/>
    <col min="6" max="6" width="11.33203125" style="180" bestFit="1" customWidth="1"/>
    <col min="7" max="7" width="11.33203125" style="180" customWidth="1"/>
    <col min="8" max="8" width="10.58203125" style="180" bestFit="1" customWidth="1"/>
    <col min="9" max="10" width="12.08203125" style="180" customWidth="1"/>
  </cols>
  <sheetData>
    <row r="1" spans="2:10" x14ac:dyDescent="0.35">
      <c r="B1" s="198" t="s">
        <v>205</v>
      </c>
      <c r="C1" s="189"/>
      <c r="D1" s="189"/>
      <c r="E1" s="189"/>
      <c r="F1" s="189"/>
      <c r="G1" s="189"/>
      <c r="H1" s="189"/>
      <c r="I1" s="189"/>
      <c r="J1" s="190"/>
    </row>
    <row r="2" spans="2:10" x14ac:dyDescent="0.35">
      <c r="B2" s="45" t="s">
        <v>206</v>
      </c>
      <c r="C2" s="199" t="s">
        <v>207</v>
      </c>
      <c r="D2" s="200"/>
      <c r="E2" s="199" t="s">
        <v>208</v>
      </c>
      <c r="F2" s="200"/>
      <c r="G2" s="199" t="s">
        <v>209</v>
      </c>
      <c r="H2" s="200"/>
      <c r="I2" s="201" t="s">
        <v>210</v>
      </c>
      <c r="J2" s="190"/>
    </row>
    <row r="3" spans="2:10" x14ac:dyDescent="0.35">
      <c r="B3" s="129"/>
      <c r="C3" s="181" t="s">
        <v>211</v>
      </c>
      <c r="D3" s="181" t="s">
        <v>212</v>
      </c>
      <c r="E3" s="181" t="s">
        <v>211</v>
      </c>
      <c r="F3" s="181" t="s">
        <v>212</v>
      </c>
      <c r="G3" s="181" t="s">
        <v>211</v>
      </c>
      <c r="H3" s="181" t="s">
        <v>212</v>
      </c>
      <c r="I3" s="71" t="s">
        <v>211</v>
      </c>
      <c r="J3" s="71" t="s">
        <v>212</v>
      </c>
    </row>
    <row r="4" spans="2:10" x14ac:dyDescent="0.35">
      <c r="B4" s="56" t="s">
        <v>20</v>
      </c>
      <c r="C4" s="46">
        <f>'Main -Mid Term'!AK43</f>
        <v>65.828947368421055</v>
      </c>
      <c r="D4" s="46">
        <f>'Main -Mid Term'!AK44</f>
        <v>86.5</v>
      </c>
      <c r="E4" s="46">
        <f>'Main -Pre Selection'!AV43</f>
        <v>73.171052631578945</v>
      </c>
      <c r="F4" s="46">
        <f>'Main -Pre Selection'!AV44</f>
        <v>92.5</v>
      </c>
      <c r="G4" s="46">
        <f>'Main -Selection'!AK43</f>
        <v>65.828947368421055</v>
      </c>
      <c r="H4" s="46">
        <f>'Main -Selection'!AK44</f>
        <v>86.5</v>
      </c>
      <c r="I4" s="46">
        <f>AVERAGE(C4,E4,G4)</f>
        <v>68.276315789473685</v>
      </c>
      <c r="J4" s="46">
        <f>MAX(F4,D4,H4)</f>
        <v>92.5</v>
      </c>
    </row>
    <row r="5" spans="2:10" x14ac:dyDescent="0.35">
      <c r="B5" s="56" t="s">
        <v>21</v>
      </c>
      <c r="C5" s="46">
        <f>'Main -Mid Term'!AL43</f>
        <v>61.5</v>
      </c>
      <c r="D5" s="46">
        <f>'Main -Mid Term'!AL44</f>
        <v>79</v>
      </c>
      <c r="E5" s="46">
        <f>'Main -Pre Selection'!AW43</f>
        <v>67.375</v>
      </c>
      <c r="F5" s="46">
        <f>'Main -Pre Selection'!AW44</f>
        <v>88</v>
      </c>
      <c r="G5" s="46">
        <f>'Main -Selection'!AL43</f>
        <v>61.5</v>
      </c>
      <c r="H5" s="46">
        <f>'Main -Selection'!AL44</f>
        <v>79</v>
      </c>
      <c r="I5" s="46">
        <f t="shared" ref="I5:I12" si="0">AVERAGE(C5,E5,G5)</f>
        <v>63.458333333333336</v>
      </c>
      <c r="J5" s="46">
        <f t="shared" ref="J5:J12" si="1">MAX(F5,D5,H5)</f>
        <v>88</v>
      </c>
    </row>
    <row r="6" spans="2:10" x14ac:dyDescent="0.35">
      <c r="B6" s="56" t="s">
        <v>213</v>
      </c>
      <c r="C6" s="46">
        <f>'Main -Mid Term'!AM43</f>
        <v>74.166666666666671</v>
      </c>
      <c r="D6" s="46">
        <f>'Main -Mid Term'!AM44</f>
        <v>93</v>
      </c>
      <c r="E6" s="46">
        <f>'Main -Pre Selection'!AX43</f>
        <v>64.86666666666666</v>
      </c>
      <c r="F6" s="46">
        <f>'Main -Pre Selection'!AX44</f>
        <v>87</v>
      </c>
      <c r="G6" s="46">
        <f>'Main -Selection'!AM43</f>
        <v>74.166666666666671</v>
      </c>
      <c r="H6" s="46">
        <f>'Main -Selection'!AM44</f>
        <v>93</v>
      </c>
      <c r="I6" s="46">
        <f t="shared" si="0"/>
        <v>71.066666666666663</v>
      </c>
      <c r="J6" s="46">
        <f t="shared" si="1"/>
        <v>93</v>
      </c>
    </row>
    <row r="7" spans="2:10" x14ac:dyDescent="0.35">
      <c r="B7" s="56" t="s">
        <v>23</v>
      </c>
      <c r="C7" s="46">
        <f>'Main -Mid Term'!AP43</f>
        <v>58.842105263157897</v>
      </c>
      <c r="D7" s="46">
        <f>'Main -Mid Term'!AP44</f>
        <v>94.5</v>
      </c>
      <c r="E7" s="46">
        <f>'Main -Pre Selection'!BA43</f>
        <v>68.723684210526315</v>
      </c>
      <c r="F7" s="46">
        <f>'Main -Pre Selection'!BA44</f>
        <v>93</v>
      </c>
      <c r="G7" s="46">
        <f>'Main -Selection'!AP43</f>
        <v>58.842105263157897</v>
      </c>
      <c r="H7" s="46">
        <f>'Main -Selection'!AP44</f>
        <v>94.5</v>
      </c>
      <c r="I7" s="46">
        <f t="shared" si="0"/>
        <v>62.135964912280706</v>
      </c>
      <c r="J7" s="46">
        <f t="shared" si="1"/>
        <v>94.5</v>
      </c>
    </row>
    <row r="8" spans="2:10" x14ac:dyDescent="0.35">
      <c r="B8" s="56" t="s">
        <v>13</v>
      </c>
      <c r="C8" s="46">
        <f>'Main -Mid Term'!AQ43</f>
        <v>57.60526315789474</v>
      </c>
      <c r="D8" s="46">
        <f>'Main -Mid Term'!AQ44</f>
        <v>90</v>
      </c>
      <c r="E8" s="46">
        <f>'Main -Pre Selection'!BB43</f>
        <v>63.39473684210526</v>
      </c>
      <c r="F8" s="46">
        <f>'Main -Pre Selection'!BC44</f>
        <v>99</v>
      </c>
      <c r="G8" s="46">
        <f>'Main -Selection'!AQ43</f>
        <v>57.60526315789474</v>
      </c>
      <c r="H8" s="46">
        <f>'Main -Selection'!AQ44</f>
        <v>90</v>
      </c>
      <c r="I8" s="46">
        <f t="shared" si="0"/>
        <v>59.535087719298247</v>
      </c>
      <c r="J8" s="46">
        <f t="shared" si="1"/>
        <v>99</v>
      </c>
    </row>
    <row r="9" spans="2:10" x14ac:dyDescent="0.35">
      <c r="B9" s="56" t="s">
        <v>24</v>
      </c>
      <c r="C9" s="46">
        <f>'Main -Mid Term'!AU43</f>
        <v>61.641025641025642</v>
      </c>
      <c r="D9" s="46">
        <f>'Main -Mid Term'!AU44</f>
        <v>87</v>
      </c>
      <c r="E9" s="46">
        <f>'Main -Pre Selection'!BF43</f>
        <v>72.65384615384616</v>
      </c>
      <c r="F9" s="46">
        <f>'Main -Pre Selection'!BF44</f>
        <v>91</v>
      </c>
      <c r="G9" s="46">
        <f>'Main -Selection'!AU43</f>
        <v>61.641025641025642</v>
      </c>
      <c r="H9" s="46">
        <f>'Main -Selection'!AU44</f>
        <v>87</v>
      </c>
      <c r="I9" s="46">
        <f t="shared" si="0"/>
        <v>65.311965811965806</v>
      </c>
      <c r="J9" s="46">
        <f t="shared" si="1"/>
        <v>91</v>
      </c>
    </row>
    <row r="10" spans="2:10" x14ac:dyDescent="0.35">
      <c r="B10" s="56" t="s">
        <v>17</v>
      </c>
      <c r="C10" s="46">
        <f>'Main -Mid Term'!AV43</f>
        <v>61.5</v>
      </c>
      <c r="D10" s="46">
        <f>'Main -Mid Term'!AV44</f>
        <v>84</v>
      </c>
      <c r="E10" s="46">
        <f>'Main -Pre Selection'!BG43</f>
        <v>61.166666666666664</v>
      </c>
      <c r="F10" s="46">
        <f>'Main -Pre Selection'!BG44</f>
        <v>81</v>
      </c>
      <c r="G10" s="46">
        <f>'Main -Selection'!AV43</f>
        <v>61.5</v>
      </c>
      <c r="H10" s="46">
        <f>'Main -Selection'!AV44</f>
        <v>84</v>
      </c>
      <c r="I10" s="46">
        <f t="shared" si="0"/>
        <v>61.388888888888886</v>
      </c>
      <c r="J10" s="46">
        <f t="shared" si="1"/>
        <v>84</v>
      </c>
    </row>
    <row r="11" spans="2:10" x14ac:dyDescent="0.35">
      <c r="B11" s="56" t="s">
        <v>25</v>
      </c>
      <c r="C11" s="46">
        <f>'Main -Mid Term'!AW43</f>
        <v>56.307692307692307</v>
      </c>
      <c r="D11" s="46">
        <f>'Main -Mid Term'!AW44</f>
        <v>83</v>
      </c>
      <c r="E11" s="46">
        <f>'Main -Pre Selection'!BH43</f>
        <v>58.769230769230766</v>
      </c>
      <c r="F11" s="46">
        <f>'Main -Pre Selection'!BH44</f>
        <v>85</v>
      </c>
      <c r="G11" s="46">
        <f>'Main -Selection'!AW43</f>
        <v>56.307692307692307</v>
      </c>
      <c r="H11" s="46">
        <f>'Main -Selection'!AW44</f>
        <v>83</v>
      </c>
      <c r="I11" s="46">
        <f t="shared" si="0"/>
        <v>57.128205128205117</v>
      </c>
      <c r="J11" s="46">
        <f t="shared" si="1"/>
        <v>85</v>
      </c>
    </row>
    <row r="12" spans="2:10" x14ac:dyDescent="0.35">
      <c r="B12" s="56" t="s">
        <v>214</v>
      </c>
      <c r="C12" s="46">
        <f>'Main -Mid Term'!AX43</f>
        <v>76.760000000000005</v>
      </c>
      <c r="D12" s="46">
        <f>'Main -Mid Term'!AX44</f>
        <v>98</v>
      </c>
      <c r="E12" s="46">
        <f>'Main -Pre Selection'!BI43</f>
        <v>81.040000000000006</v>
      </c>
      <c r="F12" s="46">
        <f>'Main -Pre Selection'!BI44</f>
        <v>98</v>
      </c>
      <c r="G12" s="46">
        <f>'Main -Selection'!AX43</f>
        <v>76.760000000000005</v>
      </c>
      <c r="H12" s="46">
        <f>'Main -Selection'!AX44</f>
        <v>98</v>
      </c>
      <c r="I12" s="46">
        <f t="shared" si="0"/>
        <v>78.186666666666667</v>
      </c>
      <c r="J12" s="46">
        <f t="shared" si="1"/>
        <v>98</v>
      </c>
    </row>
  </sheetData>
  <mergeCells count="5">
    <mergeCell ref="B1:J1"/>
    <mergeCell ref="C2:D2"/>
    <mergeCell ref="E2:F2"/>
    <mergeCell ref="G2:H2"/>
    <mergeCell ref="I2:J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A39"/>
  <sheetViews>
    <sheetView zoomScale="40" zoomScaleNormal="40" workbookViewId="0">
      <selection activeCell="E21" sqref="E21"/>
    </sheetView>
  </sheetViews>
  <sheetFormatPr defaultColWidth="8.58203125" defaultRowHeight="14.5" x14ac:dyDescent="0.35"/>
  <cols>
    <col min="1" max="1" width="20.58203125" style="184" customWidth="1"/>
    <col min="2" max="2" width="15.58203125" style="180" customWidth="1"/>
    <col min="3" max="3" width="8.203125E-2" style="180" customWidth="1"/>
    <col min="4" max="4" width="6.83203125" style="180" customWidth="1"/>
    <col min="5" max="5" width="7.08203125" style="180" customWidth="1"/>
    <col min="6" max="6" width="7.58203125" style="180" customWidth="1"/>
    <col min="7" max="8" width="7.33203125" style="180" customWidth="1"/>
    <col min="9" max="9" width="7.25" style="180" customWidth="1"/>
    <col min="10" max="10" width="6.58203125" style="180" customWidth="1"/>
    <col min="11" max="11" width="12.08203125" style="180" customWidth="1"/>
    <col min="12" max="12" width="12.58203125" style="180" customWidth="1"/>
    <col min="13" max="14" width="10.58203125" style="180" customWidth="1"/>
    <col min="15" max="15" width="20.33203125" style="180" customWidth="1"/>
    <col min="16" max="24" width="8.58203125" style="180" customWidth="1"/>
    <col min="25" max="25" width="10.33203125" style="180" customWidth="1"/>
    <col min="26" max="26" width="11.58203125" style="180" customWidth="1"/>
    <col min="27" max="27" width="9.83203125" style="180" customWidth="1"/>
    <col min="28" max="30" width="8.58203125" style="180" customWidth="1"/>
    <col min="31" max="16384" width="8.58203125" style="180"/>
  </cols>
  <sheetData>
    <row r="1" spans="1:27" s="185" customFormat="1" ht="21.65" customHeight="1" thickTop="1" x14ac:dyDescent="0.5">
      <c r="A1" s="257" t="s">
        <v>215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9"/>
      <c r="S1" s="140"/>
      <c r="T1" s="140"/>
    </row>
    <row r="2" spans="1:27" ht="15.65" customHeight="1" x14ac:dyDescent="0.35">
      <c r="A2" s="260" t="s">
        <v>216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229"/>
      <c r="S2" s="175"/>
      <c r="T2" s="175"/>
    </row>
    <row r="3" spans="1:27" ht="15.65" customHeight="1" x14ac:dyDescent="0.35">
      <c r="A3" s="261" t="s">
        <v>217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229"/>
      <c r="S3" s="175"/>
      <c r="T3" s="175"/>
    </row>
    <row r="4" spans="1:27" ht="15.65" customHeight="1" x14ac:dyDescent="0.35">
      <c r="A4" s="261" t="s">
        <v>218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229"/>
      <c r="S4" s="175"/>
      <c r="T4" s="175"/>
    </row>
    <row r="5" spans="1:27" ht="15.65" customHeight="1" x14ac:dyDescent="0.35">
      <c r="A5" s="261" t="s">
        <v>219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229"/>
      <c r="S5" s="175"/>
      <c r="T5" s="175"/>
    </row>
    <row r="6" spans="1:27" s="28" customFormat="1" ht="16" customHeight="1" thickBot="1" x14ac:dyDescent="0.4">
      <c r="A6" s="141" t="s">
        <v>220</v>
      </c>
      <c r="B6" s="26"/>
      <c r="C6" s="27"/>
      <c r="J6" s="25" t="s">
        <v>221</v>
      </c>
      <c r="K6" s="128" t="s">
        <v>222</v>
      </c>
      <c r="L6" s="27"/>
      <c r="M6" s="29" t="s">
        <v>223</v>
      </c>
      <c r="N6" s="26" t="s">
        <v>224</v>
      </c>
      <c r="O6" s="25"/>
      <c r="P6" s="25" t="s">
        <v>225</v>
      </c>
      <c r="Q6" s="27"/>
      <c r="R6" s="147"/>
    </row>
    <row r="7" spans="1:27" ht="20.149999999999999" customHeight="1" thickBot="1" x14ac:dyDescent="0.4">
      <c r="A7" s="212" t="s">
        <v>226</v>
      </c>
      <c r="B7" s="206"/>
      <c r="C7" s="207"/>
      <c r="D7" s="254" t="s">
        <v>227</v>
      </c>
      <c r="E7" s="203"/>
      <c r="F7" s="203"/>
      <c r="G7" s="203"/>
      <c r="H7" s="203"/>
      <c r="I7" s="203"/>
      <c r="J7" s="203"/>
      <c r="K7" s="203"/>
      <c r="L7" s="18"/>
      <c r="M7" s="244" t="s">
        <v>228</v>
      </c>
      <c r="N7" s="206"/>
      <c r="O7" s="207"/>
      <c r="P7" s="255" t="s">
        <v>227</v>
      </c>
      <c r="Q7" s="203"/>
      <c r="R7" s="256"/>
    </row>
    <row r="8" spans="1:27" ht="20.149999999999999" customHeight="1" thickBot="1" x14ac:dyDescent="0.4">
      <c r="A8" s="251"/>
      <c r="B8" s="192"/>
      <c r="C8" s="252"/>
      <c r="D8" s="241" t="s">
        <v>229</v>
      </c>
      <c r="E8" s="203"/>
      <c r="F8" s="204"/>
      <c r="G8" s="241" t="s">
        <v>208</v>
      </c>
      <c r="H8" s="203"/>
      <c r="I8" s="203"/>
      <c r="J8" s="204"/>
      <c r="K8" s="106" t="s">
        <v>209</v>
      </c>
      <c r="L8" s="242" t="s">
        <v>230</v>
      </c>
      <c r="M8" s="228"/>
      <c r="N8" s="192"/>
      <c r="O8" s="252"/>
      <c r="P8" s="244" t="s">
        <v>231</v>
      </c>
      <c r="Q8" s="244" t="s">
        <v>232</v>
      </c>
      <c r="R8" s="245" t="s">
        <v>233</v>
      </c>
      <c r="V8" s="247" t="s">
        <v>234</v>
      </c>
      <c r="W8" s="218"/>
      <c r="X8" s="248"/>
      <c r="Y8" s="239" t="s">
        <v>235</v>
      </c>
      <c r="Z8" s="189"/>
      <c r="AA8" s="190"/>
    </row>
    <row r="9" spans="1:27" ht="20.149999999999999" customHeight="1" thickBot="1" x14ac:dyDescent="0.4">
      <c r="A9" s="253"/>
      <c r="B9" s="209"/>
      <c r="C9" s="210"/>
      <c r="D9" s="13">
        <v>20</v>
      </c>
      <c r="E9" s="13">
        <v>80</v>
      </c>
      <c r="F9" s="13">
        <v>100</v>
      </c>
      <c r="G9" s="12">
        <v>20</v>
      </c>
      <c r="H9" s="13">
        <v>60</v>
      </c>
      <c r="I9" s="13">
        <v>20</v>
      </c>
      <c r="J9" s="13">
        <v>100</v>
      </c>
      <c r="K9" s="107">
        <v>100</v>
      </c>
      <c r="L9" s="243"/>
      <c r="M9" s="208"/>
      <c r="N9" s="209"/>
      <c r="O9" s="210"/>
      <c r="P9" s="243"/>
      <c r="Q9" s="243"/>
      <c r="R9" s="246"/>
      <c r="V9" s="249"/>
      <c r="W9" s="250"/>
      <c r="X9" s="200"/>
      <c r="Y9" s="47" t="s">
        <v>236</v>
      </c>
      <c r="Z9" s="47" t="s">
        <v>6</v>
      </c>
      <c r="AA9" s="47" t="s">
        <v>212</v>
      </c>
    </row>
    <row r="10" spans="1:27" ht="25" customHeight="1" x14ac:dyDescent="0.35">
      <c r="A10" s="234" t="s">
        <v>237</v>
      </c>
      <c r="B10" s="235"/>
      <c r="C10" s="236"/>
      <c r="D10" s="23"/>
      <c r="E10" s="31"/>
      <c r="F10" s="20">
        <f>D10+E10</f>
        <v>0</v>
      </c>
      <c r="G10" s="23"/>
      <c r="H10" s="31"/>
      <c r="I10" s="31"/>
      <c r="J10" s="20">
        <f>G10+H10+I10</f>
        <v>0</v>
      </c>
      <c r="K10" s="121"/>
      <c r="L10" s="290">
        <f t="shared" ref="L10:L22" si="0">AVERAGE(K10,J10,F10)</f>
        <v>0</v>
      </c>
      <c r="M10" s="240" t="s">
        <v>29</v>
      </c>
      <c r="N10" s="235"/>
      <c r="O10" s="236"/>
      <c r="P10" s="16"/>
      <c r="Q10" s="101"/>
      <c r="R10" s="157"/>
      <c r="V10" s="237" t="s">
        <v>20</v>
      </c>
      <c r="W10" s="189"/>
      <c r="X10" s="190"/>
      <c r="Y10" s="32">
        <f>L12</f>
        <v>0</v>
      </c>
      <c r="Z10" s="44">
        <f>'Class Analysis'!I4</f>
        <v>68.276315789473685</v>
      </c>
      <c r="AA10" s="48">
        <f>'Class Analysis'!J4</f>
        <v>92.5</v>
      </c>
    </row>
    <row r="11" spans="1:27" ht="25" customHeight="1" thickBot="1" x14ac:dyDescent="0.4">
      <c r="A11" s="238" t="s">
        <v>238</v>
      </c>
      <c r="B11" s="222"/>
      <c r="C11" s="223"/>
      <c r="D11" s="75"/>
      <c r="E11" s="73"/>
      <c r="F11" s="58">
        <f>D11+E11</f>
        <v>0</v>
      </c>
      <c r="G11" s="75"/>
      <c r="H11" s="73"/>
      <c r="I11" s="73"/>
      <c r="J11" s="58">
        <f>G11+H11+I11</f>
        <v>0</v>
      </c>
      <c r="K11" s="122"/>
      <c r="L11" s="291">
        <f t="shared" si="0"/>
        <v>0</v>
      </c>
      <c r="M11" s="215" t="s">
        <v>30</v>
      </c>
      <c r="N11" s="189"/>
      <c r="O11" s="216"/>
      <c r="P11" s="17"/>
      <c r="Q11" s="102"/>
      <c r="R11" s="158"/>
      <c r="V11" s="237" t="s">
        <v>280</v>
      </c>
      <c r="W11" s="189"/>
      <c r="X11" s="190"/>
      <c r="Y11" s="44">
        <f>L13</f>
        <v>0</v>
      </c>
      <c r="Z11" s="48">
        <f>'Class Analysis'!I5</f>
        <v>63.458333333333336</v>
      </c>
      <c r="AA11" s="48">
        <f>'Class Analysis'!J5</f>
        <v>88</v>
      </c>
    </row>
    <row r="12" spans="1:27" ht="30" customHeight="1" thickBot="1" x14ac:dyDescent="0.4">
      <c r="A12" s="212" t="s">
        <v>20</v>
      </c>
      <c r="B12" s="203"/>
      <c r="C12" s="204"/>
      <c r="D12" s="135"/>
      <c r="E12" s="132"/>
      <c r="F12" s="292">
        <f>AVERAGE(F11,F10)</f>
        <v>0</v>
      </c>
      <c r="G12" s="135"/>
      <c r="H12" s="132"/>
      <c r="I12" s="132"/>
      <c r="J12" s="292">
        <f>AVERAGE(J11,J10)</f>
        <v>0</v>
      </c>
      <c r="K12" s="134"/>
      <c r="L12" s="293">
        <f t="shared" si="0"/>
        <v>0</v>
      </c>
      <c r="M12" s="215" t="s">
        <v>31</v>
      </c>
      <c r="N12" s="189"/>
      <c r="O12" s="216"/>
      <c r="P12" s="17"/>
      <c r="Q12" s="102"/>
      <c r="R12" s="158"/>
      <c r="V12" s="237" t="s">
        <v>23</v>
      </c>
      <c r="W12" s="189"/>
      <c r="X12" s="190"/>
      <c r="Y12" s="32">
        <f>L16</f>
        <v>0</v>
      </c>
      <c r="Z12" s="32">
        <f>'Class Analysis'!I7</f>
        <v>62.135964912280706</v>
      </c>
      <c r="AA12" s="32">
        <f>'Class Analysis'!J7</f>
        <v>94.5</v>
      </c>
    </row>
    <row r="13" spans="1:27" ht="30" customHeight="1" thickBot="1" x14ac:dyDescent="0.4">
      <c r="A13" s="212" t="s">
        <v>280</v>
      </c>
      <c r="B13" s="203"/>
      <c r="C13" s="204"/>
      <c r="D13" s="95"/>
      <c r="E13" s="96"/>
      <c r="F13" s="54">
        <f>D13+E13</f>
        <v>0</v>
      </c>
      <c r="G13" s="95"/>
      <c r="H13" s="96"/>
      <c r="I13" s="96"/>
      <c r="J13" s="54">
        <f>G13+H13+I13</f>
        <v>0</v>
      </c>
      <c r="K13" s="134"/>
      <c r="L13" s="293">
        <f t="shared" si="0"/>
        <v>0</v>
      </c>
      <c r="M13" s="215" t="s">
        <v>32</v>
      </c>
      <c r="N13" s="189"/>
      <c r="O13" s="216"/>
      <c r="P13" s="17"/>
      <c r="Q13" s="102"/>
      <c r="R13" s="158"/>
      <c r="V13" s="237" t="s">
        <v>239</v>
      </c>
      <c r="W13" s="189"/>
      <c r="X13" s="190"/>
      <c r="Y13" s="32">
        <f>L17</f>
        <v>0</v>
      </c>
      <c r="Z13" s="32">
        <f>'Class Analysis'!I8</f>
        <v>59.535087719298247</v>
      </c>
      <c r="AA13" s="32">
        <f>'Class Analysis'!J8</f>
        <v>99</v>
      </c>
    </row>
    <row r="14" spans="1:27" ht="25" customHeight="1" x14ac:dyDescent="0.35">
      <c r="A14" s="234" t="s">
        <v>240</v>
      </c>
      <c r="B14" s="235"/>
      <c r="C14" s="236"/>
      <c r="D14" s="23"/>
      <c r="E14" s="31"/>
      <c r="F14" s="20">
        <f>D14+E14</f>
        <v>0</v>
      </c>
      <c r="G14" s="23"/>
      <c r="H14" s="31"/>
      <c r="I14" s="31"/>
      <c r="J14" s="20">
        <f>G14+H14+I14</f>
        <v>0</v>
      </c>
      <c r="K14" s="121"/>
      <c r="L14" s="290">
        <f t="shared" si="0"/>
        <v>0</v>
      </c>
      <c r="M14" s="215" t="s">
        <v>33</v>
      </c>
      <c r="N14" s="189"/>
      <c r="O14" s="216"/>
      <c r="P14" s="17"/>
      <c r="Q14" s="102"/>
      <c r="R14" s="158"/>
      <c r="V14" s="237" t="s">
        <v>24</v>
      </c>
      <c r="W14" s="189"/>
      <c r="X14" s="190"/>
      <c r="Y14" s="32">
        <f>L21</f>
        <v>0</v>
      </c>
      <c r="Z14" s="32">
        <f>'Class Analysis'!I9</f>
        <v>65.311965811965806</v>
      </c>
      <c r="AA14" s="32">
        <f>'Class Analysis'!J9</f>
        <v>91</v>
      </c>
    </row>
    <row r="15" spans="1:27" ht="25" customHeight="1" thickBot="1" x14ac:dyDescent="0.4">
      <c r="A15" s="238" t="s">
        <v>241</v>
      </c>
      <c r="B15" s="222"/>
      <c r="C15" s="223"/>
      <c r="D15" s="52"/>
      <c r="E15" s="51"/>
      <c r="F15" s="50">
        <f>D15+E15</f>
        <v>0</v>
      </c>
      <c r="G15" s="52"/>
      <c r="H15" s="51"/>
      <c r="I15" s="51"/>
      <c r="J15" s="50">
        <f>G15+H15+I15</f>
        <v>0</v>
      </c>
      <c r="K15" s="137"/>
      <c r="L15" s="294">
        <f t="shared" si="0"/>
        <v>0</v>
      </c>
      <c r="M15" s="215" t="s">
        <v>34</v>
      </c>
      <c r="N15" s="189"/>
      <c r="O15" s="216"/>
      <c r="P15" s="17"/>
      <c r="Q15" s="102"/>
      <c r="R15" s="158"/>
      <c r="V15" s="237" t="s">
        <v>242</v>
      </c>
      <c r="W15" s="189"/>
      <c r="X15" s="190"/>
      <c r="Y15" s="32">
        <f>L22</f>
        <v>0</v>
      </c>
      <c r="Z15" s="32">
        <f>'Class Analysis'!I12</f>
        <v>78.186666666666667</v>
      </c>
      <c r="AA15" s="32">
        <f>'Class Analysis'!J12</f>
        <v>98</v>
      </c>
    </row>
    <row r="16" spans="1:27" ht="30" customHeight="1" thickBot="1" x14ac:dyDescent="0.4">
      <c r="A16" s="212" t="s">
        <v>23</v>
      </c>
      <c r="B16" s="203"/>
      <c r="C16" s="204"/>
      <c r="D16" s="104"/>
      <c r="E16" s="105"/>
      <c r="F16" s="295">
        <f>AVERAGE(F15,F14)</f>
        <v>0</v>
      </c>
      <c r="G16" s="104"/>
      <c r="H16" s="105"/>
      <c r="I16" s="105"/>
      <c r="J16" s="295">
        <f>AVERAGE(J15,J14)</f>
        <v>0</v>
      </c>
      <c r="K16" s="123"/>
      <c r="L16" s="296">
        <f t="shared" si="0"/>
        <v>0</v>
      </c>
      <c r="M16" s="215" t="s">
        <v>35</v>
      </c>
      <c r="N16" s="189"/>
      <c r="O16" s="216"/>
      <c r="P16" s="17"/>
      <c r="Q16" s="102"/>
      <c r="R16" s="158"/>
      <c r="V16" s="217"/>
      <c r="W16" s="218"/>
      <c r="X16" s="218"/>
      <c r="Y16" s="43"/>
      <c r="Z16" s="78"/>
      <c r="AA16" s="43"/>
    </row>
    <row r="17" spans="1:27" ht="30" customHeight="1" thickBot="1" x14ac:dyDescent="0.4">
      <c r="A17" s="219" t="s">
        <v>239</v>
      </c>
      <c r="B17" s="220"/>
      <c r="C17" s="133"/>
      <c r="D17" s="95"/>
      <c r="E17" s="96"/>
      <c r="F17" s="54">
        <f>D17+E17</f>
        <v>0</v>
      </c>
      <c r="G17" s="95"/>
      <c r="H17" s="96"/>
      <c r="I17" s="96"/>
      <c r="J17" s="54">
        <f>G17+H17+I17</f>
        <v>0</v>
      </c>
      <c r="K17" s="134"/>
      <c r="L17" s="293">
        <f t="shared" si="0"/>
        <v>0</v>
      </c>
      <c r="M17" s="221" t="s">
        <v>36</v>
      </c>
      <c r="N17" s="222"/>
      <c r="O17" s="223"/>
      <c r="P17" s="59"/>
      <c r="Q17" s="103"/>
      <c r="R17" s="159"/>
      <c r="V17" s="247" t="s">
        <v>234</v>
      </c>
      <c r="W17" s="218"/>
      <c r="X17" s="248"/>
      <c r="Y17" s="239" t="s">
        <v>236</v>
      </c>
      <c r="Z17" s="189"/>
      <c r="AA17" s="190"/>
    </row>
    <row r="18" spans="1:27" ht="25" customHeight="1" thickBot="1" x14ac:dyDescent="0.4">
      <c r="A18" s="224" t="s">
        <v>243</v>
      </c>
      <c r="B18" s="225"/>
      <c r="C18" s="127"/>
      <c r="D18" s="23"/>
      <c r="E18" s="31"/>
      <c r="F18" s="20">
        <f>D18+E18</f>
        <v>0</v>
      </c>
      <c r="G18" s="23"/>
      <c r="H18" s="31"/>
      <c r="I18" s="31"/>
      <c r="J18" s="20">
        <f>G18+H18+I18</f>
        <v>0</v>
      </c>
      <c r="K18" s="121"/>
      <c r="L18" s="290">
        <f t="shared" si="0"/>
        <v>0</v>
      </c>
      <c r="M18" s="226"/>
      <c r="N18" s="206"/>
      <c r="O18" s="206"/>
      <c r="P18" s="206"/>
      <c r="Q18" s="206"/>
      <c r="R18" s="227"/>
      <c r="V18" s="249"/>
      <c r="W18" s="250"/>
      <c r="X18" s="200"/>
      <c r="Y18" s="47" t="s">
        <v>229</v>
      </c>
      <c r="Z18" s="47" t="s">
        <v>208</v>
      </c>
      <c r="AA18" s="47" t="s">
        <v>209</v>
      </c>
    </row>
    <row r="19" spans="1:27" ht="25" customHeight="1" x14ac:dyDescent="0.35">
      <c r="A19" s="231" t="s">
        <v>244</v>
      </c>
      <c r="B19" s="190"/>
      <c r="C19" s="93"/>
      <c r="D19" s="74"/>
      <c r="E19" s="72"/>
      <c r="F19" s="49">
        <f>D19+E19</f>
        <v>0</v>
      </c>
      <c r="G19" s="74"/>
      <c r="H19" s="72"/>
      <c r="I19" s="72"/>
      <c r="J19" s="49">
        <f>G19+H19+I19</f>
        <v>0</v>
      </c>
      <c r="K19" s="124"/>
      <c r="L19" s="297">
        <f t="shared" si="0"/>
        <v>0</v>
      </c>
      <c r="M19" s="228"/>
      <c r="N19" s="192"/>
      <c r="O19" s="192"/>
      <c r="P19" s="192"/>
      <c r="Q19" s="192"/>
      <c r="R19" s="229"/>
      <c r="V19" s="237" t="s">
        <v>20</v>
      </c>
      <c r="W19" s="189"/>
      <c r="X19" s="190"/>
      <c r="Y19" s="32">
        <f>F12</f>
        <v>0</v>
      </c>
      <c r="Z19" s="44">
        <f>J12</f>
        <v>0</v>
      </c>
      <c r="AA19" s="48">
        <f>K12</f>
        <v>0</v>
      </c>
    </row>
    <row r="20" spans="1:27" ht="25" customHeight="1" thickBot="1" x14ac:dyDescent="0.4">
      <c r="A20" s="232" t="s">
        <v>245</v>
      </c>
      <c r="B20" s="233"/>
      <c r="C20" s="178"/>
      <c r="D20" s="52"/>
      <c r="E20" s="51"/>
      <c r="F20" s="50">
        <f>D20+E20</f>
        <v>0</v>
      </c>
      <c r="G20" s="52"/>
      <c r="H20" s="51"/>
      <c r="I20" s="51"/>
      <c r="J20" s="50">
        <f>G20+H20+I20</f>
        <v>0</v>
      </c>
      <c r="K20" s="137"/>
      <c r="L20" s="294">
        <f t="shared" si="0"/>
        <v>0</v>
      </c>
      <c r="M20" s="228"/>
      <c r="N20" s="192"/>
      <c r="O20" s="192"/>
      <c r="P20" s="192"/>
      <c r="Q20" s="192"/>
      <c r="R20" s="229"/>
      <c r="V20" s="237" t="s">
        <v>280</v>
      </c>
      <c r="W20" s="189"/>
      <c r="X20" s="190"/>
      <c r="Y20" s="44">
        <f>F13</f>
        <v>0</v>
      </c>
      <c r="Z20" s="48">
        <f>J13</f>
        <v>0</v>
      </c>
      <c r="AA20" s="48">
        <f>K13</f>
        <v>0</v>
      </c>
    </row>
    <row r="21" spans="1:27" ht="30" customHeight="1" thickBot="1" x14ac:dyDescent="0.4">
      <c r="A21" s="219" t="s">
        <v>24</v>
      </c>
      <c r="B21" s="220"/>
      <c r="C21" s="144"/>
      <c r="D21" s="130"/>
      <c r="E21" s="131"/>
      <c r="F21" s="298">
        <f>AVERAGE(F20,F19,F18)</f>
        <v>0</v>
      </c>
      <c r="G21" s="130"/>
      <c r="H21" s="131"/>
      <c r="I21" s="131"/>
      <c r="J21" s="298">
        <f>AVERAGE(J20,J19,J18)</f>
        <v>0</v>
      </c>
      <c r="K21" s="125"/>
      <c r="L21" s="299">
        <f t="shared" si="0"/>
        <v>0</v>
      </c>
      <c r="M21" s="228"/>
      <c r="N21" s="192"/>
      <c r="O21" s="192"/>
      <c r="P21" s="192"/>
      <c r="Q21" s="192"/>
      <c r="R21" s="229"/>
      <c r="V21" s="237" t="s">
        <v>260</v>
      </c>
      <c r="W21" s="189"/>
      <c r="X21" s="190"/>
      <c r="Y21" s="32">
        <f>F16</f>
        <v>0</v>
      </c>
      <c r="Z21" s="32">
        <f>J16</f>
        <v>0</v>
      </c>
      <c r="AA21" s="32">
        <f>K16</f>
        <v>0</v>
      </c>
    </row>
    <row r="22" spans="1:27" ht="30" customHeight="1" thickBot="1" x14ac:dyDescent="0.4">
      <c r="A22" s="212" t="s">
        <v>281</v>
      </c>
      <c r="B22" s="203"/>
      <c r="C22" s="204"/>
      <c r="D22" s="97"/>
      <c r="E22" s="98"/>
      <c r="F22" s="60">
        <f>D22+E22</f>
        <v>0</v>
      </c>
      <c r="G22" s="97"/>
      <c r="H22" s="120"/>
      <c r="I22" s="98"/>
      <c r="J22" s="61">
        <f>G22+H22+I22</f>
        <v>0</v>
      </c>
      <c r="K22" s="123"/>
      <c r="L22" s="296">
        <f t="shared" si="0"/>
        <v>0</v>
      </c>
      <c r="M22" s="208"/>
      <c r="N22" s="209"/>
      <c r="O22" s="209"/>
      <c r="P22" s="209"/>
      <c r="Q22" s="209"/>
      <c r="R22" s="230"/>
      <c r="V22" s="237" t="s">
        <v>239</v>
      </c>
      <c r="W22" s="189"/>
      <c r="X22" s="190"/>
      <c r="Y22" s="32">
        <f>F17</f>
        <v>0</v>
      </c>
      <c r="Z22" s="32">
        <f>J17</f>
        <v>0</v>
      </c>
      <c r="AA22" s="32">
        <f>K17</f>
        <v>0</v>
      </c>
    </row>
    <row r="23" spans="1:27" ht="20.149999999999999" customHeight="1" thickBot="1" x14ac:dyDescent="0.4">
      <c r="A23" s="202" t="s">
        <v>246</v>
      </c>
      <c r="B23" s="203"/>
      <c r="C23" s="204"/>
      <c r="D23" s="300">
        <f>F12+F13+F16+F17+F21+F22</f>
        <v>0</v>
      </c>
      <c r="E23" s="301"/>
      <c r="F23" s="302"/>
      <c r="G23" s="300">
        <f>J12+J13+J16+J17+L21+L22</f>
        <v>0</v>
      </c>
      <c r="H23" s="301"/>
      <c r="I23" s="301"/>
      <c r="J23" s="302"/>
      <c r="K23" s="138"/>
      <c r="L23" s="136"/>
      <c r="M23" s="90"/>
      <c r="N23" s="91"/>
      <c r="O23" s="91"/>
      <c r="P23" s="92"/>
      <c r="Q23" s="92"/>
      <c r="R23" s="150"/>
      <c r="U23" s="136"/>
      <c r="V23" s="237" t="s">
        <v>278</v>
      </c>
      <c r="W23" s="189"/>
      <c r="X23" s="190"/>
      <c r="Y23" s="32">
        <f>F21</f>
        <v>0</v>
      </c>
      <c r="Z23" s="32">
        <f>J21</f>
        <v>0</v>
      </c>
      <c r="AA23" s="32">
        <f>K21</f>
        <v>0</v>
      </c>
    </row>
    <row r="24" spans="1:27" ht="20.149999999999999" customHeight="1" thickBot="1" x14ac:dyDescent="0.4">
      <c r="A24" s="202" t="s">
        <v>247</v>
      </c>
      <c r="B24" s="203"/>
      <c r="C24" s="204"/>
      <c r="D24" s="300">
        <f>D23/600*100</f>
        <v>0</v>
      </c>
      <c r="E24" s="301"/>
      <c r="F24" s="302"/>
      <c r="G24" s="300">
        <f>G23/600*100</f>
        <v>0</v>
      </c>
      <c r="H24" s="301"/>
      <c r="I24" s="301"/>
      <c r="J24" s="302"/>
      <c r="K24" s="139"/>
      <c r="L24" s="136"/>
      <c r="R24" s="183"/>
      <c r="U24" s="136"/>
      <c r="V24" s="237" t="s">
        <v>279</v>
      </c>
      <c r="W24" s="189"/>
      <c r="X24" s="190"/>
      <c r="Y24" s="32">
        <f>F22</f>
        <v>0</v>
      </c>
      <c r="Z24" s="32">
        <f>J22</f>
        <v>0</v>
      </c>
      <c r="AA24" s="32">
        <f>K22</f>
        <v>0</v>
      </c>
    </row>
    <row r="25" spans="1:27" ht="20.149999999999999" customHeight="1" thickBot="1" x14ac:dyDescent="0.4">
      <c r="A25" s="202" t="s">
        <v>248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4"/>
      <c r="L25" s="21"/>
      <c r="M25" s="35"/>
      <c r="N25" s="35"/>
      <c r="O25" s="35"/>
      <c r="P25" s="35"/>
      <c r="Q25" s="35"/>
      <c r="R25" s="161"/>
      <c r="U25" s="19"/>
      <c r="V25" s="19"/>
      <c r="W25" s="19"/>
    </row>
    <row r="26" spans="1:27" ht="17.149999999999999" customHeight="1" x14ac:dyDescent="0.35">
      <c r="A26" s="142" t="s">
        <v>249</v>
      </c>
      <c r="B26" s="205" t="str">
        <f>'Main -Mid Term'!BJ40</f>
        <v>Subhajit needs to be focussed on goals and work accordingly.</v>
      </c>
      <c r="C26" s="206"/>
      <c r="D26" s="206"/>
      <c r="E26" s="206"/>
      <c r="F26" s="206"/>
      <c r="G26" s="206"/>
      <c r="H26" s="206"/>
      <c r="I26" s="206"/>
      <c r="J26" s="206"/>
      <c r="K26" s="207"/>
      <c r="L26" s="22"/>
      <c r="M26" s="35"/>
      <c r="N26" s="35"/>
      <c r="O26" s="35"/>
      <c r="P26" s="35"/>
      <c r="Q26" s="35"/>
      <c r="R26" s="161"/>
      <c r="Z26" s="43"/>
      <c r="AA26" s="43"/>
    </row>
    <row r="27" spans="1:27" ht="17.149999999999999" customHeight="1" thickBot="1" x14ac:dyDescent="0.4">
      <c r="A27" s="143"/>
      <c r="B27" s="208"/>
      <c r="C27" s="209"/>
      <c r="D27" s="209"/>
      <c r="E27" s="209"/>
      <c r="F27" s="209"/>
      <c r="G27" s="209"/>
      <c r="H27" s="209"/>
      <c r="I27" s="209"/>
      <c r="J27" s="209"/>
      <c r="K27" s="210"/>
      <c r="L27" s="22"/>
      <c r="M27" s="35"/>
      <c r="N27" s="35"/>
      <c r="O27" s="35"/>
      <c r="P27" s="35"/>
      <c r="Q27" s="35"/>
      <c r="R27" s="161"/>
    </row>
    <row r="28" spans="1:27" ht="17.149999999999999" customHeight="1" x14ac:dyDescent="0.35">
      <c r="A28" s="142" t="s">
        <v>250</v>
      </c>
      <c r="B28" s="205" t="str">
        <f>'Main -Pre Selection'!BU40</f>
        <v>Subhajit is responsible and obedient .Follows instructions well.</v>
      </c>
      <c r="C28" s="206"/>
      <c r="D28" s="206"/>
      <c r="E28" s="206"/>
      <c r="F28" s="206"/>
      <c r="G28" s="206"/>
      <c r="H28" s="206"/>
      <c r="I28" s="206"/>
      <c r="J28" s="206"/>
      <c r="K28" s="207"/>
      <c r="L28" s="22"/>
      <c r="M28" s="35"/>
      <c r="N28" s="35"/>
      <c r="O28" s="35"/>
      <c r="P28" s="35"/>
      <c r="Q28" s="35"/>
      <c r="R28" s="161"/>
    </row>
    <row r="29" spans="1:27" ht="17.149999999999999" customHeight="1" thickBot="1" x14ac:dyDescent="0.4">
      <c r="A29" s="143"/>
      <c r="B29" s="208"/>
      <c r="C29" s="209"/>
      <c r="D29" s="209"/>
      <c r="E29" s="209"/>
      <c r="F29" s="209"/>
      <c r="G29" s="209"/>
      <c r="H29" s="209"/>
      <c r="I29" s="209"/>
      <c r="J29" s="209"/>
      <c r="K29" s="210"/>
      <c r="L29" s="22"/>
      <c r="M29" s="35"/>
      <c r="N29" s="35"/>
      <c r="O29" s="35"/>
      <c r="P29" s="35"/>
      <c r="Q29" s="35"/>
      <c r="R29" s="161"/>
    </row>
    <row r="30" spans="1:27" ht="17.149999999999999" customHeight="1" x14ac:dyDescent="0.35">
      <c r="A30" s="160" t="s">
        <v>251</v>
      </c>
      <c r="B30" s="211"/>
      <c r="C30" s="206"/>
      <c r="D30" s="206"/>
      <c r="E30" s="206"/>
      <c r="F30" s="206"/>
      <c r="G30" s="206"/>
      <c r="H30" s="206"/>
      <c r="I30" s="206"/>
      <c r="J30" s="206"/>
      <c r="K30" s="207"/>
      <c r="L30" s="22"/>
      <c r="M30" s="35"/>
      <c r="N30" s="35"/>
      <c r="O30" s="35"/>
      <c r="P30" s="35"/>
      <c r="Q30" s="35"/>
      <c r="R30" s="161"/>
    </row>
    <row r="31" spans="1:27" ht="17.149999999999999" customHeight="1" thickBot="1" x14ac:dyDescent="0.4">
      <c r="A31" s="143"/>
      <c r="B31" s="208"/>
      <c r="C31" s="209"/>
      <c r="D31" s="209"/>
      <c r="E31" s="209"/>
      <c r="F31" s="209"/>
      <c r="G31" s="209"/>
      <c r="H31" s="209"/>
      <c r="I31" s="209"/>
      <c r="J31" s="209"/>
      <c r="K31" s="210"/>
      <c r="L31" s="177"/>
      <c r="M31" s="14"/>
      <c r="N31" s="14"/>
      <c r="O31" s="14"/>
      <c r="P31" s="14"/>
      <c r="Q31" s="14"/>
      <c r="R31" s="151"/>
    </row>
    <row r="32" spans="1:27" ht="15" customHeight="1" x14ac:dyDescent="0.35">
      <c r="A32" s="160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35"/>
      <c r="N32" s="35"/>
      <c r="O32" s="35"/>
      <c r="P32" s="35"/>
      <c r="Q32" s="35"/>
      <c r="R32" s="161"/>
    </row>
    <row r="33" spans="1:18" ht="15" customHeight="1" x14ac:dyDescent="0.35">
      <c r="A33" s="160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5"/>
      <c r="N33" s="35"/>
      <c r="O33" s="35"/>
      <c r="P33" s="35"/>
      <c r="Q33" s="35"/>
      <c r="R33" s="161"/>
    </row>
    <row r="34" spans="1:18" ht="15" customHeight="1" x14ac:dyDescent="0.35">
      <c r="A34" s="160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5"/>
      <c r="N34" s="35"/>
      <c r="O34" s="35"/>
      <c r="P34" s="35"/>
      <c r="Q34" s="35"/>
      <c r="R34" s="161"/>
    </row>
    <row r="35" spans="1:18" ht="15" customHeight="1" x14ac:dyDescent="0.35">
      <c r="A35" s="16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5"/>
      <c r="N35" s="35"/>
      <c r="O35" s="35"/>
      <c r="P35" s="35"/>
      <c r="Q35" s="35"/>
      <c r="R35" s="161"/>
    </row>
    <row r="36" spans="1:18" ht="15" customHeight="1" x14ac:dyDescent="0.35">
      <c r="A36" s="16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5"/>
      <c r="N36" s="35"/>
      <c r="O36" s="35"/>
      <c r="P36" s="35"/>
      <c r="R36" s="161"/>
    </row>
    <row r="37" spans="1:18" s="175" customFormat="1" ht="15" customHeight="1" x14ac:dyDescent="0.35">
      <c r="A37" s="160"/>
      <c r="B37" s="30" t="s">
        <v>252</v>
      </c>
      <c r="C37" s="35"/>
      <c r="D37" s="35"/>
      <c r="E37" s="35"/>
      <c r="F37" s="35"/>
      <c r="G37" s="30" t="s">
        <v>253</v>
      </c>
      <c r="H37" s="30"/>
      <c r="I37" s="35"/>
      <c r="J37" s="35"/>
      <c r="K37" s="35"/>
      <c r="L37" s="35"/>
      <c r="M37" s="15"/>
      <c r="N37" s="30" t="s">
        <v>254</v>
      </c>
      <c r="O37" s="35"/>
      <c r="P37" s="35"/>
      <c r="Q37" s="35"/>
      <c r="R37" s="161"/>
    </row>
    <row r="38" spans="1:18" s="175" customFormat="1" ht="15" customHeight="1" thickBot="1" x14ac:dyDescent="0.4">
      <c r="A38" s="153"/>
      <c r="B38" s="154" t="s">
        <v>255</v>
      </c>
      <c r="C38" s="154"/>
      <c r="D38" s="154"/>
      <c r="E38" s="162"/>
      <c r="F38" s="154"/>
      <c r="G38" s="163" t="s">
        <v>256</v>
      </c>
      <c r="H38" s="162"/>
      <c r="I38" s="154"/>
      <c r="J38" s="154"/>
      <c r="K38" s="154"/>
      <c r="L38" s="154"/>
      <c r="M38" s="162"/>
      <c r="N38" s="154" t="s">
        <v>257</v>
      </c>
      <c r="O38" s="154"/>
      <c r="P38" s="154"/>
      <c r="Q38" s="163" t="s">
        <v>258</v>
      </c>
      <c r="R38" s="156"/>
    </row>
    <row r="39" spans="1:18" ht="15" customHeight="1" thickTop="1" x14ac:dyDescent="0.35"/>
  </sheetData>
  <mergeCells count="64">
    <mergeCell ref="Y17:AA17"/>
    <mergeCell ref="V19:X19"/>
    <mergeCell ref="V20:X20"/>
    <mergeCell ref="V21:X21"/>
    <mergeCell ref="V23:X23"/>
    <mergeCell ref="P7:R7"/>
    <mergeCell ref="D8:F8"/>
    <mergeCell ref="A1:R1"/>
    <mergeCell ref="A2:R2"/>
    <mergeCell ref="A3:R3"/>
    <mergeCell ref="A4:R4"/>
    <mergeCell ref="A5:R5"/>
    <mergeCell ref="Y8:AA8"/>
    <mergeCell ref="A10:C10"/>
    <mergeCell ref="M10:O10"/>
    <mergeCell ref="V10:X10"/>
    <mergeCell ref="A11:C11"/>
    <mergeCell ref="M11:O11"/>
    <mergeCell ref="V11:X11"/>
    <mergeCell ref="G8:J8"/>
    <mergeCell ref="L8:L9"/>
    <mergeCell ref="P8:P9"/>
    <mergeCell ref="Q8:Q9"/>
    <mergeCell ref="R8:R9"/>
    <mergeCell ref="V8:X9"/>
    <mergeCell ref="A7:C9"/>
    <mergeCell ref="D7:K7"/>
    <mergeCell ref="M7:O9"/>
    <mergeCell ref="A12:C12"/>
    <mergeCell ref="M12:O12"/>
    <mergeCell ref="V12:X12"/>
    <mergeCell ref="A13:C13"/>
    <mergeCell ref="M13:O13"/>
    <mergeCell ref="V13:X13"/>
    <mergeCell ref="A14:C14"/>
    <mergeCell ref="M14:O14"/>
    <mergeCell ref="V14:X14"/>
    <mergeCell ref="A15:C15"/>
    <mergeCell ref="M15:O15"/>
    <mergeCell ref="V15:X15"/>
    <mergeCell ref="A18:B18"/>
    <mergeCell ref="M18:R22"/>
    <mergeCell ref="A19:B19"/>
    <mergeCell ref="A20:B20"/>
    <mergeCell ref="A21:B21"/>
    <mergeCell ref="A16:C16"/>
    <mergeCell ref="M16:O16"/>
    <mergeCell ref="V16:X16"/>
    <mergeCell ref="A17:B17"/>
    <mergeCell ref="M17:O17"/>
    <mergeCell ref="V17:X18"/>
    <mergeCell ref="V22:X22"/>
    <mergeCell ref="A23:C23"/>
    <mergeCell ref="D23:F23"/>
    <mergeCell ref="G23:J23"/>
    <mergeCell ref="A24:C24"/>
    <mergeCell ref="D24:F24"/>
    <mergeCell ref="G24:J24"/>
    <mergeCell ref="V24:X24"/>
    <mergeCell ref="A25:K25"/>
    <mergeCell ref="B26:K27"/>
    <mergeCell ref="B28:K29"/>
    <mergeCell ref="B30:K31"/>
    <mergeCell ref="A22:C22"/>
  </mergeCells>
  <pageMargins left="0.78740157480314965" right="0" top="0.39370078740157483" bottom="0.19685039370078741" header="0" footer="0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H35"/>
  <sheetViews>
    <sheetView tabSelected="1" zoomScale="40" zoomScaleNormal="40" workbookViewId="0">
      <selection activeCell="J12" activeCellId="7" sqref="L19 L10:L19 D20:F21 G20:J21 F16 J16 F12 J12"/>
    </sheetView>
  </sheetViews>
  <sheetFormatPr defaultColWidth="8.58203125" defaultRowHeight="14.5" x14ac:dyDescent="0.35"/>
  <cols>
    <col min="1" max="1" width="16.5" style="184" customWidth="1"/>
    <col min="2" max="2" width="14.58203125" style="180" customWidth="1"/>
    <col min="3" max="3" width="8.203125E-2" style="180" customWidth="1"/>
    <col min="4" max="10" width="6.58203125" style="180" customWidth="1"/>
    <col min="11" max="11" width="10.58203125" style="180" customWidth="1"/>
    <col min="12" max="12" width="16.08203125" style="180" customWidth="1"/>
    <col min="13" max="15" width="20.58203125" style="180" customWidth="1"/>
    <col min="16" max="18" width="9.58203125" style="180" customWidth="1"/>
    <col min="19" max="24" width="8.58203125" style="180" customWidth="1"/>
    <col min="25" max="25" width="9" style="180" bestFit="1" customWidth="1"/>
    <col min="26" max="26" width="12" style="180" customWidth="1"/>
    <col min="27" max="31" width="8.58203125" style="180" customWidth="1"/>
    <col min="32" max="32" width="10.08203125" style="180" customWidth="1"/>
    <col min="33" max="16384" width="8.58203125" style="180"/>
  </cols>
  <sheetData>
    <row r="1" spans="1:34" s="185" customFormat="1" ht="21.5" customHeight="1" thickTop="1" x14ac:dyDescent="0.5">
      <c r="A1" s="257" t="s">
        <v>215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9"/>
      <c r="S1" s="140"/>
      <c r="T1" s="140"/>
    </row>
    <row r="2" spans="1:34" ht="15.5" customHeight="1" x14ac:dyDescent="0.35">
      <c r="A2" s="260" t="s">
        <v>216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229"/>
      <c r="S2" s="175"/>
      <c r="T2" s="175"/>
    </row>
    <row r="3" spans="1:34" ht="15.5" customHeight="1" x14ac:dyDescent="0.35">
      <c r="A3" s="261" t="s">
        <v>217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229"/>
      <c r="S3" s="175"/>
      <c r="T3" s="175"/>
    </row>
    <row r="4" spans="1:34" ht="15.5" customHeight="1" x14ac:dyDescent="0.35">
      <c r="A4" s="261" t="s">
        <v>218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229"/>
      <c r="S4" s="175"/>
      <c r="T4" s="175"/>
    </row>
    <row r="5" spans="1:34" ht="15.5" customHeight="1" x14ac:dyDescent="0.35">
      <c r="A5" s="261" t="s">
        <v>219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229"/>
      <c r="S5" s="175"/>
      <c r="T5" s="175"/>
    </row>
    <row r="6" spans="1:34" s="28" customFormat="1" ht="16" customHeight="1" thickBot="1" x14ac:dyDescent="0.4">
      <c r="A6" s="141" t="s">
        <v>220</v>
      </c>
      <c r="B6" s="26"/>
      <c r="C6" s="27"/>
      <c r="J6" s="25" t="s">
        <v>221</v>
      </c>
      <c r="K6" s="27" t="s">
        <v>222</v>
      </c>
      <c r="L6" s="27"/>
      <c r="M6" s="29" t="s">
        <v>223</v>
      </c>
      <c r="N6" s="26" t="s">
        <v>259</v>
      </c>
      <c r="O6" s="25"/>
      <c r="P6" s="25" t="s">
        <v>225</v>
      </c>
      <c r="Q6" s="27"/>
      <c r="R6" s="147"/>
    </row>
    <row r="7" spans="1:34" ht="20.149999999999999" customHeight="1" thickBot="1" x14ac:dyDescent="0.4">
      <c r="A7" s="224" t="s">
        <v>226</v>
      </c>
      <c r="B7" s="206"/>
      <c r="C7" s="285"/>
      <c r="D7" s="288" t="s">
        <v>227</v>
      </c>
      <c r="E7" s="203"/>
      <c r="F7" s="203"/>
      <c r="G7" s="203"/>
      <c r="H7" s="203"/>
      <c r="I7" s="203"/>
      <c r="J7" s="203"/>
      <c r="K7" s="203"/>
      <c r="L7" s="18"/>
      <c r="M7" s="282" t="s">
        <v>228</v>
      </c>
      <c r="N7" s="206"/>
      <c r="O7" s="207"/>
      <c r="P7" s="255" t="s">
        <v>227</v>
      </c>
      <c r="Q7" s="203"/>
      <c r="R7" s="256"/>
    </row>
    <row r="8" spans="1:34" ht="20.149999999999999" customHeight="1" thickBot="1" x14ac:dyDescent="0.4">
      <c r="A8" s="251"/>
      <c r="B8" s="192"/>
      <c r="C8" s="286"/>
      <c r="D8" s="289" t="s">
        <v>229</v>
      </c>
      <c r="E8" s="209"/>
      <c r="F8" s="210"/>
      <c r="G8" s="279" t="s">
        <v>208</v>
      </c>
      <c r="H8" s="209"/>
      <c r="I8" s="209"/>
      <c r="J8" s="210"/>
      <c r="K8" s="106" t="s">
        <v>209</v>
      </c>
      <c r="L8" s="280" t="s">
        <v>230</v>
      </c>
      <c r="M8" s="228"/>
      <c r="N8" s="192"/>
      <c r="O8" s="252"/>
      <c r="P8" s="282" t="s">
        <v>231</v>
      </c>
      <c r="Q8" s="282" t="s">
        <v>232</v>
      </c>
      <c r="R8" s="283" t="s">
        <v>233</v>
      </c>
      <c r="V8" s="247" t="s">
        <v>234</v>
      </c>
      <c r="W8" s="218"/>
      <c r="X8" s="248"/>
      <c r="Y8" s="239" t="s">
        <v>236</v>
      </c>
      <c r="Z8" s="189"/>
      <c r="AA8" s="190"/>
      <c r="AC8" s="247" t="s">
        <v>234</v>
      </c>
      <c r="AD8" s="218"/>
      <c r="AE8" s="248"/>
      <c r="AF8" s="239" t="s">
        <v>236</v>
      </c>
      <c r="AG8" s="189"/>
      <c r="AH8" s="190"/>
    </row>
    <row r="9" spans="1:34" ht="20.149999999999999" customHeight="1" thickBot="1" x14ac:dyDescent="0.4">
      <c r="A9" s="287"/>
      <c r="B9" s="250"/>
      <c r="C9" s="200"/>
      <c r="D9" s="13">
        <v>20</v>
      </c>
      <c r="E9" s="13">
        <v>80</v>
      </c>
      <c r="F9" s="13">
        <v>100</v>
      </c>
      <c r="G9" s="12">
        <v>20</v>
      </c>
      <c r="H9" s="13">
        <v>60</v>
      </c>
      <c r="I9" s="13">
        <v>20</v>
      </c>
      <c r="J9" s="13">
        <v>100</v>
      </c>
      <c r="K9" s="108">
        <v>100</v>
      </c>
      <c r="L9" s="281"/>
      <c r="M9" s="228"/>
      <c r="N9" s="192"/>
      <c r="O9" s="252"/>
      <c r="P9" s="281"/>
      <c r="Q9" s="281"/>
      <c r="R9" s="284"/>
      <c r="V9" s="249"/>
      <c r="W9" s="250"/>
      <c r="X9" s="200"/>
      <c r="Y9" s="47" t="s">
        <v>229</v>
      </c>
      <c r="Z9" s="47" t="s">
        <v>208</v>
      </c>
      <c r="AA9" s="47" t="s">
        <v>209</v>
      </c>
      <c r="AC9" s="249"/>
      <c r="AD9" s="250"/>
      <c r="AE9" s="200"/>
      <c r="AF9" s="47" t="s">
        <v>270</v>
      </c>
      <c r="AG9" s="47" t="s">
        <v>268</v>
      </c>
      <c r="AH9" s="47" t="s">
        <v>269</v>
      </c>
    </row>
    <row r="10" spans="1:34" ht="30" customHeight="1" thickBot="1" x14ac:dyDescent="0.4">
      <c r="A10" s="277" t="s">
        <v>237</v>
      </c>
      <c r="B10" s="235"/>
      <c r="C10" s="225"/>
      <c r="D10" s="23">
        <f>'Main -Mid Term'!G3</f>
        <v>15</v>
      </c>
      <c r="E10" s="31">
        <f>'Main -Mid Term'!U3</f>
        <v>47</v>
      </c>
      <c r="F10" s="20">
        <f>E10+D10</f>
        <v>62</v>
      </c>
      <c r="G10" s="23">
        <f>'Main -Pre Selection'!D3</f>
        <v>19</v>
      </c>
      <c r="H10" s="31">
        <f>'Main -Pre Selection'!R3</f>
        <v>46</v>
      </c>
      <c r="I10" s="31">
        <f>'Main -Pre Selection'!AF3</f>
        <v>17</v>
      </c>
      <c r="J10" s="20">
        <f>G10+H10+I10</f>
        <v>82</v>
      </c>
      <c r="K10" s="109"/>
      <c r="L10" s="81">
        <f>AVERAGE(K10,J10,F10)</f>
        <v>72</v>
      </c>
      <c r="M10" s="228"/>
      <c r="N10" s="192"/>
      <c r="O10" s="252"/>
      <c r="P10" s="281"/>
      <c r="Q10" s="281"/>
      <c r="R10" s="284"/>
      <c r="V10" s="237" t="s">
        <v>20</v>
      </c>
      <c r="W10" s="189"/>
      <c r="X10" s="190"/>
      <c r="Y10" s="32">
        <f>F12</f>
        <v>71.5</v>
      </c>
      <c r="Z10" s="44">
        <f>J12</f>
        <v>87</v>
      </c>
      <c r="AA10" s="48">
        <f>K12</f>
        <v>0</v>
      </c>
      <c r="AC10" s="237" t="s">
        <v>20</v>
      </c>
      <c r="AD10" s="189"/>
      <c r="AE10" s="190"/>
      <c r="AF10" s="32">
        <f>L12</f>
        <v>79.25</v>
      </c>
      <c r="AG10" s="44">
        <f>'Class Analysis'!I4</f>
        <v>68.276315789473685</v>
      </c>
      <c r="AH10" s="48">
        <f>'Class Analysis'!J4</f>
        <v>92.5</v>
      </c>
    </row>
    <row r="11" spans="1:34" ht="30" customHeight="1" thickBot="1" x14ac:dyDescent="0.4">
      <c r="A11" s="275" t="s">
        <v>238</v>
      </c>
      <c r="B11" s="218"/>
      <c r="C11" s="248"/>
      <c r="D11" s="75">
        <f>'Main -Mid Term'!H3</f>
        <v>20</v>
      </c>
      <c r="E11" s="73">
        <f>'Main -Mid Term'!V3</f>
        <v>61</v>
      </c>
      <c r="F11" s="58">
        <f>E11+D11</f>
        <v>81</v>
      </c>
      <c r="G11" s="75">
        <f>'Main -Pre Selection'!E3</f>
        <v>17</v>
      </c>
      <c r="H11" s="73">
        <f>'Main -Pre Selection'!S3</f>
        <v>55</v>
      </c>
      <c r="I11" s="73">
        <f>'Main -Pre Selection'!AG3</f>
        <v>20</v>
      </c>
      <c r="J11" s="20">
        <f>G11+H11+I11</f>
        <v>92</v>
      </c>
      <c r="K11" s="115"/>
      <c r="L11" s="83">
        <f>AVERAGE(K11,J11,F11)</f>
        <v>86.5</v>
      </c>
      <c r="M11" s="278" t="s">
        <v>29</v>
      </c>
      <c r="N11" s="235"/>
      <c r="O11" s="225"/>
      <c r="P11" s="16" t="str">
        <f>'Main -Mid Term'!BB3</f>
        <v>B</v>
      </c>
      <c r="Q11" s="16" t="str">
        <f>'Main -Pre Selection'!BM3</f>
        <v>B</v>
      </c>
      <c r="R11" s="148"/>
      <c r="V11" s="237" t="s">
        <v>280</v>
      </c>
      <c r="W11" s="189"/>
      <c r="X11" s="190"/>
      <c r="Y11" s="44">
        <f>F13</f>
        <v>83</v>
      </c>
      <c r="Z11" s="48">
        <f>J13</f>
        <v>81</v>
      </c>
      <c r="AA11" s="48">
        <f>K13</f>
        <v>0</v>
      </c>
      <c r="AC11" s="237" t="s">
        <v>280</v>
      </c>
      <c r="AD11" s="189"/>
      <c r="AE11" s="190"/>
      <c r="AF11" s="44">
        <f>L13</f>
        <v>82</v>
      </c>
      <c r="AG11" s="48"/>
      <c r="AH11" s="48"/>
    </row>
    <row r="12" spans="1:34" ht="30" customHeight="1" thickBot="1" x14ac:dyDescent="0.4">
      <c r="A12" s="219" t="s">
        <v>20</v>
      </c>
      <c r="B12" s="203"/>
      <c r="C12" s="220"/>
      <c r="D12" s="113"/>
      <c r="E12" s="114"/>
      <c r="F12" s="61">
        <f>AVERAGE(F10,F11)</f>
        <v>71.5</v>
      </c>
      <c r="G12" s="113"/>
      <c r="H12" s="126"/>
      <c r="I12" s="114"/>
      <c r="J12" s="61">
        <f>AVERAGE(J10,J11)</f>
        <v>87</v>
      </c>
      <c r="K12" s="116"/>
      <c r="L12" s="84">
        <f>AVERAGE(F12,J12,K12)</f>
        <v>79.25</v>
      </c>
      <c r="M12" s="268" t="s">
        <v>30</v>
      </c>
      <c r="N12" s="189"/>
      <c r="O12" s="190"/>
      <c r="P12" s="17" t="str">
        <f>'Main -Mid Term'!BC3</f>
        <v>C</v>
      </c>
      <c r="Q12" s="17" t="str">
        <f>'Main -Pre Selection'!BN3</f>
        <v>B</v>
      </c>
      <c r="R12" s="149"/>
      <c r="V12" s="237" t="s">
        <v>260</v>
      </c>
      <c r="W12" s="189"/>
      <c r="X12" s="190"/>
      <c r="Y12" s="32">
        <f>F16</f>
        <v>66</v>
      </c>
      <c r="Z12" s="32">
        <f>J16</f>
        <v>82</v>
      </c>
      <c r="AA12" s="32">
        <f>K16</f>
        <v>0</v>
      </c>
      <c r="AC12" s="237" t="s">
        <v>260</v>
      </c>
      <c r="AD12" s="189"/>
      <c r="AE12" s="190"/>
      <c r="AF12" s="32">
        <f>L16</f>
        <v>74</v>
      </c>
      <c r="AG12" s="32">
        <f>'Class Analysis'!I7</f>
        <v>62.135964912280706</v>
      </c>
      <c r="AH12" s="32">
        <f>'Class Analysis'!J7</f>
        <v>94.5</v>
      </c>
    </row>
    <row r="13" spans="1:34" ht="30" customHeight="1" thickBot="1" x14ac:dyDescent="0.4">
      <c r="A13" s="276" t="s">
        <v>280</v>
      </c>
      <c r="B13" s="250"/>
      <c r="C13" s="200"/>
      <c r="D13" s="82">
        <f>'Main -Mid Term'!J3</f>
        <v>15</v>
      </c>
      <c r="E13" s="79">
        <f>'Main -Mid Term'!X3</f>
        <v>68</v>
      </c>
      <c r="F13" s="80">
        <f>E13+D13</f>
        <v>83</v>
      </c>
      <c r="G13" s="95">
        <f>'Main -Pre Selection'!G3</f>
        <v>15</v>
      </c>
      <c r="H13" s="96">
        <f>'Main -Pre Selection'!U3</f>
        <v>47</v>
      </c>
      <c r="I13" s="96">
        <f>'Main -Pre Selection'!AI3</f>
        <v>19</v>
      </c>
      <c r="J13" s="53">
        <f>G13+H13+I13</f>
        <v>81</v>
      </c>
      <c r="K13" s="117"/>
      <c r="L13" s="85">
        <f t="shared" ref="L13:L19" si="0">AVERAGE(K13,J13,F13)</f>
        <v>82</v>
      </c>
      <c r="M13" s="268" t="s">
        <v>31</v>
      </c>
      <c r="N13" s="189"/>
      <c r="O13" s="190"/>
      <c r="P13" s="17" t="str">
        <f>'Main -Mid Term'!BD3</f>
        <v>A</v>
      </c>
      <c r="Q13" s="17" t="str">
        <f>'Main -Pre Selection'!BO3</f>
        <v>A</v>
      </c>
      <c r="R13" s="149"/>
      <c r="V13" s="237" t="s">
        <v>239</v>
      </c>
      <c r="W13" s="189"/>
      <c r="X13" s="190"/>
      <c r="Y13" s="32">
        <f>F17</f>
        <v>61</v>
      </c>
      <c r="Z13" s="32">
        <f>J17</f>
        <v>69</v>
      </c>
      <c r="AA13" s="32">
        <f>K17</f>
        <v>0</v>
      </c>
      <c r="AC13" s="237" t="s">
        <v>239</v>
      </c>
      <c r="AD13" s="189"/>
      <c r="AE13" s="190"/>
      <c r="AF13" s="32">
        <f>L17</f>
        <v>65</v>
      </c>
      <c r="AG13" s="32">
        <f>'Class Analysis'!I8</f>
        <v>59.535087719298247</v>
      </c>
      <c r="AH13" s="32">
        <f>'Class Analysis'!J8</f>
        <v>99</v>
      </c>
    </row>
    <row r="14" spans="1:34" ht="30" customHeight="1" thickBot="1" x14ac:dyDescent="0.4">
      <c r="A14" s="274" t="s">
        <v>240</v>
      </c>
      <c r="B14" s="189"/>
      <c r="C14" s="190"/>
      <c r="D14" s="74">
        <f>'Main -Mid Term'!K3</f>
        <v>15</v>
      </c>
      <c r="E14" s="72">
        <f>'Main -Mid Term'!Y3</f>
        <v>50</v>
      </c>
      <c r="F14" s="33">
        <f>E14+D14</f>
        <v>65</v>
      </c>
      <c r="G14" s="23">
        <f>'Main -Pre Selection'!H3</f>
        <v>20</v>
      </c>
      <c r="H14" s="31">
        <f>'Main -Pre Selection'!V3</f>
        <v>49</v>
      </c>
      <c r="I14" s="31">
        <f>'Main -Pre Selection'!AJ3</f>
        <v>18</v>
      </c>
      <c r="J14" s="53">
        <f>G14+H14+I14</f>
        <v>87</v>
      </c>
      <c r="K14" s="112"/>
      <c r="L14" s="86">
        <f t="shared" si="0"/>
        <v>76</v>
      </c>
      <c r="M14" s="268" t="s">
        <v>32</v>
      </c>
      <c r="N14" s="189"/>
      <c r="O14" s="190"/>
      <c r="P14" s="17" t="str">
        <f>'Main -Mid Term'!BE3</f>
        <v>A</v>
      </c>
      <c r="Q14" s="17" t="str">
        <f>'Main -Pre Selection'!BP3</f>
        <v>A</v>
      </c>
      <c r="R14" s="149"/>
      <c r="V14" s="237" t="s">
        <v>261</v>
      </c>
      <c r="W14" s="189"/>
      <c r="X14" s="190"/>
      <c r="Y14" s="32">
        <f>F18</f>
        <v>83</v>
      </c>
      <c r="Z14" s="32">
        <f>J18</f>
        <v>75</v>
      </c>
      <c r="AA14" s="32">
        <f>K18</f>
        <v>0</v>
      </c>
      <c r="AC14" s="237" t="s">
        <v>261</v>
      </c>
      <c r="AD14" s="189"/>
      <c r="AE14" s="190"/>
      <c r="AF14" s="32">
        <f>L18</f>
        <v>79</v>
      </c>
      <c r="AG14" s="32"/>
      <c r="AH14" s="32"/>
    </row>
    <row r="15" spans="1:34" ht="30" customHeight="1" thickBot="1" x14ac:dyDescent="0.4">
      <c r="A15" s="275" t="s">
        <v>241</v>
      </c>
      <c r="B15" s="218"/>
      <c r="C15" s="248"/>
      <c r="D15" s="75">
        <f>'Main -Mid Term'!L3</f>
        <v>10</v>
      </c>
      <c r="E15" s="73">
        <f>'Main -Mid Term'!Z3</f>
        <v>57</v>
      </c>
      <c r="F15" s="145">
        <f>E15+D15</f>
        <v>67</v>
      </c>
      <c r="G15" s="52">
        <f>'Main -Pre Selection'!I3</f>
        <v>16</v>
      </c>
      <c r="H15" s="51">
        <f>'Main -Pre Selection'!W3</f>
        <v>50</v>
      </c>
      <c r="I15" s="51">
        <f>'Main -Pre Selection'!AK3</f>
        <v>11</v>
      </c>
      <c r="J15" s="53">
        <f>G15+H15+I15</f>
        <v>77</v>
      </c>
      <c r="K15" s="115"/>
      <c r="L15" s="83">
        <f t="shared" si="0"/>
        <v>72</v>
      </c>
      <c r="M15" s="268" t="s">
        <v>33</v>
      </c>
      <c r="N15" s="189"/>
      <c r="O15" s="190"/>
      <c r="P15" s="17" t="str">
        <f>'Main -Mid Term'!BF3</f>
        <v>B</v>
      </c>
      <c r="Q15" s="17" t="str">
        <f>'Main -Pre Selection'!BQ3</f>
        <v>B</v>
      </c>
      <c r="R15" s="149"/>
      <c r="V15" s="237" t="s">
        <v>283</v>
      </c>
      <c r="W15" s="189"/>
      <c r="X15" s="190"/>
      <c r="Y15" s="32">
        <f>F19</f>
        <v>80</v>
      </c>
      <c r="Z15" s="32">
        <f>J19</f>
        <v>33</v>
      </c>
      <c r="AA15" s="32">
        <f>K19</f>
        <v>0</v>
      </c>
      <c r="AC15" s="237" t="s">
        <v>283</v>
      </c>
      <c r="AD15" s="189"/>
      <c r="AE15" s="190"/>
      <c r="AF15" s="32">
        <f>L19</f>
        <v>56.5</v>
      </c>
      <c r="AG15" s="32"/>
      <c r="AH15" s="32"/>
    </row>
    <row r="16" spans="1:34" ht="30" customHeight="1" thickBot="1" x14ac:dyDescent="0.4">
      <c r="A16" s="219" t="s">
        <v>23</v>
      </c>
      <c r="B16" s="203"/>
      <c r="C16" s="220"/>
      <c r="D16" s="113"/>
      <c r="E16" s="114"/>
      <c r="F16" s="61">
        <f>AVERAGE(F15,F14)</f>
        <v>66</v>
      </c>
      <c r="G16" s="113"/>
      <c r="H16" s="126"/>
      <c r="I16" s="114"/>
      <c r="J16" s="61">
        <f>AVERAGE(J14:J15)</f>
        <v>82</v>
      </c>
      <c r="K16" s="111"/>
      <c r="L16" s="84">
        <f t="shared" si="0"/>
        <v>74</v>
      </c>
      <c r="M16" s="268" t="s">
        <v>34</v>
      </c>
      <c r="N16" s="189"/>
      <c r="O16" s="190"/>
      <c r="P16" s="17" t="str">
        <f>'Main -Mid Term'!BG3</f>
        <v>A</v>
      </c>
      <c r="Q16" s="17" t="str">
        <f>'Main -Pre Selection'!BR3</f>
        <v>A</v>
      </c>
      <c r="R16" s="149"/>
      <c r="V16" s="213"/>
      <c r="W16" s="192"/>
      <c r="X16" s="192"/>
    </row>
    <row r="17" spans="1:27" ht="30" customHeight="1" thickBot="1" x14ac:dyDescent="0.4">
      <c r="A17" s="224" t="s">
        <v>239</v>
      </c>
      <c r="B17" s="225"/>
      <c r="C17" s="127"/>
      <c r="D17" s="23">
        <f>'Main -Mid Term'!M3</f>
        <v>19</v>
      </c>
      <c r="E17" s="31">
        <f>'Main -Mid Term'!AA3</f>
        <v>42</v>
      </c>
      <c r="F17" s="53">
        <f>E17+D17</f>
        <v>61</v>
      </c>
      <c r="G17" s="95">
        <f>'Main -Pre Selection'!J3</f>
        <v>14</v>
      </c>
      <c r="H17" s="96">
        <f>'Main -Pre Selection'!X3</f>
        <v>39</v>
      </c>
      <c r="I17" s="96">
        <f>'Main -Pre Selection'!AL3</f>
        <v>16</v>
      </c>
      <c r="J17" s="53">
        <f>G17+H17+I17</f>
        <v>69</v>
      </c>
      <c r="K17" s="109"/>
      <c r="L17" s="87">
        <f t="shared" si="0"/>
        <v>65</v>
      </c>
      <c r="M17" s="268" t="s">
        <v>35</v>
      </c>
      <c r="N17" s="189"/>
      <c r="O17" s="190"/>
      <c r="P17" s="17" t="str">
        <f>'Main -Mid Term'!BH3</f>
        <v>C</v>
      </c>
      <c r="Q17" s="17" t="str">
        <f>'Main -Pre Selection'!BS3</f>
        <v>C</v>
      </c>
      <c r="R17" s="149"/>
      <c r="V17" s="182"/>
      <c r="W17" s="182"/>
      <c r="X17" s="182"/>
      <c r="Y17" s="43"/>
      <c r="Z17" s="43"/>
      <c r="AA17" s="43"/>
    </row>
    <row r="18" spans="1:27" ht="30" customHeight="1" x14ac:dyDescent="0.35">
      <c r="A18" s="231" t="s">
        <v>261</v>
      </c>
      <c r="B18" s="190"/>
      <c r="C18" s="93"/>
      <c r="D18" s="74">
        <f>'Main -Mid Term'!Q3</f>
        <v>14</v>
      </c>
      <c r="E18" s="72">
        <f>'Main -Mid Term'!AE3</f>
        <v>69</v>
      </c>
      <c r="F18" s="33">
        <f>E18+D18</f>
        <v>83</v>
      </c>
      <c r="G18" s="74">
        <f>'Main -Pre Selection'!N3</f>
        <v>18</v>
      </c>
      <c r="H18" s="100">
        <f>'Main -Pre Selection'!AB3</f>
        <v>38</v>
      </c>
      <c r="I18" s="72">
        <f>'Main -Pre Selection'!AP3</f>
        <v>19</v>
      </c>
      <c r="J18" s="53">
        <f>G18+H18+I18</f>
        <v>75</v>
      </c>
      <c r="K18" s="112"/>
      <c r="L18" s="88">
        <f t="shared" si="0"/>
        <v>79</v>
      </c>
      <c r="M18" s="268" t="s">
        <v>36</v>
      </c>
      <c r="N18" s="218"/>
      <c r="O18" s="248"/>
      <c r="P18" s="270" t="str">
        <f>'Main -Mid Term'!BI3</f>
        <v>68/102</v>
      </c>
      <c r="Q18" s="270" t="str">
        <f>'Main -Pre Selection'!BT3</f>
        <v>35/44</v>
      </c>
      <c r="R18" s="272"/>
      <c r="V18" s="182"/>
      <c r="W18" s="182"/>
      <c r="X18" s="182"/>
      <c r="Y18" s="43"/>
      <c r="Z18" s="43"/>
      <c r="AA18" s="43"/>
    </row>
    <row r="19" spans="1:27" ht="30" customHeight="1" thickBot="1" x14ac:dyDescent="0.4">
      <c r="A19" s="232" t="s">
        <v>282</v>
      </c>
      <c r="B19" s="222"/>
      <c r="C19" s="233"/>
      <c r="D19" s="52">
        <f>'Main -Mid Term'!R3</f>
        <v>18</v>
      </c>
      <c r="E19" s="51">
        <f>'Main -Mid Term'!AF3</f>
        <v>62</v>
      </c>
      <c r="F19" s="34">
        <f>E19+D19</f>
        <v>80</v>
      </c>
      <c r="G19" s="52">
        <f>'Main -Pre Selection'!O3</f>
        <v>20</v>
      </c>
      <c r="H19" s="99">
        <f>'Main -Pre Selection'!AC3</f>
        <v>45</v>
      </c>
      <c r="I19" s="51">
        <f>'Main -Pre Selection'!AQ3</f>
        <v>13</v>
      </c>
      <c r="J19" s="34">
        <f>I19+G19</f>
        <v>33</v>
      </c>
      <c r="K19" s="110"/>
      <c r="L19" s="89">
        <f t="shared" si="0"/>
        <v>56.5</v>
      </c>
      <c r="M19" s="269"/>
      <c r="N19" s="250"/>
      <c r="O19" s="200"/>
      <c r="P19" s="271"/>
      <c r="Q19" s="271"/>
      <c r="R19" s="273"/>
      <c r="V19" s="213"/>
      <c r="W19" s="192"/>
      <c r="X19" s="192"/>
      <c r="Y19" s="76"/>
      <c r="Z19" s="77"/>
      <c r="AA19" s="77"/>
    </row>
    <row r="20" spans="1:27" ht="20.149999999999999" customHeight="1" thickBot="1" x14ac:dyDescent="0.4">
      <c r="A20" s="262" t="s">
        <v>246</v>
      </c>
      <c r="B20" s="250"/>
      <c r="C20" s="250"/>
      <c r="D20" s="263">
        <f>F12+F13+F16+F17+F18+F19</f>
        <v>444.5</v>
      </c>
      <c r="E20" s="250"/>
      <c r="F20" s="264"/>
      <c r="G20" s="263">
        <f>J12+J13+J16+J17+J18+J19</f>
        <v>427</v>
      </c>
      <c r="H20" s="250"/>
      <c r="I20" s="250"/>
      <c r="J20" s="264"/>
      <c r="K20" s="118"/>
      <c r="L20" s="266"/>
      <c r="M20" s="206"/>
      <c r="N20" s="206"/>
      <c r="O20" s="267"/>
      <c r="P20" s="206"/>
      <c r="Q20" s="206"/>
      <c r="R20" s="227"/>
      <c r="U20" s="136"/>
      <c r="V20" s="136"/>
      <c r="W20" s="136"/>
    </row>
    <row r="21" spans="1:27" ht="20.149999999999999" customHeight="1" thickBot="1" x14ac:dyDescent="0.4">
      <c r="A21" s="265" t="s">
        <v>247</v>
      </c>
      <c r="B21" s="203"/>
      <c r="C21" s="203"/>
      <c r="D21" s="214">
        <f>D20/600*100</f>
        <v>74.083333333333329</v>
      </c>
      <c r="E21" s="203"/>
      <c r="F21" s="204"/>
      <c r="G21" s="214">
        <f>G20/600*100</f>
        <v>71.166666666666671</v>
      </c>
      <c r="H21" s="203"/>
      <c r="I21" s="203"/>
      <c r="J21" s="204"/>
      <c r="K21" s="119"/>
      <c r="L21" s="228"/>
      <c r="M21" s="192"/>
      <c r="N21" s="192"/>
      <c r="O21" s="192"/>
      <c r="P21" s="192"/>
      <c r="Q21" s="192"/>
      <c r="R21" s="229"/>
      <c r="U21" s="136"/>
      <c r="V21" s="136"/>
      <c r="W21" s="136"/>
    </row>
    <row r="22" spans="1:27" ht="20.149999999999999" customHeight="1" thickBot="1" x14ac:dyDescent="0.4">
      <c r="A22" s="202" t="s">
        <v>248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4"/>
      <c r="L22" s="228"/>
      <c r="M22" s="192"/>
      <c r="N22" s="192"/>
      <c r="O22" s="192"/>
      <c r="P22" s="192"/>
      <c r="Q22" s="192"/>
      <c r="R22" s="229"/>
      <c r="U22" s="19"/>
      <c r="V22" s="19"/>
      <c r="W22" s="19"/>
    </row>
    <row r="23" spans="1:27" ht="20.149999999999999" customHeight="1" x14ac:dyDescent="0.35">
      <c r="A23" s="142" t="s">
        <v>249</v>
      </c>
      <c r="B23" s="205" t="str">
        <f>'Main -Mid Term'!BJ3</f>
        <v>Saswata is polite and obedient. Capable of doing better.</v>
      </c>
      <c r="C23" s="206"/>
      <c r="D23" s="206"/>
      <c r="E23" s="206"/>
      <c r="F23" s="206"/>
      <c r="G23" s="206"/>
      <c r="H23" s="206"/>
      <c r="I23" s="206"/>
      <c r="J23" s="206"/>
      <c r="K23" s="207"/>
      <c r="L23" s="228"/>
      <c r="M23" s="192"/>
      <c r="N23" s="192"/>
      <c r="O23" s="192"/>
      <c r="P23" s="192"/>
      <c r="Q23" s="192"/>
      <c r="R23" s="229"/>
      <c r="Z23" s="43"/>
      <c r="AA23" s="43"/>
    </row>
    <row r="24" spans="1:27" ht="20.149999999999999" customHeight="1" thickBot="1" x14ac:dyDescent="0.4">
      <c r="A24" s="143"/>
      <c r="B24" s="208"/>
      <c r="C24" s="209"/>
      <c r="D24" s="209"/>
      <c r="E24" s="209"/>
      <c r="F24" s="209"/>
      <c r="G24" s="209"/>
      <c r="H24" s="209"/>
      <c r="I24" s="209"/>
      <c r="J24" s="209"/>
      <c r="K24" s="210"/>
      <c r="L24" s="228"/>
      <c r="M24" s="192"/>
      <c r="N24" s="192"/>
      <c r="O24" s="192"/>
      <c r="P24" s="192"/>
      <c r="Q24" s="192"/>
      <c r="R24" s="229"/>
    </row>
    <row r="25" spans="1:27" ht="20.149999999999999" customHeight="1" x14ac:dyDescent="0.35">
      <c r="A25" s="142" t="s">
        <v>250</v>
      </c>
      <c r="B25" s="205" t="str">
        <f>'Main -Pre Selection'!BU3</f>
        <v>Saswata is well behaved.Can perform better with little more effort.</v>
      </c>
      <c r="C25" s="206"/>
      <c r="D25" s="206"/>
      <c r="E25" s="206"/>
      <c r="F25" s="206"/>
      <c r="G25" s="206"/>
      <c r="H25" s="206"/>
      <c r="I25" s="206"/>
      <c r="J25" s="206"/>
      <c r="K25" s="207"/>
      <c r="L25" s="228"/>
      <c r="M25" s="192"/>
      <c r="N25" s="192"/>
      <c r="O25" s="192"/>
      <c r="P25" s="192"/>
      <c r="Q25" s="192"/>
      <c r="R25" s="229"/>
    </row>
    <row r="26" spans="1:27" ht="20.149999999999999" customHeight="1" thickBot="1" x14ac:dyDescent="0.4">
      <c r="A26" s="143"/>
      <c r="B26" s="208"/>
      <c r="C26" s="209"/>
      <c r="D26" s="209"/>
      <c r="E26" s="209"/>
      <c r="F26" s="209"/>
      <c r="G26" s="209"/>
      <c r="H26" s="209"/>
      <c r="I26" s="209"/>
      <c r="J26" s="209"/>
      <c r="K26" s="210"/>
      <c r="L26" s="228"/>
      <c r="M26" s="192"/>
      <c r="N26" s="192"/>
      <c r="O26" s="192"/>
      <c r="P26" s="192"/>
      <c r="Q26" s="192"/>
      <c r="R26" s="229"/>
    </row>
    <row r="27" spans="1:27" ht="20.149999999999999" customHeight="1" x14ac:dyDescent="0.35">
      <c r="A27" s="160" t="s">
        <v>251</v>
      </c>
      <c r="B27" s="211"/>
      <c r="C27" s="206"/>
      <c r="D27" s="206"/>
      <c r="E27" s="206"/>
      <c r="F27" s="206"/>
      <c r="G27" s="206"/>
      <c r="H27" s="206"/>
      <c r="I27" s="206"/>
      <c r="J27" s="206"/>
      <c r="K27" s="207"/>
      <c r="L27" s="228"/>
      <c r="M27" s="192"/>
      <c r="N27" s="192"/>
      <c r="O27" s="192"/>
      <c r="P27" s="192"/>
      <c r="Q27" s="192"/>
      <c r="R27" s="229"/>
    </row>
    <row r="28" spans="1:27" ht="20.149999999999999" customHeight="1" thickBot="1" x14ac:dyDescent="0.4">
      <c r="A28" s="143"/>
      <c r="B28" s="208"/>
      <c r="C28" s="209"/>
      <c r="D28" s="209"/>
      <c r="E28" s="209"/>
      <c r="F28" s="209"/>
      <c r="G28" s="209"/>
      <c r="H28" s="209"/>
      <c r="I28" s="209"/>
      <c r="J28" s="209"/>
      <c r="K28" s="210"/>
      <c r="L28" s="208"/>
      <c r="M28" s="209"/>
      <c r="N28" s="209"/>
      <c r="O28" s="209"/>
      <c r="P28" s="209"/>
      <c r="Q28" s="209"/>
      <c r="R28" s="230"/>
    </row>
    <row r="29" spans="1:27" ht="15" customHeight="1" x14ac:dyDescent="0.35">
      <c r="A29" s="160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5"/>
      <c r="N29" s="35"/>
      <c r="O29" s="35"/>
      <c r="P29" s="35"/>
      <c r="Q29" s="35"/>
      <c r="R29" s="161"/>
    </row>
    <row r="30" spans="1:27" ht="15" customHeight="1" x14ac:dyDescent="0.35">
      <c r="A30" s="160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35"/>
      <c r="N30" s="35"/>
      <c r="O30" s="35"/>
      <c r="P30" s="35"/>
      <c r="Q30" s="35"/>
      <c r="R30" s="161"/>
    </row>
    <row r="31" spans="1:27" ht="15" customHeight="1" x14ac:dyDescent="0.35">
      <c r="A31" s="160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5"/>
      <c r="N31" s="35"/>
      <c r="O31" s="35"/>
      <c r="P31" s="35"/>
      <c r="Q31" s="35"/>
      <c r="R31" s="161"/>
    </row>
    <row r="32" spans="1:27" ht="15" customHeight="1" x14ac:dyDescent="0.35">
      <c r="A32" s="160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35"/>
      <c r="N32" s="35"/>
      <c r="O32" s="35"/>
      <c r="P32" s="35"/>
      <c r="Q32" s="35"/>
      <c r="R32" s="161"/>
    </row>
    <row r="33" spans="1:18" ht="15" customHeight="1" x14ac:dyDescent="0.35">
      <c r="A33" s="146"/>
      <c r="B33" s="15" t="s">
        <v>252</v>
      </c>
      <c r="C33" s="94"/>
      <c r="D33" s="94"/>
      <c r="E33" s="94"/>
      <c r="F33" s="94"/>
      <c r="G33" s="15" t="s">
        <v>262</v>
      </c>
      <c r="H33" s="15"/>
      <c r="I33" s="94"/>
      <c r="J33" s="94"/>
      <c r="K33" s="94"/>
      <c r="L33" s="94"/>
      <c r="M33" s="15"/>
      <c r="N33" s="15" t="s">
        <v>263</v>
      </c>
      <c r="O33" s="94"/>
      <c r="P33" s="94"/>
      <c r="Q33" s="94"/>
      <c r="R33" s="152"/>
    </row>
    <row r="34" spans="1:18" ht="15" customHeight="1" thickBot="1" x14ac:dyDescent="0.4">
      <c r="A34" s="153"/>
      <c r="B34" s="154" t="s">
        <v>264</v>
      </c>
      <c r="C34" s="154"/>
      <c r="D34" s="154"/>
      <c r="E34" s="155"/>
      <c r="F34" s="154"/>
      <c r="G34" s="155"/>
      <c r="H34" s="155"/>
      <c r="I34" s="154"/>
      <c r="J34" s="154" t="s">
        <v>265</v>
      </c>
      <c r="K34" s="154"/>
      <c r="L34" s="154"/>
      <c r="M34" s="155"/>
      <c r="N34" s="154" t="s">
        <v>266</v>
      </c>
      <c r="O34" s="154"/>
      <c r="P34" s="154" t="s">
        <v>267</v>
      </c>
      <c r="Q34" s="154"/>
      <c r="R34" s="156"/>
    </row>
    <row r="35" spans="1:18" ht="15" customHeight="1" thickTop="1" x14ac:dyDescent="0.35"/>
  </sheetData>
  <mergeCells count="66">
    <mergeCell ref="D8:F8"/>
    <mergeCell ref="A1:R1"/>
    <mergeCell ref="A2:R2"/>
    <mergeCell ref="A3:R3"/>
    <mergeCell ref="A4:R4"/>
    <mergeCell ref="A5:R5"/>
    <mergeCell ref="Y8:AA8"/>
    <mergeCell ref="A10:C10"/>
    <mergeCell ref="V10:X10"/>
    <mergeCell ref="A11:C11"/>
    <mergeCell ref="M11:O11"/>
    <mergeCell ref="V11:X11"/>
    <mergeCell ref="G8:J8"/>
    <mergeCell ref="L8:L9"/>
    <mergeCell ref="P8:P10"/>
    <mergeCell ref="Q8:Q10"/>
    <mergeCell ref="R8:R10"/>
    <mergeCell ref="V8:X9"/>
    <mergeCell ref="A7:C9"/>
    <mergeCell ref="D7:K7"/>
    <mergeCell ref="M7:O10"/>
    <mergeCell ref="P7:R7"/>
    <mergeCell ref="A12:C12"/>
    <mergeCell ref="M12:O12"/>
    <mergeCell ref="V12:X12"/>
    <mergeCell ref="A13:C13"/>
    <mergeCell ref="M13:O13"/>
    <mergeCell ref="V13:X13"/>
    <mergeCell ref="A14:C14"/>
    <mergeCell ref="M14:O14"/>
    <mergeCell ref="V14:X14"/>
    <mergeCell ref="A15:C15"/>
    <mergeCell ref="M15:O15"/>
    <mergeCell ref="V15:X15"/>
    <mergeCell ref="A18:B18"/>
    <mergeCell ref="M18:O19"/>
    <mergeCell ref="P18:P19"/>
    <mergeCell ref="Q18:Q19"/>
    <mergeCell ref="R18:R19"/>
    <mergeCell ref="A16:C16"/>
    <mergeCell ref="M16:O16"/>
    <mergeCell ref="V16:X16"/>
    <mergeCell ref="A17:B17"/>
    <mergeCell ref="M17:O17"/>
    <mergeCell ref="V19:X19"/>
    <mergeCell ref="A20:C20"/>
    <mergeCell ref="D20:F20"/>
    <mergeCell ref="G20:J20"/>
    <mergeCell ref="A21:C21"/>
    <mergeCell ref="D21:F21"/>
    <mergeCell ref="G21:J21"/>
    <mergeCell ref="L20:N28"/>
    <mergeCell ref="O20:R28"/>
    <mergeCell ref="A22:K22"/>
    <mergeCell ref="B23:K24"/>
    <mergeCell ref="B25:K26"/>
    <mergeCell ref="B27:K28"/>
    <mergeCell ref="A19:C19"/>
    <mergeCell ref="AC13:AE13"/>
    <mergeCell ref="AC14:AE14"/>
    <mergeCell ref="AC15:AE15"/>
    <mergeCell ref="AC8:AE9"/>
    <mergeCell ref="AF8:AH8"/>
    <mergeCell ref="AC10:AE10"/>
    <mergeCell ref="AC11:AE11"/>
    <mergeCell ref="AC12:AE12"/>
  </mergeCells>
  <pageMargins left="0.39370078740157483" right="0" top="0.59055118110236227" bottom="0" header="0.15748031496062989" footer="0"/>
  <pageSetup paperSize="9" scale="68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 -Mid Term</vt:lpstr>
      <vt:lpstr>Main -Selection</vt:lpstr>
      <vt:lpstr>Main -Pre Selection</vt:lpstr>
      <vt:lpstr>Class Analysis</vt:lpstr>
      <vt:lpstr>Science Template</vt:lpstr>
      <vt:lpstr>Commerce Template</vt:lpstr>
      <vt:lpstr>'Commerce Template'!Print_Area</vt:lpstr>
      <vt:lpstr>'Science Template'!Print_Area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2006-09-16T00:00:00Z</dcterms:created>
  <dcterms:modified xsi:type="dcterms:W3CDTF">2020-01-16T07:44:33Z</dcterms:modified>
</cp:coreProperties>
</file>