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uvojit_personal\PHD1\BAYSIAN\final good power variation data in micron\"/>
    </mc:Choice>
  </mc:AlternateContent>
  <bookViews>
    <workbookView xWindow="0" yWindow="0" windowWidth="1149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8" i="1"/>
  <c r="Q6" i="1"/>
  <c r="P9" i="1"/>
  <c r="P8" i="1"/>
  <c r="P7" i="1"/>
  <c r="P6" i="1"/>
  <c r="O9" i="1"/>
  <c r="O8" i="1"/>
  <c r="O7" i="1"/>
  <c r="O6" i="1"/>
  <c r="O5" i="1"/>
  <c r="O4" i="1"/>
</calcChain>
</file>

<file path=xl/sharedStrings.xml><?xml version="1.0" encoding="utf-8"?>
<sst xmlns="http://schemas.openxmlformats.org/spreadsheetml/2006/main" count="23" uniqueCount="11">
  <si>
    <t>Power(mW)</t>
  </si>
  <si>
    <t>Stiffness(uN/m)_EQ</t>
  </si>
  <si>
    <t>Stiffness(uN/m)_Bayesian</t>
  </si>
  <si>
    <t>MCMC</t>
  </si>
  <si>
    <t>Optimizer</t>
  </si>
  <si>
    <t>Analysis</t>
  </si>
  <si>
    <t>Stationarity</t>
  </si>
  <si>
    <t>Set A</t>
  </si>
  <si>
    <t>Set B</t>
  </si>
  <si>
    <t>Set C</t>
  </si>
  <si>
    <t>Stiffness(uN/m)_PSD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</si>
</sst>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4" applyNumberFormat="0" applyFill="0" applyAlignment="0" applyProtection="0"/>
  </cellStyleXfs>
  <cellXfs count="7">
    <xf numFmtId="0" fontId="0" fillId="0" borderId="0" xfId="0"/>
    <xf numFmtId="0" fontId="3" fillId="3" borderId="3" xfId="3"/>
    <xf numFmtId="0" fontId="1" fillId="0" borderId="1" xfId="1"/>
    <xf numFmtId="0" fontId="2" fillId="2" borderId="2" xfId="2"/>
    <xf numFmtId="0" fontId="3" fillId="3" borderId="3" xfId="3" applyAlignment="1">
      <alignment horizontal="center"/>
    </xf>
    <xf numFmtId="0" fontId="4" fillId="0" borderId="4" xfId="4"/>
    <xf numFmtId="0" fontId="4" fillId="0" borderId="4" xfId="4" applyAlignment="1">
      <alignment horizontal="center"/>
    </xf>
  </cellXfs>
  <cellStyles count="5">
    <cellStyle name="Heading 1" xfId="1" builtinId="16"/>
    <cellStyle name="Input" xfId="2" builtinId="20"/>
    <cellStyle name="Linked Cell" xfId="4" builtinId="24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N10" sqref="N10:N11"/>
    </sheetView>
  </sheetViews>
  <sheetFormatPr defaultRowHeight="15" x14ac:dyDescent="0.25"/>
  <cols>
    <col min="1" max="1" width="19" customWidth="1"/>
    <col min="2" max="2" width="19.85546875" customWidth="1"/>
    <col min="3" max="3" width="9.42578125" customWidth="1"/>
    <col min="4" max="4" width="11.5703125" customWidth="1"/>
    <col min="6" max="6" width="11.85546875" customWidth="1"/>
    <col min="15" max="17" width="12" bestFit="1" customWidth="1"/>
  </cols>
  <sheetData>
    <row r="1" spans="1:17" ht="20.25" thickBot="1" x14ac:dyDescent="0.35">
      <c r="A1" s="2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" t="s">
        <v>10</v>
      </c>
      <c r="P1" s="6"/>
      <c r="Q1" s="6"/>
    </row>
    <row r="2" spans="1:17" ht="21" thickTop="1" thickBot="1" x14ac:dyDescent="0.35">
      <c r="A2" s="2"/>
      <c r="B2" s="3"/>
      <c r="C2" s="4" t="s">
        <v>3</v>
      </c>
      <c r="D2" s="4"/>
      <c r="E2" s="4"/>
      <c r="F2" s="4" t="s">
        <v>4</v>
      </c>
      <c r="G2" s="4"/>
      <c r="H2" s="4"/>
      <c r="I2" s="4" t="s">
        <v>5</v>
      </c>
      <c r="J2" s="4"/>
      <c r="K2" s="4"/>
      <c r="L2" s="4" t="s">
        <v>6</v>
      </c>
      <c r="M2" s="4"/>
      <c r="N2" s="4"/>
      <c r="O2" s="5"/>
      <c r="P2" s="5"/>
      <c r="Q2" s="5"/>
    </row>
    <row r="3" spans="1:17" ht="21" thickTop="1" thickBot="1" x14ac:dyDescent="0.35">
      <c r="A3" s="2"/>
      <c r="B3" s="3"/>
      <c r="C3" s="1" t="s">
        <v>7</v>
      </c>
      <c r="D3" s="1" t="s">
        <v>8</v>
      </c>
      <c r="E3" s="1" t="s">
        <v>9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8</v>
      </c>
      <c r="K3" s="1" t="s">
        <v>9</v>
      </c>
      <c r="L3" s="1" t="s">
        <v>7</v>
      </c>
      <c r="M3" s="1" t="s">
        <v>8</v>
      </c>
      <c r="N3" s="1" t="s">
        <v>9</v>
      </c>
      <c r="O3" s="5" t="s">
        <v>7</v>
      </c>
      <c r="P3" s="5" t="s">
        <v>8</v>
      </c>
      <c r="Q3" s="5" t="s">
        <v>9</v>
      </c>
    </row>
    <row r="4" spans="1:17" ht="21" thickTop="1" thickBot="1" x14ac:dyDescent="0.35">
      <c r="A4" s="2">
        <v>16.7</v>
      </c>
      <c r="B4" s="3">
        <v>1.1140000000000001</v>
      </c>
      <c r="C4" s="1">
        <v>1.1000000000000001</v>
      </c>
      <c r="D4" s="1"/>
      <c r="E4" s="1"/>
      <c r="F4" s="1">
        <v>1.0900000000000001</v>
      </c>
      <c r="G4" s="1"/>
      <c r="H4" s="1"/>
      <c r="I4" s="1">
        <v>1.0900000000000001</v>
      </c>
      <c r="J4" s="1"/>
      <c r="K4" s="1"/>
      <c r="L4" s="1">
        <v>1.0900000000000001</v>
      </c>
      <c r="M4" s="1"/>
      <c r="N4" s="1"/>
      <c r="O4" s="5">
        <f>12*3.14*3.14*0.00089*1.5*SQRT(65)</f>
        <v>1.2734399966518926</v>
      </c>
      <c r="P4" s="5"/>
      <c r="Q4" s="5"/>
    </row>
    <row r="5" spans="1:17" ht="21" thickTop="1" thickBot="1" x14ac:dyDescent="0.35">
      <c r="A5" s="2">
        <v>22.7</v>
      </c>
      <c r="B5" s="3">
        <v>1.9970000000000001</v>
      </c>
      <c r="C5" s="1">
        <v>2.23</v>
      </c>
      <c r="D5" s="1"/>
      <c r="E5" s="1"/>
      <c r="F5" s="1">
        <v>2.23</v>
      </c>
      <c r="G5" s="1"/>
      <c r="H5" s="1"/>
      <c r="I5" s="1">
        <v>2.23</v>
      </c>
      <c r="J5" s="1"/>
      <c r="K5" s="1"/>
      <c r="L5" s="1">
        <v>2.23</v>
      </c>
      <c r="M5" s="1"/>
      <c r="N5" s="1"/>
      <c r="O5" s="5">
        <f>12*3.14*3.14*0.00089*1.5*SQRT(231)</f>
        <v>2.4006441994143359</v>
      </c>
      <c r="P5" s="5"/>
      <c r="Q5" s="5"/>
    </row>
    <row r="6" spans="1:17" ht="21" thickTop="1" thickBot="1" x14ac:dyDescent="0.35">
      <c r="A6" s="2">
        <v>33.799999999999997</v>
      </c>
      <c r="B6" s="3">
        <v>3.3119999999999998</v>
      </c>
      <c r="C6" s="1">
        <v>3.87</v>
      </c>
      <c r="D6" s="1">
        <v>4.3600000000000003</v>
      </c>
      <c r="E6" s="1">
        <v>7.62</v>
      </c>
      <c r="F6" s="1">
        <v>3.88</v>
      </c>
      <c r="G6" s="1">
        <v>4.3600000000000003</v>
      </c>
      <c r="H6" s="1">
        <v>7.61</v>
      </c>
      <c r="I6" s="1">
        <v>3.88</v>
      </c>
      <c r="J6" s="1">
        <v>4.3600000000000003</v>
      </c>
      <c r="K6" s="1">
        <v>7.61</v>
      </c>
      <c r="L6" s="1">
        <v>3.88</v>
      </c>
      <c r="M6" s="1">
        <v>4.3600000000000003</v>
      </c>
      <c r="N6" s="1">
        <v>7.61</v>
      </c>
      <c r="O6" s="5">
        <f>12*3.14*3.14*0.00089*1.5*SQRT(610)</f>
        <v>3.901096787185705</v>
      </c>
      <c r="P6" s="5">
        <f>12*3.14*3.14*0.00089*1.5*SQRT(668)</f>
        <v>4.0823481477220209</v>
      </c>
      <c r="Q6" s="5">
        <f>12*3.14*3.14*0.00089*1.5*SQRT(1055)</f>
        <v>5.130362325563933</v>
      </c>
    </row>
    <row r="7" spans="1:17" ht="21" thickTop="1" thickBot="1" x14ac:dyDescent="0.35">
      <c r="A7" s="2">
        <v>38.4</v>
      </c>
      <c r="B7" s="3">
        <v>4.0890000000000004</v>
      </c>
      <c r="C7" s="1">
        <v>4.16</v>
      </c>
      <c r="D7" s="1">
        <v>4.37</v>
      </c>
      <c r="E7" s="1"/>
      <c r="F7" s="1">
        <v>4.16</v>
      </c>
      <c r="G7" s="1">
        <v>4.37</v>
      </c>
      <c r="H7" s="1"/>
      <c r="I7" s="1">
        <v>4.16</v>
      </c>
      <c r="J7" s="1">
        <v>4.37</v>
      </c>
      <c r="K7" s="1"/>
      <c r="L7" s="1">
        <v>4.16</v>
      </c>
      <c r="M7" s="1">
        <v>4.37</v>
      </c>
      <c r="N7" s="1"/>
      <c r="O7" s="5">
        <f>12*3.14*3.14*0.00089*1.5*SQRT(680)</f>
        <v>4.1188527324402537</v>
      </c>
      <c r="P7" s="5">
        <f>12*3.14*3.14*0.00089*1.5*SQRT(772)</f>
        <v>4.3886450618984725</v>
      </c>
      <c r="Q7" s="5"/>
    </row>
    <row r="8" spans="1:17" ht="21" thickTop="1" thickBot="1" x14ac:dyDescent="0.35">
      <c r="A8" s="2">
        <v>40.200000000000003</v>
      </c>
      <c r="B8" s="3">
        <v>4.13</v>
      </c>
      <c r="C8" s="1">
        <v>4.4800000000000004</v>
      </c>
      <c r="D8" s="1">
        <v>3.6</v>
      </c>
      <c r="E8" s="1">
        <v>4.09</v>
      </c>
      <c r="F8" s="1">
        <v>4.4800000000000004</v>
      </c>
      <c r="G8" s="1">
        <v>3.6</v>
      </c>
      <c r="H8" s="1">
        <v>4.09</v>
      </c>
      <c r="I8" s="1">
        <v>4.4800000000000004</v>
      </c>
      <c r="J8" s="1">
        <v>3.6</v>
      </c>
      <c r="K8" s="1">
        <v>4.0999999999999996</v>
      </c>
      <c r="L8" s="1">
        <v>4.4800000000000004</v>
      </c>
      <c r="M8" s="1">
        <v>3.6</v>
      </c>
      <c r="N8" s="1">
        <v>4.09</v>
      </c>
      <c r="O8" s="5">
        <f>12*3.14*3.14*0.00089*1.5*SQRT(778)</f>
        <v>4.4056663736018882</v>
      </c>
      <c r="P8" s="5">
        <f>12*3.14*3.14*0.00089*1.5*SQRT(563)</f>
        <v>3.7477965348187663</v>
      </c>
      <c r="Q8" s="5">
        <f>12*3.14*3.14*0.00089*1.5*SQRT(701)</f>
        <v>4.1819690742630451</v>
      </c>
    </row>
    <row r="9" spans="1:17" ht="21" thickTop="1" thickBot="1" x14ac:dyDescent="0.35">
      <c r="A9" s="2">
        <v>43.4</v>
      </c>
      <c r="B9" s="3">
        <v>4.7839999999999998</v>
      </c>
      <c r="C9" s="1">
        <v>4.72</v>
      </c>
      <c r="D9" s="1">
        <v>4.93</v>
      </c>
      <c r="E9" s="1">
        <v>4.33</v>
      </c>
      <c r="F9" s="1">
        <v>4.72</v>
      </c>
      <c r="G9" s="1">
        <v>4.9400000000000004</v>
      </c>
      <c r="H9" s="1">
        <v>4.33</v>
      </c>
      <c r="I9" s="1">
        <v>4.72</v>
      </c>
      <c r="J9" s="1">
        <v>4.9400000000000004</v>
      </c>
      <c r="K9" s="1">
        <v>4.33</v>
      </c>
      <c r="L9" s="1">
        <v>4.72</v>
      </c>
      <c r="M9" s="1">
        <v>4.9400000000000004</v>
      </c>
      <c r="N9" s="1">
        <v>4.33</v>
      </c>
      <c r="O9" s="5">
        <f>12*3.14*3.14*0.00089*1.5*SQRT(874)</f>
        <v>4.6695768174488173</v>
      </c>
      <c r="P9" s="5">
        <f>12*3.14*3.14*0.00089*1.5*SQRT(1002)</f>
        <v>4.999834957157498</v>
      </c>
      <c r="Q9" s="5">
        <f>12*3.14*3.14*0.00089*1.5*SQRT(652)</f>
        <v>4.0331614344227003</v>
      </c>
    </row>
    <row r="10" spans="1:17" ht="15.75" thickTop="1" x14ac:dyDescent="0.25"/>
  </sheetData>
  <mergeCells count="6">
    <mergeCell ref="O1:Q1"/>
    <mergeCell ref="C2:E2"/>
    <mergeCell ref="F2:H2"/>
    <mergeCell ref="I2:K2"/>
    <mergeCell ref="L2:N2"/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Matter Lab</dc:creator>
  <cp:lastModifiedBy>Light Matter Lab</cp:lastModifiedBy>
  <cp:lastPrinted>2016-08-12T09:11:04Z</cp:lastPrinted>
  <dcterms:created xsi:type="dcterms:W3CDTF">2016-07-16T04:23:41Z</dcterms:created>
  <dcterms:modified xsi:type="dcterms:W3CDTF">2016-08-12T09:11:43Z</dcterms:modified>
</cp:coreProperties>
</file>