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"/>
    </mc:Choice>
  </mc:AlternateContent>
  <xr:revisionPtr revIDLastSave="0" documentId="13_ncr:1_{885B7ECC-2104-4FFB-95DF-95AC92695858}" xr6:coauthVersionLast="47" xr6:coauthVersionMax="47" xr10:uidLastSave="{00000000-0000-0000-0000-000000000000}"/>
  <bookViews>
    <workbookView xWindow="310" yWindow="600" windowWidth="18890" windowHeight="10200" activeTab="2" xr2:uid="{00000000-000D-0000-FFFF-FFFF00000000}"/>
  </bookViews>
  <sheets>
    <sheet name="Nested" sheetId="9" r:id="rId1"/>
    <sheet name="Auto-adjusted" sheetId="5" r:id="rId2"/>
    <sheet name="Lookup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4" i="8"/>
  <c r="J5" i="8"/>
  <c r="J6" i="8"/>
  <c r="J7" i="8"/>
  <c r="J8" i="8"/>
  <c r="J4" i="8"/>
  <c r="I5" i="8"/>
  <c r="I6" i="8"/>
  <c r="I7" i="8"/>
  <c r="I8" i="8"/>
  <c r="I4" i="8"/>
  <c r="D36" i="8"/>
  <c r="E36" i="8"/>
  <c r="F36" i="8"/>
  <c r="G36" i="8"/>
  <c r="C36" i="8"/>
  <c r="G35" i="8"/>
  <c r="D35" i="8"/>
  <c r="E35" i="8"/>
  <c r="F35" i="8"/>
  <c r="C35" i="8"/>
  <c r="D34" i="8"/>
  <c r="E34" i="8"/>
  <c r="F34" i="8"/>
  <c r="G34" i="8"/>
  <c r="C34" i="8"/>
  <c r="P5" i="8"/>
  <c r="P6" i="8"/>
  <c r="P7" i="8"/>
  <c r="P8" i="8"/>
  <c r="O8" i="8"/>
  <c r="O5" i="8"/>
  <c r="O6" i="8"/>
  <c r="O7" i="8"/>
  <c r="N8" i="8"/>
  <c r="N5" i="8"/>
  <c r="N6" i="8"/>
  <c r="N7" i="8"/>
  <c r="P4" i="8"/>
  <c r="O4" i="8"/>
  <c r="N4" i="8"/>
  <c r="D9" i="5"/>
  <c r="D8" i="5"/>
  <c r="D7" i="5"/>
  <c r="D6" i="5"/>
  <c r="D5" i="5"/>
  <c r="D4" i="5"/>
  <c r="F5" i="9"/>
  <c r="F6" i="9"/>
  <c r="F7" i="9"/>
  <c r="F8" i="9"/>
  <c r="F9" i="9"/>
  <c r="F10" i="9"/>
  <c r="F11" i="9"/>
  <c r="F12" i="9"/>
  <c r="F13" i="9"/>
  <c r="F4" i="9"/>
</calcChain>
</file>

<file path=xl/sharedStrings.xml><?xml version="1.0" encoding="utf-8"?>
<sst xmlns="http://schemas.openxmlformats.org/spreadsheetml/2006/main" count="87" uniqueCount="23">
  <si>
    <t>ID</t>
  </si>
  <si>
    <t>Species</t>
  </si>
  <si>
    <t>DBH</t>
  </si>
  <si>
    <t>Height</t>
  </si>
  <si>
    <t>F</t>
  </si>
  <si>
    <t>C</t>
  </si>
  <si>
    <t>H</t>
  </si>
  <si>
    <t>Forestry - Forest Operations</t>
  </si>
  <si>
    <t>Forestry - Forest Science</t>
  </si>
  <si>
    <t>Forestry - Natural Resources Conservation</t>
  </si>
  <si>
    <t>Forestry - Resources Management</t>
  </si>
  <si>
    <t>Forestry - Wood Products Processing</t>
  </si>
  <si>
    <t>Program</t>
  </si>
  <si>
    <t>Total credits</t>
  </si>
  <si>
    <t>Tuition per credit</t>
  </si>
  <si>
    <t>Urban Forestry</t>
  </si>
  <si>
    <t>Total tuition</t>
  </si>
  <si>
    <t>Faculty of Forestry Domestic Undergrad Tuition</t>
  </si>
  <si>
    <t>LOOKUP</t>
  </si>
  <si>
    <t>VLOOKUP</t>
  </si>
  <si>
    <t>HLOOKUP</t>
  </si>
  <si>
    <t>Is the species "F" and DBH &gt; 35? If true, it is harvested. If false, it is not harvested</t>
  </si>
  <si>
    <t>IF +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</si>
</sst>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Font="1" applyBorder="1"/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Font="1" applyBorder="1"/>
    <xf numFmtId="0" fontId="0" fillId="0" borderId="3" xfId="0" applyBorder="1"/>
    <xf numFmtId="0" fontId="2" fillId="0" borderId="6" xfId="0" applyFont="1" applyBorder="1" applyAlignment="1">
      <alignment horizontal="center" vertical="center"/>
    </xf>
    <xf numFmtId="0" fontId="0" fillId="0" borderId="7" xfId="0" applyFont="1" applyBorder="1"/>
    <xf numFmtId="0" fontId="1" fillId="0" borderId="0" xfId="1"/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10" xfId="0" applyFont="1" applyFill="1" applyBorder="1"/>
    <xf numFmtId="0" fontId="0" fillId="2" borderId="11" xfId="0" applyFont="1" applyFill="1" applyBorder="1"/>
    <xf numFmtId="0" fontId="0" fillId="0" borderId="9" xfId="0" applyFont="1" applyBorder="1"/>
    <xf numFmtId="0" fontId="0" fillId="2" borderId="9" xfId="0" applyFont="1" applyFill="1" applyBorder="1"/>
    <xf numFmtId="0" fontId="0" fillId="2" borderId="5" xfId="0" applyFont="1" applyFill="1" applyBorder="1"/>
    <xf numFmtId="0" fontId="2" fillId="0" borderId="3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3" xfId="0" applyFill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12" xfId="0" applyBorder="1" applyAlignment="1">
      <alignment horizontal="center" vertical="center"/>
    </xf>
    <xf numFmtId="8" fontId="0" fillId="2" borderId="3" xfId="0" applyNumberFormat="1" applyFont="1" applyFill="1" applyBorder="1"/>
    <xf numFmtId="0" fontId="2" fillId="0" borderId="3" xfId="0" applyFont="1" applyBorder="1" applyAlignment="1">
      <alignment horizontal="center" vertical="center"/>
    </xf>
    <xf numFmtId="7" fontId="0" fillId="2" borderId="3" xfId="2" applyNumberFormat="1" applyFont="1" applyFill="1" applyBorder="1"/>
    <xf numFmtId="7" fontId="0" fillId="0" borderId="3" xfId="2" applyNumberFormat="1" applyFont="1" applyBorder="1"/>
    <xf numFmtId="0" fontId="2" fillId="0" borderId="3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4" xfId="1" applyBorder="1" applyAlignment="1">
      <alignment horizontal="center" vertical="center"/>
    </xf>
  </cellXfs>
  <cellStyles count="3">
    <cellStyle name="Currency" xfId="2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B7EB-90D0-467F-8907-F0B9453059BD}">
  <dimension ref="B2:F13"/>
  <sheetViews>
    <sheetView showGridLines="0" workbookViewId="0">
      <selection activeCell="F12" sqref="F12"/>
    </sheetView>
  </sheetViews>
  <sheetFormatPr defaultRowHeight="14.5" x14ac:dyDescent="0.35"/>
  <cols>
    <col min="6" max="6" width="68.90625" bestFit="1" customWidth="1"/>
  </cols>
  <sheetData>
    <row r="2" spans="2:6" x14ac:dyDescent="0.35">
      <c r="B2" s="28" t="s">
        <v>0</v>
      </c>
      <c r="C2" s="28" t="s">
        <v>1</v>
      </c>
      <c r="D2" s="28" t="s">
        <v>2</v>
      </c>
      <c r="E2" s="28" t="s">
        <v>3</v>
      </c>
      <c r="F2" s="6" t="s">
        <v>22</v>
      </c>
    </row>
    <row r="3" spans="2:6" x14ac:dyDescent="0.35">
      <c r="B3" s="28"/>
      <c r="C3" s="28"/>
      <c r="D3" s="28"/>
      <c r="E3" s="28"/>
      <c r="F3" s="23" t="s">
        <v>21</v>
      </c>
    </row>
    <row r="4" spans="2:6" x14ac:dyDescent="0.35">
      <c r="B4" s="21">
        <v>1</v>
      </c>
      <c r="C4" s="21" t="s">
        <v>4</v>
      </c>
      <c r="D4" s="21">
        <v>27.7</v>
      </c>
      <c r="E4" s="21">
        <v>20</v>
      </c>
      <c r="F4" s="21" t="str">
        <f>IF(AND(C4="F",D4&gt;35),"harvested","not harvested")</f>
        <v>not harvested</v>
      </c>
    </row>
    <row r="5" spans="2:6" x14ac:dyDescent="0.35">
      <c r="B5" s="22">
        <v>2</v>
      </c>
      <c r="C5" s="22" t="s">
        <v>4</v>
      </c>
      <c r="D5" s="22">
        <v>38.1</v>
      </c>
      <c r="E5" s="22">
        <v>30.79</v>
      </c>
      <c r="F5" s="22" t="str">
        <f t="shared" ref="F5:F13" si="0">IF(AND(C5="F",D5&gt;35),"harvested","not harvested")</f>
        <v>harvested</v>
      </c>
    </row>
    <row r="6" spans="2:6" x14ac:dyDescent="0.35">
      <c r="B6" s="21">
        <v>3</v>
      </c>
      <c r="C6" s="21" t="s">
        <v>5</v>
      </c>
      <c r="D6" s="21">
        <v>19.899999999999999</v>
      </c>
      <c r="E6" s="21">
        <v>8.69</v>
      </c>
      <c r="F6" s="21" t="str">
        <f t="shared" si="0"/>
        <v>not harvested</v>
      </c>
    </row>
    <row r="7" spans="2:6" x14ac:dyDescent="0.35">
      <c r="B7" s="22">
        <v>4</v>
      </c>
      <c r="C7" s="22" t="s">
        <v>6</v>
      </c>
      <c r="D7" s="22">
        <v>30.2</v>
      </c>
      <c r="E7" s="22">
        <v>13.93</v>
      </c>
      <c r="F7" s="22" t="str">
        <f t="shared" si="0"/>
        <v>not harvested</v>
      </c>
    </row>
    <row r="8" spans="2:6" x14ac:dyDescent="0.35">
      <c r="B8" s="21">
        <v>5</v>
      </c>
      <c r="C8" s="21" t="s">
        <v>5</v>
      </c>
      <c r="D8" s="21">
        <v>22.4</v>
      </c>
      <c r="E8" s="21">
        <v>11.52</v>
      </c>
      <c r="F8" s="21" t="str">
        <f t="shared" si="0"/>
        <v>not harvested</v>
      </c>
    </row>
    <row r="9" spans="2:6" x14ac:dyDescent="0.35">
      <c r="B9" s="22">
        <v>6</v>
      </c>
      <c r="C9" s="22" t="s">
        <v>5</v>
      </c>
      <c r="D9" s="22">
        <v>12.8</v>
      </c>
      <c r="E9" s="22">
        <v>13.2</v>
      </c>
      <c r="F9" s="22" t="str">
        <f t="shared" si="0"/>
        <v>not harvested</v>
      </c>
    </row>
    <row r="10" spans="2:6" x14ac:dyDescent="0.35">
      <c r="B10" s="21">
        <v>7</v>
      </c>
      <c r="C10" s="21" t="s">
        <v>5</v>
      </c>
      <c r="D10" s="21">
        <v>26</v>
      </c>
      <c r="E10" s="21">
        <v>10.88</v>
      </c>
      <c r="F10" s="21" t="str">
        <f t="shared" si="0"/>
        <v>not harvested</v>
      </c>
    </row>
    <row r="11" spans="2:6" x14ac:dyDescent="0.35">
      <c r="B11" s="22">
        <v>8</v>
      </c>
      <c r="C11" s="22" t="s">
        <v>4</v>
      </c>
      <c r="D11" s="22">
        <v>35.299999999999997</v>
      </c>
      <c r="E11" s="22">
        <v>28.9</v>
      </c>
      <c r="F11" s="22" t="str">
        <f t="shared" si="0"/>
        <v>harvested</v>
      </c>
    </row>
    <row r="12" spans="2:6" x14ac:dyDescent="0.35">
      <c r="B12" s="21">
        <v>9</v>
      </c>
      <c r="C12" s="21" t="s">
        <v>4</v>
      </c>
      <c r="D12" s="21">
        <v>13.1</v>
      </c>
      <c r="E12" s="21">
        <v>11.31</v>
      </c>
      <c r="F12" s="21" t="str">
        <f t="shared" si="0"/>
        <v>not harvested</v>
      </c>
    </row>
    <row r="13" spans="2:6" x14ac:dyDescent="0.35">
      <c r="B13" s="22">
        <v>10</v>
      </c>
      <c r="C13" s="22" t="s">
        <v>6</v>
      </c>
      <c r="D13" s="22">
        <v>24.2</v>
      </c>
      <c r="E13" s="22">
        <v>17.43</v>
      </c>
      <c r="F13" s="22" t="str">
        <f t="shared" si="0"/>
        <v>not harvested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D51-8AC2-4708-A0F6-1F8ABE2CE777}">
  <dimension ref="B2:F9"/>
  <sheetViews>
    <sheetView showGridLines="0" zoomScale="110" zoomScaleNormal="85" workbookViewId="0">
      <selection activeCell="F13" sqref="F13"/>
    </sheetView>
  </sheetViews>
  <sheetFormatPr defaultRowHeight="14.5" x14ac:dyDescent="0.35"/>
  <cols>
    <col min="2" max="2" width="36.36328125" bestFit="1" customWidth="1"/>
    <col min="3" max="3" width="17.36328125" customWidth="1"/>
    <col min="4" max="4" width="13.453125" customWidth="1"/>
    <col min="5" max="5" width="8.7265625" customWidth="1"/>
    <col min="6" max="6" width="15.81640625" bestFit="1" customWidth="1"/>
  </cols>
  <sheetData>
    <row r="2" spans="2:6" ht="23.5" x14ac:dyDescent="0.55000000000000004">
      <c r="B2" s="29" t="s">
        <v>17</v>
      </c>
      <c r="C2" s="29"/>
      <c r="D2" s="29"/>
    </row>
    <row r="3" spans="2:6" ht="15" thickBot="1" x14ac:dyDescent="0.4">
      <c r="B3" s="11" t="s">
        <v>12</v>
      </c>
      <c r="C3" s="11" t="s">
        <v>13</v>
      </c>
      <c r="D3" s="25" t="s">
        <v>16</v>
      </c>
      <c r="F3" s="17" t="s">
        <v>14</v>
      </c>
    </row>
    <row r="4" spans="2:6" x14ac:dyDescent="0.35">
      <c r="B4" s="12" t="s">
        <v>7</v>
      </c>
      <c r="C4" s="12">
        <v>35</v>
      </c>
      <c r="D4" s="26">
        <f>C4*F$4</f>
        <v>6553.0499999999993</v>
      </c>
      <c r="F4" s="24">
        <v>187.23</v>
      </c>
    </row>
    <row r="5" spans="2:6" x14ac:dyDescent="0.35">
      <c r="B5" s="14" t="s">
        <v>8</v>
      </c>
      <c r="C5" s="14">
        <v>34</v>
      </c>
      <c r="D5" s="27">
        <f t="shared" ref="D5:D9" si="0">C5*F$4</f>
        <v>6365.82</v>
      </c>
    </row>
    <row r="6" spans="2:6" x14ac:dyDescent="0.35">
      <c r="B6" s="15" t="s">
        <v>9</v>
      </c>
      <c r="C6" s="15">
        <v>31</v>
      </c>
      <c r="D6" s="26">
        <f t="shared" si="0"/>
        <v>5804.13</v>
      </c>
    </row>
    <row r="7" spans="2:6" x14ac:dyDescent="0.35">
      <c r="B7" s="14" t="s">
        <v>10</v>
      </c>
      <c r="C7" s="14">
        <v>30</v>
      </c>
      <c r="D7" s="27">
        <f t="shared" si="0"/>
        <v>5616.9</v>
      </c>
    </row>
    <row r="8" spans="2:6" x14ac:dyDescent="0.35">
      <c r="B8" s="15" t="s">
        <v>11</v>
      </c>
      <c r="C8" s="15">
        <v>32</v>
      </c>
      <c r="D8" s="26">
        <f t="shared" si="0"/>
        <v>5991.36</v>
      </c>
    </row>
    <row r="9" spans="2:6" x14ac:dyDescent="0.35">
      <c r="B9" s="7" t="s">
        <v>15</v>
      </c>
      <c r="C9" s="7">
        <v>30</v>
      </c>
      <c r="D9" s="27">
        <f t="shared" si="0"/>
        <v>5616.9</v>
      </c>
    </row>
  </sheetData>
  <mergeCells count="1">
    <mergeCell ref="B2:D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CBF5-F494-4E9F-ACD5-C6957B823136}">
  <dimension ref="B2:Q36"/>
  <sheetViews>
    <sheetView showGridLines="0" tabSelected="1" zoomScale="85" zoomScaleNormal="85" workbookViewId="0">
      <selection activeCell="K4" sqref="K4:K7"/>
    </sheetView>
  </sheetViews>
  <sheetFormatPr defaultRowHeight="14.5" x14ac:dyDescent="0.35"/>
  <cols>
    <col min="3" max="3" width="8.90625" customWidth="1"/>
    <col min="8" max="8" width="8.7265625" customWidth="1"/>
  </cols>
  <sheetData>
    <row r="2" spans="2:16" ht="24" thickBot="1" x14ac:dyDescent="0.4">
      <c r="B2" s="11" t="s">
        <v>0</v>
      </c>
      <c r="C2" s="11" t="s">
        <v>1</v>
      </c>
      <c r="D2" s="11" t="s">
        <v>2</v>
      </c>
      <c r="E2" s="10" t="s">
        <v>3</v>
      </c>
      <c r="H2" s="30" t="s">
        <v>18</v>
      </c>
      <c r="I2" s="30"/>
      <c r="J2" s="30"/>
      <c r="K2" s="30"/>
      <c r="M2" s="30" t="s">
        <v>19</v>
      </c>
      <c r="N2" s="30"/>
      <c r="O2" s="30"/>
      <c r="P2" s="30"/>
    </row>
    <row r="3" spans="2:16" x14ac:dyDescent="0.35">
      <c r="B3" s="12">
        <v>1</v>
      </c>
      <c r="C3" s="12" t="s">
        <v>4</v>
      </c>
      <c r="D3" s="12">
        <v>7.7</v>
      </c>
      <c r="E3" s="13">
        <v>10</v>
      </c>
      <c r="H3" s="10" t="s">
        <v>0</v>
      </c>
      <c r="I3" s="10" t="s">
        <v>1</v>
      </c>
      <c r="J3" s="10" t="s">
        <v>2</v>
      </c>
      <c r="K3" s="10" t="s">
        <v>3</v>
      </c>
      <c r="M3" s="10" t="s">
        <v>0</v>
      </c>
      <c r="N3" s="10" t="s">
        <v>1</v>
      </c>
      <c r="O3" s="10" t="s">
        <v>2</v>
      </c>
      <c r="P3" s="10" t="s">
        <v>3</v>
      </c>
    </row>
    <row r="4" spans="2:16" x14ac:dyDescent="0.35">
      <c r="B4" s="14">
        <v>2</v>
      </c>
      <c r="C4" s="14" t="s">
        <v>4</v>
      </c>
      <c r="D4" s="14">
        <v>9.6999999999999993</v>
      </c>
      <c r="E4" s="4">
        <v>8.7899999999999991</v>
      </c>
      <c r="H4" s="2">
        <v>5</v>
      </c>
      <c r="I4" s="2" t="str">
        <f>LOOKUP(H4,$B$3:$B$24,$C$3:$C$24)</f>
        <v>C</v>
      </c>
      <c r="J4" s="2">
        <f>LOOKUP(H4,$B$3:$B$24,$D$3:$D$24)</f>
        <v>12.4</v>
      </c>
      <c r="K4" s="2">
        <f>LOOKUP(H4,$B$3:$B$24,$E$3:$E$24)</f>
        <v>11.52</v>
      </c>
      <c r="M4" s="2">
        <v>5</v>
      </c>
      <c r="N4" s="2" t="str">
        <f>VLOOKUP(M4,$B$3:$E$24,2,TRUE)</f>
        <v>C</v>
      </c>
      <c r="O4" s="2">
        <f>VLOOKUP(M4,$B$3:$E$24,3,TRUE)</f>
        <v>12.4</v>
      </c>
      <c r="P4" s="2">
        <f>VLOOKUP(M4,$B$3:$E$24,4,TRUE)</f>
        <v>11.52</v>
      </c>
    </row>
    <row r="5" spans="2:16" x14ac:dyDescent="0.35">
      <c r="B5" s="15">
        <v>3</v>
      </c>
      <c r="C5" s="15" t="s">
        <v>5</v>
      </c>
      <c r="D5" s="15">
        <v>9.9</v>
      </c>
      <c r="E5" s="16">
        <v>8.69</v>
      </c>
      <c r="H5" s="2">
        <v>9</v>
      </c>
      <c r="I5" s="2" t="str">
        <f t="shared" ref="I5:I8" si="0">LOOKUP(H5,$B$3:$B$24,$C$3:$C$24)</f>
        <v>F</v>
      </c>
      <c r="J5" s="2">
        <f t="shared" ref="J5:J8" si="1">LOOKUP(H5,$B$3:$B$24,$D$3:$D$24)</f>
        <v>13.1</v>
      </c>
      <c r="K5" s="2">
        <f t="shared" ref="K5:K8" si="2">LOOKUP(H5,$B$3:$B$24,$E$3:$E$24)</f>
        <v>11.31</v>
      </c>
      <c r="M5" s="2">
        <v>9.6999999999999993</v>
      </c>
      <c r="N5" s="2" t="str">
        <f t="shared" ref="N5:N7" si="3">VLOOKUP(M5,$B$3:$E$24,2,TRUE)</f>
        <v>F</v>
      </c>
      <c r="O5" s="2">
        <f t="shared" ref="O5:O7" si="4">VLOOKUP(M5,$B$3:$E$24,3,TRUE)</f>
        <v>13.1</v>
      </c>
      <c r="P5" s="2">
        <f t="shared" ref="P5:P8" si="5">VLOOKUP(M5,$B$3:$E$24,4,TRUE)</f>
        <v>11.31</v>
      </c>
    </row>
    <row r="6" spans="2:16" x14ac:dyDescent="0.35">
      <c r="B6" s="14">
        <v>4</v>
      </c>
      <c r="C6" s="14" t="s">
        <v>6</v>
      </c>
      <c r="D6" s="14">
        <v>10.199999999999999</v>
      </c>
      <c r="E6" s="4">
        <v>13.93</v>
      </c>
      <c r="H6" s="2">
        <v>10</v>
      </c>
      <c r="I6" s="2" t="str">
        <f t="shared" si="0"/>
        <v>H</v>
      </c>
      <c r="J6" s="2">
        <f t="shared" si="1"/>
        <v>14.2</v>
      </c>
      <c r="K6" s="2">
        <f t="shared" si="2"/>
        <v>17.43</v>
      </c>
      <c r="M6" s="2">
        <v>10.199999999999999</v>
      </c>
      <c r="N6" s="2" t="str">
        <f t="shared" si="3"/>
        <v>H</v>
      </c>
      <c r="O6" s="2">
        <f t="shared" si="4"/>
        <v>14.2</v>
      </c>
      <c r="P6" s="2">
        <f t="shared" si="5"/>
        <v>17.43</v>
      </c>
    </row>
    <row r="7" spans="2:16" x14ac:dyDescent="0.35">
      <c r="B7" s="15">
        <v>5</v>
      </c>
      <c r="C7" s="15" t="s">
        <v>5</v>
      </c>
      <c r="D7" s="15">
        <v>12.4</v>
      </c>
      <c r="E7" s="16">
        <v>11.52</v>
      </c>
      <c r="H7" s="2">
        <v>17</v>
      </c>
      <c r="I7" s="2" t="str">
        <f t="shared" si="0"/>
        <v>C</v>
      </c>
      <c r="J7" s="2">
        <f t="shared" si="1"/>
        <v>18.5</v>
      </c>
      <c r="K7" s="2">
        <f t="shared" si="2"/>
        <v>8.4700000000000006</v>
      </c>
      <c r="M7" s="2">
        <v>17</v>
      </c>
      <c r="N7" s="2" t="str">
        <f t="shared" si="3"/>
        <v>C</v>
      </c>
      <c r="O7" s="2">
        <f t="shared" si="4"/>
        <v>18.5</v>
      </c>
      <c r="P7" s="2">
        <f t="shared" si="5"/>
        <v>8.4700000000000006</v>
      </c>
    </row>
    <row r="8" spans="2:16" x14ac:dyDescent="0.35">
      <c r="B8" s="14">
        <v>6</v>
      </c>
      <c r="C8" s="14" t="s">
        <v>5</v>
      </c>
      <c r="D8" s="14">
        <v>12.8</v>
      </c>
      <c r="E8" s="4">
        <v>13.2</v>
      </c>
      <c r="H8" s="2">
        <v>21</v>
      </c>
      <c r="I8" s="2" t="str">
        <f t="shared" si="0"/>
        <v>C</v>
      </c>
      <c r="J8" s="2">
        <f t="shared" si="1"/>
        <v>20.6</v>
      </c>
      <c r="K8" s="2">
        <f t="shared" si="2"/>
        <v>17.22</v>
      </c>
      <c r="M8" s="2">
        <v>21</v>
      </c>
      <c r="N8" s="2" t="str">
        <f>VLOOKUP(M8,$B$3:$E$24,2,TRUE)</f>
        <v>C</v>
      </c>
      <c r="O8" s="2">
        <f>VLOOKUP(M8,$B$3:$E$24,3,TRUE)</f>
        <v>20.6</v>
      </c>
      <c r="P8" s="2">
        <f t="shared" si="5"/>
        <v>17.22</v>
      </c>
    </row>
    <row r="9" spans="2:16" x14ac:dyDescent="0.35">
      <c r="B9" s="15">
        <v>7</v>
      </c>
      <c r="C9" s="15" t="s">
        <v>5</v>
      </c>
      <c r="D9" s="15">
        <v>13</v>
      </c>
      <c r="E9" s="16">
        <v>10.88</v>
      </c>
    </row>
    <row r="10" spans="2:16" x14ac:dyDescent="0.35">
      <c r="B10" s="14">
        <v>8</v>
      </c>
      <c r="C10" s="14" t="s">
        <v>4</v>
      </c>
      <c r="D10" s="14">
        <v>13</v>
      </c>
      <c r="E10" s="4">
        <v>13.2</v>
      </c>
    </row>
    <row r="11" spans="2:16" x14ac:dyDescent="0.35">
      <c r="B11" s="15">
        <v>9</v>
      </c>
      <c r="C11" s="15" t="s">
        <v>4</v>
      </c>
      <c r="D11" s="15">
        <v>13.1</v>
      </c>
      <c r="E11" s="16">
        <v>11.31</v>
      </c>
    </row>
    <row r="12" spans="2:16" x14ac:dyDescent="0.35">
      <c r="B12" s="14">
        <v>10</v>
      </c>
      <c r="C12" s="14" t="s">
        <v>6</v>
      </c>
      <c r="D12" s="14">
        <v>14.2</v>
      </c>
      <c r="E12" s="4">
        <v>17.43</v>
      </c>
    </row>
    <row r="13" spans="2:16" x14ac:dyDescent="0.35">
      <c r="B13" s="15">
        <v>11</v>
      </c>
      <c r="C13" s="15" t="s">
        <v>6</v>
      </c>
      <c r="D13" s="15">
        <v>14.4</v>
      </c>
      <c r="E13" s="16">
        <v>12.68</v>
      </c>
    </row>
    <row r="14" spans="2:16" x14ac:dyDescent="0.35">
      <c r="B14" s="14">
        <v>12</v>
      </c>
      <c r="C14" s="14" t="s">
        <v>4</v>
      </c>
      <c r="D14" s="14">
        <v>14.8</v>
      </c>
      <c r="E14" s="4">
        <v>12.34</v>
      </c>
    </row>
    <row r="15" spans="2:16" x14ac:dyDescent="0.35">
      <c r="B15" s="15">
        <v>13</v>
      </c>
      <c r="C15" s="15" t="s">
        <v>5</v>
      </c>
      <c r="D15" s="15">
        <v>15</v>
      </c>
      <c r="E15" s="16">
        <v>14.48</v>
      </c>
    </row>
    <row r="16" spans="2:16" x14ac:dyDescent="0.35">
      <c r="B16" s="14">
        <v>14</v>
      </c>
      <c r="C16" s="14" t="s">
        <v>5</v>
      </c>
      <c r="D16" s="14">
        <v>15.1</v>
      </c>
      <c r="E16" s="4">
        <v>17.82</v>
      </c>
    </row>
    <row r="17" spans="2:17" x14ac:dyDescent="0.35">
      <c r="B17" s="15">
        <v>15</v>
      </c>
      <c r="C17" s="15" t="s">
        <v>5</v>
      </c>
      <c r="D17" s="15">
        <v>15.3</v>
      </c>
      <c r="E17" s="16">
        <v>14.78</v>
      </c>
    </row>
    <row r="18" spans="2:17" x14ac:dyDescent="0.35">
      <c r="B18" s="14">
        <v>16</v>
      </c>
      <c r="C18" s="14" t="s">
        <v>6</v>
      </c>
      <c r="D18" s="14">
        <v>18.2</v>
      </c>
      <c r="E18" s="4">
        <v>14.3</v>
      </c>
    </row>
    <row r="19" spans="2:17" x14ac:dyDescent="0.35">
      <c r="B19" s="15">
        <v>17</v>
      </c>
      <c r="C19" s="15" t="s">
        <v>5</v>
      </c>
      <c r="D19" s="15">
        <v>18.5</v>
      </c>
      <c r="E19" s="16">
        <v>8.4700000000000006</v>
      </c>
    </row>
    <row r="20" spans="2:17" x14ac:dyDescent="0.35">
      <c r="B20" s="14">
        <v>18</v>
      </c>
      <c r="C20" s="14" t="s">
        <v>6</v>
      </c>
      <c r="D20" s="14">
        <v>18.8</v>
      </c>
      <c r="E20" s="4">
        <v>14.81</v>
      </c>
    </row>
    <row r="21" spans="2:17" x14ac:dyDescent="0.35">
      <c r="B21" s="15">
        <v>19</v>
      </c>
      <c r="C21" s="15" t="s">
        <v>5</v>
      </c>
      <c r="D21" s="15">
        <v>18.899999999999999</v>
      </c>
      <c r="E21" s="16">
        <v>10.4</v>
      </c>
    </row>
    <row r="22" spans="2:17" x14ac:dyDescent="0.35">
      <c r="B22" s="14">
        <v>20</v>
      </c>
      <c r="C22" s="14" t="s">
        <v>5</v>
      </c>
      <c r="D22" s="14">
        <v>19.100000000000001</v>
      </c>
      <c r="E22" s="4">
        <v>14.18</v>
      </c>
    </row>
    <row r="23" spans="2:17" x14ac:dyDescent="0.35">
      <c r="B23" s="15">
        <v>21</v>
      </c>
      <c r="C23" s="15" t="s">
        <v>5</v>
      </c>
      <c r="D23" s="15">
        <v>20.6</v>
      </c>
      <c r="E23" s="16">
        <v>17.22</v>
      </c>
    </row>
    <row r="24" spans="2:17" x14ac:dyDescent="0.35">
      <c r="B24" s="7">
        <v>22</v>
      </c>
      <c r="C24" s="7" t="s">
        <v>5</v>
      </c>
      <c r="D24" s="7">
        <v>20.9</v>
      </c>
      <c r="E24" s="1">
        <v>16.25</v>
      </c>
    </row>
    <row r="27" spans="2:17" ht="15" thickBot="1" x14ac:dyDescent="0.4">
      <c r="B27" s="3" t="s">
        <v>0</v>
      </c>
      <c r="C27" s="18">
        <v>1</v>
      </c>
      <c r="D27" s="19">
        <v>2</v>
      </c>
      <c r="E27" s="18">
        <v>3</v>
      </c>
      <c r="F27" s="19">
        <v>4</v>
      </c>
      <c r="G27" s="18">
        <v>5</v>
      </c>
      <c r="H27" s="19">
        <v>6</v>
      </c>
      <c r="I27" s="18">
        <v>7</v>
      </c>
      <c r="J27" s="19">
        <v>8</v>
      </c>
      <c r="K27" s="18">
        <v>9</v>
      </c>
      <c r="L27" s="19">
        <v>10</v>
      </c>
      <c r="M27" s="18">
        <v>11</v>
      </c>
      <c r="N27" s="19">
        <v>12</v>
      </c>
      <c r="O27" s="18">
        <v>13</v>
      </c>
      <c r="P27" s="19">
        <v>14</v>
      </c>
      <c r="Q27" s="18">
        <v>15</v>
      </c>
    </row>
    <row r="28" spans="2:17" ht="15" thickBot="1" x14ac:dyDescent="0.4">
      <c r="B28" s="9" t="s">
        <v>1</v>
      </c>
      <c r="C28" s="20" t="s">
        <v>4</v>
      </c>
      <c r="D28" s="5" t="s">
        <v>4</v>
      </c>
      <c r="E28" s="20" t="s">
        <v>5</v>
      </c>
      <c r="F28" s="5" t="s">
        <v>6</v>
      </c>
      <c r="G28" s="20" t="s">
        <v>5</v>
      </c>
      <c r="H28" s="5" t="s">
        <v>5</v>
      </c>
      <c r="I28" s="20" t="s">
        <v>5</v>
      </c>
      <c r="J28" s="5" t="s">
        <v>4</v>
      </c>
      <c r="K28" s="20" t="s">
        <v>4</v>
      </c>
      <c r="L28" s="5" t="s">
        <v>6</v>
      </c>
      <c r="M28" s="20" t="s">
        <v>6</v>
      </c>
      <c r="N28" s="5" t="s">
        <v>4</v>
      </c>
      <c r="O28" s="20" t="s">
        <v>5</v>
      </c>
      <c r="P28" s="5" t="s">
        <v>5</v>
      </c>
      <c r="Q28" s="20" t="s">
        <v>5</v>
      </c>
    </row>
    <row r="29" spans="2:17" ht="15" thickBot="1" x14ac:dyDescent="0.4">
      <c r="B29" s="9" t="s">
        <v>2</v>
      </c>
      <c r="C29" s="20">
        <v>7.7</v>
      </c>
      <c r="D29" s="5">
        <v>9.6999999999999993</v>
      </c>
      <c r="E29" s="20">
        <v>9.9</v>
      </c>
      <c r="F29" s="5">
        <v>10.199999999999999</v>
      </c>
      <c r="G29" s="20">
        <v>12.4</v>
      </c>
      <c r="H29" s="5">
        <v>12.8</v>
      </c>
      <c r="I29" s="20">
        <v>13</v>
      </c>
      <c r="J29" s="5">
        <v>13</v>
      </c>
      <c r="K29" s="20">
        <v>13.1</v>
      </c>
      <c r="L29" s="5">
        <v>14.2</v>
      </c>
      <c r="M29" s="20">
        <v>14.4</v>
      </c>
      <c r="N29" s="5">
        <v>14.8</v>
      </c>
      <c r="O29" s="20">
        <v>15</v>
      </c>
      <c r="P29" s="5">
        <v>15.1</v>
      </c>
      <c r="Q29" s="20">
        <v>15.3</v>
      </c>
    </row>
    <row r="30" spans="2:17" ht="15" thickBot="1" x14ac:dyDescent="0.4">
      <c r="B30" s="9" t="s">
        <v>3</v>
      </c>
      <c r="C30" s="20">
        <v>10</v>
      </c>
      <c r="D30" s="5">
        <v>8.7899999999999991</v>
      </c>
      <c r="E30" s="20">
        <v>8.69</v>
      </c>
      <c r="F30" s="5">
        <v>13.93</v>
      </c>
      <c r="G30" s="20">
        <v>11.52</v>
      </c>
      <c r="H30" s="5">
        <v>13.2</v>
      </c>
      <c r="I30" s="20">
        <v>10.88</v>
      </c>
      <c r="J30" s="5">
        <v>13.2</v>
      </c>
      <c r="K30" s="20">
        <v>11.31</v>
      </c>
      <c r="L30" s="5">
        <v>17.43</v>
      </c>
      <c r="M30" s="20">
        <v>12.68</v>
      </c>
      <c r="N30" s="5">
        <v>12.34</v>
      </c>
      <c r="O30" s="20">
        <v>14.48</v>
      </c>
      <c r="P30" s="5">
        <v>17.82</v>
      </c>
      <c r="Q30" s="20">
        <v>14.78</v>
      </c>
    </row>
    <row r="32" spans="2:17" ht="23.5" x14ac:dyDescent="0.55000000000000004">
      <c r="B32" s="8" t="s">
        <v>20</v>
      </c>
    </row>
    <row r="33" spans="2:7" ht="15" thickBot="1" x14ac:dyDescent="0.4">
      <c r="B33" s="9" t="s">
        <v>0</v>
      </c>
      <c r="C33" s="2">
        <v>3</v>
      </c>
      <c r="D33" s="2">
        <v>4</v>
      </c>
      <c r="E33" s="2">
        <v>8</v>
      </c>
      <c r="F33" s="2">
        <v>13</v>
      </c>
      <c r="G33" s="2">
        <v>15</v>
      </c>
    </row>
    <row r="34" spans="2:7" ht="15" thickBot="1" x14ac:dyDescent="0.4">
      <c r="B34" s="9" t="s">
        <v>1</v>
      </c>
      <c r="C34" s="5" t="str">
        <f>HLOOKUP(C33,$C$27:$Q$30,2,TRUE)</f>
        <v>C</v>
      </c>
      <c r="D34" s="5" t="str">
        <f t="shared" ref="D34:G34" si="6">HLOOKUP(D33,$C$27:$Q$30,2,TRUE)</f>
        <v>H</v>
      </c>
      <c r="E34" s="5" t="str">
        <f t="shared" si="6"/>
        <v>F</v>
      </c>
      <c r="F34" s="5" t="str">
        <f t="shared" si="6"/>
        <v>C</v>
      </c>
      <c r="G34" s="5" t="str">
        <f t="shared" si="6"/>
        <v>C</v>
      </c>
    </row>
    <row r="35" spans="2:7" ht="15" thickBot="1" x14ac:dyDescent="0.4">
      <c r="B35" s="9" t="s">
        <v>2</v>
      </c>
      <c r="C35" s="5">
        <f>HLOOKUP(C33,$C$27:$Q$30,3,TRUE)</f>
        <v>9.9</v>
      </c>
      <c r="D35" s="5">
        <f t="shared" ref="D35:F35" si="7">HLOOKUP(D33,$C$27:$Q$30,3,TRUE)</f>
        <v>10.199999999999999</v>
      </c>
      <c r="E35" s="5">
        <f t="shared" si="7"/>
        <v>13</v>
      </c>
      <c r="F35" s="5">
        <f t="shared" si="7"/>
        <v>15</v>
      </c>
      <c r="G35" s="5">
        <f>HLOOKUP(G33,$C$27:$Q$30,3,TRUE)</f>
        <v>15.3</v>
      </c>
    </row>
    <row r="36" spans="2:7" ht="15" thickBot="1" x14ac:dyDescent="0.4">
      <c r="B36" s="9" t="s">
        <v>3</v>
      </c>
      <c r="C36" s="5">
        <f>HLOOKUP(C33,$C$27:$Q$30,4,TRUE)</f>
        <v>8.69</v>
      </c>
      <c r="D36" s="5">
        <f t="shared" ref="D36:G36" si="8">HLOOKUP(D33,$C$27:$Q$30,4,TRUE)</f>
        <v>13.93</v>
      </c>
      <c r="E36" s="5">
        <f t="shared" si="8"/>
        <v>13.2</v>
      </c>
      <c r="F36" s="5">
        <f t="shared" si="8"/>
        <v>14.48</v>
      </c>
      <c r="G36" s="5">
        <f t="shared" si="8"/>
        <v>14.78</v>
      </c>
    </row>
  </sheetData>
  <mergeCells count="2">
    <mergeCell ref="H2:K2"/>
    <mergeCell ref="M2:P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23298C3C-DC92-4597-8F5C-89ED25DB27FA}"/>
</file>

<file path=customXml/itemProps2.xml><?xml version="1.0" encoding="utf-8"?>
<ds:datastoreItem xmlns:ds="http://schemas.openxmlformats.org/officeDocument/2006/customXml" ds:itemID="{4D6F4A2D-4F6E-4F2C-89E6-C9A9E49712C8}"/>
</file>

<file path=customXml/itemProps3.xml><?xml version="1.0" encoding="utf-8"?>
<ds:datastoreItem xmlns:ds="http://schemas.openxmlformats.org/officeDocument/2006/customXml" ds:itemID="{512624D5-8C04-4520-BD5A-1BCB839C3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Nested</vt:lpstr>
      <vt:lpstr>Auto-adjusted</vt:lpstr>
      <vt:lpstr>Lookup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2019-07-08T02:52:37Z</dcterms:created>
  <dcterms:modified xsi:type="dcterms:W3CDTF">2021-06-22T04:37:08Z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