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Datos/sucerman/Documents/github/seminario-analisis-informacion/"/>
    </mc:Choice>
  </mc:AlternateContent>
  <bookViews>
    <workbookView xWindow="0" yWindow="460" windowWidth="25600" windowHeight="15440" tabRatio="500" activeTab="5"/>
  </bookViews>
  <sheets>
    <sheet name="Pretest" sheetId="1" r:id="rId1"/>
    <sheet name="Postest" sheetId="2" r:id="rId2"/>
    <sheet name="Comparación Indicadores" sheetId="6" r:id="rId3"/>
    <sheet name="Comparación Dimensiones" sheetId="3" r:id="rId4"/>
    <sheet name="Comparación de Medias" sheetId="4" r:id="rId5"/>
    <sheet name="T-student" sheetId="5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4" i="2" l="1"/>
  <c r="AD35" i="2"/>
  <c r="AD36" i="2"/>
  <c r="D57" i="6"/>
  <c r="AB34" i="2"/>
  <c r="AB35" i="2"/>
  <c r="AC34" i="2"/>
  <c r="AC35" i="2"/>
  <c r="AB36" i="2"/>
  <c r="D56" i="6"/>
  <c r="AA34" i="2"/>
  <c r="AA35" i="2"/>
  <c r="Z34" i="2"/>
  <c r="Z35" i="2"/>
  <c r="Z36" i="2"/>
  <c r="D55" i="6"/>
  <c r="AD34" i="1"/>
  <c r="AD35" i="1"/>
  <c r="AE34" i="1"/>
  <c r="AE35" i="1"/>
  <c r="AD36" i="1"/>
  <c r="C57" i="6"/>
  <c r="AB34" i="1"/>
  <c r="AB35" i="1"/>
  <c r="AC34" i="1"/>
  <c r="AC35" i="1"/>
  <c r="AB36" i="1"/>
  <c r="C56" i="6"/>
  <c r="AA34" i="1"/>
  <c r="AA35" i="1"/>
  <c r="Z36" i="1"/>
  <c r="C55" i="6"/>
  <c r="V34" i="2"/>
  <c r="V35" i="2"/>
  <c r="V36" i="2"/>
  <c r="D38" i="6"/>
  <c r="T34" i="2"/>
  <c r="T35" i="2"/>
  <c r="U34" i="2"/>
  <c r="U35" i="2"/>
  <c r="T36" i="2"/>
  <c r="D37" i="6"/>
  <c r="S34" i="2"/>
  <c r="S35" i="2"/>
  <c r="R34" i="2"/>
  <c r="R35" i="2"/>
  <c r="R36" i="2"/>
  <c r="D36" i="6"/>
  <c r="V34" i="1"/>
  <c r="V35" i="1"/>
  <c r="W34" i="1"/>
  <c r="W35" i="1"/>
  <c r="V36" i="1"/>
  <c r="C38" i="6"/>
  <c r="T34" i="1"/>
  <c r="T35" i="1"/>
  <c r="U34" i="1"/>
  <c r="U35" i="1"/>
  <c r="T36" i="1"/>
  <c r="C37" i="6"/>
  <c r="C36" i="6"/>
  <c r="N34" i="2"/>
  <c r="N35" i="2"/>
  <c r="N36" i="2"/>
  <c r="D21" i="6"/>
  <c r="L34" i="2"/>
  <c r="L35" i="2"/>
  <c r="L36" i="2"/>
  <c r="D20" i="6"/>
  <c r="J34" i="2"/>
  <c r="J35" i="2"/>
  <c r="K34" i="2"/>
  <c r="K35" i="2"/>
  <c r="J36" i="2"/>
  <c r="D19" i="6"/>
  <c r="C21" i="6"/>
  <c r="L34" i="1"/>
  <c r="L35" i="1"/>
  <c r="L36" i="1"/>
  <c r="C20" i="6"/>
  <c r="J34" i="1"/>
  <c r="J35" i="1"/>
  <c r="J36" i="1"/>
  <c r="C19" i="6"/>
  <c r="F34" i="2"/>
  <c r="F35" i="2"/>
  <c r="F36" i="2"/>
  <c r="D6" i="6"/>
  <c r="E34" i="2"/>
  <c r="E35" i="2"/>
  <c r="D34" i="2"/>
  <c r="D35" i="2"/>
  <c r="D36" i="2"/>
  <c r="D5" i="6"/>
  <c r="B34" i="2"/>
  <c r="B35" i="2"/>
  <c r="C34" i="2"/>
  <c r="C35" i="2"/>
  <c r="B36" i="2"/>
  <c r="D4" i="6"/>
  <c r="C6" i="6"/>
  <c r="E34" i="1"/>
  <c r="E35" i="1"/>
  <c r="D36" i="1"/>
  <c r="C5" i="6"/>
  <c r="C4" i="6"/>
  <c r="AE34" i="2"/>
  <c r="AE35" i="2"/>
  <c r="W34" i="2"/>
  <c r="W35" i="2"/>
  <c r="O34" i="2"/>
  <c r="O35" i="2"/>
  <c r="M34" i="2"/>
  <c r="M35" i="2"/>
  <c r="G34" i="2"/>
  <c r="G35" i="2"/>
  <c r="R36" i="1"/>
  <c r="N36" i="1"/>
  <c r="F36" i="1"/>
  <c r="B36" i="1"/>
  <c r="Z34" i="1"/>
  <c r="Z35" i="1"/>
  <c r="S35" i="1"/>
  <c r="R35" i="1"/>
  <c r="O35" i="1"/>
  <c r="N35" i="1"/>
  <c r="M35" i="1"/>
  <c r="K35" i="1"/>
  <c r="C35" i="1"/>
  <c r="D35" i="1"/>
  <c r="F35" i="1"/>
  <c r="G35" i="1"/>
  <c r="B35" i="1"/>
  <c r="P19" i="2"/>
  <c r="X19" i="2"/>
  <c r="H19" i="2"/>
  <c r="AH19" i="2"/>
  <c r="AI19" i="2"/>
  <c r="P13" i="2"/>
  <c r="AF13" i="2"/>
  <c r="X13" i="2"/>
  <c r="H13" i="2"/>
  <c r="AH13" i="2"/>
  <c r="AI13" i="2"/>
  <c r="X12" i="2"/>
  <c r="H12" i="2"/>
  <c r="AH12" i="2"/>
  <c r="AI12" i="2"/>
  <c r="X9" i="2"/>
  <c r="AH9" i="2"/>
  <c r="AI9" i="2"/>
  <c r="X16" i="2"/>
  <c r="AF16" i="2"/>
  <c r="H16" i="2"/>
  <c r="AH16" i="2"/>
  <c r="AI16" i="2"/>
  <c r="X22" i="2"/>
  <c r="AF22" i="2"/>
  <c r="P22" i="2"/>
  <c r="H22" i="2"/>
  <c r="AH22" i="2"/>
  <c r="AI22" i="2"/>
  <c r="X23" i="2"/>
  <c r="P23" i="2"/>
  <c r="H23" i="2"/>
  <c r="AH23" i="2"/>
  <c r="AI23" i="2"/>
  <c r="X27" i="2"/>
  <c r="AF27" i="2"/>
  <c r="AH27" i="2"/>
  <c r="AI27" i="2"/>
  <c r="X29" i="2"/>
  <c r="AF29" i="2"/>
  <c r="AH29" i="2"/>
  <c r="AI29" i="2"/>
  <c r="AF21" i="2"/>
  <c r="H21" i="2"/>
  <c r="P21" i="2"/>
  <c r="AH21" i="2"/>
  <c r="AI21" i="2"/>
  <c r="AF20" i="2"/>
  <c r="H20" i="2"/>
  <c r="P20" i="2"/>
  <c r="AH20" i="2"/>
  <c r="AI20" i="2"/>
  <c r="AF17" i="2"/>
  <c r="H17" i="2"/>
  <c r="AH17" i="2"/>
  <c r="AI17" i="2"/>
  <c r="AF14" i="2"/>
  <c r="H14" i="2"/>
  <c r="AH14" i="2"/>
  <c r="AI14" i="2"/>
  <c r="AF15" i="2"/>
  <c r="H15" i="2"/>
  <c r="AH15" i="2"/>
  <c r="AI15" i="2"/>
  <c r="P25" i="2"/>
  <c r="X25" i="2"/>
  <c r="AH25" i="2"/>
  <c r="AI25" i="2"/>
  <c r="P26" i="2"/>
  <c r="X26" i="2"/>
  <c r="AH26" i="2"/>
  <c r="AI26" i="2"/>
  <c r="H18" i="2"/>
  <c r="P18" i="2"/>
  <c r="AH18" i="2"/>
  <c r="AI18" i="2"/>
  <c r="AF31" i="2"/>
  <c r="AH31" i="2"/>
  <c r="AI31" i="2"/>
  <c r="AF32" i="2"/>
  <c r="X32" i="2"/>
  <c r="AH32" i="2"/>
  <c r="AI32" i="2"/>
  <c r="AF33" i="2"/>
  <c r="X33" i="2"/>
  <c r="AH33" i="2"/>
  <c r="AI33" i="2"/>
  <c r="AF10" i="2"/>
  <c r="X10" i="2"/>
  <c r="H10" i="2"/>
  <c r="AH10" i="2"/>
  <c r="AI10" i="2"/>
  <c r="AF5" i="2"/>
  <c r="AH5" i="2"/>
  <c r="AI5" i="2"/>
  <c r="X6" i="2"/>
  <c r="AH6" i="2"/>
  <c r="AI6" i="2"/>
  <c r="X24" i="2"/>
  <c r="AH24" i="2"/>
  <c r="AI24" i="2"/>
  <c r="X28" i="2"/>
  <c r="AH28" i="2"/>
  <c r="AI28" i="2"/>
  <c r="X7" i="2"/>
  <c r="AH7" i="2"/>
  <c r="AI7" i="2"/>
  <c r="X8" i="2"/>
  <c r="AH8" i="2"/>
  <c r="AI8" i="2"/>
  <c r="X11" i="2"/>
  <c r="H11" i="2"/>
  <c r="AH11" i="2"/>
  <c r="AI11" i="2"/>
  <c r="AN8" i="2"/>
  <c r="G50" i="3"/>
  <c r="Y12" i="2"/>
  <c r="Y9" i="2"/>
  <c r="Y16" i="2"/>
  <c r="Y22" i="2"/>
  <c r="Y23" i="2"/>
  <c r="Y27" i="2"/>
  <c r="Y29" i="2"/>
  <c r="Y19" i="2"/>
  <c r="Y6" i="2"/>
  <c r="Y24" i="2"/>
  <c r="Y25" i="2"/>
  <c r="Y26" i="2"/>
  <c r="Y28" i="2"/>
  <c r="Y32" i="2"/>
  <c r="Y33" i="2"/>
  <c r="Y7" i="2"/>
  <c r="Y8" i="2"/>
  <c r="Y10" i="2"/>
  <c r="Y11" i="2"/>
  <c r="Y13" i="2"/>
  <c r="AL6" i="2"/>
  <c r="G26" i="3"/>
  <c r="AM6" i="2"/>
  <c r="G27" i="3"/>
  <c r="AN6" i="2"/>
  <c r="G28" i="3"/>
  <c r="G29" i="3"/>
  <c r="F50" i="3"/>
  <c r="Y12" i="3"/>
  <c r="AM8" i="2"/>
  <c r="G49" i="3"/>
  <c r="F49" i="3"/>
  <c r="X12" i="3"/>
  <c r="AL8" i="2"/>
  <c r="G48" i="3"/>
  <c r="F48" i="3"/>
  <c r="W12" i="3"/>
  <c r="AF31" i="1"/>
  <c r="AH31" i="1"/>
  <c r="AI31" i="1"/>
  <c r="AF32" i="1"/>
  <c r="AH32" i="1"/>
  <c r="AI32" i="1"/>
  <c r="AF33" i="1"/>
  <c r="AH33" i="1"/>
  <c r="AI33" i="1"/>
  <c r="AF29" i="1"/>
  <c r="H29" i="1"/>
  <c r="AH29" i="1"/>
  <c r="AI29" i="1"/>
  <c r="AF30" i="1"/>
  <c r="AH30" i="1"/>
  <c r="AI30" i="1"/>
  <c r="H23" i="1"/>
  <c r="P23" i="1"/>
  <c r="AF23" i="1"/>
  <c r="AH23" i="1"/>
  <c r="AI23" i="1"/>
  <c r="H27" i="1"/>
  <c r="AH27" i="1"/>
  <c r="AI27" i="1"/>
  <c r="H28" i="1"/>
  <c r="AF28" i="1"/>
  <c r="AH28" i="1"/>
  <c r="AI28" i="1"/>
  <c r="P22" i="1"/>
  <c r="AF22" i="1"/>
  <c r="AH22" i="1"/>
  <c r="AI22" i="1"/>
  <c r="P4" i="1"/>
  <c r="AH4" i="1"/>
  <c r="AI4" i="1"/>
  <c r="P26" i="1"/>
  <c r="AH26" i="1"/>
  <c r="AI26" i="1"/>
  <c r="X19" i="1"/>
  <c r="AF19" i="1"/>
  <c r="AH19" i="1"/>
  <c r="AI19" i="1"/>
  <c r="X18" i="1"/>
  <c r="AH18" i="1"/>
  <c r="AI18" i="1"/>
  <c r="X14" i="1"/>
  <c r="AF14" i="1"/>
  <c r="AH14" i="1"/>
  <c r="AI14" i="1"/>
  <c r="X13" i="1"/>
  <c r="AH13" i="1"/>
  <c r="AI13" i="1"/>
  <c r="X16" i="1"/>
  <c r="AF16" i="1"/>
  <c r="AH16" i="1"/>
  <c r="AI16" i="1"/>
  <c r="X17" i="1"/>
  <c r="AH17" i="1"/>
  <c r="AI17" i="1"/>
  <c r="X21" i="1"/>
  <c r="AH21" i="1"/>
  <c r="AI21" i="1"/>
  <c r="X24" i="1"/>
  <c r="AF24" i="1"/>
  <c r="AH24" i="1"/>
  <c r="AI24" i="1"/>
  <c r="X25" i="1"/>
  <c r="AF25" i="1"/>
  <c r="AH25" i="1"/>
  <c r="AI25" i="1"/>
  <c r="AF15" i="1"/>
  <c r="AH15" i="1"/>
  <c r="AI15" i="1"/>
  <c r="AN8" i="1"/>
  <c r="C50" i="3"/>
  <c r="Y19" i="1"/>
  <c r="Y18" i="1"/>
  <c r="Y14" i="1"/>
  <c r="Y13" i="1"/>
  <c r="Y16" i="1"/>
  <c r="Y17" i="1"/>
  <c r="Y21" i="1"/>
  <c r="Y24" i="1"/>
  <c r="Y25" i="1"/>
  <c r="AL6" i="1"/>
  <c r="C26" i="3"/>
  <c r="AM6" i="1"/>
  <c r="C27" i="3"/>
  <c r="AN6" i="1"/>
  <c r="C28" i="3"/>
  <c r="C29" i="3"/>
  <c r="B50" i="3"/>
  <c r="Y11" i="3"/>
  <c r="AM8" i="1"/>
  <c r="C49" i="3"/>
  <c r="B49" i="3"/>
  <c r="X11" i="3"/>
  <c r="AL8" i="1"/>
  <c r="C48" i="3"/>
  <c r="B48" i="3"/>
  <c r="W11" i="3"/>
  <c r="I23" i="1"/>
  <c r="I27" i="1"/>
  <c r="I28" i="1"/>
  <c r="I29" i="1"/>
  <c r="AL4" i="1"/>
  <c r="C4" i="3"/>
  <c r="AM4" i="1"/>
  <c r="C5" i="3"/>
  <c r="AN4" i="1"/>
  <c r="C6" i="3"/>
  <c r="C7" i="3"/>
  <c r="B4" i="3"/>
  <c r="W3" i="3"/>
  <c r="B5" i="3"/>
  <c r="X3" i="3"/>
  <c r="B6" i="3"/>
  <c r="Y3" i="3"/>
  <c r="Q19" i="2"/>
  <c r="Q13" i="2"/>
  <c r="Q23" i="2"/>
  <c r="Q25" i="2"/>
  <c r="Q26" i="2"/>
  <c r="Q20" i="2"/>
  <c r="Q21" i="2"/>
  <c r="Q18" i="2"/>
  <c r="Q22" i="2"/>
  <c r="AN5" i="2"/>
  <c r="G6" i="3"/>
  <c r="I17" i="2"/>
  <c r="I18" i="2"/>
  <c r="I20" i="2"/>
  <c r="I21" i="2"/>
  <c r="I19" i="2"/>
  <c r="I22" i="2"/>
  <c r="I23" i="2"/>
  <c r="I11" i="2"/>
  <c r="I13" i="2"/>
  <c r="I16" i="2"/>
  <c r="I10" i="2"/>
  <c r="I12" i="2"/>
  <c r="I14" i="2"/>
  <c r="I15" i="2"/>
  <c r="AL4" i="2"/>
  <c r="G4" i="3"/>
  <c r="AM4" i="2"/>
  <c r="G5" i="3"/>
  <c r="G7" i="3"/>
  <c r="F4" i="3"/>
  <c r="W4" i="3"/>
  <c r="F5" i="3"/>
  <c r="X4" i="3"/>
  <c r="F6" i="3"/>
  <c r="Y4" i="3"/>
  <c r="Q23" i="1"/>
  <c r="Q22" i="1"/>
  <c r="Q4" i="1"/>
  <c r="Q26" i="1"/>
  <c r="AL5" i="1"/>
  <c r="C15" i="3"/>
  <c r="AM5" i="1"/>
  <c r="C16" i="3"/>
  <c r="AN5" i="1"/>
  <c r="C17" i="3"/>
  <c r="C18" i="3"/>
  <c r="B15" i="3"/>
  <c r="W5" i="3"/>
  <c r="B16" i="3"/>
  <c r="X5" i="3"/>
  <c r="B17" i="3"/>
  <c r="Y5" i="3"/>
  <c r="AL5" i="2"/>
  <c r="G15" i="3"/>
  <c r="AM5" i="2"/>
  <c r="G16" i="3"/>
  <c r="G17" i="3"/>
  <c r="G18" i="3"/>
  <c r="F15" i="3"/>
  <c r="W6" i="3"/>
  <c r="F16" i="3"/>
  <c r="X6" i="3"/>
  <c r="F17" i="3"/>
  <c r="Y6" i="3"/>
  <c r="B26" i="3"/>
  <c r="W7" i="3"/>
  <c r="B27" i="3"/>
  <c r="X7" i="3"/>
  <c r="B28" i="3"/>
  <c r="Y7" i="3"/>
  <c r="F26" i="3"/>
  <c r="W8" i="3"/>
  <c r="F27" i="3"/>
  <c r="X8" i="3"/>
  <c r="F28" i="3"/>
  <c r="Y8" i="3"/>
  <c r="AG31" i="1"/>
  <c r="AG32" i="1"/>
  <c r="AG33" i="1"/>
  <c r="AG29" i="1"/>
  <c r="AG30" i="1"/>
  <c r="AG23" i="1"/>
  <c r="AG24" i="1"/>
  <c r="AG22" i="1"/>
  <c r="AG19" i="1"/>
  <c r="AG28" i="1"/>
  <c r="AG25" i="1"/>
  <c r="AG14" i="1"/>
  <c r="AG15" i="1"/>
  <c r="AG16" i="1"/>
  <c r="AL7" i="1"/>
  <c r="C37" i="3"/>
  <c r="B37" i="3"/>
  <c r="W9" i="3"/>
  <c r="AM7" i="1"/>
  <c r="C38" i="3"/>
  <c r="B38" i="3"/>
  <c r="X9" i="3"/>
  <c r="AN7" i="1"/>
  <c r="C39" i="3"/>
  <c r="B39" i="3"/>
  <c r="Y9" i="3"/>
  <c r="AG21" i="2"/>
  <c r="AG20" i="2"/>
  <c r="AG22" i="2"/>
  <c r="AG29" i="2"/>
  <c r="AG17" i="2"/>
  <c r="AG27" i="2"/>
  <c r="AG13" i="2"/>
  <c r="AG14" i="2"/>
  <c r="AG15" i="2"/>
  <c r="AG16" i="2"/>
  <c r="AG31" i="2"/>
  <c r="AG32" i="2"/>
  <c r="AG33" i="2"/>
  <c r="AG10" i="2"/>
  <c r="AG5" i="2"/>
  <c r="AL7" i="2"/>
  <c r="G37" i="3"/>
  <c r="F37" i="3"/>
  <c r="W10" i="3"/>
  <c r="AM7" i="2"/>
  <c r="G38" i="3"/>
  <c r="F38" i="3"/>
  <c r="X10" i="3"/>
  <c r="AN7" i="2"/>
  <c r="G39" i="3"/>
  <c r="F39" i="3"/>
  <c r="Y10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G51" i="3"/>
  <c r="F51" i="3"/>
  <c r="C51" i="3"/>
  <c r="B51" i="3"/>
  <c r="Y4" i="2"/>
  <c r="Q4" i="2"/>
  <c r="P4" i="2"/>
  <c r="AG4" i="1"/>
  <c r="AF4" i="1"/>
  <c r="AF4" i="2"/>
  <c r="X4" i="2"/>
  <c r="H33" i="2"/>
  <c r="P33" i="2"/>
  <c r="Q33" i="2"/>
  <c r="I33" i="2"/>
  <c r="H32" i="2"/>
  <c r="P32" i="2"/>
  <c r="Q32" i="2"/>
  <c r="I32" i="2"/>
  <c r="H31" i="2"/>
  <c r="P31" i="2"/>
  <c r="X31" i="2"/>
  <c r="Y31" i="2"/>
  <c r="Q31" i="2"/>
  <c r="I31" i="2"/>
  <c r="H30" i="2"/>
  <c r="P30" i="2"/>
  <c r="X30" i="2"/>
  <c r="AF30" i="2"/>
  <c r="AH30" i="2"/>
  <c r="AI30" i="2"/>
  <c r="AG30" i="2"/>
  <c r="Y30" i="2"/>
  <c r="Q30" i="2"/>
  <c r="I30" i="2"/>
  <c r="H29" i="2"/>
  <c r="P29" i="2"/>
  <c r="Q29" i="2"/>
  <c r="I29" i="2"/>
  <c r="H28" i="2"/>
  <c r="P28" i="2"/>
  <c r="AF28" i="2"/>
  <c r="AG28" i="2"/>
  <c r="Q28" i="2"/>
  <c r="I28" i="2"/>
  <c r="H27" i="2"/>
  <c r="P27" i="2"/>
  <c r="Q27" i="2"/>
  <c r="I27" i="2"/>
  <c r="H26" i="2"/>
  <c r="AF26" i="2"/>
  <c r="AG26" i="2"/>
  <c r="I26" i="2"/>
  <c r="H25" i="2"/>
  <c r="AF25" i="2"/>
  <c r="AG25" i="2"/>
  <c r="I25" i="2"/>
  <c r="H24" i="2"/>
  <c r="P24" i="2"/>
  <c r="AF24" i="2"/>
  <c r="AG24" i="2"/>
  <c r="Q24" i="2"/>
  <c r="I24" i="2"/>
  <c r="AF23" i="2"/>
  <c r="AG23" i="2"/>
  <c r="X21" i="2"/>
  <c r="Y21" i="2"/>
  <c r="X20" i="2"/>
  <c r="Y20" i="2"/>
  <c r="AF19" i="2"/>
  <c r="AG19" i="2"/>
  <c r="X18" i="2"/>
  <c r="AF18" i="2"/>
  <c r="AG18" i="2"/>
  <c r="Y18" i="2"/>
  <c r="P17" i="2"/>
  <c r="X17" i="2"/>
  <c r="Y17" i="2"/>
  <c r="Q17" i="2"/>
  <c r="P16" i="2"/>
  <c r="Q16" i="2"/>
  <c r="P15" i="2"/>
  <c r="X15" i="2"/>
  <c r="Y15" i="2"/>
  <c r="Q15" i="2"/>
  <c r="P14" i="2"/>
  <c r="X14" i="2"/>
  <c r="Y14" i="2"/>
  <c r="Q14" i="2"/>
  <c r="P12" i="2"/>
  <c r="AF12" i="2"/>
  <c r="AG12" i="2"/>
  <c r="Q12" i="2"/>
  <c r="P11" i="2"/>
  <c r="AF11" i="2"/>
  <c r="AG11" i="2"/>
  <c r="Q11" i="2"/>
  <c r="P10" i="2"/>
  <c r="Q10" i="2"/>
  <c r="H9" i="2"/>
  <c r="P9" i="2"/>
  <c r="AF9" i="2"/>
  <c r="AG9" i="2"/>
  <c r="Q9" i="2"/>
  <c r="I9" i="2"/>
  <c r="H4" i="2"/>
  <c r="AH4" i="2"/>
  <c r="AI4" i="2"/>
  <c r="H5" i="2"/>
  <c r="P5" i="2"/>
  <c r="X5" i="2"/>
  <c r="H6" i="2"/>
  <c r="P6" i="2"/>
  <c r="AF6" i="2"/>
  <c r="H7" i="2"/>
  <c r="P7" i="2"/>
  <c r="AF7" i="2"/>
  <c r="H8" i="2"/>
  <c r="P8" i="2"/>
  <c r="AF8" i="2"/>
  <c r="AO8" i="2"/>
  <c r="AG8" i="2"/>
  <c r="Q8" i="2"/>
  <c r="I8" i="2"/>
  <c r="AG4" i="2"/>
  <c r="AG6" i="2"/>
  <c r="AG7" i="2"/>
  <c r="AO7" i="2"/>
  <c r="Q7" i="2"/>
  <c r="I7" i="2"/>
  <c r="Y5" i="2"/>
  <c r="AO6" i="2"/>
  <c r="Q6" i="2"/>
  <c r="I6" i="2"/>
  <c r="I4" i="2"/>
  <c r="I5" i="2"/>
  <c r="AN4" i="2"/>
  <c r="AO4" i="2"/>
  <c r="AO5" i="2"/>
  <c r="Q5" i="2"/>
  <c r="AI5" i="1"/>
  <c r="AI6" i="1"/>
  <c r="AI7" i="1"/>
  <c r="AI8" i="1"/>
  <c r="AI9" i="1"/>
  <c r="AI10" i="1"/>
  <c r="AI11" i="1"/>
  <c r="AI12" i="1"/>
  <c r="AI20" i="1"/>
  <c r="AF5" i="1"/>
  <c r="AF6" i="1"/>
  <c r="AF7" i="1"/>
  <c r="AF8" i="1"/>
  <c r="AF9" i="1"/>
  <c r="AF10" i="1"/>
  <c r="AF11" i="1"/>
  <c r="AF12" i="1"/>
  <c r="AF13" i="1"/>
  <c r="AF17" i="1"/>
  <c r="AF18" i="1"/>
  <c r="AF20" i="1"/>
  <c r="AF21" i="1"/>
  <c r="AF26" i="1"/>
  <c r="AF27" i="1"/>
  <c r="X5" i="1"/>
  <c r="X6" i="1"/>
  <c r="X7" i="1"/>
  <c r="X8" i="1"/>
  <c r="X9" i="1"/>
  <c r="X10" i="1"/>
  <c r="X11" i="1"/>
  <c r="X12" i="1"/>
  <c r="X15" i="1"/>
  <c r="X20" i="1"/>
  <c r="X22" i="1"/>
  <c r="X23" i="1"/>
  <c r="X26" i="1"/>
  <c r="X27" i="1"/>
  <c r="X28" i="1"/>
  <c r="X29" i="1"/>
  <c r="X30" i="1"/>
  <c r="X31" i="1"/>
  <c r="X32" i="1"/>
  <c r="X33" i="1"/>
  <c r="X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4" i="1"/>
  <c r="P25" i="1"/>
  <c r="P27" i="1"/>
  <c r="P28" i="1"/>
  <c r="P29" i="1"/>
  <c r="P30" i="1"/>
  <c r="P31" i="1"/>
  <c r="P32" i="1"/>
  <c r="P33" i="1"/>
  <c r="H4" i="1"/>
  <c r="AH5" i="1"/>
  <c r="AH6" i="1"/>
  <c r="AH7" i="1"/>
  <c r="AH8" i="1"/>
  <c r="AH9" i="1"/>
  <c r="AH10" i="1"/>
  <c r="AH11" i="1"/>
  <c r="AH12" i="1"/>
  <c r="AH20" i="1"/>
  <c r="AG5" i="1"/>
  <c r="AG6" i="1"/>
  <c r="AG7" i="1"/>
  <c r="AG8" i="1"/>
  <c r="AG9" i="1"/>
  <c r="AG10" i="1"/>
  <c r="AG11" i="1"/>
  <c r="AG12" i="1"/>
  <c r="AG13" i="1"/>
  <c r="AG17" i="1"/>
  <c r="AG18" i="1"/>
  <c r="AG20" i="1"/>
  <c r="AG21" i="1"/>
  <c r="AG26" i="1"/>
  <c r="AG27" i="1"/>
  <c r="AO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30" i="1"/>
  <c r="H31" i="1"/>
  <c r="H32" i="1"/>
  <c r="H33" i="1"/>
  <c r="Y5" i="1"/>
  <c r="Y6" i="1"/>
  <c r="Y7" i="1"/>
  <c r="Y8" i="1"/>
  <c r="Y9" i="1"/>
  <c r="Y10" i="1"/>
  <c r="Y11" i="1"/>
  <c r="Y12" i="1"/>
  <c r="Y15" i="1"/>
  <c r="Y20" i="1"/>
  <c r="Y22" i="1"/>
  <c r="Y23" i="1"/>
  <c r="Y26" i="1"/>
  <c r="Y27" i="1"/>
  <c r="Y28" i="1"/>
  <c r="Y29" i="1"/>
  <c r="Y30" i="1"/>
  <c r="Y31" i="1"/>
  <c r="Y32" i="1"/>
  <c r="Y33" i="1"/>
  <c r="Y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4" i="1"/>
  <c r="Q25" i="1"/>
  <c r="Q27" i="1"/>
  <c r="Q28" i="1"/>
  <c r="Q29" i="1"/>
  <c r="Q30" i="1"/>
  <c r="Q31" i="1"/>
  <c r="Q32" i="1"/>
  <c r="Q3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30" i="1"/>
  <c r="I31" i="1"/>
  <c r="I32" i="1"/>
  <c r="I33" i="1"/>
  <c r="I4" i="1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40" i="3"/>
  <c r="G40" i="3"/>
  <c r="B40" i="3"/>
  <c r="C40" i="3"/>
  <c r="F29" i="3"/>
  <c r="B29" i="3"/>
  <c r="F18" i="3"/>
  <c r="B18" i="3"/>
  <c r="F7" i="3"/>
  <c r="B7" i="3"/>
  <c r="AO6" i="1"/>
  <c r="AO4" i="1"/>
  <c r="AO5" i="1"/>
  <c r="AO8" i="1"/>
  <c r="S34" i="1"/>
  <c r="R34" i="1"/>
  <c r="O34" i="1"/>
  <c r="N34" i="1"/>
  <c r="M34" i="1"/>
  <c r="K34" i="1"/>
  <c r="G34" i="1"/>
  <c r="F34" i="1"/>
  <c r="D34" i="1"/>
  <c r="C34" i="1"/>
  <c r="B34" i="1"/>
</calcChain>
</file>

<file path=xl/sharedStrings.xml><?xml version="1.0" encoding="utf-8"?>
<sst xmlns="http://schemas.openxmlformats.org/spreadsheetml/2006/main" count="289" uniqueCount="101">
  <si>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</si>
  <si>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</si>
  <si>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</si>
  <si>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</si>
  <si>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</si>
  <si>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</si>
  <si>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</si>
  <si>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</si>
  <si>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</si>
  <si>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</si>
  <si>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</si>
  <si>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</si>
  <si>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</si>
  <si>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</si>
  <si>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</si>
  <si>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</si>
  <si>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</si>
  <si>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</si>
  <si>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</si>
  <si>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</si>
  <si>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</si>
  <si>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</si>
  <si>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</si>
  <si>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</si>
  <si>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</si>
  <si>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</si>
  <si>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</si>
  <si>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</si>
  <si>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</si>
  <si>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</si>
  <si>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</si>
  <si>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</si>
  <si>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</si>
  <si>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</si>
  <si>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</si>
  <si>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</si>
  <si>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</si>
  <si>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</si>
  <si>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</si>
  <si>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</si>
  <si>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</si>
  <si>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</si>
  <si>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</si>
  <si>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</si>
  <si>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</si>
  <si>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</si>
  <si>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</si>
  <si>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</si>
  <si>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</si>
  <si>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</si>
  <si>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</si>
  <si>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</si>
  <si>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</si>
  <si>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</si>
  <si>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</si>
  <si>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</si>
  <si>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PREGUNTA 1</t>
  </si>
  <si>
    <t>PREGUNTA 13</t>
  </si>
  <si>
    <t>PREGUNTA 2</t>
  </si>
  <si>
    <t>PREGUNTA 14</t>
  </si>
  <si>
    <t>PREGUNTA 3</t>
  </si>
  <si>
    <t>PREGUNTA 15</t>
  </si>
  <si>
    <t>PREGUNTA 4</t>
  </si>
  <si>
    <t>PREGUNTA 16</t>
  </si>
  <si>
    <t>PREGUNTA 5</t>
  </si>
  <si>
    <t>PREGUNTA 18</t>
  </si>
  <si>
    <t>PREGUNTA 6</t>
  </si>
  <si>
    <t>PREGUNTA 7</t>
  </si>
  <si>
    <t>PREGUNTA 8</t>
  </si>
  <si>
    <t>PREGUNTA 9</t>
  </si>
  <si>
    <t>PREGUNTA 10</t>
  </si>
  <si>
    <t>PREGUNTA 11</t>
  </si>
  <si>
    <t>PREGUNTA 12</t>
  </si>
  <si>
    <t>Porcentaje</t>
  </si>
  <si>
    <t>Porcenteja</t>
  </si>
  <si>
    <t>DIMENSIÓN 4</t>
  </si>
  <si>
    <t>PREGUNTA 17</t>
  </si>
  <si>
    <t>PREGUNTA 19</t>
  </si>
  <si>
    <t>PREGUNTA 20</t>
  </si>
  <si>
    <t>PREGUNTA 21</t>
  </si>
  <si>
    <t>PREGUNTA 22</t>
  </si>
  <si>
    <t>PREGUNTA 23</t>
  </si>
  <si>
    <t>PREGUNTA 24</t>
  </si>
  <si>
    <t>POSTEST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</si>
  <si>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</si>
  <si>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</si>
  <si>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</si>
  <si>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</si>
  <si>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</si>
  <si>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</si>
  <si>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DIMENSIÓN-4-PRE</t>
  </si>
  <si>
    <t>DIMENSIÓN-4-POST</t>
  </si>
  <si>
    <t>TOTAL-PRE</t>
  </si>
  <si>
    <t>TOTAL-POST</t>
  </si>
  <si>
    <t>Dimensión 4</t>
  </si>
  <si>
    <t>Dimensión 1</t>
  </si>
  <si>
    <t>INDICADOR 10</t>
  </si>
  <si>
    <t>INDICADOR 11</t>
  </si>
  <si>
    <t>INDICADOR 12</t>
  </si>
  <si>
    <t>% Pregunta</t>
  </si>
  <si>
    <t>% 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</si>
</sst>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9" fontId="0" fillId="0" borderId="1" xfId="1" applyNumberFormat="1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/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9" fillId="0" borderId="1" xfId="0" applyFont="1" applyBorder="1"/>
    <xf numFmtId="0" fontId="9" fillId="3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6" borderId="1" xfId="0" applyFont="1" applyFill="1" applyBorder="1"/>
    <xf numFmtId="0" fontId="7" fillId="0" borderId="1" xfId="0" applyFon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" xfId="0" applyFont="1" applyFill="1" applyBorder="1" applyAlignment="1">
      <alignment horizontal="center"/>
    </xf>
    <xf numFmtId="9" fontId="7" fillId="3" borderId="1" xfId="1" applyFont="1" applyFill="1" applyBorder="1"/>
    <xf numFmtId="9" fontId="9" fillId="0" borderId="0" xfId="1" applyFont="1"/>
    <xf numFmtId="9" fontId="7" fillId="4" borderId="1" xfId="1" applyFont="1" applyFill="1" applyBorder="1"/>
    <xf numFmtId="9" fontId="7" fillId="5" borderId="1" xfId="1" applyFont="1" applyFill="1" applyBorder="1"/>
    <xf numFmtId="9" fontId="2" fillId="0" borderId="1" xfId="1" applyFont="1" applyBorder="1"/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9" fontId="7" fillId="3" borderId="4" xfId="1" applyFont="1" applyFill="1" applyBorder="1" applyAlignment="1">
      <alignment horizontal="center"/>
    </xf>
    <xf numFmtId="9" fontId="7" fillId="3" borderId="5" xfId="1" applyFont="1" applyFill="1" applyBorder="1" applyAlignment="1">
      <alignment horizontal="center"/>
    </xf>
    <xf numFmtId="9" fontId="7" fillId="4" borderId="4" xfId="1" applyFont="1" applyFill="1" applyBorder="1" applyAlignment="1">
      <alignment horizontal="center"/>
    </xf>
    <xf numFmtId="9" fontId="7" fillId="4" borderId="5" xfId="1" applyFont="1" applyFill="1" applyBorder="1" applyAlignment="1">
      <alignment horizontal="center"/>
    </xf>
    <xf numFmtId="9" fontId="7" fillId="5" borderId="4" xfId="1" applyFont="1" applyFill="1" applyBorder="1" applyAlignment="1">
      <alignment horizontal="center"/>
    </xf>
    <xf numFmtId="9" fontId="7" fillId="5" borderId="5" xfId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Indicadores'!$C$4:$C$6</c:f>
              <c:numCache>
                <c:formatCode>0%</c:formatCode>
                <c:ptCount val="3"/>
                <c:pt idx="0">
                  <c:v>0.466666666666667</c:v>
                </c:pt>
                <c:pt idx="1">
                  <c:v>0.5</c:v>
                </c:pt>
                <c:pt idx="2">
                  <c:v>0.616666666666667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Indicadores'!$D$4:$D$6</c:f>
              <c:numCache>
                <c:formatCode>0%</c:formatCode>
                <c:ptCount val="3"/>
                <c:pt idx="0">
                  <c:v>0.666666666666667</c:v>
                </c:pt>
                <c:pt idx="1">
                  <c:v>0.583333333333333</c:v>
                </c:pt>
                <c:pt idx="2">
                  <c:v>0.683333333333333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71436880"/>
        <c:axId val="-2090855136"/>
        <c:axId val="0"/>
      </c:bar3DChart>
      <c:catAx>
        <c:axId val="-207143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0855136"/>
        <c:crosses val="autoZero"/>
        <c:auto val="1"/>
        <c:lblAlgn val="ctr"/>
        <c:lblOffset val="100"/>
        <c:noMultiLvlLbl val="0"/>
      </c:catAx>
      <c:valAx>
        <c:axId val="-20908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143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Dimensiones'!$E$26:$E$28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Dimensiones'!$F$26:$F$28</c:f>
              <c:numCache>
                <c:formatCode>0%</c:formatCode>
                <c:ptCount val="3"/>
                <c:pt idx="0">
                  <c:v>0.1</c:v>
                </c:pt>
                <c:pt idx="1">
                  <c:v>0.266666666666667</c:v>
                </c:pt>
                <c:pt idx="2">
                  <c:v>0.633333333333333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1E-4E11-B5BE-1C229363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66474976"/>
        <c:axId val="-2066471744"/>
        <c:axId val="0"/>
      </c:bar3DChart>
      <c:catAx>
        <c:axId val="-20664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6471744"/>
        <c:crosses val="autoZero"/>
        <c:auto val="1"/>
        <c:lblAlgn val="ctr"/>
        <c:lblOffset val="100"/>
        <c:noMultiLvlLbl val="0"/>
      </c:catAx>
      <c:valAx>
        <c:axId val="-20664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647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Dimensión 4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Dimensiones'!$A$37:$A$39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Dimensiones'!$B$37:$B$39</c:f>
              <c:numCache>
                <c:formatCode>0%</c:formatCode>
                <c:ptCount val="3"/>
                <c:pt idx="0">
                  <c:v>0.333333333333333</c:v>
                </c:pt>
                <c:pt idx="1">
                  <c:v>0.433333333333333</c:v>
                </c:pt>
                <c:pt idx="2">
                  <c:v>0.233333333333333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AC-4302-B9E5-0BA080AC2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66734912"/>
        <c:axId val="-2066731680"/>
        <c:axId val="0"/>
      </c:bar3DChart>
      <c:catAx>
        <c:axId val="-20667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6731680"/>
        <c:crosses val="autoZero"/>
        <c:auto val="1"/>
        <c:lblAlgn val="ctr"/>
        <c:lblOffset val="100"/>
        <c:noMultiLvlLbl val="0"/>
      </c:catAx>
      <c:valAx>
        <c:axId val="-20667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673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Dimensión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Dimensiones'!$E$37:$E$39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Dimensiones'!$F$37:$F$39</c:f>
              <c:numCache>
                <c:formatCode>0%</c:formatCode>
                <c:ptCount val="3"/>
                <c:pt idx="0">
                  <c:v>0.0333333333333333</c:v>
                </c:pt>
                <c:pt idx="1">
                  <c:v>0.366666666666667</c:v>
                </c:pt>
                <c:pt idx="2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56-4BAF-9EDF-C26B937B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66706032"/>
        <c:axId val="-2066702800"/>
        <c:axId val="0"/>
      </c:bar3DChart>
      <c:catAx>
        <c:axId val="-20667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6702800"/>
        <c:crosses val="autoZero"/>
        <c:auto val="1"/>
        <c:lblAlgn val="ctr"/>
        <c:lblOffset val="100"/>
        <c:noMultiLvlLbl val="0"/>
      </c:catAx>
      <c:valAx>
        <c:axId val="-20667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670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Pretest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Dimensiones'!$B$47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Dimensiones'!$A$48:$A$50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Dimensiones'!$B$48:$B$50</c:f>
              <c:numCache>
                <c:formatCode>0%</c:formatCode>
                <c:ptCount val="3"/>
                <c:pt idx="0">
                  <c:v>0.0333333333333333</c:v>
                </c:pt>
                <c:pt idx="1">
                  <c:v>0.9</c:v>
                </c:pt>
                <c:pt idx="2">
                  <c:v>0.0666666666666667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5E-4831-8285-A95B3D61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46445104"/>
        <c:axId val="-2046441744"/>
        <c:axId val="0"/>
      </c:bar3DChart>
      <c:catAx>
        <c:axId val="-204644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6441744"/>
        <c:crosses val="autoZero"/>
        <c:auto val="1"/>
        <c:lblAlgn val="ctr"/>
        <c:lblOffset val="100"/>
        <c:noMultiLvlLbl val="0"/>
      </c:catAx>
      <c:valAx>
        <c:axId val="-20464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644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Postest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Dimensiones'!$F$47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Dimensiones'!$E$48:$E$50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Dimensiones'!$F$48:$F$50</c:f>
              <c:numCache>
                <c:formatCode>0%</c:formatCode>
                <c:ptCount val="3"/>
                <c:pt idx="0">
                  <c:v>0.0</c:v>
                </c:pt>
                <c:pt idx="1">
                  <c:v>0.533333333333333</c:v>
                </c:pt>
                <c:pt idx="2">
                  <c:v>0.466666666666667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FB-4A9E-B427-22DF6AB4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71834256"/>
        <c:axId val="-2094059040"/>
        <c:axId val="0"/>
      </c:bar3DChart>
      <c:catAx>
        <c:axId val="-20718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4059040"/>
        <c:crosses val="autoZero"/>
        <c:auto val="1"/>
        <c:lblAlgn val="ctr"/>
        <c:lblOffset val="100"/>
        <c:noMultiLvlLbl val="0"/>
      </c:catAx>
      <c:valAx>
        <c:axId val="-20940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18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Dimensiones'!$W$3:$Y$3</c:f>
              <c:numCache>
                <c:formatCode>0%</c:formatCode>
                <c:ptCount val="3"/>
                <c:pt idx="0">
                  <c:v>0.1</c:v>
                </c:pt>
                <c:pt idx="1">
                  <c:v>0.566666666666667</c:v>
                </c:pt>
                <c:pt idx="2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Dimensiones'!$W$4:$Y$4</c:f>
              <c:numCache>
                <c:formatCode>0%</c:formatCode>
                <c:ptCount val="3"/>
                <c:pt idx="0">
                  <c:v>0.16</c:v>
                </c:pt>
                <c:pt idx="1">
                  <c:v>0.28</c:v>
                </c:pt>
                <c:pt idx="2">
                  <c:v>0.56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69517056"/>
        <c:axId val="-2069517600"/>
        <c:axId val="0"/>
      </c:bar3DChart>
      <c:catAx>
        <c:axId val="-20695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9517600"/>
        <c:crosses val="autoZero"/>
        <c:auto val="1"/>
        <c:lblAlgn val="ctr"/>
        <c:lblOffset val="100"/>
        <c:noMultiLvlLbl val="0"/>
      </c:catAx>
      <c:valAx>
        <c:axId val="-20695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951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Dimensiones'!$AC$5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Dimensiones'!$W$5:$Y$5</c:f>
              <c:numCache>
                <c:formatCode>0%</c:formatCode>
                <c:ptCount val="3"/>
                <c:pt idx="0">
                  <c:v>0.0666666666666667</c:v>
                </c:pt>
                <c:pt idx="1">
                  <c:v>0.6</c:v>
                </c:pt>
                <c:pt idx="2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Dimensiones'!$W$6:$Y$6</c:f>
              <c:numCache>
                <c:formatCode>0%</c:formatCode>
                <c:ptCount val="3"/>
                <c:pt idx="0">
                  <c:v>0.1</c:v>
                </c:pt>
                <c:pt idx="1">
                  <c:v>0.433333333333333</c:v>
                </c:pt>
                <c:pt idx="2">
                  <c:v>0.466666666666667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69859984"/>
        <c:axId val="-2069856560"/>
        <c:axId val="0"/>
      </c:bar3DChart>
      <c:catAx>
        <c:axId val="-20698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9856560"/>
        <c:crosses val="autoZero"/>
        <c:auto val="1"/>
        <c:lblAlgn val="ctr"/>
        <c:lblOffset val="100"/>
        <c:noMultiLvlLbl val="0"/>
      </c:catAx>
      <c:valAx>
        <c:axId val="-20698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9859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Dimensiones'!$W$7:$Y$7</c:f>
              <c:numCache>
                <c:formatCode>0%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Dimensiones'!$W$8:$Y$8</c:f>
              <c:numCache>
                <c:formatCode>0%</c:formatCode>
                <c:ptCount val="3"/>
                <c:pt idx="0">
                  <c:v>0.1</c:v>
                </c:pt>
                <c:pt idx="1">
                  <c:v>0.266666666666667</c:v>
                </c:pt>
                <c:pt idx="2">
                  <c:v>0.633333333333333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69804960"/>
        <c:axId val="-2069801536"/>
        <c:axId val="0"/>
      </c:bar3DChart>
      <c:catAx>
        <c:axId val="-20698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9801536"/>
        <c:crosses val="autoZero"/>
        <c:auto val="1"/>
        <c:lblAlgn val="ctr"/>
        <c:lblOffset val="100"/>
        <c:noMultiLvlLbl val="0"/>
      </c:catAx>
      <c:valAx>
        <c:axId val="-20698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9804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4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Dimensiones'!$V$9</c:f>
              <c:strCache>
                <c:ptCount val="1"/>
                <c:pt idx="0">
                  <c:v>DIMENSIÓN-4-PRE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Dimensiones'!$W$9:$Y$9</c:f>
              <c:numCache>
                <c:formatCode>0%</c:formatCode>
                <c:ptCount val="3"/>
                <c:pt idx="0">
                  <c:v>0.333333333333333</c:v>
                </c:pt>
                <c:pt idx="1">
                  <c:v>0.433333333333333</c:v>
                </c:pt>
                <c:pt idx="2">
                  <c:v>0.233333333333333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Dimensiones'!$V$10</c:f>
              <c:strCache>
                <c:ptCount val="1"/>
                <c:pt idx="0">
                  <c:v>DIMENSIÓN-4-POST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Dimensiones'!$W$10:$Y$10</c:f>
              <c:numCache>
                <c:formatCode>0%</c:formatCode>
                <c:ptCount val="3"/>
                <c:pt idx="0">
                  <c:v>0.0333333333333333</c:v>
                </c:pt>
                <c:pt idx="1">
                  <c:v>0.366666666666667</c:v>
                </c:pt>
                <c:pt idx="2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69755232"/>
        <c:axId val="-2069751808"/>
        <c:axId val="0"/>
      </c:bar3DChart>
      <c:catAx>
        <c:axId val="-20697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9751808"/>
        <c:crosses val="autoZero"/>
        <c:auto val="1"/>
        <c:lblAlgn val="ctr"/>
        <c:lblOffset val="100"/>
        <c:noMultiLvlLbl val="0"/>
      </c:catAx>
      <c:valAx>
        <c:axId val="-20697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9755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Total Investigaci</a:t>
            </a:r>
            <a:r>
              <a:rPr lang="es-ES"/>
              <a:t>ón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Dimensiones'!$V$11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Dimensiones'!$W$11:$Y$11</c:f>
              <c:numCache>
                <c:formatCode>0%</c:formatCode>
                <c:ptCount val="3"/>
                <c:pt idx="0">
                  <c:v>0.0333333333333333</c:v>
                </c:pt>
                <c:pt idx="1">
                  <c:v>0.9</c:v>
                </c:pt>
                <c:pt idx="2">
                  <c:v>0.0666666666666667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Dimensiones'!$V$12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Dimensiones'!$W$12:$Y$12</c:f>
              <c:numCache>
                <c:formatCode>0%</c:formatCode>
                <c:ptCount val="3"/>
                <c:pt idx="0">
                  <c:v>0.0</c:v>
                </c:pt>
                <c:pt idx="1">
                  <c:v>0.533333333333333</c:v>
                </c:pt>
                <c:pt idx="2">
                  <c:v>0.466666666666667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69701904"/>
        <c:axId val="-2069698480"/>
        <c:axId val="0"/>
      </c:bar3DChart>
      <c:catAx>
        <c:axId val="-206970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9698480"/>
        <c:crosses val="autoZero"/>
        <c:auto val="1"/>
        <c:lblAlgn val="ctr"/>
        <c:lblOffset val="100"/>
        <c:noMultiLvlLbl val="0"/>
      </c:catAx>
      <c:valAx>
        <c:axId val="-20696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9701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Indicadores'!$C$18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Indicadores'!$C$19:$C$21</c:f>
              <c:numCache>
                <c:formatCode>0%</c:formatCode>
                <c:ptCount val="3"/>
                <c:pt idx="0">
                  <c:v>0.516666666666667</c:v>
                </c:pt>
                <c:pt idx="1">
                  <c:v>0.45</c:v>
                </c:pt>
                <c:pt idx="2">
                  <c:v>0.583333333333333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Indicadores'!$D$18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Indicadores'!$D$19:$D$21</c:f>
              <c:numCache>
                <c:formatCode>0%</c:formatCode>
                <c:ptCount val="3"/>
                <c:pt idx="0">
                  <c:v>0.583333333333333</c:v>
                </c:pt>
                <c:pt idx="1">
                  <c:v>0.533333333333333</c:v>
                </c:pt>
                <c:pt idx="2">
                  <c:v>0.633333333333333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71805872"/>
        <c:axId val="-2071799344"/>
        <c:axId val="0"/>
      </c:bar3DChart>
      <c:catAx>
        <c:axId val="-20718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1799344"/>
        <c:crosses val="autoZero"/>
        <c:auto val="1"/>
        <c:lblAlgn val="ctr"/>
        <c:lblOffset val="100"/>
        <c:noMultiLvlLbl val="0"/>
      </c:catAx>
      <c:valAx>
        <c:axId val="-20717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1805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'Comparación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'Comparación de Medias'!$B$3:$B$32</c:f>
              <c:numCache>
                <c:formatCode>General</c:formatCode>
                <c:ptCount val="30"/>
                <c:pt idx="0">
                  <c:v>24.0</c:v>
                </c:pt>
                <c:pt idx="1">
                  <c:v>9.0</c:v>
                </c:pt>
                <c:pt idx="2">
                  <c:v>12.0</c:v>
                </c:pt>
                <c:pt idx="3">
                  <c:v>14.0</c:v>
                </c:pt>
                <c:pt idx="4">
                  <c:v>14.0</c:v>
                </c:pt>
                <c:pt idx="5">
                  <c:v>12.0</c:v>
                </c:pt>
                <c:pt idx="6">
                  <c:v>13.0</c:v>
                </c:pt>
                <c:pt idx="7">
                  <c:v>13.0</c:v>
                </c:pt>
                <c:pt idx="8">
                  <c:v>9.0</c:v>
                </c:pt>
                <c:pt idx="9">
                  <c:v>9.0</c:v>
                </c:pt>
                <c:pt idx="10">
                  <c:v>10.0</c:v>
                </c:pt>
                <c:pt idx="11">
                  <c:v>15.0</c:v>
                </c:pt>
                <c:pt idx="12">
                  <c:v>7.0</c:v>
                </c:pt>
                <c:pt idx="13">
                  <c:v>11.0</c:v>
                </c:pt>
                <c:pt idx="14">
                  <c:v>13.0</c:v>
                </c:pt>
                <c:pt idx="15">
                  <c:v>10.0</c:v>
                </c:pt>
                <c:pt idx="16">
                  <c:v>8.0</c:v>
                </c:pt>
                <c:pt idx="17">
                  <c:v>9.0</c:v>
                </c:pt>
                <c:pt idx="18">
                  <c:v>9.0</c:v>
                </c:pt>
                <c:pt idx="19">
                  <c:v>12.0</c:v>
                </c:pt>
                <c:pt idx="20">
                  <c:v>12.0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9.0</c:v>
                </c:pt>
                <c:pt idx="25">
                  <c:v>8.0</c:v>
                </c:pt>
                <c:pt idx="26">
                  <c:v>17.0</c:v>
                </c:pt>
                <c:pt idx="27">
                  <c:v>15.0</c:v>
                </c:pt>
                <c:pt idx="28">
                  <c:v>9.0</c:v>
                </c:pt>
                <c:pt idx="29">
                  <c:v>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B0-4F8D-91BB-1E42AA626C01}"/>
            </c:ext>
          </c:extLst>
        </c:ser>
        <c:ser>
          <c:idx val="1"/>
          <c:order val="1"/>
          <c:tx>
            <c:strRef>
              <c:f>'Comparación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'Comparación de Medias'!$C$3:$C$32</c:f>
              <c:numCache>
                <c:formatCode>General</c:formatCode>
                <c:ptCount val="30"/>
                <c:pt idx="0">
                  <c:v>24.0</c:v>
                </c:pt>
                <c:pt idx="1">
                  <c:v>8.0</c:v>
                </c:pt>
                <c:pt idx="2">
                  <c:v>18.0</c:v>
                </c:pt>
                <c:pt idx="3">
                  <c:v>11.0</c:v>
                </c:pt>
                <c:pt idx="4">
                  <c:v>18.0</c:v>
                </c:pt>
                <c:pt idx="5">
                  <c:v>17.0</c:v>
                </c:pt>
                <c:pt idx="6">
                  <c:v>17.0</c:v>
                </c:pt>
                <c:pt idx="7">
                  <c:v>13.0</c:v>
                </c:pt>
                <c:pt idx="8">
                  <c:v>11.0</c:v>
                </c:pt>
                <c:pt idx="9">
                  <c:v>12.0</c:v>
                </c:pt>
                <c:pt idx="10">
                  <c:v>16.0</c:v>
                </c:pt>
                <c:pt idx="11">
                  <c:v>18.0</c:v>
                </c:pt>
                <c:pt idx="12">
                  <c:v>14.0</c:v>
                </c:pt>
                <c:pt idx="13">
                  <c:v>14.0</c:v>
                </c:pt>
                <c:pt idx="14">
                  <c:v>15.0</c:v>
                </c:pt>
                <c:pt idx="15">
                  <c:v>19.0</c:v>
                </c:pt>
                <c:pt idx="16">
                  <c:v>10.0</c:v>
                </c:pt>
                <c:pt idx="17">
                  <c:v>14.0</c:v>
                </c:pt>
                <c:pt idx="18">
                  <c:v>20.0</c:v>
                </c:pt>
                <c:pt idx="19">
                  <c:v>17.0</c:v>
                </c:pt>
                <c:pt idx="20">
                  <c:v>19.0</c:v>
                </c:pt>
                <c:pt idx="21">
                  <c:v>17.0</c:v>
                </c:pt>
                <c:pt idx="22">
                  <c:v>13.0</c:v>
                </c:pt>
                <c:pt idx="23">
                  <c:v>14.0</c:v>
                </c:pt>
                <c:pt idx="24">
                  <c:v>11.0</c:v>
                </c:pt>
                <c:pt idx="25">
                  <c:v>16.0</c:v>
                </c:pt>
                <c:pt idx="26">
                  <c:v>18.0</c:v>
                </c:pt>
                <c:pt idx="27">
                  <c:v>13.0</c:v>
                </c:pt>
                <c:pt idx="28">
                  <c:v>10.0</c:v>
                </c:pt>
                <c:pt idx="29">
                  <c:v>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8B0-4F8D-91BB-1E42AA62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723056"/>
        <c:axId val="-2069680192"/>
      </c:scatterChart>
      <c:valAx>
        <c:axId val="-206972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9680192"/>
        <c:crosses val="autoZero"/>
        <c:crossBetween val="midCat"/>
      </c:valAx>
      <c:valAx>
        <c:axId val="-20696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972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24.0</c:v>
                </c:pt>
                <c:pt idx="1">
                  <c:v>9.0</c:v>
                </c:pt>
                <c:pt idx="2">
                  <c:v>12.0</c:v>
                </c:pt>
                <c:pt idx="3">
                  <c:v>14.0</c:v>
                </c:pt>
                <c:pt idx="4">
                  <c:v>14.0</c:v>
                </c:pt>
                <c:pt idx="5">
                  <c:v>12.0</c:v>
                </c:pt>
                <c:pt idx="6">
                  <c:v>13.0</c:v>
                </c:pt>
                <c:pt idx="7">
                  <c:v>13.0</c:v>
                </c:pt>
                <c:pt idx="8">
                  <c:v>9.0</c:v>
                </c:pt>
                <c:pt idx="9">
                  <c:v>9.0</c:v>
                </c:pt>
                <c:pt idx="10">
                  <c:v>10.0</c:v>
                </c:pt>
                <c:pt idx="11">
                  <c:v>15.0</c:v>
                </c:pt>
                <c:pt idx="12">
                  <c:v>7.0</c:v>
                </c:pt>
                <c:pt idx="13">
                  <c:v>11.0</c:v>
                </c:pt>
                <c:pt idx="14">
                  <c:v>13.0</c:v>
                </c:pt>
                <c:pt idx="15">
                  <c:v>10.0</c:v>
                </c:pt>
                <c:pt idx="16">
                  <c:v>8.0</c:v>
                </c:pt>
                <c:pt idx="17">
                  <c:v>9.0</c:v>
                </c:pt>
                <c:pt idx="18">
                  <c:v>9.0</c:v>
                </c:pt>
                <c:pt idx="19">
                  <c:v>12.0</c:v>
                </c:pt>
                <c:pt idx="20">
                  <c:v>12.0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9.0</c:v>
                </c:pt>
                <c:pt idx="25">
                  <c:v>8.0</c:v>
                </c:pt>
                <c:pt idx="26">
                  <c:v>17.0</c:v>
                </c:pt>
                <c:pt idx="27">
                  <c:v>15.0</c:v>
                </c:pt>
                <c:pt idx="28">
                  <c:v>9.0</c:v>
                </c:pt>
                <c:pt idx="29">
                  <c:v>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49-4B85-AC7B-A22D88FD729B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24.0</c:v>
                </c:pt>
                <c:pt idx="1">
                  <c:v>8.0</c:v>
                </c:pt>
                <c:pt idx="2">
                  <c:v>18.0</c:v>
                </c:pt>
                <c:pt idx="3">
                  <c:v>11.0</c:v>
                </c:pt>
                <c:pt idx="4">
                  <c:v>18.0</c:v>
                </c:pt>
                <c:pt idx="5">
                  <c:v>17.0</c:v>
                </c:pt>
                <c:pt idx="6">
                  <c:v>17.0</c:v>
                </c:pt>
                <c:pt idx="7">
                  <c:v>13.0</c:v>
                </c:pt>
                <c:pt idx="8">
                  <c:v>11.0</c:v>
                </c:pt>
                <c:pt idx="9">
                  <c:v>12.0</c:v>
                </c:pt>
                <c:pt idx="10">
                  <c:v>16.0</c:v>
                </c:pt>
                <c:pt idx="11">
                  <c:v>18.0</c:v>
                </c:pt>
                <c:pt idx="12">
                  <c:v>14.0</c:v>
                </c:pt>
                <c:pt idx="13">
                  <c:v>14.0</c:v>
                </c:pt>
                <c:pt idx="14">
                  <c:v>15.0</c:v>
                </c:pt>
                <c:pt idx="15">
                  <c:v>19.0</c:v>
                </c:pt>
                <c:pt idx="16">
                  <c:v>10.0</c:v>
                </c:pt>
                <c:pt idx="17">
                  <c:v>14.0</c:v>
                </c:pt>
                <c:pt idx="18">
                  <c:v>20.0</c:v>
                </c:pt>
                <c:pt idx="19">
                  <c:v>17.0</c:v>
                </c:pt>
                <c:pt idx="20">
                  <c:v>19.0</c:v>
                </c:pt>
                <c:pt idx="21">
                  <c:v>17.0</c:v>
                </c:pt>
                <c:pt idx="22">
                  <c:v>13.0</c:v>
                </c:pt>
                <c:pt idx="23">
                  <c:v>14.0</c:v>
                </c:pt>
                <c:pt idx="24">
                  <c:v>11.0</c:v>
                </c:pt>
                <c:pt idx="25">
                  <c:v>16.0</c:v>
                </c:pt>
                <c:pt idx="26">
                  <c:v>18.0</c:v>
                </c:pt>
                <c:pt idx="27">
                  <c:v>13.0</c:v>
                </c:pt>
                <c:pt idx="28">
                  <c:v>10.0</c:v>
                </c:pt>
                <c:pt idx="29">
                  <c:v>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49-4B85-AC7B-A22D88FD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410704"/>
        <c:axId val="-2046408256"/>
      </c:scatterChart>
      <c:valAx>
        <c:axId val="-20464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6408256"/>
        <c:crosses val="autoZero"/>
        <c:crossBetween val="midCat"/>
      </c:valAx>
      <c:valAx>
        <c:axId val="-20464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641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Indicadores'!$C$35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Indicadores'!$C$36:$C$38</c:f>
              <c:numCache>
                <c:formatCode>0%</c:formatCode>
                <c:ptCount val="3"/>
                <c:pt idx="0">
                  <c:v>0.35</c:v>
                </c:pt>
                <c:pt idx="1">
                  <c:v>0.45</c:v>
                </c:pt>
                <c:pt idx="2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Indicadores'!$D$35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Indicadores'!$D$36:$D$38</c:f>
              <c:numCache>
                <c:formatCode>0%</c:formatCode>
                <c:ptCount val="3"/>
                <c:pt idx="0">
                  <c:v>0.666666666666667</c:v>
                </c:pt>
                <c:pt idx="1">
                  <c:v>0.6</c:v>
                </c:pt>
                <c:pt idx="2">
                  <c:v>0.583333333333333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71657888"/>
        <c:axId val="-2071654464"/>
        <c:axId val="0"/>
      </c:bar3DChart>
      <c:catAx>
        <c:axId val="-20716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1654464"/>
        <c:crosses val="autoZero"/>
        <c:auto val="1"/>
        <c:lblAlgn val="ctr"/>
        <c:lblOffset val="100"/>
        <c:noMultiLvlLbl val="0"/>
      </c:catAx>
      <c:valAx>
        <c:axId val="-20716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165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 Dimensi</a:t>
            </a:r>
            <a:r>
              <a:rPr lang="es-ES"/>
              <a:t>ón 4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Indicadores'!$C$54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Indicadores'!$B$55:$B$57</c:f>
              <c:strCache>
                <c:ptCount val="3"/>
                <c:pt idx="0">
                  <c:v>INDICADOR 10</c:v>
                </c:pt>
                <c:pt idx="1">
                  <c:v>INDICADOR 11</c:v>
                </c:pt>
                <c:pt idx="2">
                  <c:v>INDICADOR 12</c:v>
                </c:pt>
              </c:strCache>
            </c:strRef>
          </c:cat>
          <c:val>
            <c:numRef>
              <c:f>'Comparación Indicadores'!$C$55:$C$57</c:f>
              <c:numCache>
                <c:formatCode>0%</c:formatCode>
                <c:ptCount val="3"/>
                <c:pt idx="0">
                  <c:v>0.45</c:v>
                </c:pt>
                <c:pt idx="1">
                  <c:v>0.383333333333333</c:v>
                </c:pt>
                <c:pt idx="2">
                  <c:v>0.466666666666667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Indicadores'!$D$54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Indicadores'!$B$55:$B$57</c:f>
              <c:strCache>
                <c:ptCount val="3"/>
                <c:pt idx="0">
                  <c:v>INDICADOR 10</c:v>
                </c:pt>
                <c:pt idx="1">
                  <c:v>INDICADOR 11</c:v>
                </c:pt>
                <c:pt idx="2">
                  <c:v>INDICADOR 12</c:v>
                </c:pt>
              </c:strCache>
            </c:strRef>
          </c:cat>
          <c:val>
            <c:numRef>
              <c:f>'Comparación Indicadores'!$D$55:$D$57</c:f>
              <c:numCache>
                <c:formatCode>0%</c:formatCode>
                <c:ptCount val="3"/>
                <c:pt idx="0">
                  <c:v>0.783333333333333</c:v>
                </c:pt>
                <c:pt idx="1">
                  <c:v>0.516666666666667</c:v>
                </c:pt>
                <c:pt idx="2">
                  <c:v>0.583333333333333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71604912"/>
        <c:axId val="-2071601488"/>
        <c:axId val="0"/>
      </c:bar3DChart>
      <c:catAx>
        <c:axId val="-20716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1601488"/>
        <c:crosses val="autoZero"/>
        <c:auto val="1"/>
        <c:lblAlgn val="ctr"/>
        <c:lblOffset val="100"/>
        <c:noMultiLvlLbl val="0"/>
      </c:catAx>
      <c:valAx>
        <c:axId val="-20716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1604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0.1</c:v>
                </c:pt>
                <c:pt idx="1">
                  <c:v>0.566666666666667</c:v>
                </c:pt>
                <c:pt idx="2">
                  <c:v>0.333333333333333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B3-4AFC-AFA6-41690D99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70907088"/>
        <c:axId val="-2070903808"/>
        <c:axId val="0"/>
      </c:bar3DChart>
      <c:catAx>
        <c:axId val="-20709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0903808"/>
        <c:crosses val="autoZero"/>
        <c:auto val="1"/>
        <c:lblAlgn val="ctr"/>
        <c:lblOffset val="100"/>
        <c:noMultiLvlLbl val="0"/>
      </c:catAx>
      <c:valAx>
        <c:axId val="-20709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09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0.16</c:v>
                </c:pt>
                <c:pt idx="1">
                  <c:v>0.28</c:v>
                </c:pt>
                <c:pt idx="2">
                  <c:v>0.56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4E-48F3-B911-4872FEDC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70885920"/>
        <c:axId val="-2070882688"/>
        <c:axId val="0"/>
      </c:bar3DChart>
      <c:catAx>
        <c:axId val="-20708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0882688"/>
        <c:crosses val="autoZero"/>
        <c:auto val="1"/>
        <c:lblAlgn val="ctr"/>
        <c:lblOffset val="100"/>
        <c:noMultiLvlLbl val="0"/>
      </c:catAx>
      <c:valAx>
        <c:axId val="-20708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08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Dimensiones'!$A$15:$A$17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Dimensiones'!$B$15:$B$17</c:f>
              <c:numCache>
                <c:formatCode>0%</c:formatCode>
                <c:ptCount val="3"/>
                <c:pt idx="0">
                  <c:v>0.0666666666666667</c:v>
                </c:pt>
                <c:pt idx="1">
                  <c:v>0.6</c:v>
                </c:pt>
                <c:pt idx="2">
                  <c:v>0.333333333333333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FE-4470-9C6B-2D4CB199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66556912"/>
        <c:axId val="-2066553680"/>
        <c:axId val="0"/>
      </c:bar3DChart>
      <c:catAx>
        <c:axId val="-206655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6553680"/>
        <c:crosses val="autoZero"/>
        <c:auto val="1"/>
        <c:lblAlgn val="ctr"/>
        <c:lblOffset val="100"/>
        <c:noMultiLvlLbl val="0"/>
      </c:catAx>
      <c:valAx>
        <c:axId val="-20665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65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Dimensiones'!$E$15:$E$17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Dimensiones'!$F$15:$F$17</c:f>
              <c:numCache>
                <c:formatCode>0%</c:formatCode>
                <c:ptCount val="3"/>
                <c:pt idx="0">
                  <c:v>0.1</c:v>
                </c:pt>
                <c:pt idx="1">
                  <c:v>0.433333333333333</c:v>
                </c:pt>
                <c:pt idx="2">
                  <c:v>0.466666666666667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1B-49D9-A5AB-7E7CA652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66575952"/>
        <c:axId val="-2066572720"/>
        <c:axId val="0"/>
      </c:bar3DChart>
      <c:catAx>
        <c:axId val="-20665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6572720"/>
        <c:crosses val="autoZero"/>
        <c:auto val="1"/>
        <c:lblAlgn val="ctr"/>
        <c:lblOffset val="100"/>
        <c:noMultiLvlLbl val="0"/>
      </c:catAx>
      <c:valAx>
        <c:axId val="-20665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657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Dimensiones'!$A$26:$A$28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Dimensiones'!$B$26:$B$28</c:f>
              <c:numCache>
                <c:formatCode>0%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2B-4A83-B11C-8EDE93B9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89685104"/>
        <c:axId val="-2089681872"/>
        <c:axId val="0"/>
      </c:bar3DChart>
      <c:catAx>
        <c:axId val="-20896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9681872"/>
        <c:crosses val="autoZero"/>
        <c:auto val="1"/>
        <c:lblAlgn val="ctr"/>
        <c:lblOffset val="100"/>
        <c:noMultiLvlLbl val="0"/>
      </c:catAx>
      <c:valAx>
        <c:axId val="-20896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968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3" Type="http://schemas.openxmlformats.org/officeDocument/2006/relationships/chart" Target="../charts/chart17.xml"/><Relationship Id="rId14" Type="http://schemas.openxmlformats.org/officeDocument/2006/relationships/chart" Target="../charts/chart18.xml"/><Relationship Id="rId15" Type="http://schemas.openxmlformats.org/officeDocument/2006/relationships/chart" Target="../charts/chart1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82550</xdr:rowOff>
    </xdr:from>
    <xdr:to>
      <xdr:col>10</xdr:col>
      <xdr:colOff>444500</xdr:colOff>
      <xdr:row>13</xdr:row>
      <xdr:rowOff>184150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82550</xdr:rowOff>
    </xdr:from>
    <xdr:to>
      <xdr:col>10</xdr:col>
      <xdr:colOff>444500</xdr:colOff>
      <xdr:row>28</xdr:row>
      <xdr:rowOff>184150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781050</xdr:colOff>
      <xdr:row>32</xdr:row>
      <xdr:rowOff>171450</xdr:rowOff>
    </xdr:from>
    <xdr:to>
      <xdr:col>10</xdr:col>
      <xdr:colOff>400050</xdr:colOff>
      <xdr:row>46</xdr:row>
      <xdr:rowOff>69850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6350</xdr:colOff>
      <xdr:row>49</xdr:row>
      <xdr:rowOff>196850</xdr:rowOff>
    </xdr:from>
    <xdr:to>
      <xdr:col>10</xdr:col>
      <xdr:colOff>450850</xdr:colOff>
      <xdr:row>63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9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12700</xdr:rowOff>
    </xdr:from>
    <xdr:to>
      <xdr:col>11</xdr:col>
      <xdr:colOff>177800</xdr:colOff>
      <xdr:row>20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11</xdr:row>
      <xdr:rowOff>0</xdr:rowOff>
    </xdr:from>
    <xdr:to>
      <xdr:col>15</xdr:col>
      <xdr:colOff>241300</xdr:colOff>
      <xdr:row>20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22</xdr:row>
      <xdr:rowOff>139700</xdr:rowOff>
    </xdr:from>
    <xdr:to>
      <xdr:col>11</xdr:col>
      <xdr:colOff>114300</xdr:colOff>
      <xdr:row>31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22</xdr:row>
      <xdr:rowOff>139700</xdr:rowOff>
    </xdr:from>
    <xdr:to>
      <xdr:col>15</xdr:col>
      <xdr:colOff>317500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431800</xdr:colOff>
      <xdr:row>34</xdr:row>
      <xdr:rowOff>12700</xdr:rowOff>
    </xdr:from>
    <xdr:to>
      <xdr:col>11</xdr:col>
      <xdr:colOff>0</xdr:colOff>
      <xdr:row>41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34</xdr:row>
      <xdr:rowOff>12700</xdr:rowOff>
    </xdr:from>
    <xdr:to>
      <xdr:col>14</xdr:col>
      <xdr:colOff>800100</xdr:colOff>
      <xdr:row>41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466725</xdr:colOff>
      <xdr:row>44</xdr:row>
      <xdr:rowOff>42863</xdr:rowOff>
    </xdr:from>
    <xdr:to>
      <xdr:col>10</xdr:col>
      <xdr:colOff>781050</xdr:colOff>
      <xdr:row>51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9C60FEBB-1128-40F0-80C3-0A870DCF4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428625</xdr:colOff>
      <xdr:row>44</xdr:row>
      <xdr:rowOff>66674</xdr:rowOff>
    </xdr:from>
    <xdr:to>
      <xdr:col>14</xdr:col>
      <xdr:colOff>790575</xdr:colOff>
      <xdr:row>52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xmlns="" id="{811EC65F-EA02-4407-B17A-A26F938CD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381000</xdr:colOff>
      <xdr:row>0</xdr:row>
      <xdr:rowOff>158750</xdr:rowOff>
    </xdr:from>
    <xdr:to>
      <xdr:col>20</xdr:col>
      <xdr:colOff>469900</xdr:colOff>
      <xdr:row>10</xdr:row>
      <xdr:rowOff>127000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381000</xdr:colOff>
      <xdr:row>11</xdr:row>
      <xdr:rowOff>0</xdr:rowOff>
    </xdr:from>
    <xdr:to>
      <xdr:col>20</xdr:col>
      <xdr:colOff>419100</xdr:colOff>
      <xdr:row>20</xdr:row>
      <xdr:rowOff>190500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546100</xdr:colOff>
      <xdr:row>22</xdr:row>
      <xdr:rowOff>107950</xdr:rowOff>
    </xdr:from>
    <xdr:to>
      <xdr:col>20</xdr:col>
      <xdr:colOff>241300</xdr:colOff>
      <xdr:row>31</xdr:row>
      <xdr:rowOff>190500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393700</xdr:colOff>
      <xdr:row>33</xdr:row>
      <xdr:rowOff>120650</xdr:rowOff>
    </xdr:from>
    <xdr:to>
      <xdr:col>20</xdr:col>
      <xdr:colOff>63500</xdr:colOff>
      <xdr:row>42</xdr:row>
      <xdr:rowOff>114300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393700</xdr:colOff>
      <xdr:row>43</xdr:row>
      <xdr:rowOff>158750</xdr:rowOff>
    </xdr:from>
    <xdr:to>
      <xdr:col>20</xdr:col>
      <xdr:colOff>114300</xdr:colOff>
      <xdr:row>54</xdr:row>
      <xdr:rowOff>12700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17</xdr:row>
      <xdr:rowOff>12700</xdr:rowOff>
    </xdr:from>
    <xdr:to>
      <xdr:col>9</xdr:col>
      <xdr:colOff>12700</xdr:colOff>
      <xdr:row>34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21</xdr:row>
      <xdr:rowOff>12700</xdr:rowOff>
    </xdr:from>
    <xdr:to>
      <xdr:col>7</xdr:col>
      <xdr:colOff>165100</xdr:colOff>
      <xdr:row>36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workbookViewId="0">
      <selection activeCell="B16" sqref="B16"/>
    </sheetView>
  </sheetViews>
  <sheetFormatPr baseColWidth="10" defaultRowHeight="16" x14ac:dyDescent="0.2"/>
  <cols>
    <col min="1" max="1" width="11.6640625" style="34" bestFit="1" customWidth="1"/>
    <col min="2" max="2" width="11.83203125" style="34" bestFit="1" customWidth="1"/>
    <col min="3" max="3" width="12.83203125" style="34" bestFit="1" customWidth="1"/>
    <col min="4" max="4" width="11.83203125" style="34" bestFit="1" customWidth="1"/>
    <col min="5" max="5" width="12.83203125" style="34" bestFit="1" customWidth="1"/>
    <col min="6" max="6" width="11.83203125" style="34" bestFit="1" customWidth="1"/>
    <col min="7" max="7" width="12.83203125" style="34" bestFit="1" customWidth="1"/>
    <col min="8" max="8" width="6.5" style="34" bestFit="1" customWidth="1"/>
    <col min="9" max="9" width="6.1640625" style="34" bestFit="1" customWidth="1"/>
    <col min="10" max="10" width="11.83203125" style="34" bestFit="1" customWidth="1"/>
    <col min="11" max="11" width="12.83203125" style="34" bestFit="1" customWidth="1"/>
    <col min="12" max="12" width="11.83203125" style="34" bestFit="1" customWidth="1"/>
    <col min="13" max="13" width="12.83203125" style="34" bestFit="1" customWidth="1"/>
    <col min="14" max="14" width="11.83203125" style="34" bestFit="1" customWidth="1"/>
    <col min="15" max="15" width="12.83203125" style="34" bestFit="1" customWidth="1"/>
    <col min="16" max="16" width="6.5" style="34" bestFit="1" customWidth="1"/>
    <col min="17" max="17" width="6.1640625" style="34" bestFit="1" customWidth="1"/>
    <col min="18" max="18" width="11.83203125" style="34" bestFit="1" customWidth="1"/>
    <col min="19" max="19" width="12.83203125" style="34" bestFit="1" customWidth="1"/>
    <col min="20" max="20" width="11.83203125" style="34" bestFit="1" customWidth="1"/>
    <col min="21" max="21" width="12.83203125" style="34" bestFit="1" customWidth="1"/>
    <col min="22" max="22" width="11.83203125" style="34" bestFit="1" customWidth="1"/>
    <col min="23" max="23" width="12.83203125" style="34" bestFit="1" customWidth="1"/>
    <col min="24" max="24" width="6.5" style="34" bestFit="1" customWidth="1"/>
    <col min="25" max="25" width="6.1640625" style="34" bestFit="1" customWidth="1"/>
    <col min="26" max="31" width="12.83203125" style="34" bestFit="1" customWidth="1"/>
    <col min="32" max="32" width="6.5" style="34" bestFit="1" customWidth="1"/>
    <col min="33" max="33" width="6.1640625" style="34" bestFit="1" customWidth="1"/>
    <col min="34" max="34" width="11.6640625" style="34" bestFit="1" customWidth="1"/>
    <col min="35" max="35" width="10" style="34" bestFit="1" customWidth="1"/>
    <col min="36" max="36" width="10.83203125" style="34"/>
    <col min="37" max="37" width="13.5" style="34" bestFit="1" customWidth="1"/>
    <col min="38" max="38" width="4.83203125" style="34" bestFit="1" customWidth="1"/>
    <col min="39" max="39" width="6.5" style="34" bestFit="1" customWidth="1"/>
    <col min="40" max="40" width="4.5" style="34" bestFit="1" customWidth="1"/>
    <col min="41" max="41" width="5.33203125" style="34" bestFit="1" customWidth="1"/>
    <col min="42" max="16384" width="10.83203125" style="34"/>
  </cols>
  <sheetData>
    <row r="1" spans="1:41" x14ac:dyDescent="0.2">
      <c r="A1" s="33"/>
      <c r="B1" s="76" t="s">
        <v>8</v>
      </c>
      <c r="C1" s="76"/>
      <c r="D1" s="76"/>
      <c r="E1" s="76"/>
      <c r="F1" s="76"/>
      <c r="G1" s="76"/>
      <c r="H1" s="76"/>
      <c r="I1" s="76"/>
      <c r="J1" s="83" t="s">
        <v>9</v>
      </c>
      <c r="K1" s="83"/>
      <c r="L1" s="83"/>
      <c r="M1" s="83"/>
      <c r="N1" s="83"/>
      <c r="O1" s="83"/>
      <c r="P1" s="83"/>
      <c r="Q1" s="83"/>
      <c r="R1" s="84" t="s">
        <v>10</v>
      </c>
      <c r="S1" s="84"/>
      <c r="T1" s="84"/>
      <c r="U1" s="84"/>
      <c r="V1" s="84"/>
      <c r="W1" s="84"/>
      <c r="X1" s="84"/>
      <c r="Y1" s="84"/>
      <c r="Z1" s="76" t="s">
        <v>75</v>
      </c>
      <c r="AA1" s="76"/>
      <c r="AB1" s="76"/>
      <c r="AC1" s="76"/>
      <c r="AD1" s="76"/>
      <c r="AE1" s="76"/>
      <c r="AF1" s="76"/>
      <c r="AG1" s="76"/>
      <c r="AH1" s="85" t="s">
        <v>0</v>
      </c>
      <c r="AI1" s="85" t="s">
        <v>1</v>
      </c>
    </row>
    <row r="2" spans="1:41" x14ac:dyDescent="0.2">
      <c r="A2" s="33"/>
      <c r="B2" s="74" t="s">
        <v>47</v>
      </c>
      <c r="C2" s="75"/>
      <c r="D2" s="74" t="s">
        <v>48</v>
      </c>
      <c r="E2" s="75"/>
      <c r="F2" s="74" t="s">
        <v>49</v>
      </c>
      <c r="G2" s="75"/>
      <c r="H2" s="35"/>
      <c r="I2" s="35"/>
      <c r="J2" s="86" t="s">
        <v>50</v>
      </c>
      <c r="K2" s="87"/>
      <c r="L2" s="86" t="s">
        <v>51</v>
      </c>
      <c r="M2" s="87"/>
      <c r="N2" s="86" t="s">
        <v>52</v>
      </c>
      <c r="O2" s="87"/>
      <c r="P2" s="36"/>
      <c r="Q2" s="36"/>
      <c r="R2" s="88" t="s">
        <v>53</v>
      </c>
      <c r="S2" s="89"/>
      <c r="T2" s="88" t="s">
        <v>54</v>
      </c>
      <c r="U2" s="89"/>
      <c r="V2" s="88" t="s">
        <v>55</v>
      </c>
      <c r="W2" s="89"/>
      <c r="X2" s="37"/>
      <c r="Y2" s="37"/>
      <c r="Z2" s="74" t="s">
        <v>47</v>
      </c>
      <c r="AA2" s="75"/>
      <c r="AB2" s="74" t="s">
        <v>48</v>
      </c>
      <c r="AC2" s="75"/>
      <c r="AD2" s="74" t="s">
        <v>49</v>
      </c>
      <c r="AE2" s="75"/>
      <c r="AF2" s="35"/>
      <c r="AG2" s="35"/>
      <c r="AH2" s="85"/>
      <c r="AI2" s="85"/>
    </row>
    <row r="3" spans="1:41" x14ac:dyDescent="0.2">
      <c r="A3" s="33" t="s">
        <v>2</v>
      </c>
      <c r="B3" s="35" t="s">
        <v>56</v>
      </c>
      <c r="C3" s="35" t="s">
        <v>57</v>
      </c>
      <c r="D3" s="35" t="s">
        <v>58</v>
      </c>
      <c r="E3" s="35" t="s">
        <v>59</v>
      </c>
      <c r="F3" s="35" t="s">
        <v>60</v>
      </c>
      <c r="G3" s="35" t="s">
        <v>61</v>
      </c>
      <c r="H3" s="35" t="s">
        <v>3</v>
      </c>
      <c r="I3" s="35" t="s">
        <v>4</v>
      </c>
      <c r="J3" s="36" t="s">
        <v>62</v>
      </c>
      <c r="K3" s="36" t="s">
        <v>63</v>
      </c>
      <c r="L3" s="36" t="s">
        <v>64</v>
      </c>
      <c r="M3" s="36" t="s">
        <v>76</v>
      </c>
      <c r="N3" s="36" t="s">
        <v>66</v>
      </c>
      <c r="O3" s="36" t="s">
        <v>65</v>
      </c>
      <c r="P3" s="36" t="s">
        <v>3</v>
      </c>
      <c r="Q3" s="36" t="s">
        <v>4</v>
      </c>
      <c r="R3" s="37" t="s">
        <v>67</v>
      </c>
      <c r="S3" s="37" t="s">
        <v>77</v>
      </c>
      <c r="T3" s="37" t="s">
        <v>68</v>
      </c>
      <c r="U3" s="37" t="s">
        <v>78</v>
      </c>
      <c r="V3" s="37" t="s">
        <v>69</v>
      </c>
      <c r="W3" s="37" t="s">
        <v>79</v>
      </c>
      <c r="X3" s="37" t="s">
        <v>3</v>
      </c>
      <c r="Y3" s="37" t="s">
        <v>4</v>
      </c>
      <c r="Z3" s="35" t="s">
        <v>70</v>
      </c>
      <c r="AA3" s="35" t="s">
        <v>80</v>
      </c>
      <c r="AB3" s="35" t="s">
        <v>71</v>
      </c>
      <c r="AC3" s="35" t="s">
        <v>81</v>
      </c>
      <c r="AD3" s="35" t="s">
        <v>72</v>
      </c>
      <c r="AE3" s="35" t="s">
        <v>82</v>
      </c>
      <c r="AF3" s="35" t="s">
        <v>3</v>
      </c>
      <c r="AG3" s="35" t="s">
        <v>4</v>
      </c>
      <c r="AH3" s="85"/>
      <c r="AI3" s="85"/>
      <c r="AK3" s="33" t="s">
        <v>11</v>
      </c>
      <c r="AL3" s="33" t="s">
        <v>5</v>
      </c>
      <c r="AM3" s="33" t="s">
        <v>6</v>
      </c>
      <c r="AN3" s="33" t="s">
        <v>7</v>
      </c>
      <c r="AO3" s="33" t="s">
        <v>12</v>
      </c>
    </row>
    <row r="4" spans="1:41" x14ac:dyDescent="0.2">
      <c r="A4" s="38">
        <v>1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40">
        <f>SUM(B4:G4)</f>
        <v>6</v>
      </c>
      <c r="I4" s="40" t="str">
        <f>IF(AND(H4&gt;=0,H4&lt;2),"bajo",IF(AND(H4&gt;=2,H4&lt;4),"medio",IF(AND(H4&gt;=4,H4&lt;=6),"alto")))</f>
        <v>alto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41">
        <f>SUM(J4:O4)</f>
        <v>6</v>
      </c>
      <c r="Q4" s="41" t="str">
        <f>IF(AND(P4&gt;=0,P4&lt;2),"bajo",IF(AND(P4&gt;=2,P4&lt;4),"medio",IF(AND(P4&gt;=4,P4&lt;=6),"alto")))</f>
        <v>alto</v>
      </c>
      <c r="R4" s="39">
        <v>1</v>
      </c>
      <c r="S4" s="39">
        <v>1</v>
      </c>
      <c r="T4" s="39">
        <v>1</v>
      </c>
      <c r="U4" s="39">
        <v>1</v>
      </c>
      <c r="V4" s="39">
        <v>1</v>
      </c>
      <c r="W4" s="39">
        <v>1</v>
      </c>
      <c r="X4" s="42">
        <f>SUM(R4:W4)</f>
        <v>6</v>
      </c>
      <c r="Y4" s="42" t="str">
        <f>IF(AND(X4&gt;=0,X4&lt;2),"bajo",IF(AND(X4&gt;=2,X4&lt;4),"medio",IF(AND(X4&gt;=4,X4&lt;=6),"alto")))</f>
        <v>alto</v>
      </c>
      <c r="Z4" s="39">
        <v>1</v>
      </c>
      <c r="AA4" s="39">
        <v>1</v>
      </c>
      <c r="AB4" s="39">
        <v>1</v>
      </c>
      <c r="AC4" s="39">
        <v>1</v>
      </c>
      <c r="AD4" s="39">
        <v>1</v>
      </c>
      <c r="AE4" s="39">
        <v>1</v>
      </c>
      <c r="AF4" s="40">
        <f>SUM(Z4:AE4)</f>
        <v>6</v>
      </c>
      <c r="AG4" s="40" t="str">
        <f>IF(AND(AF4&gt;=0,AF4&lt;2),"bajo",IF(AND(AF4&gt;=2,AF4&lt;4),"medio",IF(AND(AF4&gt;=4,AF4&lt;=6),"alto")))</f>
        <v>alto</v>
      </c>
      <c r="AH4" s="43">
        <f>H4+P4+X4+AF4</f>
        <v>24</v>
      </c>
      <c r="AI4" s="43" t="str">
        <f>IF(AND(AH4&gt;=0,AH4&lt;8),"bajo",IF(AND(AH4&gt;=8,AH4&lt;16),"medio",IF(AND(AH4&gt;=16,AH4&lt;=24),"alto")))</f>
        <v>alto</v>
      </c>
      <c r="AK4" s="40" t="s">
        <v>8</v>
      </c>
      <c r="AL4" s="40">
        <f>COUNTIF(I4:I33,"bajo")</f>
        <v>3</v>
      </c>
      <c r="AM4" s="40">
        <f>COUNTIF(I4:I33,"medio")</f>
        <v>17</v>
      </c>
      <c r="AN4" s="40">
        <f>COUNTIF(I4:I33,"alto")</f>
        <v>10</v>
      </c>
      <c r="AO4" s="40">
        <f>SUM(AL4:AN4)</f>
        <v>30</v>
      </c>
    </row>
    <row r="5" spans="1:41" x14ac:dyDescent="0.2">
      <c r="A5" s="38">
        <v>2</v>
      </c>
      <c r="B5" s="39">
        <v>0</v>
      </c>
      <c r="C5" s="39">
        <v>0</v>
      </c>
      <c r="D5" s="39">
        <v>0</v>
      </c>
      <c r="E5" s="39">
        <v>1</v>
      </c>
      <c r="F5" s="39">
        <v>1</v>
      </c>
      <c r="G5" s="39">
        <v>1</v>
      </c>
      <c r="H5" s="40">
        <f t="shared" ref="H5:H33" si="0">SUM(B5:G5)</f>
        <v>3</v>
      </c>
      <c r="I5" s="40" t="str">
        <f t="shared" ref="I5:I33" si="1">IF(AND(H5&gt;=0,H5&lt;2),"bajo",IF(AND(H5&gt;=2,H5&lt;4),"medio",IF(AND(H5&gt;=4,H5&lt;=6),"alto")))</f>
        <v>medio</v>
      </c>
      <c r="J5" s="39">
        <v>0</v>
      </c>
      <c r="K5" s="39">
        <v>0</v>
      </c>
      <c r="L5" s="39">
        <v>0</v>
      </c>
      <c r="M5" s="39">
        <v>0</v>
      </c>
      <c r="N5" s="39">
        <v>1</v>
      </c>
      <c r="O5" s="39">
        <v>1</v>
      </c>
      <c r="P5" s="41">
        <f t="shared" ref="P5:P33" si="2">SUM(J5:O5)</f>
        <v>2</v>
      </c>
      <c r="Q5" s="41" t="str">
        <f t="shared" ref="Q5:Q33" si="3">IF(AND(P5&gt;=0,P5&lt;2),"bajo",IF(AND(P5&gt;=2,P5&lt;4),"medio",IF(AND(P5&gt;=4,P5&lt;=6),"alto")))</f>
        <v>medio</v>
      </c>
      <c r="R5" s="39">
        <v>0</v>
      </c>
      <c r="S5" s="39">
        <v>0</v>
      </c>
      <c r="T5" s="39">
        <v>1</v>
      </c>
      <c r="U5" s="39">
        <v>0</v>
      </c>
      <c r="V5" s="39">
        <v>1</v>
      </c>
      <c r="W5" s="39">
        <v>1</v>
      </c>
      <c r="X5" s="42">
        <f t="shared" ref="X5:X33" si="4">SUM(R5:W5)</f>
        <v>3</v>
      </c>
      <c r="Y5" s="42" t="str">
        <f t="shared" ref="Y5:Y33" si="5">IF(AND(X5&gt;=0,X5&lt;2),"bajo",IF(AND(X5&gt;=2,X5&lt;4),"medio",IF(AND(X5&gt;=4,X5&lt;=6),"alto")))</f>
        <v>medio</v>
      </c>
      <c r="Z5" s="39">
        <v>0</v>
      </c>
      <c r="AA5" s="39">
        <v>0</v>
      </c>
      <c r="AB5" s="39">
        <v>0</v>
      </c>
      <c r="AC5" s="39">
        <v>0</v>
      </c>
      <c r="AD5" s="39">
        <v>1</v>
      </c>
      <c r="AE5" s="39">
        <v>0</v>
      </c>
      <c r="AF5" s="40">
        <f t="shared" ref="AF5:AF33" si="6">SUM(Z5:AE5)</f>
        <v>1</v>
      </c>
      <c r="AG5" s="40" t="str">
        <f t="shared" ref="AG5:AG33" si="7">IF(AND(AF5&gt;=0,AF5&lt;2),"bajo",IF(AND(AF5&gt;=2,AF5&lt;4),"medio",IF(AND(AF5&gt;=4,AF5&lt;=6),"alto")))</f>
        <v>bajo</v>
      </c>
      <c r="AH5" s="43">
        <f t="shared" ref="AH5:AH33" si="8">H5+P5+X5+AF5</f>
        <v>9</v>
      </c>
      <c r="AI5" s="43" t="str">
        <f t="shared" ref="AI5:AI33" si="9">IF(AND(AH5&gt;=0,AH5&lt;8),"bajo",IF(AND(AH5&gt;=8,AH5&lt;16),"medio",IF(AND(AH5&gt;=16,AH5&lt;=24),"alto")))</f>
        <v>medio</v>
      </c>
      <c r="AK5" s="41" t="s">
        <v>9</v>
      </c>
      <c r="AL5" s="41">
        <f>COUNTIF(Q4:Q33,"bajo")</f>
        <v>2</v>
      </c>
      <c r="AM5" s="41">
        <f>COUNTIF(Q4:Q33,"medio")</f>
        <v>18</v>
      </c>
      <c r="AN5" s="41">
        <f>COUNTIF(Q4:Q33,"alto")</f>
        <v>10</v>
      </c>
      <c r="AO5" s="41">
        <f>SUM(AO4)</f>
        <v>30</v>
      </c>
    </row>
    <row r="6" spans="1:41" x14ac:dyDescent="0.2">
      <c r="A6" s="38">
        <v>3</v>
      </c>
      <c r="B6" s="39">
        <v>1</v>
      </c>
      <c r="C6" s="39">
        <v>0</v>
      </c>
      <c r="D6" s="39">
        <v>1</v>
      </c>
      <c r="E6" s="39">
        <v>0</v>
      </c>
      <c r="F6" s="39">
        <v>1</v>
      </c>
      <c r="G6" s="39">
        <v>0</v>
      </c>
      <c r="H6" s="40">
        <f t="shared" si="0"/>
        <v>3</v>
      </c>
      <c r="I6" s="40" t="str">
        <f t="shared" si="1"/>
        <v>medio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1</v>
      </c>
      <c r="P6" s="41">
        <f t="shared" si="2"/>
        <v>1</v>
      </c>
      <c r="Q6" s="41" t="str">
        <f t="shared" si="3"/>
        <v>bajo</v>
      </c>
      <c r="R6" s="39">
        <v>0</v>
      </c>
      <c r="S6" s="39">
        <v>0</v>
      </c>
      <c r="T6" s="39">
        <v>1</v>
      </c>
      <c r="U6" s="39">
        <v>1</v>
      </c>
      <c r="V6" s="39">
        <v>0</v>
      </c>
      <c r="W6" s="39">
        <v>0</v>
      </c>
      <c r="X6" s="42">
        <f t="shared" si="4"/>
        <v>2</v>
      </c>
      <c r="Y6" s="42" t="str">
        <f t="shared" si="5"/>
        <v>medio</v>
      </c>
      <c r="Z6" s="39">
        <v>1</v>
      </c>
      <c r="AA6" s="39">
        <v>1</v>
      </c>
      <c r="AB6" s="39">
        <v>1</v>
      </c>
      <c r="AC6" s="39">
        <v>1</v>
      </c>
      <c r="AD6" s="39">
        <v>1</v>
      </c>
      <c r="AE6" s="39">
        <v>1</v>
      </c>
      <c r="AF6" s="40">
        <f t="shared" si="6"/>
        <v>6</v>
      </c>
      <c r="AG6" s="40" t="str">
        <f t="shared" si="7"/>
        <v>alto</v>
      </c>
      <c r="AH6" s="43">
        <f t="shared" si="8"/>
        <v>12</v>
      </c>
      <c r="AI6" s="43" t="str">
        <f t="shared" si="9"/>
        <v>medio</v>
      </c>
      <c r="AK6" s="42" t="s">
        <v>10</v>
      </c>
      <c r="AL6" s="42">
        <f>COUNTIF(Y4:Y33,"bajo")</f>
        <v>6</v>
      </c>
      <c r="AM6" s="42">
        <f>COUNTIF(Y4:Y33,"medio")</f>
        <v>18</v>
      </c>
      <c r="AN6" s="42">
        <f>COUNTIF(Y4:Y33,"alto")</f>
        <v>6</v>
      </c>
      <c r="AO6" s="42">
        <f>SUM(AL6:AN6)</f>
        <v>30</v>
      </c>
    </row>
    <row r="7" spans="1:41" x14ac:dyDescent="0.2">
      <c r="A7" s="38">
        <v>4</v>
      </c>
      <c r="B7" s="39">
        <v>1</v>
      </c>
      <c r="C7" s="39">
        <v>0</v>
      </c>
      <c r="D7" s="39">
        <v>1</v>
      </c>
      <c r="E7" s="39">
        <v>1</v>
      </c>
      <c r="F7" s="39">
        <v>1</v>
      </c>
      <c r="G7" s="39">
        <v>1</v>
      </c>
      <c r="H7" s="40">
        <f t="shared" si="0"/>
        <v>5</v>
      </c>
      <c r="I7" s="40" t="str">
        <f t="shared" si="1"/>
        <v>alto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9">
        <v>0</v>
      </c>
      <c r="P7" s="41">
        <f t="shared" si="2"/>
        <v>4</v>
      </c>
      <c r="Q7" s="41" t="str">
        <f t="shared" si="3"/>
        <v>alto</v>
      </c>
      <c r="R7" s="39">
        <v>0</v>
      </c>
      <c r="S7" s="39">
        <v>0</v>
      </c>
      <c r="T7" s="39">
        <v>1</v>
      </c>
      <c r="U7" s="39">
        <v>0</v>
      </c>
      <c r="V7" s="39">
        <v>1</v>
      </c>
      <c r="W7" s="39">
        <v>0</v>
      </c>
      <c r="X7" s="42">
        <f t="shared" si="4"/>
        <v>2</v>
      </c>
      <c r="Y7" s="42" t="str">
        <f t="shared" si="5"/>
        <v>medio</v>
      </c>
      <c r="Z7" s="39">
        <v>0</v>
      </c>
      <c r="AA7" s="39">
        <v>1</v>
      </c>
      <c r="AB7" s="39">
        <v>1</v>
      </c>
      <c r="AC7" s="39">
        <v>0</v>
      </c>
      <c r="AD7" s="39">
        <v>1</v>
      </c>
      <c r="AE7" s="39">
        <v>0</v>
      </c>
      <c r="AF7" s="40">
        <f t="shared" si="6"/>
        <v>3</v>
      </c>
      <c r="AG7" s="40" t="str">
        <f t="shared" si="7"/>
        <v>medio</v>
      </c>
      <c r="AH7" s="43">
        <f t="shared" si="8"/>
        <v>14</v>
      </c>
      <c r="AI7" s="43" t="str">
        <f t="shared" si="9"/>
        <v>medio</v>
      </c>
      <c r="AK7" s="40" t="s">
        <v>75</v>
      </c>
      <c r="AL7" s="40">
        <f>COUNTIF(AG4:AG33,"bajo")</f>
        <v>10</v>
      </c>
      <c r="AM7" s="40">
        <f>COUNTIF(AG4:AG33,"medio")</f>
        <v>13</v>
      </c>
      <c r="AN7" s="40">
        <f>COUNTIF(AG4:AG33,"alto")</f>
        <v>7</v>
      </c>
      <c r="AO7" s="40">
        <f>SUM(AL7:AN7)</f>
        <v>30</v>
      </c>
    </row>
    <row r="8" spans="1:41" x14ac:dyDescent="0.25">
      <c r="A8" s="38">
        <v>5</v>
      </c>
      <c r="B8" s="39">
        <v>1</v>
      </c>
      <c r="C8" s="39">
        <v>0</v>
      </c>
      <c r="D8" s="39">
        <v>0</v>
      </c>
      <c r="E8" s="39">
        <v>1</v>
      </c>
      <c r="F8" s="39">
        <v>1</v>
      </c>
      <c r="G8" s="39">
        <v>0</v>
      </c>
      <c r="H8" s="40">
        <f t="shared" si="0"/>
        <v>3</v>
      </c>
      <c r="I8" s="40" t="str">
        <f t="shared" si="1"/>
        <v>medio</v>
      </c>
      <c r="J8" s="39">
        <v>1</v>
      </c>
      <c r="K8" s="39">
        <v>0</v>
      </c>
      <c r="L8" s="39">
        <v>0</v>
      </c>
      <c r="M8" s="39">
        <v>1</v>
      </c>
      <c r="N8" s="39">
        <v>1</v>
      </c>
      <c r="O8" s="39">
        <v>0</v>
      </c>
      <c r="P8" s="41">
        <f t="shared" si="2"/>
        <v>3</v>
      </c>
      <c r="Q8" s="41" t="str">
        <f t="shared" si="3"/>
        <v>medio</v>
      </c>
      <c r="R8" s="39">
        <v>1</v>
      </c>
      <c r="S8" s="39">
        <v>0</v>
      </c>
      <c r="T8" s="39">
        <v>1</v>
      </c>
      <c r="U8" s="39">
        <v>0</v>
      </c>
      <c r="V8" s="39">
        <v>1</v>
      </c>
      <c r="W8" s="39">
        <v>1</v>
      </c>
      <c r="X8" s="42">
        <f t="shared" si="4"/>
        <v>4</v>
      </c>
      <c r="Y8" s="42" t="str">
        <f t="shared" si="5"/>
        <v>alto</v>
      </c>
      <c r="Z8" s="39">
        <v>1</v>
      </c>
      <c r="AA8" s="39">
        <v>1</v>
      </c>
      <c r="AB8" s="39">
        <v>0</v>
      </c>
      <c r="AC8" s="39">
        <v>0</v>
      </c>
      <c r="AD8" s="39">
        <v>1</v>
      </c>
      <c r="AE8" s="39">
        <v>1</v>
      </c>
      <c r="AF8" s="40">
        <f t="shared" si="6"/>
        <v>4</v>
      </c>
      <c r="AG8" s="40" t="str">
        <f t="shared" si="7"/>
        <v>alto</v>
      </c>
      <c r="AH8" s="43">
        <f t="shared" si="8"/>
        <v>14</v>
      </c>
      <c r="AI8" s="43" t="str">
        <f t="shared" si="9"/>
        <v>medio</v>
      </c>
      <c r="AK8" s="43" t="s">
        <v>0</v>
      </c>
      <c r="AL8" s="43">
        <f>COUNTIF(AI4:AI33,"bajo")</f>
        <v>1</v>
      </c>
      <c r="AM8" s="43">
        <f>COUNTIF(AI4:AI33,"medio")</f>
        <v>27</v>
      </c>
      <c r="AN8" s="43">
        <f>COUNTIF(AI4:AI33,"alto")</f>
        <v>2</v>
      </c>
      <c r="AO8" s="43">
        <f>SUM(AL8:AN8)</f>
        <v>30</v>
      </c>
    </row>
    <row r="9" spans="1:41" x14ac:dyDescent="0.25">
      <c r="A9" s="38">
        <v>6</v>
      </c>
      <c r="B9" s="39">
        <v>1</v>
      </c>
      <c r="C9" s="39">
        <v>0</v>
      </c>
      <c r="D9" s="39">
        <v>1</v>
      </c>
      <c r="E9" s="39">
        <v>0</v>
      </c>
      <c r="F9" s="39">
        <v>1</v>
      </c>
      <c r="G9" s="39">
        <v>0</v>
      </c>
      <c r="H9" s="40">
        <f t="shared" si="0"/>
        <v>3</v>
      </c>
      <c r="I9" s="40" t="str">
        <f t="shared" si="1"/>
        <v>medio</v>
      </c>
      <c r="J9" s="39">
        <v>1</v>
      </c>
      <c r="K9" s="39">
        <v>0</v>
      </c>
      <c r="L9" s="39">
        <v>1</v>
      </c>
      <c r="M9" s="39">
        <v>0</v>
      </c>
      <c r="N9" s="39">
        <v>0</v>
      </c>
      <c r="O9" s="39">
        <v>0</v>
      </c>
      <c r="P9" s="41">
        <f t="shared" si="2"/>
        <v>2</v>
      </c>
      <c r="Q9" s="41" t="str">
        <f t="shared" si="3"/>
        <v>medio</v>
      </c>
      <c r="R9" s="39">
        <v>0</v>
      </c>
      <c r="S9" s="39">
        <v>0</v>
      </c>
      <c r="T9" s="39">
        <v>0</v>
      </c>
      <c r="U9" s="39">
        <v>0</v>
      </c>
      <c r="V9" s="39">
        <v>1</v>
      </c>
      <c r="W9" s="39">
        <v>1</v>
      </c>
      <c r="X9" s="42">
        <f t="shared" si="4"/>
        <v>2</v>
      </c>
      <c r="Y9" s="42" t="str">
        <f t="shared" si="5"/>
        <v>medio</v>
      </c>
      <c r="Z9" s="39">
        <v>1</v>
      </c>
      <c r="AA9" s="39">
        <v>0</v>
      </c>
      <c r="AB9" s="39">
        <v>1</v>
      </c>
      <c r="AC9" s="39">
        <v>1</v>
      </c>
      <c r="AD9" s="39">
        <v>1</v>
      </c>
      <c r="AE9" s="39">
        <v>1</v>
      </c>
      <c r="AF9" s="40">
        <f t="shared" si="6"/>
        <v>5</v>
      </c>
      <c r="AG9" s="40" t="str">
        <f t="shared" si="7"/>
        <v>alto</v>
      </c>
      <c r="AH9" s="43">
        <f t="shared" si="8"/>
        <v>12</v>
      </c>
      <c r="AI9" s="43" t="str">
        <f t="shared" si="9"/>
        <v>medio</v>
      </c>
    </row>
    <row r="10" spans="1:41" x14ac:dyDescent="0.25">
      <c r="A10" s="38">
        <v>7</v>
      </c>
      <c r="B10" s="39">
        <v>1</v>
      </c>
      <c r="C10" s="39">
        <v>1</v>
      </c>
      <c r="D10" s="39">
        <v>0</v>
      </c>
      <c r="E10" s="39">
        <v>1</v>
      </c>
      <c r="F10" s="39">
        <v>0</v>
      </c>
      <c r="G10" s="39">
        <v>0</v>
      </c>
      <c r="H10" s="40">
        <f t="shared" si="0"/>
        <v>3</v>
      </c>
      <c r="I10" s="40" t="str">
        <f t="shared" si="1"/>
        <v>medio</v>
      </c>
      <c r="J10" s="39">
        <v>0</v>
      </c>
      <c r="K10" s="39">
        <v>1</v>
      </c>
      <c r="L10" s="39">
        <v>1</v>
      </c>
      <c r="M10" s="39">
        <v>1</v>
      </c>
      <c r="N10" s="39">
        <v>0</v>
      </c>
      <c r="O10" s="39">
        <v>0</v>
      </c>
      <c r="P10" s="41">
        <f t="shared" si="2"/>
        <v>3</v>
      </c>
      <c r="Q10" s="41" t="str">
        <f t="shared" si="3"/>
        <v>medio</v>
      </c>
      <c r="R10" s="39">
        <v>0</v>
      </c>
      <c r="S10" s="39">
        <v>0</v>
      </c>
      <c r="T10" s="39">
        <v>0</v>
      </c>
      <c r="U10" s="39">
        <v>1</v>
      </c>
      <c r="V10" s="39">
        <v>0</v>
      </c>
      <c r="W10" s="39">
        <v>1</v>
      </c>
      <c r="X10" s="42">
        <f t="shared" si="4"/>
        <v>2</v>
      </c>
      <c r="Y10" s="42" t="str">
        <f t="shared" si="5"/>
        <v>medio</v>
      </c>
      <c r="Z10" s="39">
        <v>0</v>
      </c>
      <c r="AA10" s="39">
        <v>1</v>
      </c>
      <c r="AB10" s="39">
        <v>1</v>
      </c>
      <c r="AC10" s="39">
        <v>1</v>
      </c>
      <c r="AD10" s="39">
        <v>1</v>
      </c>
      <c r="AE10" s="39">
        <v>1</v>
      </c>
      <c r="AF10" s="40">
        <f t="shared" si="6"/>
        <v>5</v>
      </c>
      <c r="AG10" s="40" t="str">
        <f t="shared" si="7"/>
        <v>alto</v>
      </c>
      <c r="AH10" s="43">
        <f t="shared" si="8"/>
        <v>13</v>
      </c>
      <c r="AI10" s="43" t="str">
        <f t="shared" si="9"/>
        <v>medio</v>
      </c>
    </row>
    <row r="11" spans="1:41" x14ac:dyDescent="0.25">
      <c r="A11" s="38">
        <v>8</v>
      </c>
      <c r="B11" s="39">
        <v>1</v>
      </c>
      <c r="C11" s="39">
        <v>0</v>
      </c>
      <c r="D11" s="39">
        <v>0</v>
      </c>
      <c r="E11" s="39">
        <v>1</v>
      </c>
      <c r="F11" s="39">
        <v>1</v>
      </c>
      <c r="G11" s="39">
        <v>1</v>
      </c>
      <c r="H11" s="40">
        <f t="shared" si="0"/>
        <v>4</v>
      </c>
      <c r="I11" s="40" t="str">
        <f t="shared" si="1"/>
        <v>alto</v>
      </c>
      <c r="J11" s="39">
        <v>1</v>
      </c>
      <c r="K11" s="39">
        <v>0</v>
      </c>
      <c r="L11" s="39">
        <v>0</v>
      </c>
      <c r="M11" s="39">
        <v>0</v>
      </c>
      <c r="N11" s="39">
        <v>1</v>
      </c>
      <c r="O11" s="39">
        <v>1</v>
      </c>
      <c r="P11" s="41">
        <f t="shared" si="2"/>
        <v>3</v>
      </c>
      <c r="Q11" s="41" t="str">
        <f t="shared" si="3"/>
        <v>medio</v>
      </c>
      <c r="R11" s="39">
        <v>0</v>
      </c>
      <c r="S11" s="39">
        <v>0</v>
      </c>
      <c r="T11" s="39">
        <v>1</v>
      </c>
      <c r="U11" s="39">
        <v>1</v>
      </c>
      <c r="V11" s="39">
        <v>1</v>
      </c>
      <c r="W11" s="39">
        <v>0</v>
      </c>
      <c r="X11" s="42">
        <f t="shared" si="4"/>
        <v>3</v>
      </c>
      <c r="Y11" s="42" t="str">
        <f t="shared" si="5"/>
        <v>medio</v>
      </c>
      <c r="Z11" s="39">
        <v>0</v>
      </c>
      <c r="AA11" s="39">
        <v>1</v>
      </c>
      <c r="AB11" s="39">
        <v>1</v>
      </c>
      <c r="AC11" s="39">
        <v>0</v>
      </c>
      <c r="AD11" s="39">
        <v>0</v>
      </c>
      <c r="AE11" s="39">
        <v>1</v>
      </c>
      <c r="AF11" s="40">
        <f t="shared" si="6"/>
        <v>3</v>
      </c>
      <c r="AG11" s="40" t="str">
        <f t="shared" si="7"/>
        <v>medio</v>
      </c>
      <c r="AH11" s="43">
        <f t="shared" si="8"/>
        <v>13</v>
      </c>
      <c r="AI11" s="43" t="str">
        <f t="shared" si="9"/>
        <v>medio</v>
      </c>
    </row>
    <row r="12" spans="1:41" x14ac:dyDescent="0.25">
      <c r="A12" s="38">
        <v>9</v>
      </c>
      <c r="B12" s="39">
        <v>0</v>
      </c>
      <c r="C12" s="39">
        <v>0</v>
      </c>
      <c r="D12" s="39">
        <v>0</v>
      </c>
      <c r="E12" s="39">
        <v>0</v>
      </c>
      <c r="F12" s="39">
        <v>1</v>
      </c>
      <c r="G12" s="39">
        <v>1</v>
      </c>
      <c r="H12" s="40">
        <f t="shared" si="0"/>
        <v>2</v>
      </c>
      <c r="I12" s="40" t="str">
        <f t="shared" si="1"/>
        <v>medio</v>
      </c>
      <c r="J12" s="39">
        <v>0</v>
      </c>
      <c r="K12" s="39">
        <v>1</v>
      </c>
      <c r="L12" s="39">
        <v>1</v>
      </c>
      <c r="M12" s="39">
        <v>0</v>
      </c>
      <c r="N12" s="39">
        <v>1</v>
      </c>
      <c r="O12" s="39">
        <v>1</v>
      </c>
      <c r="P12" s="41">
        <f t="shared" si="2"/>
        <v>4</v>
      </c>
      <c r="Q12" s="41" t="str">
        <f t="shared" si="3"/>
        <v>alto</v>
      </c>
      <c r="R12" s="39">
        <v>0</v>
      </c>
      <c r="S12" s="39">
        <v>0</v>
      </c>
      <c r="T12" s="39">
        <v>0</v>
      </c>
      <c r="U12" s="39">
        <v>1</v>
      </c>
      <c r="V12" s="39">
        <v>0</v>
      </c>
      <c r="W12" s="39">
        <v>0</v>
      </c>
      <c r="X12" s="42">
        <f t="shared" si="4"/>
        <v>1</v>
      </c>
      <c r="Y12" s="42" t="str">
        <f t="shared" si="5"/>
        <v>bajo</v>
      </c>
      <c r="Z12" s="39">
        <v>0</v>
      </c>
      <c r="AA12" s="39">
        <v>1</v>
      </c>
      <c r="AB12" s="39">
        <v>0</v>
      </c>
      <c r="AC12" s="39">
        <v>1</v>
      </c>
      <c r="AD12" s="39">
        <v>0</v>
      </c>
      <c r="AE12" s="39">
        <v>0</v>
      </c>
      <c r="AF12" s="40">
        <f t="shared" si="6"/>
        <v>2</v>
      </c>
      <c r="AG12" s="40" t="str">
        <f t="shared" si="7"/>
        <v>medio</v>
      </c>
      <c r="AH12" s="43">
        <f t="shared" si="8"/>
        <v>9</v>
      </c>
      <c r="AI12" s="43" t="str">
        <f t="shared" si="9"/>
        <v>medio</v>
      </c>
    </row>
    <row r="13" spans="1:41" x14ac:dyDescent="0.25">
      <c r="A13" s="38">
        <v>10</v>
      </c>
      <c r="B13" s="39">
        <v>1</v>
      </c>
      <c r="C13" s="39">
        <v>0</v>
      </c>
      <c r="D13" s="39">
        <v>0</v>
      </c>
      <c r="E13" s="39">
        <v>1</v>
      </c>
      <c r="F13" s="39">
        <v>0</v>
      </c>
      <c r="G13" s="39">
        <v>1</v>
      </c>
      <c r="H13" s="40">
        <f t="shared" si="0"/>
        <v>3</v>
      </c>
      <c r="I13" s="40" t="str">
        <f t="shared" si="1"/>
        <v>medio</v>
      </c>
      <c r="J13" s="39">
        <v>0</v>
      </c>
      <c r="K13" s="39">
        <v>0</v>
      </c>
      <c r="L13" s="39">
        <v>1</v>
      </c>
      <c r="M13" s="39">
        <v>0</v>
      </c>
      <c r="N13" s="39">
        <v>1</v>
      </c>
      <c r="O13" s="39">
        <v>1</v>
      </c>
      <c r="P13" s="41">
        <f t="shared" si="2"/>
        <v>3</v>
      </c>
      <c r="Q13" s="41" t="str">
        <f t="shared" si="3"/>
        <v>medio</v>
      </c>
      <c r="R13" s="39">
        <v>0</v>
      </c>
      <c r="S13" s="39">
        <v>1</v>
      </c>
      <c r="T13" s="39">
        <v>0</v>
      </c>
      <c r="U13" s="39">
        <v>0</v>
      </c>
      <c r="V13" s="39">
        <v>1</v>
      </c>
      <c r="W13" s="39">
        <v>1</v>
      </c>
      <c r="X13" s="42">
        <f t="shared" si="4"/>
        <v>3</v>
      </c>
      <c r="Y13" s="42" t="str">
        <f t="shared" si="5"/>
        <v>medio</v>
      </c>
      <c r="Z13" s="39">
        <v>0</v>
      </c>
      <c r="AA13" s="39">
        <v>0</v>
      </c>
      <c r="AB13" s="39">
        <v>0</v>
      </c>
      <c r="AC13" s="39">
        <v>0</v>
      </c>
      <c r="AD13" s="39">
        <v>0</v>
      </c>
      <c r="AE13" s="39">
        <v>0</v>
      </c>
      <c r="AF13" s="40">
        <f t="shared" si="6"/>
        <v>0</v>
      </c>
      <c r="AG13" s="40" t="str">
        <f t="shared" si="7"/>
        <v>bajo</v>
      </c>
      <c r="AH13" s="43">
        <f t="shared" si="8"/>
        <v>9</v>
      </c>
      <c r="AI13" s="43" t="str">
        <f t="shared" si="9"/>
        <v>medio</v>
      </c>
    </row>
    <row r="14" spans="1:41" x14ac:dyDescent="0.25">
      <c r="A14" s="38">
        <v>11</v>
      </c>
      <c r="B14" s="39">
        <v>0</v>
      </c>
      <c r="C14" s="39">
        <v>0</v>
      </c>
      <c r="D14" s="39">
        <v>0</v>
      </c>
      <c r="E14" s="39">
        <v>0</v>
      </c>
      <c r="F14" s="39">
        <v>0</v>
      </c>
      <c r="G14" s="39">
        <v>1</v>
      </c>
      <c r="H14" s="40">
        <f t="shared" si="0"/>
        <v>1</v>
      </c>
      <c r="I14" s="40" t="str">
        <f t="shared" si="1"/>
        <v>bajo</v>
      </c>
      <c r="J14" s="39">
        <v>1</v>
      </c>
      <c r="K14" s="39">
        <v>1</v>
      </c>
      <c r="L14" s="39">
        <v>1</v>
      </c>
      <c r="M14" s="39">
        <v>0</v>
      </c>
      <c r="N14" s="39">
        <v>0</v>
      </c>
      <c r="O14" s="39">
        <v>1</v>
      </c>
      <c r="P14" s="41">
        <f t="shared" si="2"/>
        <v>4</v>
      </c>
      <c r="Q14" s="41" t="str">
        <f t="shared" si="3"/>
        <v>alto</v>
      </c>
      <c r="R14" s="39">
        <v>1</v>
      </c>
      <c r="S14" s="39">
        <v>1</v>
      </c>
      <c r="T14" s="39">
        <v>0</v>
      </c>
      <c r="U14" s="39">
        <v>0</v>
      </c>
      <c r="V14" s="39">
        <v>0</v>
      </c>
      <c r="W14" s="39">
        <v>0</v>
      </c>
      <c r="X14" s="42">
        <f t="shared" si="4"/>
        <v>2</v>
      </c>
      <c r="Y14" s="42" t="str">
        <f t="shared" si="5"/>
        <v>medio</v>
      </c>
      <c r="Z14" s="39">
        <v>0</v>
      </c>
      <c r="AA14" s="39">
        <v>1</v>
      </c>
      <c r="AB14" s="39">
        <v>1</v>
      </c>
      <c r="AC14" s="39">
        <v>0</v>
      </c>
      <c r="AD14" s="39">
        <v>1</v>
      </c>
      <c r="AE14" s="39">
        <v>0</v>
      </c>
      <c r="AF14" s="40">
        <f t="shared" si="6"/>
        <v>3</v>
      </c>
      <c r="AG14" s="40" t="str">
        <f t="shared" si="7"/>
        <v>medio</v>
      </c>
      <c r="AH14" s="43">
        <f t="shared" si="8"/>
        <v>10</v>
      </c>
      <c r="AI14" s="43" t="str">
        <f t="shared" si="9"/>
        <v>medio</v>
      </c>
    </row>
    <row r="15" spans="1:41" x14ac:dyDescent="0.25">
      <c r="A15" s="38">
        <v>12</v>
      </c>
      <c r="B15" s="39">
        <v>1</v>
      </c>
      <c r="C15" s="39">
        <v>1</v>
      </c>
      <c r="D15" s="39">
        <v>0</v>
      </c>
      <c r="E15" s="39">
        <v>1</v>
      </c>
      <c r="F15" s="39">
        <v>1</v>
      </c>
      <c r="G15" s="39">
        <v>1</v>
      </c>
      <c r="H15" s="40">
        <f t="shared" si="0"/>
        <v>5</v>
      </c>
      <c r="I15" s="40" t="str">
        <f t="shared" si="1"/>
        <v>alto</v>
      </c>
      <c r="J15" s="39">
        <v>1</v>
      </c>
      <c r="K15" s="39">
        <v>1</v>
      </c>
      <c r="L15" s="39">
        <v>0</v>
      </c>
      <c r="M15" s="39">
        <v>0</v>
      </c>
      <c r="N15" s="39">
        <v>0</v>
      </c>
      <c r="O15" s="39">
        <v>1</v>
      </c>
      <c r="P15" s="41">
        <f t="shared" si="2"/>
        <v>3</v>
      </c>
      <c r="Q15" s="41" t="str">
        <f t="shared" si="3"/>
        <v>medio</v>
      </c>
      <c r="R15" s="39">
        <v>1</v>
      </c>
      <c r="S15" s="39">
        <v>1</v>
      </c>
      <c r="T15" s="39">
        <v>1</v>
      </c>
      <c r="U15" s="39">
        <v>0</v>
      </c>
      <c r="V15" s="39">
        <v>1</v>
      </c>
      <c r="W15" s="39">
        <v>0</v>
      </c>
      <c r="X15" s="42">
        <f t="shared" si="4"/>
        <v>4</v>
      </c>
      <c r="Y15" s="42" t="str">
        <f t="shared" si="5"/>
        <v>alto</v>
      </c>
      <c r="Z15" s="39">
        <v>0</v>
      </c>
      <c r="AA15" s="39">
        <v>1</v>
      </c>
      <c r="AB15" s="39">
        <v>0</v>
      </c>
      <c r="AC15" s="39">
        <v>1</v>
      </c>
      <c r="AD15" s="39">
        <v>1</v>
      </c>
      <c r="AE15" s="39">
        <v>0</v>
      </c>
      <c r="AF15" s="40">
        <f t="shared" si="6"/>
        <v>3</v>
      </c>
      <c r="AG15" s="40" t="str">
        <f t="shared" si="7"/>
        <v>medio</v>
      </c>
      <c r="AH15" s="43">
        <f t="shared" si="8"/>
        <v>15</v>
      </c>
      <c r="AI15" s="43" t="str">
        <f t="shared" si="9"/>
        <v>medio</v>
      </c>
    </row>
    <row r="16" spans="1:41" x14ac:dyDescent="0.25">
      <c r="A16" s="38">
        <v>13</v>
      </c>
      <c r="B16" s="39">
        <v>1</v>
      </c>
      <c r="C16" s="39">
        <v>0</v>
      </c>
      <c r="D16" s="39">
        <v>0</v>
      </c>
      <c r="E16" s="39">
        <v>0</v>
      </c>
      <c r="F16" s="39">
        <v>0</v>
      </c>
      <c r="G16" s="39">
        <v>1</v>
      </c>
      <c r="H16" s="40">
        <f t="shared" si="0"/>
        <v>2</v>
      </c>
      <c r="I16" s="40" t="str">
        <f t="shared" si="1"/>
        <v>medio</v>
      </c>
      <c r="J16" s="39">
        <v>1</v>
      </c>
      <c r="K16" s="39">
        <v>0</v>
      </c>
      <c r="L16" s="39">
        <v>0</v>
      </c>
      <c r="M16" s="39">
        <v>0</v>
      </c>
      <c r="N16" s="39">
        <v>1</v>
      </c>
      <c r="O16" s="39">
        <v>1</v>
      </c>
      <c r="P16" s="41">
        <f t="shared" si="2"/>
        <v>3</v>
      </c>
      <c r="Q16" s="41" t="str">
        <f t="shared" si="3"/>
        <v>medio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1</v>
      </c>
      <c r="X16" s="42">
        <f t="shared" si="4"/>
        <v>1</v>
      </c>
      <c r="Y16" s="42" t="str">
        <f t="shared" si="5"/>
        <v>bajo</v>
      </c>
      <c r="Z16" s="39">
        <v>0</v>
      </c>
      <c r="AA16" s="39">
        <v>0</v>
      </c>
      <c r="AB16" s="39">
        <v>1</v>
      </c>
      <c r="AC16" s="39">
        <v>0</v>
      </c>
      <c r="AD16" s="39">
        <v>0</v>
      </c>
      <c r="AE16" s="39">
        <v>0</v>
      </c>
      <c r="AF16" s="40">
        <f t="shared" si="6"/>
        <v>1</v>
      </c>
      <c r="AG16" s="40" t="str">
        <f t="shared" si="7"/>
        <v>bajo</v>
      </c>
      <c r="AH16" s="43">
        <f t="shared" si="8"/>
        <v>7</v>
      </c>
      <c r="AI16" s="43" t="str">
        <f t="shared" si="9"/>
        <v>bajo</v>
      </c>
    </row>
    <row r="17" spans="1:35" x14ac:dyDescent="0.25">
      <c r="A17" s="38">
        <v>14</v>
      </c>
      <c r="B17" s="39">
        <v>1</v>
      </c>
      <c r="C17" s="39">
        <v>0</v>
      </c>
      <c r="D17" s="39">
        <v>0</v>
      </c>
      <c r="E17" s="39">
        <v>1</v>
      </c>
      <c r="F17" s="39">
        <v>1</v>
      </c>
      <c r="G17" s="39">
        <v>0</v>
      </c>
      <c r="H17" s="40">
        <f t="shared" si="0"/>
        <v>3</v>
      </c>
      <c r="I17" s="40" t="str">
        <f t="shared" si="1"/>
        <v>medio</v>
      </c>
      <c r="J17" s="39">
        <v>0</v>
      </c>
      <c r="K17" s="39">
        <v>0</v>
      </c>
      <c r="L17" s="39">
        <v>1</v>
      </c>
      <c r="M17" s="39">
        <v>0</v>
      </c>
      <c r="N17" s="39">
        <v>0</v>
      </c>
      <c r="O17" s="39">
        <v>1</v>
      </c>
      <c r="P17" s="41">
        <f t="shared" si="2"/>
        <v>2</v>
      </c>
      <c r="Q17" s="41" t="str">
        <f t="shared" si="3"/>
        <v>medio</v>
      </c>
      <c r="R17" s="39">
        <v>1</v>
      </c>
      <c r="S17" s="39">
        <v>1</v>
      </c>
      <c r="T17" s="39">
        <v>0</v>
      </c>
      <c r="U17" s="39">
        <v>0</v>
      </c>
      <c r="V17" s="39">
        <v>1</v>
      </c>
      <c r="W17" s="39">
        <v>1</v>
      </c>
      <c r="X17" s="42">
        <f t="shared" si="4"/>
        <v>4</v>
      </c>
      <c r="Y17" s="42" t="str">
        <f t="shared" si="5"/>
        <v>alto</v>
      </c>
      <c r="Z17" s="39">
        <v>0</v>
      </c>
      <c r="AA17" s="39">
        <v>1</v>
      </c>
      <c r="AB17" s="39">
        <v>0</v>
      </c>
      <c r="AC17" s="39">
        <v>0</v>
      </c>
      <c r="AD17" s="39">
        <v>1</v>
      </c>
      <c r="AE17" s="39">
        <v>0</v>
      </c>
      <c r="AF17" s="40">
        <f t="shared" si="6"/>
        <v>2</v>
      </c>
      <c r="AG17" s="40" t="str">
        <f t="shared" si="7"/>
        <v>medio</v>
      </c>
      <c r="AH17" s="43">
        <f t="shared" si="8"/>
        <v>11</v>
      </c>
      <c r="AI17" s="43" t="str">
        <f t="shared" si="9"/>
        <v>medio</v>
      </c>
    </row>
    <row r="18" spans="1:35" x14ac:dyDescent="0.25">
      <c r="A18" s="38">
        <v>15</v>
      </c>
      <c r="B18" s="39">
        <v>1</v>
      </c>
      <c r="C18" s="39">
        <v>1</v>
      </c>
      <c r="D18" s="39">
        <v>0</v>
      </c>
      <c r="E18" s="39">
        <v>1</v>
      </c>
      <c r="F18" s="39">
        <v>1</v>
      </c>
      <c r="G18" s="39">
        <v>1</v>
      </c>
      <c r="H18" s="40">
        <f t="shared" si="0"/>
        <v>5</v>
      </c>
      <c r="I18" s="40" t="str">
        <f t="shared" si="1"/>
        <v>alto</v>
      </c>
      <c r="J18" s="39">
        <v>1</v>
      </c>
      <c r="K18" s="39">
        <v>1</v>
      </c>
      <c r="L18" s="39">
        <v>0</v>
      </c>
      <c r="M18" s="39">
        <v>1</v>
      </c>
      <c r="N18" s="39">
        <v>1</v>
      </c>
      <c r="O18" s="39">
        <v>0</v>
      </c>
      <c r="P18" s="41">
        <f t="shared" si="2"/>
        <v>4</v>
      </c>
      <c r="Q18" s="41" t="str">
        <f t="shared" si="3"/>
        <v>alto</v>
      </c>
      <c r="R18" s="39">
        <v>1</v>
      </c>
      <c r="S18" s="39">
        <v>1</v>
      </c>
      <c r="T18" s="39">
        <v>0</v>
      </c>
      <c r="U18" s="39">
        <v>0</v>
      </c>
      <c r="V18" s="39">
        <v>0</v>
      </c>
      <c r="W18" s="39">
        <v>0</v>
      </c>
      <c r="X18" s="42">
        <f t="shared" si="4"/>
        <v>2</v>
      </c>
      <c r="Y18" s="42" t="str">
        <f t="shared" si="5"/>
        <v>medio</v>
      </c>
      <c r="Z18" s="39">
        <v>1</v>
      </c>
      <c r="AA18" s="39">
        <v>0</v>
      </c>
      <c r="AB18" s="39">
        <v>0</v>
      </c>
      <c r="AC18" s="39">
        <v>0</v>
      </c>
      <c r="AD18" s="39">
        <v>0</v>
      </c>
      <c r="AE18" s="39">
        <v>1</v>
      </c>
      <c r="AF18" s="40">
        <f t="shared" si="6"/>
        <v>2</v>
      </c>
      <c r="AG18" s="40" t="str">
        <f t="shared" si="7"/>
        <v>medio</v>
      </c>
      <c r="AH18" s="43">
        <f t="shared" si="8"/>
        <v>13</v>
      </c>
      <c r="AI18" s="43" t="str">
        <f t="shared" si="9"/>
        <v>medio</v>
      </c>
    </row>
    <row r="19" spans="1:35" x14ac:dyDescent="0.25">
      <c r="A19" s="38">
        <v>16</v>
      </c>
      <c r="B19" s="39">
        <v>1</v>
      </c>
      <c r="C19" s="39">
        <v>1</v>
      </c>
      <c r="D19" s="39">
        <v>1</v>
      </c>
      <c r="E19" s="39">
        <v>0</v>
      </c>
      <c r="F19" s="39">
        <v>1</v>
      </c>
      <c r="G19" s="39">
        <v>0</v>
      </c>
      <c r="H19" s="40">
        <f t="shared" si="0"/>
        <v>4</v>
      </c>
      <c r="I19" s="40" t="str">
        <f t="shared" si="1"/>
        <v>alto</v>
      </c>
      <c r="J19" s="39">
        <v>0</v>
      </c>
      <c r="K19" s="39">
        <v>1</v>
      </c>
      <c r="L19" s="39">
        <v>1</v>
      </c>
      <c r="M19" s="39">
        <v>0</v>
      </c>
      <c r="N19" s="39">
        <v>1</v>
      </c>
      <c r="O19" s="39">
        <v>1</v>
      </c>
      <c r="P19" s="41">
        <f t="shared" si="2"/>
        <v>4</v>
      </c>
      <c r="Q19" s="41" t="str">
        <f t="shared" si="3"/>
        <v>alto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1</v>
      </c>
      <c r="X19" s="42">
        <f t="shared" si="4"/>
        <v>1</v>
      </c>
      <c r="Y19" s="42" t="str">
        <f t="shared" si="5"/>
        <v>bajo</v>
      </c>
      <c r="Z19" s="39">
        <v>1</v>
      </c>
      <c r="AA19" s="39">
        <v>0</v>
      </c>
      <c r="AB19" s="39">
        <v>0</v>
      </c>
      <c r="AC19" s="39">
        <v>0</v>
      </c>
      <c r="AD19" s="39">
        <v>0</v>
      </c>
      <c r="AE19" s="39">
        <v>0</v>
      </c>
      <c r="AF19" s="40">
        <f t="shared" si="6"/>
        <v>1</v>
      </c>
      <c r="AG19" s="40" t="str">
        <f t="shared" si="7"/>
        <v>bajo</v>
      </c>
      <c r="AH19" s="43">
        <f t="shared" si="8"/>
        <v>10</v>
      </c>
      <c r="AI19" s="43" t="str">
        <f t="shared" si="9"/>
        <v>medio</v>
      </c>
    </row>
    <row r="20" spans="1:35" x14ac:dyDescent="0.25">
      <c r="A20" s="38">
        <v>17</v>
      </c>
      <c r="B20" s="39">
        <v>0</v>
      </c>
      <c r="C20" s="39">
        <v>0</v>
      </c>
      <c r="D20" s="39">
        <v>0</v>
      </c>
      <c r="E20" s="39">
        <v>0</v>
      </c>
      <c r="F20" s="39">
        <v>1</v>
      </c>
      <c r="G20" s="39">
        <v>1</v>
      </c>
      <c r="H20" s="40">
        <f t="shared" si="0"/>
        <v>2</v>
      </c>
      <c r="I20" s="40" t="str">
        <f t="shared" si="1"/>
        <v>medio</v>
      </c>
      <c r="J20" s="39">
        <v>1</v>
      </c>
      <c r="K20" s="39">
        <v>0</v>
      </c>
      <c r="L20" s="39">
        <v>1</v>
      </c>
      <c r="M20" s="39">
        <v>0</v>
      </c>
      <c r="N20" s="39">
        <v>1</v>
      </c>
      <c r="O20" s="39">
        <v>1</v>
      </c>
      <c r="P20" s="41">
        <f t="shared" si="2"/>
        <v>4</v>
      </c>
      <c r="Q20" s="41" t="str">
        <f t="shared" si="3"/>
        <v>alto</v>
      </c>
      <c r="R20" s="39">
        <v>0</v>
      </c>
      <c r="S20" s="39">
        <v>0</v>
      </c>
      <c r="T20" s="39">
        <v>0</v>
      </c>
      <c r="U20" s="39">
        <v>0</v>
      </c>
      <c r="V20" s="39">
        <v>1</v>
      </c>
      <c r="W20" s="39">
        <v>0</v>
      </c>
      <c r="X20" s="42">
        <f t="shared" si="4"/>
        <v>1</v>
      </c>
      <c r="Y20" s="42" t="str">
        <f t="shared" si="5"/>
        <v>bajo</v>
      </c>
      <c r="Z20" s="39">
        <v>0</v>
      </c>
      <c r="AA20" s="39">
        <v>0</v>
      </c>
      <c r="AB20" s="39">
        <v>0</v>
      </c>
      <c r="AC20" s="39">
        <v>0</v>
      </c>
      <c r="AD20" s="39">
        <v>1</v>
      </c>
      <c r="AE20" s="39">
        <v>0</v>
      </c>
      <c r="AF20" s="40">
        <f t="shared" si="6"/>
        <v>1</v>
      </c>
      <c r="AG20" s="40" t="str">
        <f t="shared" si="7"/>
        <v>bajo</v>
      </c>
      <c r="AH20" s="43">
        <f t="shared" si="8"/>
        <v>8</v>
      </c>
      <c r="AI20" s="43" t="str">
        <f t="shared" si="9"/>
        <v>medio</v>
      </c>
    </row>
    <row r="21" spans="1:35" x14ac:dyDescent="0.25">
      <c r="A21" s="38">
        <v>18</v>
      </c>
      <c r="B21" s="39">
        <v>1</v>
      </c>
      <c r="C21" s="39">
        <v>1</v>
      </c>
      <c r="D21" s="39">
        <v>0</v>
      </c>
      <c r="E21" s="39">
        <v>0</v>
      </c>
      <c r="F21" s="39">
        <v>0</v>
      </c>
      <c r="G21" s="39">
        <v>1</v>
      </c>
      <c r="H21" s="40">
        <f t="shared" si="0"/>
        <v>3</v>
      </c>
      <c r="I21" s="40" t="str">
        <f t="shared" si="1"/>
        <v>medio</v>
      </c>
      <c r="J21" s="39">
        <v>1</v>
      </c>
      <c r="K21" s="39">
        <v>1</v>
      </c>
      <c r="L21" s="39">
        <v>1</v>
      </c>
      <c r="M21" s="39">
        <v>0</v>
      </c>
      <c r="N21" s="39">
        <v>0</v>
      </c>
      <c r="O21" s="39">
        <v>0</v>
      </c>
      <c r="P21" s="41">
        <f t="shared" si="2"/>
        <v>3</v>
      </c>
      <c r="Q21" s="41" t="str">
        <f t="shared" si="3"/>
        <v>medio</v>
      </c>
      <c r="R21" s="39">
        <v>0</v>
      </c>
      <c r="S21" s="39">
        <v>0</v>
      </c>
      <c r="T21" s="39">
        <v>1</v>
      </c>
      <c r="U21" s="39">
        <v>1</v>
      </c>
      <c r="V21" s="39">
        <v>0</v>
      </c>
      <c r="W21" s="39">
        <v>0</v>
      </c>
      <c r="X21" s="42">
        <f t="shared" si="4"/>
        <v>2</v>
      </c>
      <c r="Y21" s="42" t="str">
        <f t="shared" si="5"/>
        <v>medio</v>
      </c>
      <c r="Z21" s="39">
        <v>0</v>
      </c>
      <c r="AA21" s="39">
        <v>0</v>
      </c>
      <c r="AB21" s="39">
        <v>0</v>
      </c>
      <c r="AC21" s="39">
        <v>1</v>
      </c>
      <c r="AD21" s="39">
        <v>0</v>
      </c>
      <c r="AE21" s="39">
        <v>0</v>
      </c>
      <c r="AF21" s="40">
        <f t="shared" si="6"/>
        <v>1</v>
      </c>
      <c r="AG21" s="40" t="str">
        <f t="shared" si="7"/>
        <v>bajo</v>
      </c>
      <c r="AH21" s="43">
        <f t="shared" si="8"/>
        <v>9</v>
      </c>
      <c r="AI21" s="43" t="str">
        <f t="shared" si="9"/>
        <v>medio</v>
      </c>
    </row>
    <row r="22" spans="1:35" x14ac:dyDescent="0.25">
      <c r="A22" s="38">
        <v>19</v>
      </c>
      <c r="B22" s="39">
        <v>0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40">
        <f t="shared" si="0"/>
        <v>0</v>
      </c>
      <c r="I22" s="40" t="str">
        <f t="shared" si="1"/>
        <v>bajo</v>
      </c>
      <c r="J22" s="39">
        <v>0</v>
      </c>
      <c r="K22" s="39">
        <v>1</v>
      </c>
      <c r="L22" s="39">
        <v>1</v>
      </c>
      <c r="M22" s="39">
        <v>0</v>
      </c>
      <c r="N22" s="39">
        <v>1</v>
      </c>
      <c r="O22" s="39">
        <v>0</v>
      </c>
      <c r="P22" s="41">
        <f t="shared" si="2"/>
        <v>3</v>
      </c>
      <c r="Q22" s="41" t="str">
        <f t="shared" si="3"/>
        <v>medio</v>
      </c>
      <c r="R22" s="39">
        <v>1</v>
      </c>
      <c r="S22" s="39">
        <v>0</v>
      </c>
      <c r="T22" s="39">
        <v>1</v>
      </c>
      <c r="U22" s="39">
        <v>0</v>
      </c>
      <c r="V22" s="39">
        <v>0</v>
      </c>
      <c r="W22" s="39">
        <v>0</v>
      </c>
      <c r="X22" s="42">
        <f t="shared" si="4"/>
        <v>2</v>
      </c>
      <c r="Y22" s="42" t="str">
        <f t="shared" si="5"/>
        <v>medio</v>
      </c>
      <c r="Z22" s="39">
        <v>1</v>
      </c>
      <c r="AA22" s="39">
        <v>0</v>
      </c>
      <c r="AB22" s="39">
        <v>0</v>
      </c>
      <c r="AC22" s="39">
        <v>1</v>
      </c>
      <c r="AD22" s="39">
        <v>1</v>
      </c>
      <c r="AE22" s="39">
        <v>1</v>
      </c>
      <c r="AF22" s="40">
        <f t="shared" si="6"/>
        <v>4</v>
      </c>
      <c r="AG22" s="40" t="str">
        <f t="shared" si="7"/>
        <v>alto</v>
      </c>
      <c r="AH22" s="43">
        <f t="shared" si="8"/>
        <v>9</v>
      </c>
      <c r="AI22" s="43" t="str">
        <f t="shared" si="9"/>
        <v>medio</v>
      </c>
    </row>
    <row r="23" spans="1:35" x14ac:dyDescent="0.25">
      <c r="A23" s="38">
        <v>20</v>
      </c>
      <c r="B23" s="39">
        <v>1</v>
      </c>
      <c r="C23" s="39">
        <v>0</v>
      </c>
      <c r="D23" s="39">
        <v>1</v>
      </c>
      <c r="E23" s="39">
        <v>0</v>
      </c>
      <c r="F23" s="39">
        <v>1</v>
      </c>
      <c r="G23" s="39">
        <v>1</v>
      </c>
      <c r="H23" s="40">
        <f t="shared" si="0"/>
        <v>4</v>
      </c>
      <c r="I23" s="40" t="str">
        <f t="shared" si="1"/>
        <v>alto</v>
      </c>
      <c r="J23" s="39">
        <v>0</v>
      </c>
      <c r="K23" s="39">
        <v>1</v>
      </c>
      <c r="L23" s="39">
        <v>0</v>
      </c>
      <c r="M23" s="39">
        <v>0</v>
      </c>
      <c r="N23" s="39">
        <v>1</v>
      </c>
      <c r="O23" s="39">
        <v>1</v>
      </c>
      <c r="P23" s="41">
        <f t="shared" si="2"/>
        <v>3</v>
      </c>
      <c r="Q23" s="41" t="str">
        <f t="shared" si="3"/>
        <v>medio</v>
      </c>
      <c r="R23" s="39">
        <v>0</v>
      </c>
      <c r="S23" s="39">
        <v>1</v>
      </c>
      <c r="T23" s="39">
        <v>1</v>
      </c>
      <c r="U23" s="39">
        <v>0</v>
      </c>
      <c r="V23" s="39">
        <v>0</v>
      </c>
      <c r="W23" s="39">
        <v>0</v>
      </c>
      <c r="X23" s="42">
        <f t="shared" si="4"/>
        <v>2</v>
      </c>
      <c r="Y23" s="42" t="str">
        <f t="shared" si="5"/>
        <v>medio</v>
      </c>
      <c r="Z23" s="39">
        <v>1</v>
      </c>
      <c r="AA23" s="39">
        <v>0</v>
      </c>
      <c r="AB23" s="39">
        <v>0</v>
      </c>
      <c r="AC23" s="39">
        <v>1</v>
      </c>
      <c r="AD23" s="39">
        <v>1</v>
      </c>
      <c r="AE23" s="39">
        <v>0</v>
      </c>
      <c r="AF23" s="40">
        <f t="shared" si="6"/>
        <v>3</v>
      </c>
      <c r="AG23" s="40" t="str">
        <f t="shared" si="7"/>
        <v>medio</v>
      </c>
      <c r="AH23" s="43">
        <f t="shared" si="8"/>
        <v>12</v>
      </c>
      <c r="AI23" s="43" t="str">
        <f t="shared" si="9"/>
        <v>medio</v>
      </c>
    </row>
    <row r="24" spans="1:35" x14ac:dyDescent="0.25">
      <c r="A24" s="38">
        <v>21</v>
      </c>
      <c r="B24" s="39">
        <v>1</v>
      </c>
      <c r="C24" s="39">
        <v>0</v>
      </c>
      <c r="D24" s="39">
        <v>0</v>
      </c>
      <c r="E24" s="39">
        <v>1</v>
      </c>
      <c r="F24" s="39">
        <v>1</v>
      </c>
      <c r="G24" s="39">
        <v>0</v>
      </c>
      <c r="H24" s="40">
        <f t="shared" si="0"/>
        <v>3</v>
      </c>
      <c r="I24" s="40" t="str">
        <f t="shared" si="1"/>
        <v>medio</v>
      </c>
      <c r="J24" s="39">
        <v>0</v>
      </c>
      <c r="K24" s="39">
        <v>0</v>
      </c>
      <c r="L24" s="39">
        <v>0</v>
      </c>
      <c r="M24" s="39">
        <v>1</v>
      </c>
      <c r="N24" s="39">
        <v>1</v>
      </c>
      <c r="O24" s="39">
        <v>0</v>
      </c>
      <c r="P24" s="41">
        <f t="shared" si="2"/>
        <v>2</v>
      </c>
      <c r="Q24" s="41" t="str">
        <f t="shared" si="3"/>
        <v>medio</v>
      </c>
      <c r="R24" s="39">
        <v>0</v>
      </c>
      <c r="S24" s="39">
        <v>1</v>
      </c>
      <c r="T24" s="39">
        <v>0</v>
      </c>
      <c r="U24" s="39">
        <v>1</v>
      </c>
      <c r="V24" s="39">
        <v>1</v>
      </c>
      <c r="W24" s="39">
        <v>0</v>
      </c>
      <c r="X24" s="42">
        <f t="shared" si="4"/>
        <v>3</v>
      </c>
      <c r="Y24" s="42" t="str">
        <f t="shared" si="5"/>
        <v>medio</v>
      </c>
      <c r="Z24" s="39">
        <v>1</v>
      </c>
      <c r="AA24" s="39">
        <v>0</v>
      </c>
      <c r="AB24" s="39">
        <v>0</v>
      </c>
      <c r="AC24" s="39">
        <v>1</v>
      </c>
      <c r="AD24" s="39">
        <v>1</v>
      </c>
      <c r="AE24" s="39">
        <v>1</v>
      </c>
      <c r="AF24" s="40">
        <f t="shared" si="6"/>
        <v>4</v>
      </c>
      <c r="AG24" s="40" t="str">
        <f t="shared" si="7"/>
        <v>alto</v>
      </c>
      <c r="AH24" s="43">
        <f t="shared" si="8"/>
        <v>12</v>
      </c>
      <c r="AI24" s="43" t="str">
        <f t="shared" si="9"/>
        <v>medio</v>
      </c>
    </row>
    <row r="25" spans="1:35" x14ac:dyDescent="0.25">
      <c r="A25" s="38">
        <v>22</v>
      </c>
      <c r="B25" s="39">
        <v>1</v>
      </c>
      <c r="C25" s="39">
        <v>0</v>
      </c>
      <c r="D25" s="39">
        <v>0</v>
      </c>
      <c r="E25" s="39">
        <v>1</v>
      </c>
      <c r="F25" s="39">
        <v>0</v>
      </c>
      <c r="G25" s="39">
        <v>0</v>
      </c>
      <c r="H25" s="40">
        <f t="shared" si="0"/>
        <v>2</v>
      </c>
      <c r="I25" s="40" t="str">
        <f t="shared" si="1"/>
        <v>medio</v>
      </c>
      <c r="J25" s="39">
        <v>0</v>
      </c>
      <c r="K25" s="39">
        <v>1</v>
      </c>
      <c r="L25" s="39">
        <v>1</v>
      </c>
      <c r="M25" s="39">
        <v>1</v>
      </c>
      <c r="N25" s="39">
        <v>0</v>
      </c>
      <c r="O25" s="39">
        <v>0</v>
      </c>
      <c r="P25" s="41">
        <f t="shared" si="2"/>
        <v>3</v>
      </c>
      <c r="Q25" s="41" t="str">
        <f t="shared" si="3"/>
        <v>medio</v>
      </c>
      <c r="R25" s="39">
        <v>0</v>
      </c>
      <c r="S25" s="39">
        <v>0</v>
      </c>
      <c r="T25" s="39">
        <v>0</v>
      </c>
      <c r="U25" s="39">
        <v>1</v>
      </c>
      <c r="V25" s="39">
        <v>1</v>
      </c>
      <c r="W25" s="39">
        <v>0</v>
      </c>
      <c r="X25" s="42">
        <f t="shared" si="4"/>
        <v>2</v>
      </c>
      <c r="Y25" s="42" t="str">
        <f t="shared" si="5"/>
        <v>medio</v>
      </c>
      <c r="Z25" s="39">
        <v>1</v>
      </c>
      <c r="AA25" s="39">
        <v>1</v>
      </c>
      <c r="AB25" s="39">
        <v>0</v>
      </c>
      <c r="AC25" s="39">
        <v>0</v>
      </c>
      <c r="AD25" s="39">
        <v>1</v>
      </c>
      <c r="AE25" s="39">
        <v>0</v>
      </c>
      <c r="AF25" s="40">
        <f t="shared" si="6"/>
        <v>3</v>
      </c>
      <c r="AG25" s="40" t="str">
        <f t="shared" si="7"/>
        <v>medio</v>
      </c>
      <c r="AH25" s="43">
        <f t="shared" si="8"/>
        <v>10</v>
      </c>
      <c r="AI25" s="43" t="str">
        <f t="shared" si="9"/>
        <v>medio</v>
      </c>
    </row>
    <row r="26" spans="1:35" x14ac:dyDescent="0.25">
      <c r="A26" s="38">
        <v>23</v>
      </c>
      <c r="B26" s="39">
        <v>1</v>
      </c>
      <c r="C26" s="39">
        <v>0</v>
      </c>
      <c r="D26" s="39">
        <v>1</v>
      </c>
      <c r="E26" s="39">
        <v>1</v>
      </c>
      <c r="F26" s="39">
        <v>0</v>
      </c>
      <c r="G26" s="39">
        <v>1</v>
      </c>
      <c r="H26" s="40">
        <f t="shared" si="0"/>
        <v>4</v>
      </c>
      <c r="I26" s="40" t="str">
        <f t="shared" si="1"/>
        <v>alto</v>
      </c>
      <c r="J26" s="39">
        <v>0</v>
      </c>
      <c r="K26" s="39">
        <v>1</v>
      </c>
      <c r="L26" s="39">
        <v>0</v>
      </c>
      <c r="M26" s="39">
        <v>1</v>
      </c>
      <c r="N26" s="39">
        <v>0</v>
      </c>
      <c r="O26" s="39">
        <v>0</v>
      </c>
      <c r="P26" s="41">
        <f t="shared" si="2"/>
        <v>2</v>
      </c>
      <c r="Q26" s="41" t="str">
        <f t="shared" si="3"/>
        <v>medio</v>
      </c>
      <c r="R26" s="39">
        <v>0</v>
      </c>
      <c r="S26" s="39">
        <v>1</v>
      </c>
      <c r="T26" s="39">
        <v>0</v>
      </c>
      <c r="U26" s="39">
        <v>0</v>
      </c>
      <c r="V26" s="39">
        <v>1</v>
      </c>
      <c r="W26" s="39">
        <v>1</v>
      </c>
      <c r="X26" s="42">
        <f t="shared" si="4"/>
        <v>3</v>
      </c>
      <c r="Y26" s="42" t="str">
        <f t="shared" si="5"/>
        <v>medio</v>
      </c>
      <c r="Z26" s="39">
        <v>0</v>
      </c>
      <c r="AA26" s="39">
        <v>0</v>
      </c>
      <c r="AB26" s="39">
        <v>0</v>
      </c>
      <c r="AC26" s="39">
        <v>0</v>
      </c>
      <c r="AD26" s="39">
        <v>1</v>
      </c>
      <c r="AE26" s="39">
        <v>0</v>
      </c>
      <c r="AF26" s="40">
        <f t="shared" si="6"/>
        <v>1</v>
      </c>
      <c r="AG26" s="40" t="str">
        <f t="shared" si="7"/>
        <v>bajo</v>
      </c>
      <c r="AH26" s="43">
        <f t="shared" si="8"/>
        <v>10</v>
      </c>
      <c r="AI26" s="43" t="str">
        <f t="shared" si="9"/>
        <v>medio</v>
      </c>
    </row>
    <row r="27" spans="1:35" x14ac:dyDescent="0.25">
      <c r="A27" s="38">
        <v>24</v>
      </c>
      <c r="B27" s="39">
        <v>0</v>
      </c>
      <c r="C27" s="39">
        <v>1</v>
      </c>
      <c r="D27" s="39">
        <v>1</v>
      </c>
      <c r="E27" s="39">
        <v>0</v>
      </c>
      <c r="F27" s="39">
        <v>0</v>
      </c>
      <c r="G27" s="39">
        <v>1</v>
      </c>
      <c r="H27" s="40">
        <f t="shared" si="0"/>
        <v>3</v>
      </c>
      <c r="I27" s="40" t="str">
        <f t="shared" si="1"/>
        <v>medio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1</v>
      </c>
      <c r="P27" s="41">
        <f t="shared" si="2"/>
        <v>1</v>
      </c>
      <c r="Q27" s="41" t="str">
        <f t="shared" si="3"/>
        <v>bajo</v>
      </c>
      <c r="R27" s="39">
        <v>1</v>
      </c>
      <c r="S27" s="39">
        <v>0</v>
      </c>
      <c r="T27" s="39">
        <v>1</v>
      </c>
      <c r="U27" s="39">
        <v>1</v>
      </c>
      <c r="V27" s="39">
        <v>0</v>
      </c>
      <c r="W27" s="39">
        <v>0</v>
      </c>
      <c r="X27" s="42">
        <f t="shared" si="4"/>
        <v>3</v>
      </c>
      <c r="Y27" s="42" t="str">
        <f t="shared" si="5"/>
        <v>medio</v>
      </c>
      <c r="Z27" s="39">
        <v>1</v>
      </c>
      <c r="AA27" s="39">
        <v>0</v>
      </c>
      <c r="AB27" s="39">
        <v>1</v>
      </c>
      <c r="AC27" s="39">
        <v>0</v>
      </c>
      <c r="AD27" s="39">
        <v>0</v>
      </c>
      <c r="AE27" s="39">
        <v>1</v>
      </c>
      <c r="AF27" s="40">
        <f t="shared" si="6"/>
        <v>3</v>
      </c>
      <c r="AG27" s="40" t="str">
        <f t="shared" si="7"/>
        <v>medio</v>
      </c>
      <c r="AH27" s="43">
        <f t="shared" si="8"/>
        <v>10</v>
      </c>
      <c r="AI27" s="43" t="str">
        <f t="shared" si="9"/>
        <v>medio</v>
      </c>
    </row>
    <row r="28" spans="1:35" x14ac:dyDescent="0.2">
      <c r="A28" s="38">
        <v>25</v>
      </c>
      <c r="B28" s="39">
        <v>0</v>
      </c>
      <c r="C28" s="39">
        <v>1</v>
      </c>
      <c r="D28" s="39">
        <v>1</v>
      </c>
      <c r="E28" s="39">
        <v>0</v>
      </c>
      <c r="F28" s="39">
        <v>1</v>
      </c>
      <c r="G28" s="39">
        <v>1</v>
      </c>
      <c r="H28" s="40">
        <f t="shared" si="0"/>
        <v>4</v>
      </c>
      <c r="I28" s="40" t="str">
        <f t="shared" si="1"/>
        <v>alto</v>
      </c>
      <c r="J28" s="39">
        <v>1</v>
      </c>
      <c r="K28" s="39">
        <v>0</v>
      </c>
      <c r="L28" s="39">
        <v>1</v>
      </c>
      <c r="M28" s="39">
        <v>0</v>
      </c>
      <c r="N28" s="39">
        <v>0</v>
      </c>
      <c r="O28" s="39">
        <v>0</v>
      </c>
      <c r="P28" s="41">
        <f t="shared" si="2"/>
        <v>2</v>
      </c>
      <c r="Q28" s="41" t="str">
        <f t="shared" si="3"/>
        <v>medio</v>
      </c>
      <c r="R28" s="39">
        <v>0</v>
      </c>
      <c r="S28" s="39">
        <v>0</v>
      </c>
      <c r="T28" s="39">
        <v>1</v>
      </c>
      <c r="U28" s="39">
        <v>0</v>
      </c>
      <c r="V28" s="39">
        <v>1</v>
      </c>
      <c r="W28" s="39">
        <v>0</v>
      </c>
      <c r="X28" s="42">
        <f t="shared" si="4"/>
        <v>2</v>
      </c>
      <c r="Y28" s="42" t="str">
        <f t="shared" si="5"/>
        <v>medio</v>
      </c>
      <c r="Z28" s="39">
        <v>1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  <c r="AF28" s="40">
        <f t="shared" si="6"/>
        <v>1</v>
      </c>
      <c r="AG28" s="40" t="str">
        <f t="shared" si="7"/>
        <v>bajo</v>
      </c>
      <c r="AH28" s="43">
        <f t="shared" si="8"/>
        <v>9</v>
      </c>
      <c r="AI28" s="43" t="str">
        <f t="shared" si="9"/>
        <v>medio</v>
      </c>
    </row>
    <row r="29" spans="1:35" x14ac:dyDescent="0.2">
      <c r="A29" s="38">
        <v>26</v>
      </c>
      <c r="B29" s="39">
        <v>0</v>
      </c>
      <c r="C29" s="39">
        <v>0</v>
      </c>
      <c r="D29" s="39">
        <v>1</v>
      </c>
      <c r="E29" s="39">
        <v>0</v>
      </c>
      <c r="F29" s="39">
        <v>0</v>
      </c>
      <c r="G29" s="39">
        <v>0</v>
      </c>
      <c r="H29" s="40">
        <f t="shared" si="0"/>
        <v>1</v>
      </c>
      <c r="I29" s="40" t="str">
        <f t="shared" si="1"/>
        <v>bajo</v>
      </c>
      <c r="J29" s="39">
        <v>1</v>
      </c>
      <c r="K29" s="39">
        <v>0</v>
      </c>
      <c r="L29" s="39">
        <v>1</v>
      </c>
      <c r="M29" s="39">
        <v>0</v>
      </c>
      <c r="N29" s="39">
        <v>0</v>
      </c>
      <c r="O29" s="39">
        <v>0</v>
      </c>
      <c r="P29" s="41">
        <f t="shared" si="2"/>
        <v>2</v>
      </c>
      <c r="Q29" s="41" t="str">
        <f t="shared" si="3"/>
        <v>medio</v>
      </c>
      <c r="R29" s="39">
        <v>0</v>
      </c>
      <c r="S29" s="39">
        <v>0</v>
      </c>
      <c r="T29" s="39">
        <v>1</v>
      </c>
      <c r="U29" s="39">
        <v>1</v>
      </c>
      <c r="V29" s="39">
        <v>0</v>
      </c>
      <c r="W29" s="39">
        <v>1</v>
      </c>
      <c r="X29" s="42">
        <f t="shared" si="4"/>
        <v>3</v>
      </c>
      <c r="Y29" s="42" t="str">
        <f t="shared" si="5"/>
        <v>medio</v>
      </c>
      <c r="Z29" s="39">
        <v>1</v>
      </c>
      <c r="AA29" s="39">
        <v>0</v>
      </c>
      <c r="AB29" s="39">
        <v>0</v>
      </c>
      <c r="AC29" s="39">
        <v>0</v>
      </c>
      <c r="AD29" s="39">
        <v>0</v>
      </c>
      <c r="AE29" s="39">
        <v>1</v>
      </c>
      <c r="AF29" s="40">
        <f t="shared" si="6"/>
        <v>2</v>
      </c>
      <c r="AG29" s="40" t="str">
        <f t="shared" si="7"/>
        <v>medio</v>
      </c>
      <c r="AH29" s="43">
        <f t="shared" si="8"/>
        <v>8</v>
      </c>
      <c r="AI29" s="43" t="str">
        <f t="shared" si="9"/>
        <v>medio</v>
      </c>
    </row>
    <row r="30" spans="1:35" x14ac:dyDescent="0.2">
      <c r="A30" s="38">
        <v>27</v>
      </c>
      <c r="B30" s="39">
        <v>0</v>
      </c>
      <c r="C30" s="39">
        <v>0</v>
      </c>
      <c r="D30" s="39">
        <v>1</v>
      </c>
      <c r="E30" s="39">
        <v>1</v>
      </c>
      <c r="F30" s="39">
        <v>1</v>
      </c>
      <c r="G30" s="39">
        <v>0</v>
      </c>
      <c r="H30" s="40">
        <f t="shared" si="0"/>
        <v>3</v>
      </c>
      <c r="I30" s="40" t="str">
        <f t="shared" si="1"/>
        <v>medio</v>
      </c>
      <c r="J30" s="39">
        <v>0</v>
      </c>
      <c r="K30" s="39">
        <v>1</v>
      </c>
      <c r="L30" s="39">
        <v>1</v>
      </c>
      <c r="M30" s="39">
        <v>1</v>
      </c>
      <c r="N30" s="39">
        <v>1</v>
      </c>
      <c r="O30" s="39">
        <v>1</v>
      </c>
      <c r="P30" s="41">
        <f t="shared" si="2"/>
        <v>5</v>
      </c>
      <c r="Q30" s="41" t="str">
        <f t="shared" si="3"/>
        <v>alto</v>
      </c>
      <c r="R30" s="39">
        <v>1</v>
      </c>
      <c r="S30" s="39">
        <v>1</v>
      </c>
      <c r="T30" s="39">
        <v>1</v>
      </c>
      <c r="U30" s="39">
        <v>1</v>
      </c>
      <c r="V30" s="39">
        <v>1</v>
      </c>
      <c r="W30" s="39">
        <v>1</v>
      </c>
      <c r="X30" s="42">
        <f t="shared" si="4"/>
        <v>6</v>
      </c>
      <c r="Y30" s="42" t="str">
        <f t="shared" si="5"/>
        <v>alto</v>
      </c>
      <c r="Z30" s="39">
        <v>0</v>
      </c>
      <c r="AA30" s="39">
        <v>1</v>
      </c>
      <c r="AB30" s="39">
        <v>1</v>
      </c>
      <c r="AC30" s="39">
        <v>1</v>
      </c>
      <c r="AD30" s="39">
        <v>0</v>
      </c>
      <c r="AE30" s="39">
        <v>0</v>
      </c>
      <c r="AF30" s="40">
        <f t="shared" si="6"/>
        <v>3</v>
      </c>
      <c r="AG30" s="40" t="str">
        <f t="shared" si="7"/>
        <v>medio</v>
      </c>
      <c r="AH30" s="43">
        <f t="shared" si="8"/>
        <v>17</v>
      </c>
      <c r="AI30" s="43" t="str">
        <f t="shared" si="9"/>
        <v>alto</v>
      </c>
    </row>
    <row r="31" spans="1:35" x14ac:dyDescent="0.2">
      <c r="A31" s="38">
        <v>28</v>
      </c>
      <c r="B31" s="39">
        <v>0</v>
      </c>
      <c r="C31" s="39">
        <v>1</v>
      </c>
      <c r="D31" s="39">
        <v>1</v>
      </c>
      <c r="E31" s="39">
        <v>1</v>
      </c>
      <c r="F31" s="39">
        <v>1</v>
      </c>
      <c r="G31" s="39">
        <v>1</v>
      </c>
      <c r="H31" s="40">
        <f t="shared" si="0"/>
        <v>5</v>
      </c>
      <c r="I31" s="40" t="str">
        <f t="shared" si="1"/>
        <v>alto</v>
      </c>
      <c r="J31" s="39">
        <v>1</v>
      </c>
      <c r="K31" s="39">
        <v>1</v>
      </c>
      <c r="L31" s="39">
        <v>1</v>
      </c>
      <c r="M31" s="39">
        <v>0</v>
      </c>
      <c r="N31" s="39">
        <v>1</v>
      </c>
      <c r="O31" s="39">
        <v>1</v>
      </c>
      <c r="P31" s="41">
        <f t="shared" si="2"/>
        <v>5</v>
      </c>
      <c r="Q31" s="41" t="str">
        <f t="shared" si="3"/>
        <v>alto</v>
      </c>
      <c r="R31" s="39">
        <v>1</v>
      </c>
      <c r="S31" s="39">
        <v>1</v>
      </c>
      <c r="T31" s="39">
        <v>1</v>
      </c>
      <c r="U31" s="39">
        <v>1</v>
      </c>
      <c r="V31" s="39">
        <v>0</v>
      </c>
      <c r="W31" s="39">
        <v>0</v>
      </c>
      <c r="X31" s="42">
        <f t="shared" si="4"/>
        <v>4</v>
      </c>
      <c r="Y31" s="42" t="str">
        <f t="shared" si="5"/>
        <v>alto</v>
      </c>
      <c r="Z31" s="39">
        <v>0</v>
      </c>
      <c r="AA31" s="39">
        <v>0</v>
      </c>
      <c r="AB31" s="39">
        <v>1</v>
      </c>
      <c r="AC31" s="39">
        <v>0</v>
      </c>
      <c r="AD31" s="39">
        <v>0</v>
      </c>
      <c r="AE31" s="39">
        <v>0</v>
      </c>
      <c r="AF31" s="40">
        <f t="shared" si="6"/>
        <v>1</v>
      </c>
      <c r="AG31" s="40" t="str">
        <f t="shared" si="7"/>
        <v>bajo</v>
      </c>
      <c r="AH31" s="43">
        <f t="shared" si="8"/>
        <v>15</v>
      </c>
      <c r="AI31" s="43" t="str">
        <f t="shared" si="9"/>
        <v>medio</v>
      </c>
    </row>
    <row r="32" spans="1:35" x14ac:dyDescent="0.2">
      <c r="A32" s="38">
        <v>29</v>
      </c>
      <c r="B32" s="39">
        <v>0</v>
      </c>
      <c r="C32" s="39">
        <v>1</v>
      </c>
      <c r="D32" s="39">
        <v>0</v>
      </c>
      <c r="E32" s="39">
        <v>1</v>
      </c>
      <c r="F32" s="39">
        <v>1</v>
      </c>
      <c r="G32" s="39">
        <v>0</v>
      </c>
      <c r="H32" s="40">
        <f t="shared" si="0"/>
        <v>3</v>
      </c>
      <c r="I32" s="40" t="str">
        <f t="shared" si="1"/>
        <v>medio</v>
      </c>
      <c r="J32" s="39">
        <v>1</v>
      </c>
      <c r="K32" s="39">
        <v>0</v>
      </c>
      <c r="L32" s="39">
        <v>1</v>
      </c>
      <c r="M32" s="39">
        <v>0</v>
      </c>
      <c r="N32" s="39">
        <v>0</v>
      </c>
      <c r="O32" s="39">
        <v>1</v>
      </c>
      <c r="P32" s="41">
        <f t="shared" si="2"/>
        <v>3</v>
      </c>
      <c r="Q32" s="41" t="str">
        <f t="shared" si="3"/>
        <v>medio</v>
      </c>
      <c r="R32" s="39">
        <v>0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  <c r="X32" s="42">
        <f t="shared" si="4"/>
        <v>0</v>
      </c>
      <c r="Y32" s="42" t="str">
        <f t="shared" si="5"/>
        <v>bajo</v>
      </c>
      <c r="Z32" s="39">
        <v>0</v>
      </c>
      <c r="AA32" s="39">
        <v>1</v>
      </c>
      <c r="AB32" s="39">
        <v>0</v>
      </c>
      <c r="AC32" s="39">
        <v>1</v>
      </c>
      <c r="AD32" s="39">
        <v>0</v>
      </c>
      <c r="AE32" s="39">
        <v>1</v>
      </c>
      <c r="AF32" s="40">
        <f t="shared" si="6"/>
        <v>3</v>
      </c>
      <c r="AG32" s="40" t="str">
        <f t="shared" si="7"/>
        <v>medio</v>
      </c>
      <c r="AH32" s="43">
        <f t="shared" si="8"/>
        <v>9</v>
      </c>
      <c r="AI32" s="43" t="str">
        <f t="shared" si="9"/>
        <v>medio</v>
      </c>
    </row>
    <row r="33" spans="1:35" x14ac:dyDescent="0.2">
      <c r="A33" s="38">
        <v>30</v>
      </c>
      <c r="B33" s="39">
        <v>0</v>
      </c>
      <c r="C33" s="39">
        <v>0</v>
      </c>
      <c r="D33" s="39">
        <v>1</v>
      </c>
      <c r="E33" s="39">
        <v>1</v>
      </c>
      <c r="F33" s="39">
        <v>0</v>
      </c>
      <c r="G33" s="39">
        <v>1</v>
      </c>
      <c r="H33" s="40">
        <f t="shared" si="0"/>
        <v>3</v>
      </c>
      <c r="I33" s="40" t="str">
        <f t="shared" si="1"/>
        <v>medio</v>
      </c>
      <c r="J33" s="39">
        <v>1</v>
      </c>
      <c r="K33" s="39">
        <v>0</v>
      </c>
      <c r="L33" s="39">
        <v>0</v>
      </c>
      <c r="M33" s="39">
        <v>1</v>
      </c>
      <c r="N33" s="39">
        <v>1</v>
      </c>
      <c r="O33" s="39">
        <v>1</v>
      </c>
      <c r="P33" s="41">
        <f t="shared" si="2"/>
        <v>4</v>
      </c>
      <c r="Q33" s="41" t="str">
        <f t="shared" si="3"/>
        <v>alto</v>
      </c>
      <c r="R33" s="39">
        <v>0</v>
      </c>
      <c r="S33" s="39">
        <v>0</v>
      </c>
      <c r="T33" s="39">
        <v>0</v>
      </c>
      <c r="U33" s="39">
        <v>0</v>
      </c>
      <c r="V33" s="39">
        <v>0</v>
      </c>
      <c r="W33" s="39">
        <v>0</v>
      </c>
      <c r="X33" s="42">
        <f t="shared" si="4"/>
        <v>0</v>
      </c>
      <c r="Y33" s="42" t="str">
        <f t="shared" si="5"/>
        <v>bajo</v>
      </c>
      <c r="Z33" s="39">
        <v>1</v>
      </c>
      <c r="AA33" s="39">
        <v>0</v>
      </c>
      <c r="AB33" s="39">
        <v>0</v>
      </c>
      <c r="AC33" s="39">
        <v>0</v>
      </c>
      <c r="AD33" s="39">
        <v>0</v>
      </c>
      <c r="AE33" s="39">
        <v>0</v>
      </c>
      <c r="AF33" s="40">
        <f t="shared" si="6"/>
        <v>1</v>
      </c>
      <c r="AG33" s="40" t="str">
        <f t="shared" si="7"/>
        <v>bajo</v>
      </c>
      <c r="AH33" s="43">
        <f t="shared" si="8"/>
        <v>8</v>
      </c>
      <c r="AI33" s="43" t="str">
        <f t="shared" si="9"/>
        <v>medio</v>
      </c>
    </row>
    <row r="34" spans="1:35" x14ac:dyDescent="0.2">
      <c r="A34" s="44" t="s">
        <v>3</v>
      </c>
      <c r="B34" s="45">
        <f>SUM(B4:B33)</f>
        <v>18</v>
      </c>
      <c r="C34" s="45">
        <f t="shared" ref="C34:E34" si="10">SUM(C4:C33)</f>
        <v>10</v>
      </c>
      <c r="D34" s="45">
        <f t="shared" si="10"/>
        <v>13</v>
      </c>
      <c r="E34" s="45">
        <f t="shared" si="10"/>
        <v>17</v>
      </c>
      <c r="F34" s="45">
        <f>SUM(F4:F33)</f>
        <v>19</v>
      </c>
      <c r="G34" s="45">
        <f>SUM(G4:G33)</f>
        <v>18</v>
      </c>
      <c r="H34" s="59"/>
      <c r="I34" s="60"/>
      <c r="J34" s="46">
        <f t="shared" ref="J34:O34" si="11">SUM(J4:J33)</f>
        <v>16</v>
      </c>
      <c r="K34" s="46">
        <f t="shared" si="11"/>
        <v>15</v>
      </c>
      <c r="L34" s="46">
        <f t="shared" si="11"/>
        <v>18</v>
      </c>
      <c r="M34" s="46">
        <f t="shared" si="11"/>
        <v>9</v>
      </c>
      <c r="N34" s="46">
        <f t="shared" si="11"/>
        <v>17</v>
      </c>
      <c r="O34" s="46">
        <f t="shared" si="11"/>
        <v>18</v>
      </c>
      <c r="P34" s="65"/>
      <c r="Q34" s="66"/>
      <c r="R34" s="47">
        <f>SUM(R4:R33)</f>
        <v>10</v>
      </c>
      <c r="S34" s="47">
        <f t="shared" ref="S34:U34" si="12">SUM(S4:S33)</f>
        <v>11</v>
      </c>
      <c r="T34" s="47">
        <f t="shared" si="12"/>
        <v>15</v>
      </c>
      <c r="U34" s="47">
        <f t="shared" si="12"/>
        <v>12</v>
      </c>
      <c r="V34" s="47">
        <f>SUM(V4:V33)</f>
        <v>15</v>
      </c>
      <c r="W34" s="47">
        <f>SUM(W4:W33)</f>
        <v>12</v>
      </c>
      <c r="X34" s="65"/>
      <c r="Y34" s="66"/>
      <c r="Z34" s="45">
        <f>SUM(Z4:Z33)</f>
        <v>14</v>
      </c>
      <c r="AA34" s="45">
        <f t="shared" ref="AA34:AC34" si="13">SUM(AA4:AA33)</f>
        <v>13</v>
      </c>
      <c r="AB34" s="45">
        <f t="shared" si="13"/>
        <v>11</v>
      </c>
      <c r="AC34" s="45">
        <f t="shared" si="13"/>
        <v>12</v>
      </c>
      <c r="AD34" s="45">
        <f>SUM(AD4:AD33)</f>
        <v>16</v>
      </c>
      <c r="AE34" s="45">
        <f>SUM(AE4:AE33)</f>
        <v>12</v>
      </c>
      <c r="AF34" s="59"/>
      <c r="AG34" s="71"/>
      <c r="AH34" s="71"/>
      <c r="AI34" s="60"/>
    </row>
    <row r="35" spans="1:35" s="55" customFormat="1" x14ac:dyDescent="0.2">
      <c r="A35" s="58" t="s">
        <v>99</v>
      </c>
      <c r="B35" s="54">
        <f>B34/$A$33</f>
        <v>0.6</v>
      </c>
      <c r="C35" s="54">
        <f t="shared" ref="C35:G35" si="14">C34/$A$33</f>
        <v>0.33333333333333331</v>
      </c>
      <c r="D35" s="54">
        <f t="shared" si="14"/>
        <v>0.43333333333333335</v>
      </c>
      <c r="E35" s="54">
        <f t="shared" si="14"/>
        <v>0.56666666666666665</v>
      </c>
      <c r="F35" s="54">
        <f t="shared" si="14"/>
        <v>0.6333333333333333</v>
      </c>
      <c r="G35" s="54">
        <f t="shared" si="14"/>
        <v>0.6</v>
      </c>
      <c r="H35" s="61"/>
      <c r="I35" s="62"/>
      <c r="J35" s="56">
        <f t="shared" ref="J35:O35" si="15">J34/$A$33</f>
        <v>0.53333333333333333</v>
      </c>
      <c r="K35" s="56">
        <f t="shared" si="15"/>
        <v>0.5</v>
      </c>
      <c r="L35" s="56">
        <f t="shared" si="15"/>
        <v>0.6</v>
      </c>
      <c r="M35" s="56">
        <f t="shared" si="15"/>
        <v>0.3</v>
      </c>
      <c r="N35" s="56">
        <f t="shared" si="15"/>
        <v>0.56666666666666665</v>
      </c>
      <c r="O35" s="56">
        <f t="shared" si="15"/>
        <v>0.6</v>
      </c>
      <c r="P35" s="67"/>
      <c r="Q35" s="68"/>
      <c r="R35" s="57">
        <f t="shared" ref="R35:W35" si="16">R34/$A$33</f>
        <v>0.33333333333333331</v>
      </c>
      <c r="S35" s="57">
        <f t="shared" si="16"/>
        <v>0.36666666666666664</v>
      </c>
      <c r="T35" s="57">
        <f t="shared" si="16"/>
        <v>0.5</v>
      </c>
      <c r="U35" s="57">
        <f t="shared" si="16"/>
        <v>0.4</v>
      </c>
      <c r="V35" s="57">
        <f t="shared" si="16"/>
        <v>0.5</v>
      </c>
      <c r="W35" s="57">
        <f t="shared" si="16"/>
        <v>0.4</v>
      </c>
      <c r="X35" s="67"/>
      <c r="Y35" s="68"/>
      <c r="Z35" s="54">
        <f t="shared" ref="Z35:AE35" si="17">Z34/$A$33</f>
        <v>0.46666666666666667</v>
      </c>
      <c r="AA35" s="54">
        <f t="shared" si="17"/>
        <v>0.43333333333333335</v>
      </c>
      <c r="AB35" s="54">
        <f t="shared" si="17"/>
        <v>0.36666666666666664</v>
      </c>
      <c r="AC35" s="54">
        <f t="shared" si="17"/>
        <v>0.4</v>
      </c>
      <c r="AD35" s="54">
        <f t="shared" si="17"/>
        <v>0.53333333333333333</v>
      </c>
      <c r="AE35" s="54">
        <f t="shared" si="17"/>
        <v>0.4</v>
      </c>
      <c r="AF35" s="61"/>
      <c r="AG35" s="72"/>
      <c r="AH35" s="72"/>
      <c r="AI35" s="62"/>
    </row>
    <row r="36" spans="1:35" x14ac:dyDescent="0.2">
      <c r="A36" s="3" t="s">
        <v>100</v>
      </c>
      <c r="B36" s="77">
        <f>(B35+C35)/2</f>
        <v>0.46666666666666667</v>
      </c>
      <c r="C36" s="78"/>
      <c r="D36" s="77">
        <f>(D35+E35)/2</f>
        <v>0.5</v>
      </c>
      <c r="E36" s="78"/>
      <c r="F36" s="77">
        <f>(F35+G35)/2</f>
        <v>0.6166666666666667</v>
      </c>
      <c r="G36" s="78"/>
      <c r="H36" s="63"/>
      <c r="I36" s="64"/>
      <c r="J36" s="79">
        <f>(J35+K35)/2</f>
        <v>0.51666666666666661</v>
      </c>
      <c r="K36" s="80"/>
      <c r="L36" s="79">
        <f>(L35+M35)/2</f>
        <v>0.44999999999999996</v>
      </c>
      <c r="M36" s="80"/>
      <c r="N36" s="79">
        <f>(N35+O35)/2</f>
        <v>0.58333333333333326</v>
      </c>
      <c r="O36" s="80"/>
      <c r="P36" s="69"/>
      <c r="Q36" s="70"/>
      <c r="R36" s="81">
        <f>(R35+S35)/2</f>
        <v>0.35</v>
      </c>
      <c r="S36" s="82"/>
      <c r="T36" s="81">
        <f>(T35+U35)/2</f>
        <v>0.45</v>
      </c>
      <c r="U36" s="82"/>
      <c r="V36" s="81">
        <f>(V35+W35)/2</f>
        <v>0.45</v>
      </c>
      <c r="W36" s="82"/>
      <c r="X36" s="69"/>
      <c r="Y36" s="70"/>
      <c r="Z36" s="77">
        <f>(Z35+AA35)/2</f>
        <v>0.45</v>
      </c>
      <c r="AA36" s="78"/>
      <c r="AB36" s="77">
        <f>(AB35+AC35)/2</f>
        <v>0.3833333333333333</v>
      </c>
      <c r="AC36" s="78"/>
      <c r="AD36" s="77">
        <f>(AD35+AE35)/2</f>
        <v>0.46666666666666667</v>
      </c>
      <c r="AE36" s="78"/>
      <c r="AF36" s="63"/>
      <c r="AG36" s="73"/>
      <c r="AH36" s="73"/>
      <c r="AI36" s="64"/>
    </row>
  </sheetData>
  <mergeCells count="34">
    <mergeCell ref="R1:Y1"/>
    <mergeCell ref="AH1:AH3"/>
    <mergeCell ref="AI1:AI3"/>
    <mergeCell ref="B2:C2"/>
    <mergeCell ref="D2:E2"/>
    <mergeCell ref="F2:G2"/>
    <mergeCell ref="J2:K2"/>
    <mergeCell ref="L2:M2"/>
    <mergeCell ref="N2:O2"/>
    <mergeCell ref="R2:S2"/>
    <mergeCell ref="T2:U2"/>
    <mergeCell ref="V2:W2"/>
    <mergeCell ref="Z1:AG1"/>
    <mergeCell ref="Z2:AA2"/>
    <mergeCell ref="AB2:AC2"/>
    <mergeCell ref="B1:I1"/>
    <mergeCell ref="B36:C36"/>
    <mergeCell ref="D36:E36"/>
    <mergeCell ref="F36:G36"/>
    <mergeCell ref="J36:K36"/>
    <mergeCell ref="J1:Q1"/>
    <mergeCell ref="H34:I36"/>
    <mergeCell ref="P34:Q36"/>
    <mergeCell ref="X34:Y36"/>
    <mergeCell ref="AF34:AI36"/>
    <mergeCell ref="AD2:AE2"/>
    <mergeCell ref="L36:M36"/>
    <mergeCell ref="N36:O36"/>
    <mergeCell ref="R36:S36"/>
    <mergeCell ref="T36:U36"/>
    <mergeCell ref="V36:W36"/>
    <mergeCell ref="Z36:AA36"/>
    <mergeCell ref="AB36:AC36"/>
    <mergeCell ref="AD36:AE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workbookViewId="0">
      <selection activeCell="B20" sqref="B20"/>
    </sheetView>
  </sheetViews>
  <sheetFormatPr baseColWidth="10" defaultRowHeight="16" x14ac:dyDescent="0.2"/>
  <cols>
    <col min="1" max="1" width="11.5" style="23" bestFit="1" customWidth="1"/>
    <col min="2" max="2" width="11.6640625" style="23" bestFit="1" customWidth="1"/>
    <col min="3" max="3" width="12.6640625" style="23" bestFit="1" customWidth="1"/>
    <col min="4" max="4" width="11.6640625" style="23" bestFit="1" customWidth="1"/>
    <col min="5" max="5" width="12.6640625" style="23" bestFit="1" customWidth="1"/>
    <col min="6" max="6" width="11.6640625" style="23" bestFit="1" customWidth="1"/>
    <col min="7" max="7" width="12.6640625" style="23" bestFit="1" customWidth="1"/>
    <col min="8" max="8" width="6.33203125" style="23" bestFit="1" customWidth="1"/>
    <col min="9" max="9" width="5.83203125" style="23" bestFit="1" customWidth="1"/>
    <col min="10" max="10" width="11.6640625" style="23" bestFit="1" customWidth="1"/>
    <col min="11" max="11" width="12.6640625" style="23" bestFit="1" customWidth="1"/>
    <col min="12" max="12" width="11.6640625" style="23" bestFit="1" customWidth="1"/>
    <col min="13" max="13" width="12.6640625" style="23" bestFit="1" customWidth="1"/>
    <col min="14" max="14" width="11.6640625" style="23" bestFit="1" customWidth="1"/>
    <col min="15" max="15" width="12.6640625" style="23" bestFit="1" customWidth="1"/>
    <col min="16" max="16" width="6.33203125" style="23" bestFit="1" customWidth="1"/>
    <col min="17" max="17" width="5.83203125" style="23" bestFit="1" customWidth="1"/>
    <col min="18" max="18" width="11.6640625" style="23" bestFit="1" customWidth="1"/>
    <col min="19" max="19" width="12.6640625" style="23" bestFit="1" customWidth="1"/>
    <col min="20" max="20" width="11.6640625" style="23" bestFit="1" customWidth="1"/>
    <col min="21" max="21" width="12.6640625" style="23" bestFit="1" customWidth="1"/>
    <col min="22" max="22" width="11.6640625" style="23" bestFit="1" customWidth="1"/>
    <col min="23" max="23" width="12.6640625" style="23" bestFit="1" customWidth="1"/>
    <col min="24" max="24" width="6.33203125" style="23" bestFit="1" customWidth="1"/>
    <col min="25" max="25" width="5.83203125" style="23" bestFit="1" customWidth="1"/>
    <col min="26" max="31" width="12.6640625" style="23" bestFit="1" customWidth="1"/>
    <col min="32" max="32" width="6.33203125" style="23" bestFit="1" customWidth="1"/>
    <col min="33" max="33" width="5.83203125" style="23" bestFit="1" customWidth="1"/>
    <col min="34" max="34" width="10.83203125" style="23"/>
    <col min="35" max="35" width="9.6640625" style="23" bestFit="1" customWidth="1"/>
    <col min="36" max="36" width="10.83203125" style="23"/>
    <col min="37" max="37" width="13.33203125" style="23" bestFit="1" customWidth="1"/>
    <col min="38" max="38" width="4.6640625" style="23" bestFit="1" customWidth="1"/>
    <col min="39" max="39" width="6.33203125" style="23" bestFit="1" customWidth="1"/>
    <col min="40" max="40" width="4.5" style="23" bestFit="1" customWidth="1"/>
    <col min="41" max="41" width="5.1640625" style="23" bestFit="1" customWidth="1"/>
    <col min="42" max="16384" width="10.83203125" style="23"/>
  </cols>
  <sheetData>
    <row r="1" spans="1:41" x14ac:dyDescent="0.2">
      <c r="A1" s="22"/>
      <c r="B1" s="90" t="s">
        <v>8</v>
      </c>
      <c r="C1" s="90"/>
      <c r="D1" s="90"/>
      <c r="E1" s="90"/>
      <c r="F1" s="90"/>
      <c r="G1" s="90"/>
      <c r="H1" s="90"/>
      <c r="I1" s="90"/>
      <c r="J1" s="91" t="s">
        <v>9</v>
      </c>
      <c r="K1" s="91"/>
      <c r="L1" s="91"/>
      <c r="M1" s="91"/>
      <c r="N1" s="91"/>
      <c r="O1" s="91"/>
      <c r="P1" s="91"/>
      <c r="Q1" s="91"/>
      <c r="R1" s="92" t="s">
        <v>10</v>
      </c>
      <c r="S1" s="92"/>
      <c r="T1" s="92"/>
      <c r="U1" s="92"/>
      <c r="V1" s="92"/>
      <c r="W1" s="92"/>
      <c r="X1" s="92"/>
      <c r="Y1" s="92"/>
      <c r="Z1" s="102" t="s">
        <v>75</v>
      </c>
      <c r="AA1" s="102"/>
      <c r="AB1" s="102"/>
      <c r="AC1" s="102"/>
      <c r="AD1" s="102"/>
      <c r="AE1" s="102"/>
      <c r="AF1" s="102"/>
      <c r="AG1" s="102"/>
      <c r="AH1" s="99" t="s">
        <v>0</v>
      </c>
      <c r="AI1" s="99" t="s">
        <v>1</v>
      </c>
    </row>
    <row r="2" spans="1:41" x14ac:dyDescent="0.2">
      <c r="A2" s="22"/>
      <c r="B2" s="93" t="s">
        <v>47</v>
      </c>
      <c r="C2" s="94"/>
      <c r="D2" s="93" t="s">
        <v>48</v>
      </c>
      <c r="E2" s="94"/>
      <c r="F2" s="93" t="s">
        <v>49</v>
      </c>
      <c r="G2" s="94"/>
      <c r="H2" s="24"/>
      <c r="I2" s="24"/>
      <c r="J2" s="95" t="s">
        <v>50</v>
      </c>
      <c r="K2" s="96"/>
      <c r="L2" s="95" t="s">
        <v>51</v>
      </c>
      <c r="M2" s="96"/>
      <c r="N2" s="95" t="s">
        <v>52</v>
      </c>
      <c r="O2" s="96"/>
      <c r="P2" s="25"/>
      <c r="Q2" s="25"/>
      <c r="R2" s="97" t="s">
        <v>53</v>
      </c>
      <c r="S2" s="98"/>
      <c r="T2" s="97" t="s">
        <v>54</v>
      </c>
      <c r="U2" s="98"/>
      <c r="V2" s="97" t="s">
        <v>55</v>
      </c>
      <c r="W2" s="98"/>
      <c r="X2" s="26"/>
      <c r="Y2" s="26"/>
      <c r="Z2" s="100" t="s">
        <v>47</v>
      </c>
      <c r="AA2" s="101"/>
      <c r="AB2" s="100" t="s">
        <v>48</v>
      </c>
      <c r="AC2" s="101"/>
      <c r="AD2" s="100" t="s">
        <v>49</v>
      </c>
      <c r="AE2" s="101"/>
      <c r="AF2" s="18"/>
      <c r="AG2" s="18"/>
      <c r="AH2" s="99"/>
      <c r="AI2" s="99"/>
    </row>
    <row r="3" spans="1:41" x14ac:dyDescent="0.2">
      <c r="A3" s="22" t="s">
        <v>2</v>
      </c>
      <c r="B3" s="24" t="s">
        <v>56</v>
      </c>
      <c r="C3" s="24" t="s">
        <v>57</v>
      </c>
      <c r="D3" s="24" t="s">
        <v>58</v>
      </c>
      <c r="E3" s="24" t="s">
        <v>59</v>
      </c>
      <c r="F3" s="24" t="s">
        <v>60</v>
      </c>
      <c r="G3" s="24" t="s">
        <v>61</v>
      </c>
      <c r="H3" s="24" t="s">
        <v>3</v>
      </c>
      <c r="I3" s="24" t="s">
        <v>4</v>
      </c>
      <c r="J3" s="25" t="s">
        <v>62</v>
      </c>
      <c r="K3" s="25" t="s">
        <v>63</v>
      </c>
      <c r="L3" s="25" t="s">
        <v>64</v>
      </c>
      <c r="M3" s="25" t="s">
        <v>76</v>
      </c>
      <c r="N3" s="25" t="s">
        <v>66</v>
      </c>
      <c r="O3" s="25" t="s">
        <v>65</v>
      </c>
      <c r="P3" s="25" t="s">
        <v>3</v>
      </c>
      <c r="Q3" s="25" t="s">
        <v>4</v>
      </c>
      <c r="R3" s="26" t="s">
        <v>67</v>
      </c>
      <c r="S3" s="26" t="s">
        <v>77</v>
      </c>
      <c r="T3" s="26" t="s">
        <v>68</v>
      </c>
      <c r="U3" s="26" t="s">
        <v>78</v>
      </c>
      <c r="V3" s="26" t="s">
        <v>69</v>
      </c>
      <c r="W3" s="26" t="s">
        <v>79</v>
      </c>
      <c r="X3" s="26" t="s">
        <v>3</v>
      </c>
      <c r="Y3" s="26" t="s">
        <v>4</v>
      </c>
      <c r="Z3" s="18" t="s">
        <v>70</v>
      </c>
      <c r="AA3" s="18" t="s">
        <v>80</v>
      </c>
      <c r="AB3" s="18" t="s">
        <v>71</v>
      </c>
      <c r="AC3" s="18" t="s">
        <v>81</v>
      </c>
      <c r="AD3" s="18" t="s">
        <v>72</v>
      </c>
      <c r="AE3" s="18" t="s">
        <v>82</v>
      </c>
      <c r="AF3" s="18" t="s">
        <v>3</v>
      </c>
      <c r="AG3" s="18" t="s">
        <v>4</v>
      </c>
      <c r="AH3" s="99"/>
      <c r="AI3" s="99"/>
      <c r="AK3" s="22" t="s">
        <v>83</v>
      </c>
      <c r="AL3" s="22" t="s">
        <v>5</v>
      </c>
      <c r="AM3" s="22" t="s">
        <v>6</v>
      </c>
      <c r="AN3" s="22" t="s">
        <v>7</v>
      </c>
      <c r="AO3" s="22" t="s">
        <v>12</v>
      </c>
    </row>
    <row r="4" spans="1:41" x14ac:dyDescent="0.2">
      <c r="A4" s="27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29">
        <f>SUM(B4:G4)</f>
        <v>6</v>
      </c>
      <c r="I4" s="29" t="str">
        <f>IF(AND(H4&gt;=0,H4&lt;2),"bajo",IF(AND(H4&gt;=2,H4&lt;4),"medio",IF(AND(H4&gt;=4,H4&lt;=6),"alto")))</f>
        <v>alto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30">
        <f>SUM(J4:O4)</f>
        <v>6</v>
      </c>
      <c r="Q4" s="30" t="str">
        <f>IF(AND(P4&gt;=0,P4&lt;2),"bajo",IF(AND(P4&gt;=2,P4&lt;4),"medio",IF(AND(P4&gt;=4,P4&lt;=6),"alto")))</f>
        <v>alto</v>
      </c>
      <c r="R4" s="28">
        <v>1</v>
      </c>
      <c r="S4" s="28">
        <v>1</v>
      </c>
      <c r="T4" s="28">
        <v>1</v>
      </c>
      <c r="U4" s="28">
        <v>1</v>
      </c>
      <c r="V4" s="28">
        <v>1</v>
      </c>
      <c r="W4" s="28">
        <v>1</v>
      </c>
      <c r="X4" s="31">
        <f>SUM(R4:W4)</f>
        <v>6</v>
      </c>
      <c r="Y4" s="31" t="str">
        <f>IF(AND(X4&gt;=0,X4&lt;2),"bajo",IF(AND(X4&gt;=2,X4&lt;4),"medio",IF(AND(X4&gt;=4,X4&lt;=6),"alto")))</f>
        <v>alto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2">
        <f>SUM(Z4:AE4)</f>
        <v>6</v>
      </c>
      <c r="AG4" s="2" t="str">
        <f>IF(AND(AF4&gt;=0,AF4&lt;2),"bajo",IF(AND(AF4&gt;=2,AF4&lt;4),"medio",IF(AND(AF4&gt;=4,AF4&lt;=6),"alto")))</f>
        <v>alto</v>
      </c>
      <c r="AH4" s="32">
        <f>H4+P4+X4+AF4</f>
        <v>24</v>
      </c>
      <c r="AI4" s="32" t="str">
        <f>IF(AND(AH4&gt;=0,AH4&lt;8),"bajo",IF(AND(AH4&gt;=8,AH4&lt;16),"medio",IF(AND(AH4&gt;=16,AH4&lt;=24),"alto")))</f>
        <v>alto</v>
      </c>
      <c r="AK4" s="29" t="s">
        <v>8</v>
      </c>
      <c r="AL4" s="29">
        <f>COUNTIF(I4:I33,"bajo")</f>
        <v>4</v>
      </c>
      <c r="AM4" s="29">
        <f>COUNTIF(I4:I33,"medio")</f>
        <v>7</v>
      </c>
      <c r="AN4" s="29">
        <f>COUNTIF(I4:I33,"alto")</f>
        <v>19</v>
      </c>
      <c r="AO4" s="29">
        <f>SUM(AL4:AN4)</f>
        <v>30</v>
      </c>
    </row>
    <row r="5" spans="1:41" x14ac:dyDescent="0.2">
      <c r="A5" s="27">
        <v>2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29">
        <f t="shared" ref="H5:H33" si="0">SUM(B5:G5)</f>
        <v>1</v>
      </c>
      <c r="I5" s="29" t="str">
        <f t="shared" ref="I5:I33" si="1">IF(AND(H5&gt;=0,H5&lt;2),"bajo",IF(AND(H5&gt;=2,H5&lt;4),"medio",IF(AND(H5&gt;=4,H5&lt;=6),"alto")))</f>
        <v>bajo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30">
        <f t="shared" ref="P5:P33" si="2">SUM(J5:O5)</f>
        <v>1</v>
      </c>
      <c r="Q5" s="30" t="str">
        <f t="shared" ref="Q5:Q33" si="3">IF(AND(P5&gt;=0,P5&lt;2),"bajo",IF(AND(P5&gt;=2,P5&lt;4),"medio",IF(AND(P5&gt;=4,P5&lt;=6),"alto")))</f>
        <v>bajo</v>
      </c>
      <c r="R5" s="28">
        <v>0</v>
      </c>
      <c r="S5" s="28">
        <v>0</v>
      </c>
      <c r="T5" s="28">
        <v>1</v>
      </c>
      <c r="U5" s="28">
        <v>0</v>
      </c>
      <c r="V5" s="28">
        <v>1</v>
      </c>
      <c r="W5" s="28">
        <v>1</v>
      </c>
      <c r="X5" s="31">
        <f t="shared" ref="X5:X33" si="4">SUM(R5:W5)</f>
        <v>3</v>
      </c>
      <c r="Y5" s="31" t="str">
        <f t="shared" ref="Y5:Y33" si="5">IF(AND(X5&gt;=0,X5&lt;2),"bajo",IF(AND(X5&gt;=2,X5&lt;4),"medio",IF(AND(X5&gt;=4,X5&lt;=6),"alto")))</f>
        <v>medio</v>
      </c>
      <c r="Z5" s="1">
        <v>1</v>
      </c>
      <c r="AA5" s="1">
        <v>1</v>
      </c>
      <c r="AB5" s="1">
        <v>0</v>
      </c>
      <c r="AC5" s="1">
        <v>0</v>
      </c>
      <c r="AD5" s="1">
        <v>0</v>
      </c>
      <c r="AE5" s="1">
        <v>1</v>
      </c>
      <c r="AF5" s="2">
        <f t="shared" ref="AF5:AF33" si="6">SUM(Z5:AE5)</f>
        <v>3</v>
      </c>
      <c r="AG5" s="2" t="str">
        <f t="shared" ref="AG5:AG33" si="7">IF(AND(AF5&gt;=0,AF5&lt;2),"bajo",IF(AND(AF5&gt;=2,AF5&lt;4),"medio",IF(AND(AF5&gt;=4,AF5&lt;=6),"alto")))</f>
        <v>medio</v>
      </c>
      <c r="AH5" s="32">
        <f t="shared" ref="AH5:AH33" si="8">H5+P5+X5+AF5</f>
        <v>8</v>
      </c>
      <c r="AI5" s="32" t="str">
        <f t="shared" ref="AI5:AI33" si="9">IF(AND(AH5&gt;=0,AH5&lt;8),"bajo",IF(AND(AH5&gt;=8,AH5&lt;16),"medio",IF(AND(AH5&gt;=16,AH5&lt;=24),"alto")))</f>
        <v>medio</v>
      </c>
      <c r="AK5" s="30" t="s">
        <v>9</v>
      </c>
      <c r="AL5" s="30">
        <f>COUNTIF(Q4:Q33,"bajo")</f>
        <v>3</v>
      </c>
      <c r="AM5" s="30">
        <f>COUNTIF(Q4:Q33,"medio")</f>
        <v>13</v>
      </c>
      <c r="AN5" s="30">
        <f>COUNTIF(Q4:Q33,"alto")</f>
        <v>14</v>
      </c>
      <c r="AO5" s="30">
        <f>SUM(AO4)</f>
        <v>30</v>
      </c>
    </row>
    <row r="6" spans="1:41" x14ac:dyDescent="0.2">
      <c r="A6" s="27">
        <v>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29">
        <f t="shared" si="0"/>
        <v>6</v>
      </c>
      <c r="I6" s="29" t="str">
        <f t="shared" si="1"/>
        <v>alto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30">
        <f t="shared" si="2"/>
        <v>6</v>
      </c>
      <c r="Q6" s="30" t="str">
        <f t="shared" si="3"/>
        <v>alto</v>
      </c>
      <c r="R6" s="28">
        <v>1</v>
      </c>
      <c r="S6" s="28">
        <v>1</v>
      </c>
      <c r="T6" s="28">
        <v>1</v>
      </c>
      <c r="U6" s="28">
        <v>1</v>
      </c>
      <c r="V6" s="28">
        <v>1</v>
      </c>
      <c r="W6" s="28">
        <v>0</v>
      </c>
      <c r="X6" s="31">
        <f t="shared" si="4"/>
        <v>5</v>
      </c>
      <c r="Y6" s="31" t="str">
        <f t="shared" si="5"/>
        <v>alto</v>
      </c>
      <c r="Z6" s="1">
        <v>0</v>
      </c>
      <c r="AA6" s="1">
        <v>0</v>
      </c>
      <c r="AB6" s="1">
        <v>1</v>
      </c>
      <c r="AC6" s="1">
        <v>0</v>
      </c>
      <c r="AD6" s="1">
        <v>0</v>
      </c>
      <c r="AE6" s="1">
        <v>0</v>
      </c>
      <c r="AF6" s="2">
        <f t="shared" si="6"/>
        <v>1</v>
      </c>
      <c r="AG6" s="2" t="str">
        <f t="shared" si="7"/>
        <v>bajo</v>
      </c>
      <c r="AH6" s="32">
        <f t="shared" si="8"/>
        <v>18</v>
      </c>
      <c r="AI6" s="32" t="str">
        <f t="shared" si="9"/>
        <v>alto</v>
      </c>
      <c r="AK6" s="31" t="s">
        <v>10</v>
      </c>
      <c r="AL6" s="31">
        <f>COUNTIF(Y4:Y33,"bajo")</f>
        <v>3</v>
      </c>
      <c r="AM6" s="31">
        <f>COUNTIF(Y4:Y33,"medio")</f>
        <v>8</v>
      </c>
      <c r="AN6" s="31">
        <f>COUNTIF(Y4:Y33,"alto")</f>
        <v>19</v>
      </c>
      <c r="AO6" s="31">
        <f>SUM(AL6:AN6)</f>
        <v>30</v>
      </c>
    </row>
    <row r="7" spans="1:41" x14ac:dyDescent="0.2">
      <c r="A7" s="27">
        <v>4</v>
      </c>
      <c r="B7" s="1">
        <v>0</v>
      </c>
      <c r="C7" s="1">
        <v>1</v>
      </c>
      <c r="D7" s="1">
        <v>1</v>
      </c>
      <c r="E7" s="1">
        <v>0</v>
      </c>
      <c r="F7" s="1">
        <v>1</v>
      </c>
      <c r="G7" s="1">
        <v>0</v>
      </c>
      <c r="H7" s="29">
        <f t="shared" si="0"/>
        <v>3</v>
      </c>
      <c r="I7" s="29" t="str">
        <f t="shared" si="1"/>
        <v>medio</v>
      </c>
      <c r="J7" s="1">
        <v>0</v>
      </c>
      <c r="K7" s="1">
        <v>1</v>
      </c>
      <c r="L7" s="1">
        <v>1</v>
      </c>
      <c r="M7" s="1">
        <v>0</v>
      </c>
      <c r="N7" s="1">
        <v>1</v>
      </c>
      <c r="O7" s="1">
        <v>0</v>
      </c>
      <c r="P7" s="30">
        <f t="shared" si="2"/>
        <v>3</v>
      </c>
      <c r="Q7" s="30" t="str">
        <f t="shared" si="3"/>
        <v>medio</v>
      </c>
      <c r="R7" s="28">
        <v>0</v>
      </c>
      <c r="S7" s="28">
        <v>1</v>
      </c>
      <c r="T7" s="28">
        <v>1</v>
      </c>
      <c r="U7" s="28">
        <v>0</v>
      </c>
      <c r="V7" s="28">
        <v>1</v>
      </c>
      <c r="W7" s="28">
        <v>0</v>
      </c>
      <c r="X7" s="31">
        <f t="shared" si="4"/>
        <v>3</v>
      </c>
      <c r="Y7" s="31" t="str">
        <f t="shared" si="5"/>
        <v>medio</v>
      </c>
      <c r="Z7" s="1">
        <v>1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2">
        <f t="shared" si="6"/>
        <v>2</v>
      </c>
      <c r="AG7" s="2" t="str">
        <f t="shared" si="7"/>
        <v>medio</v>
      </c>
      <c r="AH7" s="32">
        <f t="shared" si="8"/>
        <v>11</v>
      </c>
      <c r="AI7" s="32" t="str">
        <f t="shared" si="9"/>
        <v>medio</v>
      </c>
      <c r="AK7" s="29" t="s">
        <v>75</v>
      </c>
      <c r="AL7" s="29">
        <f>COUNTIF(AG4:AG33,"bajo")</f>
        <v>1</v>
      </c>
      <c r="AM7" s="29">
        <f>COUNTIF(AG4:AG33,"medio")</f>
        <v>11</v>
      </c>
      <c r="AN7" s="29">
        <f>COUNTIF(AG4:AG33,"alto")</f>
        <v>18</v>
      </c>
      <c r="AO7" s="29">
        <f>SUM(AL7:AN7)</f>
        <v>30</v>
      </c>
    </row>
    <row r="8" spans="1:41" x14ac:dyDescent="0.25">
      <c r="A8" s="27">
        <v>5</v>
      </c>
      <c r="B8" s="1">
        <v>1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29">
        <f t="shared" si="0"/>
        <v>4</v>
      </c>
      <c r="I8" s="29" t="str">
        <f t="shared" si="1"/>
        <v>alto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1</v>
      </c>
      <c r="P8" s="30">
        <f t="shared" si="2"/>
        <v>4</v>
      </c>
      <c r="Q8" s="30" t="str">
        <f t="shared" si="3"/>
        <v>alto</v>
      </c>
      <c r="R8" s="28">
        <v>1</v>
      </c>
      <c r="S8" s="28">
        <v>1</v>
      </c>
      <c r="T8" s="28">
        <v>1</v>
      </c>
      <c r="U8" s="28">
        <v>0</v>
      </c>
      <c r="V8" s="28">
        <v>1</v>
      </c>
      <c r="W8" s="28">
        <v>1</v>
      </c>
      <c r="X8" s="31">
        <f t="shared" si="4"/>
        <v>5</v>
      </c>
      <c r="Y8" s="31" t="str">
        <f t="shared" si="5"/>
        <v>alto</v>
      </c>
      <c r="Z8" s="1">
        <v>1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  <c r="AF8" s="2">
        <f t="shared" si="6"/>
        <v>5</v>
      </c>
      <c r="AG8" s="2" t="str">
        <f t="shared" si="7"/>
        <v>alto</v>
      </c>
      <c r="AH8" s="32">
        <f t="shared" si="8"/>
        <v>18</v>
      </c>
      <c r="AI8" s="32" t="str">
        <f t="shared" si="9"/>
        <v>alto</v>
      </c>
      <c r="AK8" s="32" t="s">
        <v>0</v>
      </c>
      <c r="AL8" s="32">
        <f>COUNTIF(AI4:AI33,"bajo")</f>
        <v>0</v>
      </c>
      <c r="AM8" s="32">
        <f>COUNTIF(AI4:AI33,"medio")</f>
        <v>16</v>
      </c>
      <c r="AN8" s="32">
        <f>COUNTIF(AI4:AI33,"alto")</f>
        <v>14</v>
      </c>
      <c r="AO8" s="32">
        <f>SUM(AL8:AN8)</f>
        <v>30</v>
      </c>
    </row>
    <row r="9" spans="1:41" x14ac:dyDescent="0.25">
      <c r="A9" s="27">
        <v>6</v>
      </c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29">
        <f t="shared" si="0"/>
        <v>5</v>
      </c>
      <c r="I9" s="29" t="str">
        <f t="shared" si="1"/>
        <v>alto</v>
      </c>
      <c r="J9" s="1">
        <v>1</v>
      </c>
      <c r="K9" s="1">
        <v>0</v>
      </c>
      <c r="L9" s="1">
        <v>1</v>
      </c>
      <c r="M9" s="1">
        <v>1</v>
      </c>
      <c r="N9" s="1">
        <v>1</v>
      </c>
      <c r="O9" s="1">
        <v>1</v>
      </c>
      <c r="P9" s="30">
        <f t="shared" si="2"/>
        <v>5</v>
      </c>
      <c r="Q9" s="30" t="str">
        <f t="shared" si="3"/>
        <v>alto</v>
      </c>
      <c r="R9" s="28">
        <v>1</v>
      </c>
      <c r="S9" s="28">
        <v>0</v>
      </c>
      <c r="T9" s="28">
        <v>1</v>
      </c>
      <c r="U9" s="28">
        <v>0</v>
      </c>
      <c r="V9" s="28">
        <v>1</v>
      </c>
      <c r="W9" s="28">
        <v>1</v>
      </c>
      <c r="X9" s="31">
        <f t="shared" si="4"/>
        <v>4</v>
      </c>
      <c r="Y9" s="31" t="str">
        <f t="shared" si="5"/>
        <v>alto</v>
      </c>
      <c r="Z9" s="1">
        <v>1</v>
      </c>
      <c r="AA9" s="1">
        <v>1</v>
      </c>
      <c r="AB9" s="1">
        <v>0</v>
      </c>
      <c r="AC9" s="1">
        <v>1</v>
      </c>
      <c r="AD9" s="1">
        <v>0</v>
      </c>
      <c r="AE9" s="1">
        <v>0</v>
      </c>
      <c r="AF9" s="2">
        <f t="shared" si="6"/>
        <v>3</v>
      </c>
      <c r="AG9" s="2" t="str">
        <f t="shared" si="7"/>
        <v>medio</v>
      </c>
      <c r="AH9" s="32">
        <f t="shared" si="8"/>
        <v>17</v>
      </c>
      <c r="AI9" s="32" t="str">
        <f t="shared" si="9"/>
        <v>alto</v>
      </c>
    </row>
    <row r="10" spans="1:41" x14ac:dyDescent="0.25">
      <c r="A10" s="27">
        <v>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29">
        <f t="shared" si="0"/>
        <v>6</v>
      </c>
      <c r="I10" s="29" t="str">
        <f t="shared" si="1"/>
        <v>alto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30">
        <f t="shared" si="2"/>
        <v>5</v>
      </c>
      <c r="Q10" s="30" t="str">
        <f t="shared" si="3"/>
        <v>alto</v>
      </c>
      <c r="R10" s="28">
        <v>0</v>
      </c>
      <c r="S10" s="28">
        <v>1</v>
      </c>
      <c r="T10" s="28">
        <v>0</v>
      </c>
      <c r="U10" s="28">
        <v>1</v>
      </c>
      <c r="V10" s="28">
        <v>0</v>
      </c>
      <c r="W10" s="28">
        <v>1</v>
      </c>
      <c r="X10" s="31">
        <f t="shared" si="4"/>
        <v>3</v>
      </c>
      <c r="Y10" s="31" t="str">
        <f t="shared" si="5"/>
        <v>medio</v>
      </c>
      <c r="Z10" s="1">
        <v>1</v>
      </c>
      <c r="AA10" s="1">
        <v>1</v>
      </c>
      <c r="AB10" s="1">
        <v>0</v>
      </c>
      <c r="AC10" s="1">
        <v>0</v>
      </c>
      <c r="AD10" s="1">
        <v>0</v>
      </c>
      <c r="AE10" s="1">
        <v>1</v>
      </c>
      <c r="AF10" s="2">
        <f t="shared" si="6"/>
        <v>3</v>
      </c>
      <c r="AG10" s="2" t="str">
        <f t="shared" si="7"/>
        <v>medio</v>
      </c>
      <c r="AH10" s="32">
        <f t="shared" si="8"/>
        <v>17</v>
      </c>
      <c r="AI10" s="32" t="str">
        <f t="shared" si="9"/>
        <v>alto</v>
      </c>
    </row>
    <row r="11" spans="1:41" x14ac:dyDescent="0.25">
      <c r="A11" s="27">
        <v>8</v>
      </c>
      <c r="B11" s="1">
        <v>0</v>
      </c>
      <c r="C11" s="1">
        <v>1</v>
      </c>
      <c r="D11" s="1">
        <v>1</v>
      </c>
      <c r="E11" s="1">
        <v>0</v>
      </c>
      <c r="F11" s="1">
        <v>1</v>
      </c>
      <c r="G11" s="1">
        <v>1</v>
      </c>
      <c r="H11" s="29">
        <f t="shared" si="0"/>
        <v>4</v>
      </c>
      <c r="I11" s="29" t="str">
        <f t="shared" si="1"/>
        <v>alto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1</v>
      </c>
      <c r="P11" s="30">
        <f t="shared" si="2"/>
        <v>3</v>
      </c>
      <c r="Q11" s="30" t="str">
        <f t="shared" si="3"/>
        <v>medio</v>
      </c>
      <c r="R11" s="28">
        <v>1</v>
      </c>
      <c r="S11" s="28">
        <v>0</v>
      </c>
      <c r="T11" s="28">
        <v>1</v>
      </c>
      <c r="U11" s="28">
        <v>1</v>
      </c>
      <c r="V11" s="28">
        <v>1</v>
      </c>
      <c r="W11" s="28">
        <v>0</v>
      </c>
      <c r="X11" s="31">
        <f t="shared" si="4"/>
        <v>4</v>
      </c>
      <c r="Y11" s="31" t="str">
        <f t="shared" si="5"/>
        <v>alto</v>
      </c>
      <c r="Z11" s="1">
        <v>0</v>
      </c>
      <c r="AA11" s="1">
        <v>1</v>
      </c>
      <c r="AB11" s="1">
        <v>0</v>
      </c>
      <c r="AC11" s="1">
        <v>1</v>
      </c>
      <c r="AD11" s="1">
        <v>0</v>
      </c>
      <c r="AE11" s="1">
        <v>0</v>
      </c>
      <c r="AF11" s="2">
        <f t="shared" si="6"/>
        <v>2</v>
      </c>
      <c r="AG11" s="2" t="str">
        <f t="shared" si="7"/>
        <v>medio</v>
      </c>
      <c r="AH11" s="32">
        <f t="shared" si="8"/>
        <v>13</v>
      </c>
      <c r="AI11" s="32" t="str">
        <f t="shared" si="9"/>
        <v>medio</v>
      </c>
    </row>
    <row r="12" spans="1:41" x14ac:dyDescent="0.25">
      <c r="A12" s="27">
        <v>9</v>
      </c>
      <c r="B12" s="1">
        <v>1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29">
        <f t="shared" si="0"/>
        <v>3</v>
      </c>
      <c r="I12" s="29" t="str">
        <f t="shared" si="1"/>
        <v>medio</v>
      </c>
      <c r="J12" s="1">
        <v>0</v>
      </c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30">
        <f t="shared" si="2"/>
        <v>2</v>
      </c>
      <c r="Q12" s="30" t="str">
        <f t="shared" si="3"/>
        <v>medio</v>
      </c>
      <c r="R12" s="28">
        <v>0</v>
      </c>
      <c r="S12" s="28">
        <v>1</v>
      </c>
      <c r="T12" s="28">
        <v>0</v>
      </c>
      <c r="U12" s="28">
        <v>1</v>
      </c>
      <c r="V12" s="28">
        <v>0</v>
      </c>
      <c r="W12" s="28">
        <v>0</v>
      </c>
      <c r="X12" s="31">
        <f t="shared" si="4"/>
        <v>2</v>
      </c>
      <c r="Y12" s="31" t="str">
        <f t="shared" si="5"/>
        <v>medio</v>
      </c>
      <c r="Z12" s="1">
        <v>1</v>
      </c>
      <c r="AA12" s="1">
        <v>1</v>
      </c>
      <c r="AB12" s="1">
        <v>0</v>
      </c>
      <c r="AC12" s="1">
        <v>1</v>
      </c>
      <c r="AD12" s="1">
        <v>0</v>
      </c>
      <c r="AE12" s="1">
        <v>1</v>
      </c>
      <c r="AF12" s="2">
        <f t="shared" si="6"/>
        <v>4</v>
      </c>
      <c r="AG12" s="2" t="str">
        <f t="shared" si="7"/>
        <v>alto</v>
      </c>
      <c r="AH12" s="32">
        <f t="shared" si="8"/>
        <v>11</v>
      </c>
      <c r="AI12" s="32" t="str">
        <f t="shared" si="9"/>
        <v>medio</v>
      </c>
    </row>
    <row r="13" spans="1:41" x14ac:dyDescent="0.25">
      <c r="A13" s="27">
        <v>10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29">
        <f t="shared" si="0"/>
        <v>1</v>
      </c>
      <c r="I13" s="29" t="str">
        <f t="shared" si="1"/>
        <v>bajo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30">
        <f t="shared" si="2"/>
        <v>1</v>
      </c>
      <c r="Q13" s="30" t="str">
        <f t="shared" si="3"/>
        <v>bajo</v>
      </c>
      <c r="R13" s="28">
        <v>1</v>
      </c>
      <c r="S13" s="28">
        <v>1</v>
      </c>
      <c r="T13" s="28">
        <v>1</v>
      </c>
      <c r="U13" s="28">
        <v>0</v>
      </c>
      <c r="V13" s="28">
        <v>1</v>
      </c>
      <c r="W13" s="28">
        <v>1</v>
      </c>
      <c r="X13" s="31">
        <f t="shared" si="4"/>
        <v>5</v>
      </c>
      <c r="Y13" s="31" t="str">
        <f t="shared" si="5"/>
        <v>alto</v>
      </c>
      <c r="Z13" s="1">
        <v>1</v>
      </c>
      <c r="AA13" s="1">
        <v>1</v>
      </c>
      <c r="AB13" s="1">
        <v>0</v>
      </c>
      <c r="AC13" s="1">
        <v>1</v>
      </c>
      <c r="AD13" s="1">
        <v>1</v>
      </c>
      <c r="AE13" s="1">
        <v>1</v>
      </c>
      <c r="AF13" s="2">
        <f t="shared" si="6"/>
        <v>5</v>
      </c>
      <c r="AG13" s="2" t="str">
        <f t="shared" si="7"/>
        <v>alto</v>
      </c>
      <c r="AH13" s="32">
        <f t="shared" si="8"/>
        <v>12</v>
      </c>
      <c r="AI13" s="32" t="str">
        <f t="shared" si="9"/>
        <v>medio</v>
      </c>
    </row>
    <row r="14" spans="1:41" x14ac:dyDescent="0.25">
      <c r="A14" s="27">
        <v>11</v>
      </c>
      <c r="B14" s="1">
        <v>1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29">
        <f t="shared" si="0"/>
        <v>5</v>
      </c>
      <c r="I14" s="29" t="str">
        <f t="shared" si="1"/>
        <v>alto</v>
      </c>
      <c r="J14" s="1">
        <v>0</v>
      </c>
      <c r="K14" s="1">
        <v>1</v>
      </c>
      <c r="L14" s="1">
        <v>1</v>
      </c>
      <c r="M14" s="1">
        <v>0</v>
      </c>
      <c r="N14" s="1">
        <v>1</v>
      </c>
      <c r="O14" s="1">
        <v>1</v>
      </c>
      <c r="P14" s="30">
        <f t="shared" si="2"/>
        <v>4</v>
      </c>
      <c r="Q14" s="30" t="str">
        <f t="shared" si="3"/>
        <v>alto</v>
      </c>
      <c r="R14" s="28">
        <v>1</v>
      </c>
      <c r="S14" s="28">
        <v>1</v>
      </c>
      <c r="T14" s="28">
        <v>1</v>
      </c>
      <c r="U14" s="28">
        <v>0</v>
      </c>
      <c r="V14" s="28">
        <v>0</v>
      </c>
      <c r="W14" s="28">
        <v>0</v>
      </c>
      <c r="X14" s="31">
        <f t="shared" si="4"/>
        <v>3</v>
      </c>
      <c r="Y14" s="31" t="str">
        <f t="shared" si="5"/>
        <v>medio</v>
      </c>
      <c r="Z14" s="1">
        <v>1</v>
      </c>
      <c r="AA14" s="1">
        <v>1</v>
      </c>
      <c r="AB14" s="1">
        <v>0</v>
      </c>
      <c r="AC14" s="1">
        <v>1</v>
      </c>
      <c r="AD14" s="1">
        <v>1</v>
      </c>
      <c r="AE14" s="1">
        <v>0</v>
      </c>
      <c r="AF14" s="2">
        <f t="shared" si="6"/>
        <v>4</v>
      </c>
      <c r="AG14" s="2" t="str">
        <f t="shared" si="7"/>
        <v>alto</v>
      </c>
      <c r="AH14" s="32">
        <f t="shared" si="8"/>
        <v>16</v>
      </c>
      <c r="AI14" s="32" t="str">
        <f t="shared" si="9"/>
        <v>alto</v>
      </c>
    </row>
    <row r="15" spans="1:41" x14ac:dyDescent="0.25">
      <c r="A15" s="27">
        <v>12</v>
      </c>
      <c r="B15" s="1">
        <v>1</v>
      </c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29">
        <f t="shared" si="0"/>
        <v>5</v>
      </c>
      <c r="I15" s="29" t="str">
        <f t="shared" si="1"/>
        <v>alto</v>
      </c>
      <c r="J15" s="1">
        <v>0</v>
      </c>
      <c r="K15" s="1">
        <v>1</v>
      </c>
      <c r="L15" s="1">
        <v>0</v>
      </c>
      <c r="M15" s="1">
        <v>1</v>
      </c>
      <c r="N15" s="1">
        <v>1</v>
      </c>
      <c r="O15" s="1">
        <v>1</v>
      </c>
      <c r="P15" s="30">
        <f t="shared" si="2"/>
        <v>4</v>
      </c>
      <c r="Q15" s="30" t="str">
        <f t="shared" si="3"/>
        <v>alto</v>
      </c>
      <c r="R15" s="28">
        <v>1</v>
      </c>
      <c r="S15" s="28">
        <v>1</v>
      </c>
      <c r="T15" s="28">
        <v>1</v>
      </c>
      <c r="U15" s="28">
        <v>0</v>
      </c>
      <c r="V15" s="28">
        <v>1</v>
      </c>
      <c r="W15" s="28">
        <v>0</v>
      </c>
      <c r="X15" s="31">
        <f t="shared" si="4"/>
        <v>4</v>
      </c>
      <c r="Y15" s="31" t="str">
        <f t="shared" si="5"/>
        <v>alto</v>
      </c>
      <c r="Z15" s="1">
        <v>1</v>
      </c>
      <c r="AA15" s="1">
        <v>1</v>
      </c>
      <c r="AB15" s="1">
        <v>0</v>
      </c>
      <c r="AC15" s="1">
        <v>1</v>
      </c>
      <c r="AD15" s="1">
        <v>1</v>
      </c>
      <c r="AE15" s="1">
        <v>1</v>
      </c>
      <c r="AF15" s="2">
        <f t="shared" si="6"/>
        <v>5</v>
      </c>
      <c r="AG15" s="2" t="str">
        <f t="shared" si="7"/>
        <v>alto</v>
      </c>
      <c r="AH15" s="32">
        <f t="shared" si="8"/>
        <v>18</v>
      </c>
      <c r="AI15" s="32" t="str">
        <f t="shared" si="9"/>
        <v>alto</v>
      </c>
    </row>
    <row r="16" spans="1:41" x14ac:dyDescent="0.25">
      <c r="A16" s="27">
        <v>13</v>
      </c>
      <c r="B16" s="1">
        <v>1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29">
        <f t="shared" si="0"/>
        <v>4</v>
      </c>
      <c r="I16" s="29" t="str">
        <f t="shared" si="1"/>
        <v>alto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</v>
      </c>
      <c r="P16" s="30">
        <f t="shared" si="2"/>
        <v>2</v>
      </c>
      <c r="Q16" s="30" t="str">
        <f t="shared" si="3"/>
        <v>medio</v>
      </c>
      <c r="R16" s="28">
        <v>0</v>
      </c>
      <c r="S16" s="28">
        <v>0</v>
      </c>
      <c r="T16" s="28">
        <v>1</v>
      </c>
      <c r="U16" s="28">
        <v>1</v>
      </c>
      <c r="V16" s="28">
        <v>1</v>
      </c>
      <c r="W16" s="28">
        <v>1</v>
      </c>
      <c r="X16" s="31">
        <f t="shared" si="4"/>
        <v>4</v>
      </c>
      <c r="Y16" s="31" t="str">
        <f t="shared" si="5"/>
        <v>alto</v>
      </c>
      <c r="Z16" s="1">
        <v>0</v>
      </c>
      <c r="AA16" s="1">
        <v>1</v>
      </c>
      <c r="AB16" s="1">
        <v>1</v>
      </c>
      <c r="AC16" s="1">
        <v>1</v>
      </c>
      <c r="AD16" s="1">
        <v>1</v>
      </c>
      <c r="AE16" s="1">
        <v>0</v>
      </c>
      <c r="AF16" s="2">
        <f t="shared" si="6"/>
        <v>4</v>
      </c>
      <c r="AG16" s="2" t="str">
        <f t="shared" si="7"/>
        <v>alto</v>
      </c>
      <c r="AH16" s="32">
        <f t="shared" si="8"/>
        <v>14</v>
      </c>
      <c r="AI16" s="32" t="str">
        <f t="shared" si="9"/>
        <v>medio</v>
      </c>
    </row>
    <row r="17" spans="1:35" x14ac:dyDescent="0.25">
      <c r="A17" s="27">
        <v>14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29">
        <f t="shared" si="0"/>
        <v>4</v>
      </c>
      <c r="I17" s="29" t="str">
        <f t="shared" si="1"/>
        <v>alto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0</v>
      </c>
      <c r="P17" s="30">
        <f t="shared" si="2"/>
        <v>2</v>
      </c>
      <c r="Q17" s="30" t="str">
        <f t="shared" si="3"/>
        <v>medio</v>
      </c>
      <c r="R17" s="28">
        <v>1</v>
      </c>
      <c r="S17" s="28">
        <v>1</v>
      </c>
      <c r="T17" s="28">
        <v>0</v>
      </c>
      <c r="U17" s="28">
        <v>1</v>
      </c>
      <c r="V17" s="28">
        <v>1</v>
      </c>
      <c r="W17" s="28">
        <v>1</v>
      </c>
      <c r="X17" s="31">
        <f t="shared" si="4"/>
        <v>5</v>
      </c>
      <c r="Y17" s="31" t="str">
        <f t="shared" si="5"/>
        <v>alto</v>
      </c>
      <c r="Z17" s="1">
        <v>1</v>
      </c>
      <c r="AA17" s="1">
        <v>0</v>
      </c>
      <c r="AB17" s="1">
        <v>1</v>
      </c>
      <c r="AC17" s="1">
        <v>0</v>
      </c>
      <c r="AD17" s="1">
        <v>0</v>
      </c>
      <c r="AE17" s="1">
        <v>1</v>
      </c>
      <c r="AF17" s="2">
        <f t="shared" si="6"/>
        <v>3</v>
      </c>
      <c r="AG17" s="2" t="str">
        <f t="shared" si="7"/>
        <v>medio</v>
      </c>
      <c r="AH17" s="32">
        <f t="shared" si="8"/>
        <v>14</v>
      </c>
      <c r="AI17" s="32" t="str">
        <f t="shared" si="9"/>
        <v>medio</v>
      </c>
    </row>
    <row r="18" spans="1:35" x14ac:dyDescent="0.25">
      <c r="A18" s="27">
        <v>15</v>
      </c>
      <c r="B18" s="1">
        <v>1</v>
      </c>
      <c r="C18" s="1">
        <v>1</v>
      </c>
      <c r="D18" s="1">
        <v>1</v>
      </c>
      <c r="E18" s="1">
        <v>1</v>
      </c>
      <c r="F18" s="1">
        <v>0</v>
      </c>
      <c r="G18" s="1">
        <v>1</v>
      </c>
      <c r="H18" s="29">
        <f t="shared" si="0"/>
        <v>5</v>
      </c>
      <c r="I18" s="29" t="str">
        <f t="shared" si="1"/>
        <v>alto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1</v>
      </c>
      <c r="P18" s="30">
        <f t="shared" si="2"/>
        <v>3</v>
      </c>
      <c r="Q18" s="30" t="str">
        <f t="shared" si="3"/>
        <v>medio</v>
      </c>
      <c r="R18" s="28">
        <v>1</v>
      </c>
      <c r="S18" s="28">
        <v>1</v>
      </c>
      <c r="T18" s="28">
        <v>1</v>
      </c>
      <c r="U18" s="28">
        <v>1</v>
      </c>
      <c r="V18" s="28">
        <v>0</v>
      </c>
      <c r="W18" s="28">
        <v>0</v>
      </c>
      <c r="X18" s="31">
        <f t="shared" si="4"/>
        <v>4</v>
      </c>
      <c r="Y18" s="31" t="str">
        <f t="shared" si="5"/>
        <v>alto</v>
      </c>
      <c r="Z18" s="1">
        <v>1</v>
      </c>
      <c r="AA18" s="1">
        <v>0</v>
      </c>
      <c r="AB18" s="1">
        <v>1</v>
      </c>
      <c r="AC18" s="1">
        <v>1</v>
      </c>
      <c r="AD18" s="1">
        <v>0</v>
      </c>
      <c r="AE18" s="1">
        <v>0</v>
      </c>
      <c r="AF18" s="2">
        <f t="shared" si="6"/>
        <v>3</v>
      </c>
      <c r="AG18" s="2" t="str">
        <f t="shared" si="7"/>
        <v>medio</v>
      </c>
      <c r="AH18" s="32">
        <f t="shared" si="8"/>
        <v>15</v>
      </c>
      <c r="AI18" s="32" t="str">
        <f t="shared" si="9"/>
        <v>medio</v>
      </c>
    </row>
    <row r="19" spans="1:35" x14ac:dyDescent="0.25">
      <c r="A19" s="27">
        <v>16</v>
      </c>
      <c r="B19" s="1">
        <v>1</v>
      </c>
      <c r="C19" s="1">
        <v>1</v>
      </c>
      <c r="D19" s="1">
        <v>1</v>
      </c>
      <c r="E19" s="1">
        <v>1</v>
      </c>
      <c r="F19" s="1">
        <v>0</v>
      </c>
      <c r="G19" s="1">
        <v>1</v>
      </c>
      <c r="H19" s="29">
        <f t="shared" si="0"/>
        <v>5</v>
      </c>
      <c r="I19" s="29" t="str">
        <f t="shared" si="1"/>
        <v>alto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30">
        <f t="shared" si="2"/>
        <v>6</v>
      </c>
      <c r="Q19" s="30" t="str">
        <f t="shared" si="3"/>
        <v>alto</v>
      </c>
      <c r="R19" s="28">
        <v>1</v>
      </c>
      <c r="S19" s="28">
        <v>0</v>
      </c>
      <c r="T19" s="28">
        <v>1</v>
      </c>
      <c r="U19" s="28">
        <v>0</v>
      </c>
      <c r="V19" s="28">
        <v>1</v>
      </c>
      <c r="W19" s="28">
        <v>1</v>
      </c>
      <c r="X19" s="31">
        <f t="shared" si="4"/>
        <v>4</v>
      </c>
      <c r="Y19" s="31" t="str">
        <f t="shared" si="5"/>
        <v>alto</v>
      </c>
      <c r="Z19" s="1">
        <v>0</v>
      </c>
      <c r="AA19" s="1">
        <v>1</v>
      </c>
      <c r="AB19" s="1">
        <v>0</v>
      </c>
      <c r="AC19" s="1">
        <v>1</v>
      </c>
      <c r="AD19" s="1">
        <v>1</v>
      </c>
      <c r="AE19" s="1">
        <v>1</v>
      </c>
      <c r="AF19" s="2">
        <f t="shared" si="6"/>
        <v>4</v>
      </c>
      <c r="AG19" s="2" t="str">
        <f t="shared" si="7"/>
        <v>alto</v>
      </c>
      <c r="AH19" s="32">
        <f t="shared" si="8"/>
        <v>19</v>
      </c>
      <c r="AI19" s="32" t="str">
        <f t="shared" si="9"/>
        <v>alto</v>
      </c>
    </row>
    <row r="20" spans="1:35" x14ac:dyDescent="0.25">
      <c r="A20" s="27">
        <v>17</v>
      </c>
      <c r="B20" s="1">
        <v>1</v>
      </c>
      <c r="C20" s="1">
        <v>0</v>
      </c>
      <c r="D20" s="1">
        <v>1</v>
      </c>
      <c r="E20" s="1">
        <v>0</v>
      </c>
      <c r="F20" s="1">
        <v>1</v>
      </c>
      <c r="G20" s="1">
        <v>0</v>
      </c>
      <c r="H20" s="29">
        <f t="shared" si="0"/>
        <v>3</v>
      </c>
      <c r="I20" s="29" t="str">
        <f t="shared" si="1"/>
        <v>medio</v>
      </c>
      <c r="J20" s="1">
        <v>1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30">
        <f t="shared" si="2"/>
        <v>2</v>
      </c>
      <c r="Q20" s="30" t="str">
        <f t="shared" si="3"/>
        <v>medio</v>
      </c>
      <c r="R20" s="28">
        <v>0</v>
      </c>
      <c r="S20" s="28">
        <v>0</v>
      </c>
      <c r="T20" s="28">
        <v>0</v>
      </c>
      <c r="U20" s="28">
        <v>0</v>
      </c>
      <c r="V20" s="28">
        <v>1</v>
      </c>
      <c r="W20" s="28">
        <v>0</v>
      </c>
      <c r="X20" s="31">
        <f t="shared" si="4"/>
        <v>1</v>
      </c>
      <c r="Y20" s="31" t="str">
        <f t="shared" si="5"/>
        <v>bajo</v>
      </c>
      <c r="Z20" s="1">
        <v>0</v>
      </c>
      <c r="AA20" s="1">
        <v>1</v>
      </c>
      <c r="AB20" s="1">
        <v>0</v>
      </c>
      <c r="AC20" s="1">
        <v>1</v>
      </c>
      <c r="AD20" s="1">
        <v>1</v>
      </c>
      <c r="AE20" s="1">
        <v>1</v>
      </c>
      <c r="AF20" s="2">
        <f t="shared" si="6"/>
        <v>4</v>
      </c>
      <c r="AG20" s="2" t="str">
        <f t="shared" si="7"/>
        <v>alto</v>
      </c>
      <c r="AH20" s="32">
        <f t="shared" si="8"/>
        <v>10</v>
      </c>
      <c r="AI20" s="32" t="str">
        <f t="shared" si="9"/>
        <v>medio</v>
      </c>
    </row>
    <row r="21" spans="1:35" x14ac:dyDescent="0.25">
      <c r="A21" s="27">
        <v>18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29">
        <f t="shared" si="0"/>
        <v>5</v>
      </c>
      <c r="I21" s="29" t="str">
        <f t="shared" si="1"/>
        <v>alto</v>
      </c>
      <c r="J21" s="1">
        <v>1</v>
      </c>
      <c r="K21" s="1">
        <v>1</v>
      </c>
      <c r="L21" s="1">
        <v>0</v>
      </c>
      <c r="M21" s="1">
        <v>1</v>
      </c>
      <c r="N21" s="1">
        <v>0</v>
      </c>
      <c r="O21" s="1">
        <v>0</v>
      </c>
      <c r="P21" s="30">
        <f t="shared" si="2"/>
        <v>3</v>
      </c>
      <c r="Q21" s="30" t="str">
        <f t="shared" si="3"/>
        <v>medio</v>
      </c>
      <c r="R21" s="28">
        <v>0</v>
      </c>
      <c r="S21" s="28">
        <v>0</v>
      </c>
      <c r="T21" s="28">
        <v>1</v>
      </c>
      <c r="U21" s="28">
        <v>1</v>
      </c>
      <c r="V21" s="28">
        <v>1</v>
      </c>
      <c r="W21" s="28">
        <v>0</v>
      </c>
      <c r="X21" s="31">
        <f t="shared" si="4"/>
        <v>3</v>
      </c>
      <c r="Y21" s="31" t="str">
        <f t="shared" si="5"/>
        <v>medio</v>
      </c>
      <c r="Z21" s="1">
        <v>0</v>
      </c>
      <c r="AA21" s="1">
        <v>1</v>
      </c>
      <c r="AB21" s="1">
        <v>1</v>
      </c>
      <c r="AC21" s="1">
        <v>0</v>
      </c>
      <c r="AD21" s="1">
        <v>1</v>
      </c>
      <c r="AE21" s="1">
        <v>0</v>
      </c>
      <c r="AF21" s="2">
        <f t="shared" si="6"/>
        <v>3</v>
      </c>
      <c r="AG21" s="2" t="str">
        <f t="shared" si="7"/>
        <v>medio</v>
      </c>
      <c r="AH21" s="32">
        <f t="shared" si="8"/>
        <v>14</v>
      </c>
      <c r="AI21" s="32" t="str">
        <f t="shared" si="9"/>
        <v>medio</v>
      </c>
    </row>
    <row r="22" spans="1:35" x14ac:dyDescent="0.25">
      <c r="A22" s="27">
        <v>19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29">
        <f t="shared" si="0"/>
        <v>6</v>
      </c>
      <c r="I22" s="29" t="str">
        <f t="shared" si="1"/>
        <v>alto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30">
        <f t="shared" si="2"/>
        <v>6</v>
      </c>
      <c r="Q22" s="30" t="str">
        <f t="shared" si="3"/>
        <v>alto</v>
      </c>
      <c r="R22" s="28">
        <v>1</v>
      </c>
      <c r="S22" s="28">
        <v>0</v>
      </c>
      <c r="T22" s="28">
        <v>1</v>
      </c>
      <c r="U22" s="28">
        <v>0</v>
      </c>
      <c r="V22" s="28">
        <v>1</v>
      </c>
      <c r="W22" s="28">
        <v>0</v>
      </c>
      <c r="X22" s="31">
        <f t="shared" si="4"/>
        <v>3</v>
      </c>
      <c r="Y22" s="31" t="str">
        <f t="shared" si="5"/>
        <v>medio</v>
      </c>
      <c r="Z22" s="1">
        <v>1</v>
      </c>
      <c r="AA22" s="1">
        <v>1</v>
      </c>
      <c r="AB22" s="1">
        <v>0</v>
      </c>
      <c r="AC22" s="1">
        <v>1</v>
      </c>
      <c r="AD22" s="1">
        <v>1</v>
      </c>
      <c r="AE22" s="1">
        <v>1</v>
      </c>
      <c r="AF22" s="2">
        <f t="shared" si="6"/>
        <v>5</v>
      </c>
      <c r="AG22" s="2" t="str">
        <f t="shared" si="7"/>
        <v>alto</v>
      </c>
      <c r="AH22" s="32">
        <f t="shared" si="8"/>
        <v>20</v>
      </c>
      <c r="AI22" s="32" t="str">
        <f t="shared" si="9"/>
        <v>alto</v>
      </c>
    </row>
    <row r="23" spans="1:35" x14ac:dyDescent="0.25">
      <c r="A23" s="27">
        <v>20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29">
        <f t="shared" si="0"/>
        <v>5</v>
      </c>
      <c r="I23" s="29" t="str">
        <f t="shared" si="1"/>
        <v>alto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0</v>
      </c>
      <c r="P23" s="30">
        <f t="shared" si="2"/>
        <v>5</v>
      </c>
      <c r="Q23" s="30" t="str">
        <f t="shared" si="3"/>
        <v>alto</v>
      </c>
      <c r="R23" s="28">
        <v>1</v>
      </c>
      <c r="S23" s="28">
        <v>1</v>
      </c>
      <c r="T23" s="28">
        <v>1</v>
      </c>
      <c r="U23" s="28">
        <v>0</v>
      </c>
      <c r="V23" s="28">
        <v>1</v>
      </c>
      <c r="W23" s="28">
        <v>0</v>
      </c>
      <c r="X23" s="31">
        <f t="shared" si="4"/>
        <v>4</v>
      </c>
      <c r="Y23" s="31" t="str">
        <f t="shared" si="5"/>
        <v>alto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2">
        <f t="shared" si="6"/>
        <v>3</v>
      </c>
      <c r="AG23" s="2" t="str">
        <f t="shared" si="7"/>
        <v>medio</v>
      </c>
      <c r="AH23" s="32">
        <f t="shared" si="8"/>
        <v>17</v>
      </c>
      <c r="AI23" s="32" t="str">
        <f t="shared" si="9"/>
        <v>alto</v>
      </c>
    </row>
    <row r="24" spans="1:35" x14ac:dyDescent="0.25">
      <c r="A24" s="27">
        <v>21</v>
      </c>
      <c r="B24" s="1">
        <v>1</v>
      </c>
      <c r="C24" s="1">
        <v>1</v>
      </c>
      <c r="D24" s="1">
        <v>0</v>
      </c>
      <c r="E24" s="1">
        <v>1</v>
      </c>
      <c r="F24" s="1">
        <v>1</v>
      </c>
      <c r="G24" s="1">
        <v>1</v>
      </c>
      <c r="H24" s="29">
        <f t="shared" si="0"/>
        <v>5</v>
      </c>
      <c r="I24" s="29" t="str">
        <f t="shared" si="1"/>
        <v>alto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1">
        <v>1</v>
      </c>
      <c r="P24" s="30">
        <f t="shared" si="2"/>
        <v>5</v>
      </c>
      <c r="Q24" s="30" t="str">
        <f t="shared" si="3"/>
        <v>alto</v>
      </c>
      <c r="R24" s="28">
        <v>1</v>
      </c>
      <c r="S24" s="28">
        <v>1</v>
      </c>
      <c r="T24" s="28">
        <v>0</v>
      </c>
      <c r="U24" s="28">
        <v>1</v>
      </c>
      <c r="V24" s="28">
        <v>1</v>
      </c>
      <c r="W24" s="28">
        <v>1</v>
      </c>
      <c r="X24" s="31">
        <f t="shared" si="4"/>
        <v>5</v>
      </c>
      <c r="Y24" s="31" t="str">
        <f t="shared" si="5"/>
        <v>alto</v>
      </c>
      <c r="Z24" s="1">
        <v>1</v>
      </c>
      <c r="AA24" s="1">
        <v>1</v>
      </c>
      <c r="AB24" s="1">
        <v>0</v>
      </c>
      <c r="AC24" s="1">
        <v>1</v>
      </c>
      <c r="AD24" s="1">
        <v>1</v>
      </c>
      <c r="AE24" s="1">
        <v>0</v>
      </c>
      <c r="AF24" s="2">
        <f t="shared" si="6"/>
        <v>4</v>
      </c>
      <c r="AG24" s="2" t="str">
        <f t="shared" si="7"/>
        <v>alto</v>
      </c>
      <c r="AH24" s="32">
        <f t="shared" si="8"/>
        <v>19</v>
      </c>
      <c r="AI24" s="32" t="str">
        <f t="shared" si="9"/>
        <v>alto</v>
      </c>
    </row>
    <row r="25" spans="1:35" x14ac:dyDescent="0.25">
      <c r="A25" s="27">
        <v>22</v>
      </c>
      <c r="B25" s="1">
        <v>1</v>
      </c>
      <c r="C25" s="1">
        <v>1</v>
      </c>
      <c r="D25" s="1">
        <v>0</v>
      </c>
      <c r="E25" s="1">
        <v>0</v>
      </c>
      <c r="F25" s="1">
        <v>1</v>
      </c>
      <c r="G25" s="1">
        <v>1</v>
      </c>
      <c r="H25" s="29">
        <f t="shared" si="0"/>
        <v>4</v>
      </c>
      <c r="I25" s="29" t="str">
        <f t="shared" si="1"/>
        <v>alto</v>
      </c>
      <c r="J25" s="1">
        <v>1</v>
      </c>
      <c r="K25" s="1">
        <v>1</v>
      </c>
      <c r="L25" s="1">
        <v>1</v>
      </c>
      <c r="M25" s="1">
        <v>0</v>
      </c>
      <c r="N25" s="1">
        <v>1</v>
      </c>
      <c r="O25" s="1">
        <v>1</v>
      </c>
      <c r="P25" s="30">
        <f t="shared" si="2"/>
        <v>5</v>
      </c>
      <c r="Q25" s="30" t="str">
        <f t="shared" si="3"/>
        <v>alto</v>
      </c>
      <c r="R25" s="28">
        <v>1</v>
      </c>
      <c r="S25" s="28">
        <v>0</v>
      </c>
      <c r="T25" s="28">
        <v>0</v>
      </c>
      <c r="U25" s="28">
        <v>1</v>
      </c>
      <c r="V25" s="28">
        <v>1</v>
      </c>
      <c r="W25" s="28">
        <v>1</v>
      </c>
      <c r="X25" s="31">
        <f t="shared" si="4"/>
        <v>4</v>
      </c>
      <c r="Y25" s="31" t="str">
        <f t="shared" si="5"/>
        <v>alto</v>
      </c>
      <c r="Z25" s="1">
        <v>0</v>
      </c>
      <c r="AA25" s="1">
        <v>1</v>
      </c>
      <c r="AB25" s="1">
        <v>1</v>
      </c>
      <c r="AC25" s="1">
        <v>0</v>
      </c>
      <c r="AD25" s="1">
        <v>1</v>
      </c>
      <c r="AE25" s="1">
        <v>1</v>
      </c>
      <c r="AF25" s="2">
        <f t="shared" si="6"/>
        <v>4</v>
      </c>
      <c r="AG25" s="2" t="str">
        <f t="shared" si="7"/>
        <v>alto</v>
      </c>
      <c r="AH25" s="32">
        <f t="shared" si="8"/>
        <v>17</v>
      </c>
      <c r="AI25" s="32" t="str">
        <f t="shared" si="9"/>
        <v>alto</v>
      </c>
    </row>
    <row r="26" spans="1:35" x14ac:dyDescent="0.25">
      <c r="A26" s="27">
        <v>23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29">
        <f t="shared" si="0"/>
        <v>1</v>
      </c>
      <c r="I26" s="29" t="str">
        <f t="shared" si="1"/>
        <v>bajo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0</v>
      </c>
      <c r="P26" s="30">
        <f t="shared" si="2"/>
        <v>2</v>
      </c>
      <c r="Q26" s="30" t="str">
        <f t="shared" si="3"/>
        <v>medio</v>
      </c>
      <c r="R26" s="28">
        <v>1</v>
      </c>
      <c r="S26" s="28">
        <v>1</v>
      </c>
      <c r="T26" s="28">
        <v>0</v>
      </c>
      <c r="U26" s="28">
        <v>0</v>
      </c>
      <c r="V26" s="28">
        <v>1</v>
      </c>
      <c r="W26" s="28">
        <v>1</v>
      </c>
      <c r="X26" s="31">
        <f t="shared" si="4"/>
        <v>4</v>
      </c>
      <c r="Y26" s="31" t="str">
        <f t="shared" si="5"/>
        <v>alto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2">
        <f t="shared" si="6"/>
        <v>6</v>
      </c>
      <c r="AG26" s="2" t="str">
        <f t="shared" si="7"/>
        <v>alto</v>
      </c>
      <c r="AH26" s="32">
        <f t="shared" si="8"/>
        <v>13</v>
      </c>
      <c r="AI26" s="32" t="str">
        <f t="shared" si="9"/>
        <v>medio</v>
      </c>
    </row>
    <row r="27" spans="1:35" x14ac:dyDescent="0.25">
      <c r="A27" s="27">
        <v>24</v>
      </c>
      <c r="B27" s="1">
        <v>1</v>
      </c>
      <c r="C27" s="1">
        <v>0</v>
      </c>
      <c r="D27" s="1">
        <v>1</v>
      </c>
      <c r="E27" s="1">
        <v>0</v>
      </c>
      <c r="F27" s="1">
        <v>0</v>
      </c>
      <c r="G27" s="1">
        <v>1</v>
      </c>
      <c r="H27" s="29">
        <f t="shared" si="0"/>
        <v>3</v>
      </c>
      <c r="I27" s="29" t="str">
        <f t="shared" si="1"/>
        <v>medio</v>
      </c>
      <c r="J27" s="1">
        <v>1</v>
      </c>
      <c r="K27" s="1">
        <v>0</v>
      </c>
      <c r="L27" s="1">
        <v>1</v>
      </c>
      <c r="M27" s="1">
        <v>0</v>
      </c>
      <c r="N27" s="1">
        <v>0</v>
      </c>
      <c r="O27" s="1">
        <v>1</v>
      </c>
      <c r="P27" s="30">
        <f t="shared" si="2"/>
        <v>3</v>
      </c>
      <c r="Q27" s="30" t="str">
        <f t="shared" si="3"/>
        <v>medio</v>
      </c>
      <c r="R27" s="28">
        <v>1</v>
      </c>
      <c r="S27" s="28">
        <v>1</v>
      </c>
      <c r="T27" s="28">
        <v>1</v>
      </c>
      <c r="U27" s="28">
        <v>1</v>
      </c>
      <c r="V27" s="28">
        <v>0</v>
      </c>
      <c r="W27" s="28">
        <v>0</v>
      </c>
      <c r="X27" s="31">
        <f t="shared" si="4"/>
        <v>4</v>
      </c>
      <c r="Y27" s="31" t="str">
        <f t="shared" si="5"/>
        <v>alto</v>
      </c>
      <c r="Z27" s="1">
        <v>1</v>
      </c>
      <c r="AA27" s="1">
        <v>1</v>
      </c>
      <c r="AB27" s="1">
        <v>0</v>
      </c>
      <c r="AC27" s="1">
        <v>0</v>
      </c>
      <c r="AD27" s="1">
        <v>1</v>
      </c>
      <c r="AE27" s="1">
        <v>1</v>
      </c>
      <c r="AF27" s="2">
        <f t="shared" si="6"/>
        <v>4</v>
      </c>
      <c r="AG27" s="2" t="str">
        <f t="shared" si="7"/>
        <v>alto</v>
      </c>
      <c r="AH27" s="32">
        <f t="shared" si="8"/>
        <v>14</v>
      </c>
      <c r="AI27" s="32" t="str">
        <f t="shared" si="9"/>
        <v>medio</v>
      </c>
    </row>
    <row r="28" spans="1:35" x14ac:dyDescent="0.25">
      <c r="A28" s="27">
        <v>25</v>
      </c>
      <c r="B28" s="1">
        <v>1</v>
      </c>
      <c r="C28" s="1">
        <v>0</v>
      </c>
      <c r="D28" s="1">
        <v>0</v>
      </c>
      <c r="E28" s="1">
        <v>1</v>
      </c>
      <c r="F28" s="1">
        <v>0</v>
      </c>
      <c r="G28" s="1">
        <v>1</v>
      </c>
      <c r="H28" s="29">
        <f t="shared" si="0"/>
        <v>3</v>
      </c>
      <c r="I28" s="29" t="str">
        <f t="shared" si="1"/>
        <v>medio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">
        <v>1</v>
      </c>
      <c r="P28" s="30">
        <f t="shared" si="2"/>
        <v>3</v>
      </c>
      <c r="Q28" s="30" t="str">
        <f t="shared" si="3"/>
        <v>medio</v>
      </c>
      <c r="R28" s="28">
        <v>0</v>
      </c>
      <c r="S28" s="28">
        <v>1</v>
      </c>
      <c r="T28" s="28">
        <v>1</v>
      </c>
      <c r="U28" s="28">
        <v>0</v>
      </c>
      <c r="V28" s="28">
        <v>1</v>
      </c>
      <c r="W28" s="28">
        <v>0</v>
      </c>
      <c r="X28" s="31">
        <f t="shared" si="4"/>
        <v>3</v>
      </c>
      <c r="Y28" s="31" t="str">
        <f t="shared" si="5"/>
        <v>medio</v>
      </c>
      <c r="Z28" s="1">
        <v>0</v>
      </c>
      <c r="AA28" s="1">
        <v>1</v>
      </c>
      <c r="AB28" s="1">
        <v>0</v>
      </c>
      <c r="AC28" s="1">
        <v>1</v>
      </c>
      <c r="AD28" s="1">
        <v>0</v>
      </c>
      <c r="AE28" s="1">
        <v>0</v>
      </c>
      <c r="AF28" s="2">
        <f t="shared" si="6"/>
        <v>2</v>
      </c>
      <c r="AG28" s="2" t="str">
        <f t="shared" si="7"/>
        <v>medio</v>
      </c>
      <c r="AH28" s="32">
        <f t="shared" si="8"/>
        <v>11</v>
      </c>
      <c r="AI28" s="32" t="str">
        <f t="shared" si="9"/>
        <v>medio</v>
      </c>
    </row>
    <row r="29" spans="1:35" x14ac:dyDescent="0.25">
      <c r="A29" s="27">
        <v>26</v>
      </c>
      <c r="B29" s="1">
        <v>1</v>
      </c>
      <c r="C29" s="1">
        <v>0</v>
      </c>
      <c r="D29" s="1">
        <v>0</v>
      </c>
      <c r="E29" s="1">
        <v>1</v>
      </c>
      <c r="F29" s="1">
        <v>1</v>
      </c>
      <c r="G29" s="1">
        <v>1</v>
      </c>
      <c r="H29" s="29">
        <f t="shared" si="0"/>
        <v>4</v>
      </c>
      <c r="I29" s="29" t="str">
        <f t="shared" si="1"/>
        <v>alto</v>
      </c>
      <c r="J29" s="1">
        <v>1</v>
      </c>
      <c r="K29" s="1">
        <v>0</v>
      </c>
      <c r="L29" s="1">
        <v>0</v>
      </c>
      <c r="M29" s="1">
        <v>1</v>
      </c>
      <c r="N29" s="1">
        <v>1</v>
      </c>
      <c r="O29" s="1">
        <v>1</v>
      </c>
      <c r="P29" s="30">
        <f t="shared" si="2"/>
        <v>4</v>
      </c>
      <c r="Q29" s="30" t="str">
        <f t="shared" si="3"/>
        <v>alto</v>
      </c>
      <c r="R29" s="28">
        <v>0</v>
      </c>
      <c r="S29" s="28">
        <v>1</v>
      </c>
      <c r="T29" s="28">
        <v>1</v>
      </c>
      <c r="U29" s="28">
        <v>1</v>
      </c>
      <c r="V29" s="28">
        <v>0</v>
      </c>
      <c r="W29" s="28">
        <v>1</v>
      </c>
      <c r="X29" s="31">
        <f t="shared" si="4"/>
        <v>4</v>
      </c>
      <c r="Y29" s="31" t="str">
        <f t="shared" si="5"/>
        <v>alto</v>
      </c>
      <c r="Z29" s="1">
        <v>1</v>
      </c>
      <c r="AA29" s="1">
        <v>1</v>
      </c>
      <c r="AB29" s="1">
        <v>0</v>
      </c>
      <c r="AC29" s="1">
        <v>1</v>
      </c>
      <c r="AD29" s="1">
        <v>0</v>
      </c>
      <c r="AE29" s="1">
        <v>1</v>
      </c>
      <c r="AF29" s="2">
        <f t="shared" si="6"/>
        <v>4</v>
      </c>
      <c r="AG29" s="2" t="str">
        <f t="shared" si="7"/>
        <v>alto</v>
      </c>
      <c r="AH29" s="32">
        <f t="shared" si="8"/>
        <v>16</v>
      </c>
      <c r="AI29" s="32" t="str">
        <f t="shared" si="9"/>
        <v>alto</v>
      </c>
    </row>
    <row r="30" spans="1:35" x14ac:dyDescent="0.25">
      <c r="A30" s="27">
        <v>27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0</v>
      </c>
      <c r="H30" s="29">
        <f t="shared" si="0"/>
        <v>4</v>
      </c>
      <c r="I30" s="29" t="str">
        <f t="shared" si="1"/>
        <v>alto</v>
      </c>
      <c r="J30" s="1">
        <v>0</v>
      </c>
      <c r="K30" s="1">
        <v>1</v>
      </c>
      <c r="L30" s="1">
        <v>1</v>
      </c>
      <c r="M30" s="1">
        <v>1</v>
      </c>
      <c r="N30" s="1">
        <v>1</v>
      </c>
      <c r="O30" s="1">
        <v>0</v>
      </c>
      <c r="P30" s="30">
        <f t="shared" si="2"/>
        <v>4</v>
      </c>
      <c r="Q30" s="30" t="str">
        <f t="shared" si="3"/>
        <v>alto</v>
      </c>
      <c r="R30" s="28">
        <v>1</v>
      </c>
      <c r="S30" s="28">
        <v>1</v>
      </c>
      <c r="T30" s="28">
        <v>1</v>
      </c>
      <c r="U30" s="28">
        <v>1</v>
      </c>
      <c r="V30" s="28">
        <v>1</v>
      </c>
      <c r="W30" s="28">
        <v>1</v>
      </c>
      <c r="X30" s="31">
        <f t="shared" si="4"/>
        <v>6</v>
      </c>
      <c r="Y30" s="31" t="str">
        <f t="shared" si="5"/>
        <v>alto</v>
      </c>
      <c r="Z30" s="1">
        <v>1</v>
      </c>
      <c r="AA30" s="1">
        <v>1</v>
      </c>
      <c r="AB30" s="1">
        <v>0</v>
      </c>
      <c r="AC30" s="1">
        <v>1</v>
      </c>
      <c r="AD30" s="1">
        <v>1</v>
      </c>
      <c r="AE30" s="1">
        <v>0</v>
      </c>
      <c r="AF30" s="2">
        <f t="shared" si="6"/>
        <v>4</v>
      </c>
      <c r="AG30" s="2" t="str">
        <f t="shared" si="7"/>
        <v>alto</v>
      </c>
      <c r="AH30" s="32">
        <f t="shared" si="8"/>
        <v>18</v>
      </c>
      <c r="AI30" s="32" t="str">
        <f t="shared" si="9"/>
        <v>alto</v>
      </c>
    </row>
    <row r="31" spans="1:35" x14ac:dyDescent="0.25">
      <c r="A31" s="27">
        <v>28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29">
        <f t="shared" si="0"/>
        <v>2</v>
      </c>
      <c r="I31" s="29" t="str">
        <f t="shared" si="1"/>
        <v>medio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0</v>
      </c>
      <c r="P31" s="30">
        <f t="shared" si="2"/>
        <v>2</v>
      </c>
      <c r="Q31" s="30" t="str">
        <f t="shared" si="3"/>
        <v>medio</v>
      </c>
      <c r="R31" s="28">
        <v>1</v>
      </c>
      <c r="S31" s="28">
        <v>1</v>
      </c>
      <c r="T31" s="28">
        <v>1</v>
      </c>
      <c r="U31" s="28">
        <v>1</v>
      </c>
      <c r="V31" s="28">
        <v>0</v>
      </c>
      <c r="W31" s="28">
        <v>0</v>
      </c>
      <c r="X31" s="31">
        <f t="shared" si="4"/>
        <v>4</v>
      </c>
      <c r="Y31" s="31" t="str">
        <f t="shared" si="5"/>
        <v>alto</v>
      </c>
      <c r="Z31" s="1">
        <v>1</v>
      </c>
      <c r="AA31" s="1">
        <v>1</v>
      </c>
      <c r="AB31" s="1">
        <v>0</v>
      </c>
      <c r="AC31" s="1">
        <v>1</v>
      </c>
      <c r="AD31" s="1">
        <v>1</v>
      </c>
      <c r="AE31" s="1">
        <v>1</v>
      </c>
      <c r="AF31" s="2">
        <f t="shared" si="6"/>
        <v>5</v>
      </c>
      <c r="AG31" s="2" t="str">
        <f t="shared" si="7"/>
        <v>alto</v>
      </c>
      <c r="AH31" s="32">
        <f t="shared" si="8"/>
        <v>13</v>
      </c>
      <c r="AI31" s="32" t="str">
        <f t="shared" si="9"/>
        <v>medio</v>
      </c>
    </row>
    <row r="32" spans="1:35" x14ac:dyDescent="0.25">
      <c r="A32" s="27">
        <v>29</v>
      </c>
      <c r="B32" s="1">
        <v>0</v>
      </c>
      <c r="C32" s="1">
        <v>1</v>
      </c>
      <c r="D32" s="1">
        <v>0</v>
      </c>
      <c r="E32" s="1">
        <v>1</v>
      </c>
      <c r="F32" s="1">
        <v>0</v>
      </c>
      <c r="G32" s="1">
        <v>1</v>
      </c>
      <c r="H32" s="29">
        <f t="shared" si="0"/>
        <v>3</v>
      </c>
      <c r="I32" s="29" t="str">
        <f t="shared" si="1"/>
        <v>medio</v>
      </c>
      <c r="J32" s="1">
        <v>0</v>
      </c>
      <c r="K32" s="1">
        <v>1</v>
      </c>
      <c r="L32" s="1">
        <v>0</v>
      </c>
      <c r="M32" s="1">
        <v>1</v>
      </c>
      <c r="N32" s="1">
        <v>0</v>
      </c>
      <c r="O32" s="1">
        <v>1</v>
      </c>
      <c r="P32" s="30">
        <f t="shared" si="2"/>
        <v>3</v>
      </c>
      <c r="Q32" s="30" t="str">
        <f t="shared" si="3"/>
        <v>medio</v>
      </c>
      <c r="R32" s="28">
        <v>0</v>
      </c>
      <c r="S32" s="28">
        <v>1</v>
      </c>
      <c r="T32" s="28">
        <v>0</v>
      </c>
      <c r="U32" s="28">
        <v>0</v>
      </c>
      <c r="V32" s="28">
        <v>0</v>
      </c>
      <c r="W32" s="28">
        <v>0</v>
      </c>
      <c r="X32" s="31">
        <f t="shared" si="4"/>
        <v>1</v>
      </c>
      <c r="Y32" s="31" t="str">
        <f t="shared" si="5"/>
        <v>bajo</v>
      </c>
      <c r="Z32" s="1">
        <v>1</v>
      </c>
      <c r="AA32" s="1">
        <v>0</v>
      </c>
      <c r="AB32" s="1">
        <v>1</v>
      </c>
      <c r="AC32" s="1">
        <v>0</v>
      </c>
      <c r="AD32" s="1">
        <v>1</v>
      </c>
      <c r="AE32" s="1">
        <v>0</v>
      </c>
      <c r="AF32" s="2">
        <f t="shared" si="6"/>
        <v>3</v>
      </c>
      <c r="AG32" s="2" t="str">
        <f t="shared" si="7"/>
        <v>medio</v>
      </c>
      <c r="AH32" s="32">
        <f t="shared" si="8"/>
        <v>10</v>
      </c>
      <c r="AI32" s="32" t="str">
        <f t="shared" si="9"/>
        <v>medio</v>
      </c>
    </row>
    <row r="33" spans="1:35" x14ac:dyDescent="0.25">
      <c r="A33" s="27">
        <v>30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29">
        <f t="shared" si="0"/>
        <v>1</v>
      </c>
      <c r="I33" s="29" t="str">
        <f t="shared" si="1"/>
        <v>bajo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30">
        <f t="shared" si="2"/>
        <v>1</v>
      </c>
      <c r="Q33" s="30" t="str">
        <f t="shared" si="3"/>
        <v>bajo</v>
      </c>
      <c r="R33" s="28">
        <v>0</v>
      </c>
      <c r="S33" s="28">
        <v>1</v>
      </c>
      <c r="T33" s="28">
        <v>0</v>
      </c>
      <c r="U33" s="28">
        <v>0</v>
      </c>
      <c r="V33" s="28">
        <v>0</v>
      </c>
      <c r="W33" s="28">
        <v>0</v>
      </c>
      <c r="X33" s="31">
        <f t="shared" si="4"/>
        <v>1</v>
      </c>
      <c r="Y33" s="31" t="str">
        <f t="shared" si="5"/>
        <v>bajo</v>
      </c>
      <c r="Z33" s="1">
        <v>0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2">
        <f t="shared" si="6"/>
        <v>5</v>
      </c>
      <c r="AG33" s="2" t="str">
        <f t="shared" si="7"/>
        <v>alto</v>
      </c>
      <c r="AH33" s="32">
        <f t="shared" si="8"/>
        <v>8</v>
      </c>
      <c r="AI33" s="32" t="str">
        <f t="shared" si="9"/>
        <v>medio</v>
      </c>
    </row>
    <row r="34" spans="1:35" x14ac:dyDescent="0.2">
      <c r="A34" s="44" t="s">
        <v>3</v>
      </c>
      <c r="B34" s="45">
        <f>SUM(B4:B33)</f>
        <v>21</v>
      </c>
      <c r="C34" s="45">
        <f t="shared" ref="C34:E34" si="10">SUM(C4:C33)</f>
        <v>19</v>
      </c>
      <c r="D34" s="45">
        <f t="shared" si="10"/>
        <v>18</v>
      </c>
      <c r="E34" s="45">
        <f t="shared" si="10"/>
        <v>17</v>
      </c>
      <c r="F34" s="45">
        <f>SUM(F4:F33)</f>
        <v>23</v>
      </c>
      <c r="G34" s="45">
        <f>SUM(G4:G33)</f>
        <v>18</v>
      </c>
      <c r="H34" s="59"/>
      <c r="I34" s="60"/>
      <c r="J34" s="46">
        <f t="shared" ref="J34:O34" si="11">SUM(J4:J33)</f>
        <v>16</v>
      </c>
      <c r="K34" s="46">
        <f t="shared" si="11"/>
        <v>19</v>
      </c>
      <c r="L34" s="46">
        <f t="shared" si="11"/>
        <v>17</v>
      </c>
      <c r="M34" s="46">
        <f t="shared" si="11"/>
        <v>15</v>
      </c>
      <c r="N34" s="46">
        <f t="shared" si="11"/>
        <v>20</v>
      </c>
      <c r="O34" s="46">
        <f t="shared" si="11"/>
        <v>18</v>
      </c>
      <c r="P34" s="65"/>
      <c r="Q34" s="66"/>
      <c r="R34" s="47">
        <f>SUM(R4:R33)</f>
        <v>19</v>
      </c>
      <c r="S34" s="47">
        <f t="shared" ref="S34:U34" si="12">SUM(S4:S33)</f>
        <v>21</v>
      </c>
      <c r="T34" s="47">
        <f t="shared" si="12"/>
        <v>21</v>
      </c>
      <c r="U34" s="47">
        <f t="shared" si="12"/>
        <v>15</v>
      </c>
      <c r="V34" s="47">
        <f>SUM(V4:V33)</f>
        <v>21</v>
      </c>
      <c r="W34" s="47">
        <f>SUM(W4:W33)</f>
        <v>14</v>
      </c>
      <c r="X34" s="65"/>
      <c r="Y34" s="66"/>
      <c r="Z34" s="45">
        <f>SUM(Z4:Z33)</f>
        <v>21</v>
      </c>
      <c r="AA34" s="45">
        <f t="shared" ref="AA34:AC34" si="13">SUM(AA4:AA33)</f>
        <v>26</v>
      </c>
      <c r="AB34" s="45">
        <f t="shared" si="13"/>
        <v>12</v>
      </c>
      <c r="AC34" s="45">
        <f t="shared" si="13"/>
        <v>19</v>
      </c>
      <c r="AD34" s="45">
        <f>SUM(AD4:AD33)</f>
        <v>18</v>
      </c>
      <c r="AE34" s="45">
        <f>SUM(AE4:AE33)</f>
        <v>17</v>
      </c>
      <c r="AF34" s="59"/>
      <c r="AG34" s="71"/>
      <c r="AH34" s="71"/>
      <c r="AI34" s="60"/>
    </row>
    <row r="35" spans="1:35" x14ac:dyDescent="0.2">
      <c r="A35" s="58" t="s">
        <v>99</v>
      </c>
      <c r="B35" s="54">
        <f>B34/$A$33</f>
        <v>0.7</v>
      </c>
      <c r="C35" s="54">
        <f t="shared" ref="C35:G35" si="14">C34/$A$33</f>
        <v>0.6333333333333333</v>
      </c>
      <c r="D35" s="54">
        <f t="shared" si="14"/>
        <v>0.6</v>
      </c>
      <c r="E35" s="54">
        <f t="shared" si="14"/>
        <v>0.56666666666666665</v>
      </c>
      <c r="F35" s="54">
        <f t="shared" si="14"/>
        <v>0.76666666666666672</v>
      </c>
      <c r="G35" s="54">
        <f t="shared" si="14"/>
        <v>0.6</v>
      </c>
      <c r="H35" s="61"/>
      <c r="I35" s="62"/>
      <c r="J35" s="56">
        <f t="shared" ref="J35:O35" si="15">J34/$A$33</f>
        <v>0.53333333333333333</v>
      </c>
      <c r="K35" s="56">
        <f t="shared" si="15"/>
        <v>0.6333333333333333</v>
      </c>
      <c r="L35" s="56">
        <f t="shared" si="15"/>
        <v>0.56666666666666665</v>
      </c>
      <c r="M35" s="56">
        <f t="shared" si="15"/>
        <v>0.5</v>
      </c>
      <c r="N35" s="56">
        <f t="shared" si="15"/>
        <v>0.66666666666666663</v>
      </c>
      <c r="O35" s="56">
        <f t="shared" si="15"/>
        <v>0.6</v>
      </c>
      <c r="P35" s="67"/>
      <c r="Q35" s="68"/>
      <c r="R35" s="57">
        <f t="shared" ref="R35:W35" si="16">R34/$A$33</f>
        <v>0.6333333333333333</v>
      </c>
      <c r="S35" s="57">
        <f t="shared" si="16"/>
        <v>0.7</v>
      </c>
      <c r="T35" s="57">
        <f t="shared" si="16"/>
        <v>0.7</v>
      </c>
      <c r="U35" s="57">
        <f t="shared" si="16"/>
        <v>0.5</v>
      </c>
      <c r="V35" s="57">
        <f t="shared" si="16"/>
        <v>0.7</v>
      </c>
      <c r="W35" s="57">
        <f t="shared" si="16"/>
        <v>0.46666666666666667</v>
      </c>
      <c r="X35" s="67"/>
      <c r="Y35" s="68"/>
      <c r="Z35" s="54">
        <f t="shared" ref="Z35:AE35" si="17">Z34/$A$33</f>
        <v>0.7</v>
      </c>
      <c r="AA35" s="54">
        <f t="shared" si="17"/>
        <v>0.8666666666666667</v>
      </c>
      <c r="AB35" s="54">
        <f t="shared" si="17"/>
        <v>0.4</v>
      </c>
      <c r="AC35" s="54">
        <f t="shared" si="17"/>
        <v>0.6333333333333333</v>
      </c>
      <c r="AD35" s="54">
        <f t="shared" si="17"/>
        <v>0.6</v>
      </c>
      <c r="AE35" s="54">
        <f t="shared" si="17"/>
        <v>0.56666666666666665</v>
      </c>
      <c r="AF35" s="61"/>
      <c r="AG35" s="72"/>
      <c r="AH35" s="72"/>
      <c r="AI35" s="62"/>
    </row>
    <row r="36" spans="1:35" x14ac:dyDescent="0.2">
      <c r="A36" s="3" t="s">
        <v>100</v>
      </c>
      <c r="B36" s="77">
        <f>(B35+C35)/2</f>
        <v>0.66666666666666663</v>
      </c>
      <c r="C36" s="78"/>
      <c r="D36" s="77">
        <f>(D35+E35)/2</f>
        <v>0.58333333333333326</v>
      </c>
      <c r="E36" s="78"/>
      <c r="F36" s="77">
        <f>(F35+G35)/2</f>
        <v>0.68333333333333335</v>
      </c>
      <c r="G36" s="78"/>
      <c r="H36" s="63"/>
      <c r="I36" s="64"/>
      <c r="J36" s="79">
        <f>(J35+K35)/2</f>
        <v>0.58333333333333326</v>
      </c>
      <c r="K36" s="80"/>
      <c r="L36" s="79">
        <f>(L35+M35)/2</f>
        <v>0.53333333333333333</v>
      </c>
      <c r="M36" s="80"/>
      <c r="N36" s="79">
        <f>(N35+O35)/2</f>
        <v>0.6333333333333333</v>
      </c>
      <c r="O36" s="80"/>
      <c r="P36" s="69"/>
      <c r="Q36" s="70"/>
      <c r="R36" s="81">
        <f>(R35+S35)/2</f>
        <v>0.66666666666666663</v>
      </c>
      <c r="S36" s="82"/>
      <c r="T36" s="81">
        <f>(T35+U35)/2</f>
        <v>0.6</v>
      </c>
      <c r="U36" s="82"/>
      <c r="V36" s="81">
        <f>(V35+W35)/2</f>
        <v>0.58333333333333326</v>
      </c>
      <c r="W36" s="82"/>
      <c r="X36" s="69"/>
      <c r="Y36" s="70"/>
      <c r="Z36" s="77">
        <f>(Z35+AA35)/2</f>
        <v>0.78333333333333333</v>
      </c>
      <c r="AA36" s="78"/>
      <c r="AB36" s="77">
        <f>(AB35+AC35)/2</f>
        <v>0.51666666666666661</v>
      </c>
      <c r="AC36" s="78"/>
      <c r="AD36" s="77">
        <f>(AD35+AE35)/2</f>
        <v>0.58333333333333326</v>
      </c>
      <c r="AE36" s="78"/>
      <c r="AF36" s="63"/>
      <c r="AG36" s="73"/>
      <c r="AH36" s="73"/>
      <c r="AI36" s="64"/>
    </row>
  </sheetData>
  <mergeCells count="34">
    <mergeCell ref="AH1:AH3"/>
    <mergeCell ref="AI1:AI3"/>
    <mergeCell ref="Z2:AA2"/>
    <mergeCell ref="AB2:AC2"/>
    <mergeCell ref="AD2:AE2"/>
    <mergeCell ref="Z1:AG1"/>
    <mergeCell ref="B1:I1"/>
    <mergeCell ref="J1:Q1"/>
    <mergeCell ref="R1:Y1"/>
    <mergeCell ref="B2:C2"/>
    <mergeCell ref="D2:E2"/>
    <mergeCell ref="F2:G2"/>
    <mergeCell ref="J2:K2"/>
    <mergeCell ref="L2:M2"/>
    <mergeCell ref="N2:O2"/>
    <mergeCell ref="R2:S2"/>
    <mergeCell ref="T2:U2"/>
    <mergeCell ref="V2:W2"/>
    <mergeCell ref="H34:I36"/>
    <mergeCell ref="P34:Q36"/>
    <mergeCell ref="X34:Y36"/>
    <mergeCell ref="AF34:AI36"/>
    <mergeCell ref="B36:C36"/>
    <mergeCell ref="D36:E36"/>
    <mergeCell ref="F36:G36"/>
    <mergeCell ref="J36:K36"/>
    <mergeCell ref="L36:M36"/>
    <mergeCell ref="N36:O36"/>
    <mergeCell ref="R36:S36"/>
    <mergeCell ref="T36:U36"/>
    <mergeCell ref="V36:W36"/>
    <mergeCell ref="Z36:AA36"/>
    <mergeCell ref="AB36:AC36"/>
    <mergeCell ref="AD36:A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7"/>
  <sheetViews>
    <sheetView workbookViewId="0">
      <selection activeCell="M57" sqref="M57"/>
    </sheetView>
  </sheetViews>
  <sheetFormatPr baseColWidth="10" defaultRowHeight="16" x14ac:dyDescent="0.2"/>
  <cols>
    <col min="2" max="2" width="13.1640625" bestFit="1" customWidth="1"/>
  </cols>
  <sheetData>
    <row r="2" spans="2:4" x14ac:dyDescent="0.2">
      <c r="B2" s="102" t="s">
        <v>95</v>
      </c>
      <c r="C2" s="102"/>
      <c r="D2" s="102"/>
    </row>
    <row r="3" spans="2:4" x14ac:dyDescent="0.2">
      <c r="B3" s="48"/>
      <c r="C3" s="48" t="s">
        <v>14</v>
      </c>
      <c r="D3" s="48" t="s">
        <v>16</v>
      </c>
    </row>
    <row r="4" spans="2:4" x14ac:dyDescent="0.2">
      <c r="B4" s="48" t="s">
        <v>47</v>
      </c>
      <c r="C4" s="11">
        <f>Pretest!B36</f>
        <v>0.46666666666666667</v>
      </c>
      <c r="D4" s="11">
        <f>Postest!B36</f>
        <v>0.66666666666666663</v>
      </c>
    </row>
    <row r="5" spans="2:4" x14ac:dyDescent="0.2">
      <c r="B5" s="48" t="s">
        <v>48</v>
      </c>
      <c r="C5" s="11">
        <f>Pretest!D36</f>
        <v>0.5</v>
      </c>
      <c r="D5" s="11">
        <f>Postest!D36</f>
        <v>0.58333333333333326</v>
      </c>
    </row>
    <row r="6" spans="2:4" x14ac:dyDescent="0.2">
      <c r="B6" s="48" t="s">
        <v>49</v>
      </c>
      <c r="C6" s="11">
        <f>Pretest!F36</f>
        <v>0.6166666666666667</v>
      </c>
      <c r="D6" s="11">
        <f>Postest!F36</f>
        <v>0.68333333333333335</v>
      </c>
    </row>
    <row r="17" spans="2:4" x14ac:dyDescent="0.2">
      <c r="B17" s="103" t="s">
        <v>17</v>
      </c>
      <c r="C17" s="104"/>
      <c r="D17" s="105"/>
    </row>
    <row r="18" spans="2:4" x14ac:dyDescent="0.2">
      <c r="B18" s="49"/>
      <c r="C18" s="49" t="s">
        <v>14</v>
      </c>
      <c r="D18" s="49" t="s">
        <v>16</v>
      </c>
    </row>
    <row r="19" spans="2:4" x14ac:dyDescent="0.2">
      <c r="B19" s="50" t="s">
        <v>50</v>
      </c>
      <c r="C19" s="11">
        <f>Pretest!J36</f>
        <v>0.51666666666666661</v>
      </c>
      <c r="D19" s="11">
        <f>Postest!J36</f>
        <v>0.58333333333333326</v>
      </c>
    </row>
    <row r="20" spans="2:4" x14ac:dyDescent="0.2">
      <c r="B20" s="50" t="s">
        <v>51</v>
      </c>
      <c r="C20" s="11">
        <f>Pretest!L36</f>
        <v>0.44999999999999996</v>
      </c>
      <c r="D20" s="11">
        <f>Postest!L36</f>
        <v>0.53333333333333333</v>
      </c>
    </row>
    <row r="21" spans="2:4" x14ac:dyDescent="0.2">
      <c r="B21" s="50" t="s">
        <v>52</v>
      </c>
      <c r="C21" s="11">
        <f>Pretest!N36</f>
        <v>0.58333333333333326</v>
      </c>
      <c r="D21" s="11">
        <f>Postest!N36</f>
        <v>0.6333333333333333</v>
      </c>
    </row>
    <row r="34" spans="2:4" x14ac:dyDescent="0.2">
      <c r="B34" s="106" t="s">
        <v>18</v>
      </c>
      <c r="C34" s="107"/>
      <c r="D34" s="108"/>
    </row>
    <row r="35" spans="2:4" x14ac:dyDescent="0.2">
      <c r="B35" s="51"/>
      <c r="C35" s="51" t="s">
        <v>14</v>
      </c>
      <c r="D35" s="51" t="s">
        <v>16</v>
      </c>
    </row>
    <row r="36" spans="2:4" x14ac:dyDescent="0.2">
      <c r="B36" s="52" t="s">
        <v>53</v>
      </c>
      <c r="C36" s="11">
        <f>Pretest!R36</f>
        <v>0.35</v>
      </c>
      <c r="D36" s="11">
        <f>Postest!R36</f>
        <v>0.66666666666666663</v>
      </c>
    </row>
    <row r="37" spans="2:4" x14ac:dyDescent="0.2">
      <c r="B37" s="52" t="s">
        <v>54</v>
      </c>
      <c r="C37" s="11">
        <f>Pretest!T36</f>
        <v>0.45</v>
      </c>
      <c r="D37" s="11">
        <f>Postest!T36</f>
        <v>0.6</v>
      </c>
    </row>
    <row r="38" spans="2:4" x14ac:dyDescent="0.2">
      <c r="B38" s="52" t="s">
        <v>55</v>
      </c>
      <c r="C38" s="11">
        <f>Pretest!V36</f>
        <v>0.45</v>
      </c>
      <c r="D38" s="11">
        <f>Postest!V36</f>
        <v>0.58333333333333326</v>
      </c>
    </row>
    <row r="53" spans="2:4" x14ac:dyDescent="0.2">
      <c r="B53" s="109" t="s">
        <v>94</v>
      </c>
      <c r="C53" s="110"/>
      <c r="D53" s="111"/>
    </row>
    <row r="54" spans="2:4" x14ac:dyDescent="0.2">
      <c r="B54" s="53"/>
      <c r="C54" s="53" t="s">
        <v>14</v>
      </c>
      <c r="D54" s="53" t="s">
        <v>16</v>
      </c>
    </row>
    <row r="55" spans="2:4" x14ac:dyDescent="0.2">
      <c r="B55" s="50" t="s">
        <v>96</v>
      </c>
      <c r="C55" s="11">
        <f>Pretest!Z36</f>
        <v>0.45</v>
      </c>
      <c r="D55" s="11">
        <f>Postest!Z36</f>
        <v>0.78333333333333333</v>
      </c>
    </row>
    <row r="56" spans="2:4" x14ac:dyDescent="0.2">
      <c r="B56" s="50" t="s">
        <v>97</v>
      </c>
      <c r="C56" s="11">
        <f>Pretest!AB36</f>
        <v>0.3833333333333333</v>
      </c>
      <c r="D56" s="11">
        <f>Postest!AB36</f>
        <v>0.51666666666666661</v>
      </c>
    </row>
    <row r="57" spans="2:4" x14ac:dyDescent="0.2">
      <c r="B57" s="50" t="s">
        <v>98</v>
      </c>
      <c r="C57" s="11">
        <f>Pretest!AD36</f>
        <v>0.46666666666666667</v>
      </c>
      <c r="D57" s="11">
        <f>Postest!AD36</f>
        <v>0.58333333333333326</v>
      </c>
    </row>
  </sheetData>
  <mergeCells count="4">
    <mergeCell ref="B2:D2"/>
    <mergeCell ref="B17:D17"/>
    <mergeCell ref="B34:D34"/>
    <mergeCell ref="B53:D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1"/>
  <sheetViews>
    <sheetView topLeftCell="H21" workbookViewId="0">
      <selection activeCell="A36" sqref="A36"/>
    </sheetView>
  </sheetViews>
  <sheetFormatPr baseColWidth="10" defaultRowHeight="16" x14ac:dyDescent="0.2"/>
  <cols>
    <col min="2" max="2" width="11.1640625" bestFit="1" customWidth="1"/>
    <col min="4" max="4" width="8" customWidth="1"/>
    <col min="22" max="22" width="20.5" bestFit="1" customWidth="1"/>
  </cols>
  <sheetData>
    <row r="2" spans="1:25" x14ac:dyDescent="0.2">
      <c r="A2" s="112" t="s">
        <v>13</v>
      </c>
      <c r="B2" s="113"/>
      <c r="C2" s="113"/>
      <c r="D2" s="113"/>
      <c r="E2" s="113"/>
      <c r="F2" s="113"/>
      <c r="G2" s="114"/>
      <c r="V2" s="1"/>
      <c r="W2" s="5" t="s">
        <v>5</v>
      </c>
      <c r="X2" s="5" t="s">
        <v>6</v>
      </c>
      <c r="Y2" s="5" t="s">
        <v>7</v>
      </c>
    </row>
    <row r="3" spans="1:25" x14ac:dyDescent="0.2">
      <c r="A3" s="5" t="s">
        <v>15</v>
      </c>
      <c r="B3" s="5" t="s">
        <v>73</v>
      </c>
      <c r="C3" s="5" t="s">
        <v>14</v>
      </c>
      <c r="D3" s="9"/>
      <c r="E3" s="5" t="s">
        <v>15</v>
      </c>
      <c r="F3" s="7" t="s">
        <v>73</v>
      </c>
      <c r="G3" s="5" t="s">
        <v>16</v>
      </c>
      <c r="V3" s="3" t="s">
        <v>84</v>
      </c>
      <c r="W3" s="11">
        <f>'Comparación Dimensiones'!$B$4</f>
        <v>0.1</v>
      </c>
      <c r="X3" s="11">
        <f>'Comparación Dimensiones'!$B$5</f>
        <v>0.56666666666666665</v>
      </c>
      <c r="Y3" s="11">
        <f>'Comparación Dimensiones'!$B$6</f>
        <v>0.33333333333333331</v>
      </c>
    </row>
    <row r="4" spans="1:25" x14ac:dyDescent="0.2">
      <c r="A4" s="1" t="s">
        <v>5</v>
      </c>
      <c r="B4" s="20">
        <f>C4/$C$7</f>
        <v>0.1</v>
      </c>
      <c r="C4" s="1">
        <f>Pretest!AL4</f>
        <v>3</v>
      </c>
      <c r="E4" s="1" t="s">
        <v>5</v>
      </c>
      <c r="F4" s="20">
        <f>G4/$G$7</f>
        <v>0.16</v>
      </c>
      <c r="G4" s="1">
        <f>Postest!AL4</f>
        <v>4</v>
      </c>
      <c r="V4" s="3" t="s">
        <v>85</v>
      </c>
      <c r="W4" s="11">
        <f>'Comparación Dimensiones'!$F$4</f>
        <v>0.16</v>
      </c>
      <c r="X4" s="11">
        <f>'Comparación Dimensiones'!$F$5</f>
        <v>0.28000000000000003</v>
      </c>
      <c r="Y4" s="11">
        <f>'Comparación Dimensiones'!$F$6</f>
        <v>0.56000000000000005</v>
      </c>
    </row>
    <row r="5" spans="1:25" x14ac:dyDescent="0.2">
      <c r="A5" s="1" t="s">
        <v>6</v>
      </c>
      <c r="B5" s="20">
        <f>C5/$C$7</f>
        <v>0.56666666666666665</v>
      </c>
      <c r="C5" s="1">
        <f>Pretest!AM4</f>
        <v>17</v>
      </c>
      <c r="E5" s="1" t="s">
        <v>6</v>
      </c>
      <c r="F5" s="20">
        <f>G5/$G$7</f>
        <v>0.28000000000000003</v>
      </c>
      <c r="G5" s="1">
        <f>Postest!AM4</f>
        <v>7</v>
      </c>
      <c r="V5" s="3" t="s">
        <v>86</v>
      </c>
      <c r="W5" s="11">
        <f>'Comparación Dimensiones'!$B$15</f>
        <v>6.6666666666666666E-2</v>
      </c>
      <c r="X5" s="11">
        <f>'Comparación Dimensiones'!$B$16</f>
        <v>0.6</v>
      </c>
      <c r="Y5" s="11">
        <f>'Comparación Dimensiones'!$B$17</f>
        <v>0.33333333333333331</v>
      </c>
    </row>
    <row r="6" spans="1:25" x14ac:dyDescent="0.2">
      <c r="A6" s="1" t="s">
        <v>7</v>
      </c>
      <c r="B6" s="20">
        <f>C6/$C$7</f>
        <v>0.33333333333333331</v>
      </c>
      <c r="C6" s="1">
        <f>Pretest!AN4</f>
        <v>10</v>
      </c>
      <c r="E6" s="1" t="s">
        <v>7</v>
      </c>
      <c r="F6" s="20">
        <f>G6/$G$7</f>
        <v>0.56000000000000005</v>
      </c>
      <c r="G6" s="1">
        <f>Postest!AN5</f>
        <v>14</v>
      </c>
      <c r="V6" s="3" t="s">
        <v>87</v>
      </c>
      <c r="W6" s="11">
        <f>'Comparación Dimensiones'!$F$15</f>
        <v>0.1</v>
      </c>
      <c r="X6" s="11">
        <f>'Comparación Dimensiones'!$F$16</f>
        <v>0.43333333333333335</v>
      </c>
      <c r="Y6" s="11">
        <f>'Comparación Dimensiones'!$F$17</f>
        <v>0.46666666666666667</v>
      </c>
    </row>
    <row r="7" spans="1:25" x14ac:dyDescent="0.2">
      <c r="A7" s="4" t="s">
        <v>12</v>
      </c>
      <c r="B7" s="11">
        <f>SUM(B4:B6)</f>
        <v>1</v>
      </c>
      <c r="C7" s="1">
        <f>SUM(C4:C6)</f>
        <v>30</v>
      </c>
      <c r="E7" s="1" t="s">
        <v>12</v>
      </c>
      <c r="F7" s="11">
        <f>SUM(F4:F6)</f>
        <v>1</v>
      </c>
      <c r="G7" s="1">
        <f>SUM(G4:G6)</f>
        <v>25</v>
      </c>
      <c r="V7" s="3" t="s">
        <v>88</v>
      </c>
      <c r="W7" s="11">
        <f>'Comparación Dimensiones'!$B$26</f>
        <v>0.2</v>
      </c>
      <c r="X7" s="11">
        <f>'Comparación Dimensiones'!$B$27</f>
        <v>0.6</v>
      </c>
      <c r="Y7" s="11">
        <f>'Comparación Dimensiones'!$B$28</f>
        <v>0.2</v>
      </c>
    </row>
    <row r="8" spans="1:25" x14ac:dyDescent="0.2">
      <c r="V8" s="3" t="s">
        <v>89</v>
      </c>
      <c r="W8" s="11">
        <f>'Comparación Dimensiones'!$F$26</f>
        <v>0.1</v>
      </c>
      <c r="X8" s="11">
        <f>'Comparación Dimensiones'!$F$27</f>
        <v>0.26666666666666666</v>
      </c>
      <c r="Y8" s="11">
        <f>'Comparación Dimensiones'!$F$28</f>
        <v>0.6333333333333333</v>
      </c>
    </row>
    <row r="9" spans="1:25" x14ac:dyDescent="0.2">
      <c r="V9" s="3" t="s">
        <v>90</v>
      </c>
      <c r="W9" s="11">
        <f>'Comparación Dimensiones'!$B$37</f>
        <v>0.33333333333333331</v>
      </c>
      <c r="X9" s="11">
        <f>'Comparación Dimensiones'!$B$38</f>
        <v>0.43333333333333335</v>
      </c>
      <c r="Y9" s="11">
        <f>'Comparación Dimensiones'!$B$39</f>
        <v>0.23333333333333334</v>
      </c>
    </row>
    <row r="10" spans="1:25" x14ac:dyDescent="0.2">
      <c r="F10" s="21"/>
      <c r="V10" s="3" t="s">
        <v>91</v>
      </c>
      <c r="W10" s="11">
        <f>'Comparación Dimensiones'!$F$37</f>
        <v>3.3333333333333333E-2</v>
      </c>
      <c r="X10" s="11">
        <f>'Comparación Dimensiones'!$F$38</f>
        <v>0.36666666666666664</v>
      </c>
      <c r="Y10" s="11">
        <f>'Comparación Dimensiones'!$F$39</f>
        <v>0.6</v>
      </c>
    </row>
    <row r="11" spans="1:25" x14ac:dyDescent="0.2">
      <c r="V11" s="6" t="s">
        <v>92</v>
      </c>
      <c r="W11" s="11">
        <f>B48</f>
        <v>3.3333333333333333E-2</v>
      </c>
      <c r="X11" s="11">
        <f>B49</f>
        <v>0.9</v>
      </c>
      <c r="Y11" s="11">
        <f>B50</f>
        <v>6.6666666666666666E-2</v>
      </c>
    </row>
    <row r="12" spans="1:25" x14ac:dyDescent="0.2">
      <c r="V12" s="6" t="s">
        <v>93</v>
      </c>
      <c r="W12" s="11">
        <f>F48</f>
        <v>0</v>
      </c>
      <c r="X12" s="11">
        <f>F49</f>
        <v>0.53333333333333333</v>
      </c>
      <c r="Y12" s="11">
        <f>F50</f>
        <v>0.46666666666666667</v>
      </c>
    </row>
    <row r="13" spans="1:25" x14ac:dyDescent="0.2">
      <c r="A13" s="112" t="s">
        <v>17</v>
      </c>
      <c r="B13" s="113"/>
      <c r="C13" s="113"/>
      <c r="D13" s="113"/>
      <c r="E13" s="113"/>
      <c r="F13" s="113"/>
      <c r="G13" s="114"/>
    </row>
    <row r="14" spans="1:25" x14ac:dyDescent="0.25">
      <c r="A14" s="5" t="s">
        <v>15</v>
      </c>
      <c r="B14" s="5" t="s">
        <v>73</v>
      </c>
      <c r="C14" s="5" t="s">
        <v>14</v>
      </c>
      <c r="D14" s="9"/>
      <c r="E14" s="5" t="s">
        <v>15</v>
      </c>
      <c r="F14" s="7" t="s">
        <v>74</v>
      </c>
      <c r="G14" s="5" t="s">
        <v>16</v>
      </c>
    </row>
    <row r="15" spans="1:25" x14ac:dyDescent="0.25">
      <c r="A15" s="1" t="s">
        <v>5</v>
      </c>
      <c r="B15" s="20">
        <f>C15/$C$18</f>
        <v>6.6666666666666666E-2</v>
      </c>
      <c r="C15" s="1">
        <f>Pretest!$AL$5</f>
        <v>2</v>
      </c>
      <c r="E15" s="1" t="s">
        <v>5</v>
      </c>
      <c r="F15" s="20">
        <f>G15/$G$18</f>
        <v>0.1</v>
      </c>
      <c r="G15" s="1">
        <f>Postest!AL5</f>
        <v>3</v>
      </c>
    </row>
    <row r="16" spans="1:25" x14ac:dyDescent="0.25">
      <c r="A16" s="1" t="s">
        <v>6</v>
      </c>
      <c r="B16" s="20">
        <f>C16/$C$18</f>
        <v>0.6</v>
      </c>
      <c r="C16" s="1">
        <f>Pretest!$AM$5</f>
        <v>18</v>
      </c>
      <c r="E16" s="1" t="s">
        <v>6</v>
      </c>
      <c r="F16" s="20">
        <f>G16/$G$18</f>
        <v>0.43333333333333335</v>
      </c>
      <c r="G16" s="1">
        <f>Postest!AM5</f>
        <v>13</v>
      </c>
    </row>
    <row r="17" spans="1:7" x14ac:dyDescent="0.25">
      <c r="A17" s="1" t="s">
        <v>7</v>
      </c>
      <c r="B17" s="20">
        <f>C17/$C$18</f>
        <v>0.33333333333333331</v>
      </c>
      <c r="C17" s="1">
        <f>Pretest!$AN$5</f>
        <v>10</v>
      </c>
      <c r="E17" s="1" t="s">
        <v>7</v>
      </c>
      <c r="F17" s="20">
        <f>G17/$G$18</f>
        <v>0.46666666666666667</v>
      </c>
      <c r="G17" s="1">
        <f>Postest!AN5</f>
        <v>14</v>
      </c>
    </row>
    <row r="18" spans="1:7" x14ac:dyDescent="0.25">
      <c r="A18" s="4" t="s">
        <v>12</v>
      </c>
      <c r="B18" s="11">
        <f>SUM(B15:B17)</f>
        <v>1</v>
      </c>
      <c r="C18" s="1">
        <f>SUM(C15:C17)</f>
        <v>30</v>
      </c>
      <c r="E18" s="1" t="s">
        <v>12</v>
      </c>
      <c r="F18" s="11">
        <f>SUM(F15:F17)</f>
        <v>1</v>
      </c>
      <c r="G18" s="1">
        <f>SUM(G15:G17)</f>
        <v>30</v>
      </c>
    </row>
    <row r="24" spans="1:7" x14ac:dyDescent="0.2">
      <c r="A24" s="112" t="s">
        <v>18</v>
      </c>
      <c r="B24" s="113"/>
      <c r="C24" s="113"/>
      <c r="D24" s="113"/>
      <c r="E24" s="113"/>
      <c r="F24" s="113"/>
      <c r="G24" s="114"/>
    </row>
    <row r="25" spans="1:7" x14ac:dyDescent="0.25">
      <c r="A25" s="5" t="s">
        <v>15</v>
      </c>
      <c r="B25" s="5" t="s">
        <v>73</v>
      </c>
      <c r="C25" s="5" t="s">
        <v>14</v>
      </c>
      <c r="D25" s="9"/>
      <c r="E25" s="5" t="s">
        <v>15</v>
      </c>
      <c r="F25" s="7" t="s">
        <v>73</v>
      </c>
      <c r="G25" s="5" t="s">
        <v>16</v>
      </c>
    </row>
    <row r="26" spans="1:7" x14ac:dyDescent="0.25">
      <c r="A26" s="1" t="s">
        <v>5</v>
      </c>
      <c r="B26" s="10">
        <f>C26/$C$29</f>
        <v>0.2</v>
      </c>
      <c r="C26" s="1">
        <f>Pretest!$AL$6</f>
        <v>6</v>
      </c>
      <c r="E26" s="1" t="s">
        <v>5</v>
      </c>
      <c r="F26" s="20">
        <f>G26/$G$29</f>
        <v>0.1</v>
      </c>
      <c r="G26" s="1">
        <f>Postest!AL6</f>
        <v>3</v>
      </c>
    </row>
    <row r="27" spans="1:7" x14ac:dyDescent="0.25">
      <c r="A27" s="1" t="s">
        <v>6</v>
      </c>
      <c r="B27" s="10">
        <f>C27/$C$29</f>
        <v>0.6</v>
      </c>
      <c r="C27" s="1">
        <f>Pretest!$AM$6</f>
        <v>18</v>
      </c>
      <c r="E27" s="1" t="s">
        <v>6</v>
      </c>
      <c r="F27" s="20">
        <f>G27/$G$29</f>
        <v>0.26666666666666666</v>
      </c>
      <c r="G27" s="1">
        <f>Postest!AM6</f>
        <v>8</v>
      </c>
    </row>
    <row r="28" spans="1:7" x14ac:dyDescent="0.25">
      <c r="A28" s="1" t="s">
        <v>7</v>
      </c>
      <c r="B28" s="10">
        <f>C28/$C$29</f>
        <v>0.2</v>
      </c>
      <c r="C28" s="1">
        <f>Pretest!$AN$6</f>
        <v>6</v>
      </c>
      <c r="E28" s="1" t="s">
        <v>7</v>
      </c>
      <c r="F28" s="20">
        <f>G28/$G$29</f>
        <v>0.6333333333333333</v>
      </c>
      <c r="G28" s="1">
        <f>Postest!AN6</f>
        <v>19</v>
      </c>
    </row>
    <row r="29" spans="1:7" x14ac:dyDescent="0.25">
      <c r="A29" s="4" t="s">
        <v>12</v>
      </c>
      <c r="B29" s="11">
        <f>SUM(B26:B28)</f>
        <v>1</v>
      </c>
      <c r="C29" s="1">
        <f>SUM(C26:C28)</f>
        <v>30</v>
      </c>
      <c r="E29" s="1" t="s">
        <v>12</v>
      </c>
      <c r="F29" s="11">
        <f>SUM(F26:F28)</f>
        <v>1</v>
      </c>
      <c r="G29" s="1">
        <f>SUM(G26:G28)</f>
        <v>30</v>
      </c>
    </row>
    <row r="35" spans="1:7" x14ac:dyDescent="0.2">
      <c r="A35" s="112" t="s">
        <v>94</v>
      </c>
      <c r="B35" s="113"/>
      <c r="C35" s="113"/>
      <c r="D35" s="113"/>
      <c r="E35" s="113"/>
      <c r="F35" s="113"/>
      <c r="G35" s="114"/>
    </row>
    <row r="36" spans="1:7" x14ac:dyDescent="0.25">
      <c r="A36" s="5" t="s">
        <v>15</v>
      </c>
      <c r="B36" s="5" t="s">
        <v>73</v>
      </c>
      <c r="C36" s="5" t="s">
        <v>14</v>
      </c>
      <c r="D36" s="9"/>
      <c r="E36" s="5" t="s">
        <v>15</v>
      </c>
      <c r="F36" s="7" t="s">
        <v>73</v>
      </c>
      <c r="G36" s="5" t="s">
        <v>16</v>
      </c>
    </row>
    <row r="37" spans="1:7" x14ac:dyDescent="0.25">
      <c r="A37" s="1" t="s">
        <v>5</v>
      </c>
      <c r="B37" s="10">
        <f>C37/$C$29</f>
        <v>0.33333333333333331</v>
      </c>
      <c r="C37" s="1">
        <f>Pretest!AL7</f>
        <v>10</v>
      </c>
      <c r="E37" s="1" t="s">
        <v>5</v>
      </c>
      <c r="F37" s="20">
        <f>G37/$G$29</f>
        <v>3.3333333333333333E-2</v>
      </c>
      <c r="G37" s="1">
        <f>Postest!AL7</f>
        <v>1</v>
      </c>
    </row>
    <row r="38" spans="1:7" x14ac:dyDescent="0.25">
      <c r="A38" s="1" t="s">
        <v>6</v>
      </c>
      <c r="B38" s="10">
        <f>C38/$C$29</f>
        <v>0.43333333333333335</v>
      </c>
      <c r="C38" s="1">
        <f>Pretest!AM7</f>
        <v>13</v>
      </c>
      <c r="E38" s="1" t="s">
        <v>6</v>
      </c>
      <c r="F38" s="20">
        <f>G38/$G$29</f>
        <v>0.36666666666666664</v>
      </c>
      <c r="G38" s="1">
        <f>Postest!AM7</f>
        <v>11</v>
      </c>
    </row>
    <row r="39" spans="1:7" x14ac:dyDescent="0.25">
      <c r="A39" s="1" t="s">
        <v>7</v>
      </c>
      <c r="B39" s="10">
        <f>C39/$C$29</f>
        <v>0.23333333333333334</v>
      </c>
      <c r="C39" s="1">
        <f>Pretest!AN7</f>
        <v>7</v>
      </c>
      <c r="E39" s="1" t="s">
        <v>7</v>
      </c>
      <c r="F39" s="20">
        <f>G39/$G$29</f>
        <v>0.6</v>
      </c>
      <c r="G39" s="1">
        <f>Postest!AN7</f>
        <v>18</v>
      </c>
    </row>
    <row r="40" spans="1:7" x14ac:dyDescent="0.25">
      <c r="A40" s="4" t="s">
        <v>12</v>
      </c>
      <c r="B40" s="11">
        <f>SUM(B37:B39)</f>
        <v>1</v>
      </c>
      <c r="C40" s="1">
        <f>SUM(C37:C39)</f>
        <v>30</v>
      </c>
      <c r="E40" s="1" t="s">
        <v>12</v>
      </c>
      <c r="F40" s="11">
        <f>SUM(F37:F39)</f>
        <v>1</v>
      </c>
      <c r="G40" s="1">
        <f>SUM(G37:G39)</f>
        <v>30</v>
      </c>
    </row>
    <row r="46" spans="1:7" x14ac:dyDescent="0.2">
      <c r="A46" s="112" t="s">
        <v>12</v>
      </c>
      <c r="B46" s="113"/>
      <c r="C46" s="113"/>
      <c r="D46" s="113"/>
      <c r="E46" s="113"/>
      <c r="F46" s="113"/>
      <c r="G46" s="114"/>
    </row>
    <row r="47" spans="1:7" x14ac:dyDescent="0.2">
      <c r="A47" s="19" t="s">
        <v>15</v>
      </c>
      <c r="B47" s="19" t="s">
        <v>73</v>
      </c>
      <c r="C47" s="19" t="s">
        <v>14</v>
      </c>
      <c r="D47" s="9"/>
      <c r="E47" s="19" t="s">
        <v>15</v>
      </c>
      <c r="F47" s="7" t="s">
        <v>73</v>
      </c>
      <c r="G47" s="19" t="s">
        <v>16</v>
      </c>
    </row>
    <row r="48" spans="1:7" x14ac:dyDescent="0.2">
      <c r="A48" s="1" t="s">
        <v>5</v>
      </c>
      <c r="B48" s="10">
        <f>C48/$C$29</f>
        <v>3.3333333333333333E-2</v>
      </c>
      <c r="C48" s="1">
        <f>Pretest!AL8</f>
        <v>1</v>
      </c>
      <c r="E48" s="1" t="s">
        <v>5</v>
      </c>
      <c r="F48" s="20">
        <f>G48/$G$29</f>
        <v>0</v>
      </c>
      <c r="G48" s="1">
        <f>Postest!AL8</f>
        <v>0</v>
      </c>
    </row>
    <row r="49" spans="1:7" x14ac:dyDescent="0.2">
      <c r="A49" s="1" t="s">
        <v>6</v>
      </c>
      <c r="B49" s="10">
        <f>C49/$C$29</f>
        <v>0.9</v>
      </c>
      <c r="C49" s="1">
        <f>Pretest!AM8</f>
        <v>27</v>
      </c>
      <c r="E49" s="1" t="s">
        <v>6</v>
      </c>
      <c r="F49" s="20">
        <f>G49/$G$29</f>
        <v>0.53333333333333333</v>
      </c>
      <c r="G49" s="1">
        <f>Postest!AM8</f>
        <v>16</v>
      </c>
    </row>
    <row r="50" spans="1:7" x14ac:dyDescent="0.2">
      <c r="A50" s="1" t="s">
        <v>7</v>
      </c>
      <c r="B50" s="10">
        <f>C50/$C$29</f>
        <v>6.6666666666666666E-2</v>
      </c>
      <c r="C50" s="1">
        <f>Pretest!AN8</f>
        <v>2</v>
      </c>
      <c r="E50" s="1" t="s">
        <v>7</v>
      </c>
      <c r="F50" s="20">
        <f>G50/$G$29</f>
        <v>0.46666666666666667</v>
      </c>
      <c r="G50" s="1">
        <f>Postest!AN8</f>
        <v>14</v>
      </c>
    </row>
    <row r="51" spans="1:7" x14ac:dyDescent="0.2">
      <c r="A51" s="4" t="s">
        <v>12</v>
      </c>
      <c r="B51" s="11">
        <f>SUM(B48:B50)</f>
        <v>1</v>
      </c>
      <c r="C51" s="1">
        <f>SUM(C48:C50)</f>
        <v>30</v>
      </c>
      <c r="E51" s="1" t="s">
        <v>12</v>
      </c>
      <c r="F51" s="11">
        <f>SUM(F48:F50)</f>
        <v>1</v>
      </c>
      <c r="G51" s="1">
        <f>SUM(G48:G50)</f>
        <v>30</v>
      </c>
    </row>
  </sheetData>
  <mergeCells count="5">
    <mergeCell ref="A2:G2"/>
    <mergeCell ref="A13:G13"/>
    <mergeCell ref="A24:G24"/>
    <mergeCell ref="A35:G35"/>
    <mergeCell ref="A46:G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13" sqref="H13"/>
    </sheetView>
  </sheetViews>
  <sheetFormatPr baseColWidth="10" defaultRowHeight="16" x14ac:dyDescent="0.2"/>
  <cols>
    <col min="1" max="1" width="9.6640625" bestFit="1" customWidth="1"/>
    <col min="2" max="2" width="11.5" bestFit="1" customWidth="1"/>
    <col min="3" max="3" width="11.6640625" bestFit="1" customWidth="1"/>
    <col min="4" max="4" width="8.83203125" customWidth="1"/>
    <col min="5" max="5" width="20.83203125" bestFit="1" customWidth="1"/>
    <col min="6" max="6" width="12.1640625" bestFit="1" customWidth="1"/>
    <col min="7" max="7" width="7.1640625" customWidth="1"/>
    <col min="8" max="8" width="20.83203125" bestFit="1" customWidth="1"/>
    <col min="9" max="9" width="12.6640625" bestFit="1" customWidth="1"/>
    <col min="10" max="10" width="7.33203125" customWidth="1"/>
    <col min="11" max="11" width="20.5" bestFit="1" customWidth="1"/>
  </cols>
  <sheetData>
    <row r="1" spans="1:9" ht="17" thickBot="1" x14ac:dyDescent="0.25"/>
    <row r="2" spans="1:9" x14ac:dyDescent="0.2">
      <c r="A2" s="5" t="s">
        <v>34</v>
      </c>
      <c r="B2" s="5" t="s">
        <v>19</v>
      </c>
      <c r="C2" s="5" t="s">
        <v>20</v>
      </c>
      <c r="E2" s="15" t="s">
        <v>19</v>
      </c>
      <c r="F2" s="15"/>
      <c r="H2" s="15" t="s">
        <v>20</v>
      </c>
      <c r="I2" s="15"/>
    </row>
    <row r="3" spans="1:9" x14ac:dyDescent="0.2">
      <c r="A3" s="1">
        <v>1</v>
      </c>
      <c r="B3" s="1">
        <f>Pretest!AH4</f>
        <v>24</v>
      </c>
      <c r="C3" s="1">
        <f>Postest!AH4</f>
        <v>24</v>
      </c>
      <c r="E3" s="12"/>
      <c r="F3" s="12"/>
      <c r="H3" s="12"/>
      <c r="I3" s="12"/>
    </row>
    <row r="4" spans="1:9" x14ac:dyDescent="0.2">
      <c r="A4" s="1">
        <v>2</v>
      </c>
      <c r="B4" s="1">
        <f>Pretest!AH5</f>
        <v>9</v>
      </c>
      <c r="C4" s="1">
        <f>Postest!AH5</f>
        <v>8</v>
      </c>
      <c r="E4" s="12" t="s">
        <v>21</v>
      </c>
      <c r="F4" s="16">
        <v>11.366666666666667</v>
      </c>
      <c r="H4" s="12" t="s">
        <v>21</v>
      </c>
      <c r="I4" s="16">
        <v>14.833333333333334</v>
      </c>
    </row>
    <row r="5" spans="1:9" x14ac:dyDescent="0.2">
      <c r="A5" s="1">
        <v>3</v>
      </c>
      <c r="B5" s="1">
        <f>Pretest!AH6</f>
        <v>12</v>
      </c>
      <c r="C5" s="1">
        <f>Postest!AH6</f>
        <v>18</v>
      </c>
      <c r="E5" s="12" t="s">
        <v>22</v>
      </c>
      <c r="F5" s="12">
        <v>0.627865080560285</v>
      </c>
      <c r="H5" s="12" t="s">
        <v>22</v>
      </c>
      <c r="I5" s="12">
        <v>0.68829847397188892</v>
      </c>
    </row>
    <row r="6" spans="1:9" x14ac:dyDescent="0.2">
      <c r="A6" s="1">
        <v>4</v>
      </c>
      <c r="B6" s="1">
        <f>Pretest!AH7</f>
        <v>14</v>
      </c>
      <c r="C6" s="1">
        <f>Postest!AH7</f>
        <v>11</v>
      </c>
      <c r="E6" s="12" t="s">
        <v>23</v>
      </c>
      <c r="F6" s="12">
        <v>10</v>
      </c>
      <c r="H6" s="12" t="s">
        <v>23</v>
      </c>
      <c r="I6" s="12">
        <v>14.5</v>
      </c>
    </row>
    <row r="7" spans="1:9" x14ac:dyDescent="0.2">
      <c r="A7" s="1">
        <v>5</v>
      </c>
      <c r="B7" s="1">
        <f>Pretest!AH8</f>
        <v>14</v>
      </c>
      <c r="C7" s="1">
        <f>Postest!AH8</f>
        <v>18</v>
      </c>
      <c r="E7" s="12" t="s">
        <v>24</v>
      </c>
      <c r="F7" s="12">
        <v>9</v>
      </c>
      <c r="H7" s="12" t="s">
        <v>24</v>
      </c>
      <c r="I7" s="12">
        <v>18</v>
      </c>
    </row>
    <row r="8" spans="1:9" x14ac:dyDescent="0.2">
      <c r="A8" s="1">
        <v>6</v>
      </c>
      <c r="B8" s="1">
        <f>Pretest!AH9</f>
        <v>12</v>
      </c>
      <c r="C8" s="1">
        <f>Postest!AH9</f>
        <v>17</v>
      </c>
      <c r="E8" s="12" t="s">
        <v>25</v>
      </c>
      <c r="F8" s="16">
        <v>3.4389586769266649</v>
      </c>
      <c r="H8" s="12" t="s">
        <v>25</v>
      </c>
      <c r="I8" s="16">
        <v>3.76996600490786</v>
      </c>
    </row>
    <row r="9" spans="1:9" x14ac:dyDescent="0.2">
      <c r="A9" s="1">
        <v>7</v>
      </c>
      <c r="B9" s="1">
        <f>Pretest!AH10</f>
        <v>13</v>
      </c>
      <c r="C9" s="1">
        <f>Postest!AH10</f>
        <v>17</v>
      </c>
      <c r="E9" s="12" t="s">
        <v>26</v>
      </c>
      <c r="F9" s="12">
        <v>11.826436781609196</v>
      </c>
      <c r="H9" s="12" t="s">
        <v>26</v>
      </c>
      <c r="I9" s="12">
        <v>14.21264367816093</v>
      </c>
    </row>
    <row r="10" spans="1:9" x14ac:dyDescent="0.2">
      <c r="A10" s="1">
        <v>8</v>
      </c>
      <c r="B10" s="1">
        <f>Pretest!AH11</f>
        <v>13</v>
      </c>
      <c r="C10" s="1">
        <f>Postest!AH11</f>
        <v>13</v>
      </c>
      <c r="E10" s="12" t="s">
        <v>27</v>
      </c>
      <c r="F10" s="12">
        <v>5.1342478829079159</v>
      </c>
      <c r="H10" s="12" t="s">
        <v>27</v>
      </c>
      <c r="I10" s="12">
        <v>-0.17255398801539856</v>
      </c>
    </row>
    <row r="11" spans="1:9" x14ac:dyDescent="0.2">
      <c r="A11" s="1">
        <v>9</v>
      </c>
      <c r="B11" s="1">
        <f>Pretest!AH12</f>
        <v>9</v>
      </c>
      <c r="C11" s="1">
        <f>Postest!AH12</f>
        <v>11</v>
      </c>
      <c r="E11" s="12" t="s">
        <v>28</v>
      </c>
      <c r="F11" s="12">
        <v>1.8515841812564175</v>
      </c>
      <c r="H11" s="12" t="s">
        <v>28</v>
      </c>
      <c r="I11" s="12">
        <v>0.10151408213518009</v>
      </c>
    </row>
    <row r="12" spans="1:9" x14ac:dyDescent="0.2">
      <c r="A12" s="1">
        <v>10</v>
      </c>
      <c r="B12" s="1">
        <f>Pretest!AH13</f>
        <v>9</v>
      </c>
      <c r="C12" s="1">
        <f>Postest!AH13</f>
        <v>12</v>
      </c>
      <c r="E12" s="12" t="s">
        <v>29</v>
      </c>
      <c r="F12" s="12">
        <v>17</v>
      </c>
      <c r="H12" s="12" t="s">
        <v>29</v>
      </c>
      <c r="I12" s="12">
        <v>16</v>
      </c>
    </row>
    <row r="13" spans="1:9" x14ac:dyDescent="0.2">
      <c r="A13" s="1">
        <v>11</v>
      </c>
      <c r="B13" s="1">
        <f>Pretest!AH14</f>
        <v>10</v>
      </c>
      <c r="C13" s="1">
        <f>Postest!AH14</f>
        <v>16</v>
      </c>
      <c r="E13" s="12" t="s">
        <v>30</v>
      </c>
      <c r="F13" s="12">
        <v>7</v>
      </c>
      <c r="H13" s="12" t="s">
        <v>30</v>
      </c>
      <c r="I13" s="12">
        <v>8</v>
      </c>
    </row>
    <row r="14" spans="1:9" x14ac:dyDescent="0.2">
      <c r="A14" s="1">
        <v>12</v>
      </c>
      <c r="B14" s="1">
        <f>Pretest!AH15</f>
        <v>15</v>
      </c>
      <c r="C14" s="1">
        <f>Postest!AH15</f>
        <v>18</v>
      </c>
      <c r="E14" s="12" t="s">
        <v>31</v>
      </c>
      <c r="F14" s="12">
        <v>24</v>
      </c>
      <c r="H14" s="12" t="s">
        <v>31</v>
      </c>
      <c r="I14" s="12">
        <v>24</v>
      </c>
    </row>
    <row r="15" spans="1:9" x14ac:dyDescent="0.2">
      <c r="A15" s="1">
        <v>13</v>
      </c>
      <c r="B15" s="1">
        <f>Pretest!AH16</f>
        <v>7</v>
      </c>
      <c r="C15" s="1">
        <f>Postest!AH16</f>
        <v>14</v>
      </c>
      <c r="E15" s="12" t="s">
        <v>32</v>
      </c>
      <c r="F15" s="12">
        <v>341</v>
      </c>
      <c r="H15" s="12" t="s">
        <v>32</v>
      </c>
      <c r="I15" s="12">
        <v>445</v>
      </c>
    </row>
    <row r="16" spans="1:9" ht="17" thickBot="1" x14ac:dyDescent="0.25">
      <c r="A16" s="1">
        <v>14</v>
      </c>
      <c r="B16" s="1">
        <f>Pretest!AH17</f>
        <v>11</v>
      </c>
      <c r="C16" s="1">
        <f>Postest!AH17</f>
        <v>14</v>
      </c>
      <c r="E16" s="13" t="s">
        <v>33</v>
      </c>
      <c r="F16" s="13">
        <v>30</v>
      </c>
      <c r="H16" s="13" t="s">
        <v>33</v>
      </c>
      <c r="I16" s="13">
        <v>30</v>
      </c>
    </row>
    <row r="17" spans="1:3" x14ac:dyDescent="0.2">
      <c r="A17" s="1">
        <v>15</v>
      </c>
      <c r="B17" s="1">
        <f>Pretest!AH18</f>
        <v>13</v>
      </c>
      <c r="C17" s="1">
        <f>Postest!AH18</f>
        <v>15</v>
      </c>
    </row>
    <row r="18" spans="1:3" x14ac:dyDescent="0.2">
      <c r="A18" s="1">
        <v>16</v>
      </c>
      <c r="B18" s="1">
        <f>Pretest!AH19</f>
        <v>10</v>
      </c>
      <c r="C18" s="1">
        <f>Postest!AH19</f>
        <v>19</v>
      </c>
    </row>
    <row r="19" spans="1:3" x14ac:dyDescent="0.2">
      <c r="A19" s="1">
        <v>17</v>
      </c>
      <c r="B19" s="1">
        <f>Pretest!AH20</f>
        <v>8</v>
      </c>
      <c r="C19" s="1">
        <f>Postest!AH20</f>
        <v>10</v>
      </c>
    </row>
    <row r="20" spans="1:3" x14ac:dyDescent="0.2">
      <c r="A20" s="1">
        <v>18</v>
      </c>
      <c r="B20" s="1">
        <f>Pretest!AH21</f>
        <v>9</v>
      </c>
      <c r="C20" s="1">
        <f>Postest!AH21</f>
        <v>14</v>
      </c>
    </row>
    <row r="21" spans="1:3" x14ac:dyDescent="0.2">
      <c r="A21" s="1">
        <v>19</v>
      </c>
      <c r="B21" s="1">
        <f>Pretest!AH22</f>
        <v>9</v>
      </c>
      <c r="C21" s="1">
        <f>Postest!AH22</f>
        <v>20</v>
      </c>
    </row>
    <row r="22" spans="1:3" x14ac:dyDescent="0.2">
      <c r="A22" s="1">
        <v>20</v>
      </c>
      <c r="B22" s="1">
        <f>Pretest!AH23</f>
        <v>12</v>
      </c>
      <c r="C22" s="1">
        <f>Postest!AH23</f>
        <v>17</v>
      </c>
    </row>
    <row r="23" spans="1:3" x14ac:dyDescent="0.2">
      <c r="A23" s="1">
        <v>21</v>
      </c>
      <c r="B23" s="1">
        <f>Pretest!AH24</f>
        <v>12</v>
      </c>
      <c r="C23" s="1">
        <f>Postest!AH24</f>
        <v>19</v>
      </c>
    </row>
    <row r="24" spans="1:3" x14ac:dyDescent="0.2">
      <c r="A24" s="1">
        <v>22</v>
      </c>
      <c r="B24" s="1">
        <f>Pretest!AH25</f>
        <v>10</v>
      </c>
      <c r="C24" s="1">
        <f>Postest!AH25</f>
        <v>17</v>
      </c>
    </row>
    <row r="25" spans="1:3" x14ac:dyDescent="0.2">
      <c r="A25" s="1">
        <v>23</v>
      </c>
      <c r="B25" s="1">
        <f>Pretest!AH26</f>
        <v>10</v>
      </c>
      <c r="C25" s="1">
        <f>Postest!AH26</f>
        <v>13</v>
      </c>
    </row>
    <row r="26" spans="1:3" x14ac:dyDescent="0.2">
      <c r="A26" s="1">
        <v>24</v>
      </c>
      <c r="B26" s="1">
        <f>Pretest!AH27</f>
        <v>10</v>
      </c>
      <c r="C26" s="1">
        <f>Postest!AH27</f>
        <v>14</v>
      </c>
    </row>
    <row r="27" spans="1:3" x14ac:dyDescent="0.2">
      <c r="A27" s="1">
        <v>25</v>
      </c>
      <c r="B27" s="1">
        <f>Pretest!AH28</f>
        <v>9</v>
      </c>
      <c r="C27" s="1">
        <f>Postest!AH28</f>
        <v>11</v>
      </c>
    </row>
    <row r="28" spans="1:3" x14ac:dyDescent="0.2">
      <c r="A28" s="1">
        <v>26</v>
      </c>
      <c r="B28" s="1">
        <f>Pretest!AH29</f>
        <v>8</v>
      </c>
      <c r="C28" s="1">
        <f>Postest!AH29</f>
        <v>16</v>
      </c>
    </row>
    <row r="29" spans="1:3" x14ac:dyDescent="0.2">
      <c r="A29" s="1">
        <v>27</v>
      </c>
      <c r="B29" s="1">
        <f>Pretest!AH30</f>
        <v>17</v>
      </c>
      <c r="C29" s="1">
        <f>Postest!AH30</f>
        <v>18</v>
      </c>
    </row>
    <row r="30" spans="1:3" x14ac:dyDescent="0.2">
      <c r="A30" s="1">
        <v>28</v>
      </c>
      <c r="B30" s="1">
        <f>Pretest!AH31</f>
        <v>15</v>
      </c>
      <c r="C30" s="1">
        <f>Postest!AH31</f>
        <v>13</v>
      </c>
    </row>
    <row r="31" spans="1:3" x14ac:dyDescent="0.2">
      <c r="A31" s="1">
        <v>29</v>
      </c>
      <c r="B31" s="1">
        <f>Pretest!AH32</f>
        <v>9</v>
      </c>
      <c r="C31" s="1">
        <f>Postest!AH32</f>
        <v>10</v>
      </c>
    </row>
    <row r="32" spans="1:3" x14ac:dyDescent="0.2">
      <c r="A32" s="1">
        <v>30</v>
      </c>
      <c r="B32" s="1">
        <f>Pretest!AH33</f>
        <v>8</v>
      </c>
      <c r="C32" s="1">
        <f>Postest!AH33</f>
        <v>8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abSelected="1" workbookViewId="0">
      <selection activeCell="E12" sqref="E12"/>
    </sheetView>
  </sheetViews>
  <sheetFormatPr baseColWidth="10" defaultRowHeight="16" x14ac:dyDescent="0.2"/>
  <cols>
    <col min="1" max="1" width="10" bestFit="1" customWidth="1"/>
    <col min="2" max="2" width="11.83203125" bestFit="1" customWidth="1"/>
    <col min="3" max="3" width="12" bestFit="1" customWidth="1"/>
    <col min="5" max="5" width="43.1640625" bestFit="1" customWidth="1"/>
    <col min="6" max="6" width="12.6640625" bestFit="1" customWidth="1"/>
    <col min="7" max="7" width="12.1640625" bestFit="1" customWidth="1"/>
  </cols>
  <sheetData>
    <row r="2" spans="1:7" x14ac:dyDescent="0.2">
      <c r="A2" s="5" t="s">
        <v>34</v>
      </c>
      <c r="B2" s="5" t="s">
        <v>19</v>
      </c>
      <c r="C2" s="5" t="s">
        <v>20</v>
      </c>
      <c r="E2" t="s">
        <v>35</v>
      </c>
    </row>
    <row r="3" spans="1:7" ht="17" thickBot="1" x14ac:dyDescent="0.25">
      <c r="A3" s="1">
        <v>1</v>
      </c>
      <c r="B3" s="1">
        <f>Pretest!AH4</f>
        <v>24</v>
      </c>
      <c r="C3" s="1">
        <f>Postest!AH4</f>
        <v>24</v>
      </c>
    </row>
    <row r="4" spans="1:7" x14ac:dyDescent="0.2">
      <c r="A4" s="1">
        <v>2</v>
      </c>
      <c r="B4" s="1">
        <f>Pretest!AH5</f>
        <v>9</v>
      </c>
      <c r="C4" s="1">
        <f>Postest!AH5</f>
        <v>8</v>
      </c>
      <c r="E4" s="14"/>
      <c r="F4" s="14" t="s">
        <v>19</v>
      </c>
      <c r="G4" s="14" t="s">
        <v>20</v>
      </c>
    </row>
    <row r="5" spans="1:7" x14ac:dyDescent="0.2">
      <c r="A5" s="1">
        <v>3</v>
      </c>
      <c r="B5" s="1">
        <f>Pretest!AH6</f>
        <v>12</v>
      </c>
      <c r="C5" s="1">
        <f>Postest!AH6</f>
        <v>18</v>
      </c>
      <c r="E5" s="12" t="s">
        <v>21</v>
      </c>
      <c r="F5" s="12">
        <v>11.366666666666667</v>
      </c>
      <c r="G5" s="12">
        <v>14.833333333333334</v>
      </c>
    </row>
    <row r="6" spans="1:7" x14ac:dyDescent="0.2">
      <c r="A6" s="1">
        <v>4</v>
      </c>
      <c r="B6" s="1">
        <f>Pretest!AH7</f>
        <v>14</v>
      </c>
      <c r="C6" s="1">
        <f>Postest!AH7</f>
        <v>11</v>
      </c>
      <c r="E6" s="12" t="s">
        <v>36</v>
      </c>
      <c r="F6" s="12">
        <v>11.826436781609196</v>
      </c>
      <c r="G6" s="12">
        <v>14.21264367816093</v>
      </c>
    </row>
    <row r="7" spans="1:7" x14ac:dyDescent="0.2">
      <c r="A7" s="1">
        <v>5</v>
      </c>
      <c r="B7" s="1">
        <f>Pretest!AH8</f>
        <v>14</v>
      </c>
      <c r="C7" s="1">
        <f>Postest!AH8</f>
        <v>18</v>
      </c>
      <c r="E7" s="12" t="s">
        <v>37</v>
      </c>
      <c r="F7" s="12">
        <v>30</v>
      </c>
      <c r="G7" s="12">
        <v>30</v>
      </c>
    </row>
    <row r="8" spans="1:7" x14ac:dyDescent="0.2">
      <c r="A8" s="1">
        <v>6</v>
      </c>
      <c r="B8" s="1">
        <f>Pretest!AH9</f>
        <v>12</v>
      </c>
      <c r="C8" s="1">
        <f>Postest!AH9</f>
        <v>17</v>
      </c>
      <c r="E8" s="12" t="s">
        <v>38</v>
      </c>
      <c r="F8" s="12">
        <v>0.58469739094944939</v>
      </c>
      <c r="G8" s="12"/>
    </row>
    <row r="9" spans="1:7" x14ac:dyDescent="0.2">
      <c r="A9" s="1">
        <v>7</v>
      </c>
      <c r="B9" s="1">
        <f>Pretest!AH10</f>
        <v>13</v>
      </c>
      <c r="C9" s="1">
        <f>Postest!AH10</f>
        <v>17</v>
      </c>
      <c r="E9" s="12" t="s">
        <v>39</v>
      </c>
      <c r="F9" s="12">
        <v>0</v>
      </c>
      <c r="G9" s="12"/>
    </row>
    <row r="10" spans="1:7" x14ac:dyDescent="0.2">
      <c r="A10" s="1">
        <v>8</v>
      </c>
      <c r="B10" s="1">
        <f>Pretest!AH11</f>
        <v>13</v>
      </c>
      <c r="C10" s="1">
        <f>Postest!AH11</f>
        <v>13</v>
      </c>
      <c r="E10" s="12" t="s">
        <v>40</v>
      </c>
      <c r="F10" s="12">
        <v>29</v>
      </c>
      <c r="G10" s="12"/>
    </row>
    <row r="11" spans="1:7" x14ac:dyDescent="0.2">
      <c r="A11" s="1">
        <v>9</v>
      </c>
      <c r="B11" s="1">
        <f>Pretest!AH12</f>
        <v>9</v>
      </c>
      <c r="C11" s="1">
        <f>Postest!AH12</f>
        <v>11</v>
      </c>
      <c r="E11" s="12" t="s">
        <v>41</v>
      </c>
      <c r="F11" s="12">
        <v>-5.7569833370313956</v>
      </c>
      <c r="G11" s="12"/>
    </row>
    <row r="12" spans="1:7" x14ac:dyDescent="0.2">
      <c r="A12" s="1">
        <v>10</v>
      </c>
      <c r="B12" s="1">
        <f>Pretest!AH13</f>
        <v>9</v>
      </c>
      <c r="C12" s="1">
        <f>Postest!AH13</f>
        <v>12</v>
      </c>
      <c r="E12" s="12" t="s">
        <v>42</v>
      </c>
      <c r="F12" s="12">
        <v>1.5542705945523582E-6</v>
      </c>
      <c r="G12" s="12"/>
    </row>
    <row r="13" spans="1:7" x14ac:dyDescent="0.2">
      <c r="A13" s="1">
        <v>11</v>
      </c>
      <c r="B13" s="1">
        <f>Pretest!AH14</f>
        <v>10</v>
      </c>
      <c r="C13" s="1">
        <f>Postest!AH14</f>
        <v>16</v>
      </c>
      <c r="E13" s="12" t="s">
        <v>43</v>
      </c>
      <c r="F13" s="12">
        <v>1.6991270265334986</v>
      </c>
      <c r="G13" s="12"/>
    </row>
    <row r="14" spans="1:7" x14ac:dyDescent="0.2">
      <c r="A14" s="1">
        <v>12</v>
      </c>
      <c r="B14" s="1">
        <f>Pretest!AH15</f>
        <v>15</v>
      </c>
      <c r="C14" s="1">
        <f>Postest!AH15</f>
        <v>18</v>
      </c>
      <c r="E14" s="12" t="s">
        <v>44</v>
      </c>
      <c r="F14" s="16">
        <v>3.1085411891047163E-6</v>
      </c>
      <c r="G14" s="12"/>
    </row>
    <row r="15" spans="1:7" ht="17" thickBot="1" x14ac:dyDescent="0.25">
      <c r="A15" s="1">
        <v>13</v>
      </c>
      <c r="B15" s="1">
        <f>Pretest!AH16</f>
        <v>7</v>
      </c>
      <c r="C15" s="1">
        <f>Postest!AH16</f>
        <v>14</v>
      </c>
      <c r="E15" s="13" t="s">
        <v>45</v>
      </c>
      <c r="F15" s="13">
        <v>2.0452296421327048</v>
      </c>
      <c r="G15" s="13"/>
    </row>
    <row r="16" spans="1:7" x14ac:dyDescent="0.2">
      <c r="A16" s="1">
        <v>14</v>
      </c>
      <c r="B16" s="1">
        <f>Pretest!AH17</f>
        <v>11</v>
      </c>
      <c r="C16" s="1">
        <f>Postest!AH17</f>
        <v>14</v>
      </c>
    </row>
    <row r="17" spans="1:5" x14ac:dyDescent="0.2">
      <c r="A17" s="1">
        <v>15</v>
      </c>
      <c r="B17" s="1">
        <f>Pretest!AH18</f>
        <v>13</v>
      </c>
      <c r="C17" s="1">
        <f>Postest!AH18</f>
        <v>15</v>
      </c>
    </row>
    <row r="18" spans="1:5" x14ac:dyDescent="0.2">
      <c r="A18" s="1">
        <v>16</v>
      </c>
      <c r="B18" s="1">
        <f>Pretest!AH19</f>
        <v>10</v>
      </c>
      <c r="C18" s="1">
        <f>Postest!AH19</f>
        <v>19</v>
      </c>
    </row>
    <row r="19" spans="1:5" x14ac:dyDescent="0.2">
      <c r="A19" s="1">
        <v>17</v>
      </c>
      <c r="B19" s="1">
        <f>Pretest!AH20</f>
        <v>8</v>
      </c>
      <c r="C19" s="1">
        <f>Postest!AH20</f>
        <v>10</v>
      </c>
      <c r="E19" s="8" t="s">
        <v>46</v>
      </c>
    </row>
    <row r="20" spans="1:5" x14ac:dyDescent="0.2">
      <c r="A20" s="1">
        <v>18</v>
      </c>
      <c r="B20" s="1">
        <f>Pretest!AH21</f>
        <v>9</v>
      </c>
      <c r="C20" s="1">
        <f>Postest!AH21</f>
        <v>14</v>
      </c>
      <c r="E20" s="17" t="str">
        <f>IF(F14&lt;0.05,"Hay un cambio significativo","No evidencia suficiente para afirmar que hubo un cambio significativo")</f>
        <v>Hay un cambio significativo</v>
      </c>
    </row>
    <row r="21" spans="1:5" x14ac:dyDescent="0.2">
      <c r="A21" s="1">
        <v>19</v>
      </c>
      <c r="B21" s="1">
        <f>Pretest!AH22</f>
        <v>9</v>
      </c>
      <c r="C21" s="1">
        <f>Postest!AH22</f>
        <v>20</v>
      </c>
    </row>
    <row r="22" spans="1:5" x14ac:dyDescent="0.2">
      <c r="A22" s="1">
        <v>20</v>
      </c>
      <c r="B22" s="1">
        <f>Pretest!AH23</f>
        <v>12</v>
      </c>
      <c r="C22" s="1">
        <f>Postest!AH23</f>
        <v>17</v>
      </c>
    </row>
    <row r="23" spans="1:5" x14ac:dyDescent="0.2">
      <c r="A23" s="1">
        <v>21</v>
      </c>
      <c r="B23" s="1">
        <f>Pretest!AH24</f>
        <v>12</v>
      </c>
      <c r="C23" s="1">
        <f>Postest!AH24</f>
        <v>19</v>
      </c>
    </row>
    <row r="24" spans="1:5" x14ac:dyDescent="0.2">
      <c r="A24" s="1">
        <v>22</v>
      </c>
      <c r="B24" s="1">
        <f>Pretest!AH25</f>
        <v>10</v>
      </c>
      <c r="C24" s="1">
        <f>Postest!AH25</f>
        <v>17</v>
      </c>
    </row>
    <row r="25" spans="1:5" x14ac:dyDescent="0.2">
      <c r="A25" s="1">
        <v>23</v>
      </c>
      <c r="B25" s="1">
        <f>Pretest!AH26</f>
        <v>10</v>
      </c>
      <c r="C25" s="1">
        <f>Postest!AH26</f>
        <v>13</v>
      </c>
    </row>
    <row r="26" spans="1:5" x14ac:dyDescent="0.2">
      <c r="A26" s="1">
        <v>24</v>
      </c>
      <c r="B26" s="1">
        <f>Pretest!AH27</f>
        <v>10</v>
      </c>
      <c r="C26" s="1">
        <f>Postest!AH27</f>
        <v>14</v>
      </c>
    </row>
    <row r="27" spans="1:5" x14ac:dyDescent="0.2">
      <c r="A27" s="1">
        <v>25</v>
      </c>
      <c r="B27" s="1">
        <f>Pretest!AH28</f>
        <v>9</v>
      </c>
      <c r="C27" s="1">
        <f>Postest!AH28</f>
        <v>11</v>
      </c>
    </row>
    <row r="28" spans="1:5" x14ac:dyDescent="0.2">
      <c r="A28" s="1">
        <v>26</v>
      </c>
      <c r="B28" s="1">
        <f>Pretest!AH29</f>
        <v>8</v>
      </c>
      <c r="C28" s="1">
        <f>Postest!AH29</f>
        <v>16</v>
      </c>
    </row>
    <row r="29" spans="1:5" x14ac:dyDescent="0.2">
      <c r="A29" s="1">
        <v>27</v>
      </c>
      <c r="B29" s="1">
        <f>Pretest!AH30</f>
        <v>17</v>
      </c>
      <c r="C29" s="1">
        <f>Postest!AH30</f>
        <v>18</v>
      </c>
    </row>
    <row r="30" spans="1:5" x14ac:dyDescent="0.2">
      <c r="A30" s="1">
        <v>28</v>
      </c>
      <c r="B30" s="1">
        <f>Pretest!AH31</f>
        <v>15</v>
      </c>
      <c r="C30" s="1">
        <f>Postest!AH31</f>
        <v>13</v>
      </c>
    </row>
    <row r="31" spans="1:5" x14ac:dyDescent="0.2">
      <c r="A31" s="1">
        <v>29</v>
      </c>
      <c r="B31" s="1">
        <f>Pretest!AH32</f>
        <v>9</v>
      </c>
      <c r="C31" s="1">
        <f>Postest!AH32</f>
        <v>10</v>
      </c>
    </row>
    <row r="32" spans="1:5" x14ac:dyDescent="0.2">
      <c r="A32" s="1">
        <v>30</v>
      </c>
      <c r="B32" s="1">
        <f>Pretest!AH33</f>
        <v>8</v>
      </c>
      <c r="C32" s="1">
        <f>Postest!AH33</f>
        <v>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Indicadores</vt:lpstr>
      <vt:lpstr>Comparación Dimensiones</vt:lpstr>
      <vt:lpstr>Comparación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Andres Sucerquia Osorio</cp:lastModifiedBy>
  <dcterms:created xsi:type="dcterms:W3CDTF">2017-09-10T14:38:05Z</dcterms:created>
  <dcterms:modified xsi:type="dcterms:W3CDTF">2017-09-25T02:32:33Z</dcterms:modified>
</cp:coreProperties>
</file>