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desarrollo\Documents\GitHub\seminario-analisis-informacion\"/>
    </mc:Choice>
  </mc:AlternateContent>
  <bookViews>
    <workbookView xWindow="0" yWindow="465" windowWidth="25605" windowHeight="15435" tabRatio="500" xr2:uid="{00000000-000D-0000-FFFF-FFFF00000000}"/>
  </bookViews>
  <sheets>
    <sheet name="Pretest" sheetId="1" r:id="rId1"/>
    <sheet name="Postest" sheetId="2" r:id="rId2"/>
    <sheet name="Comparación Indicadores" sheetId="6" r:id="rId3"/>
    <sheet name="Comparación Dimensiones" sheetId="3" r:id="rId4"/>
    <sheet name="Comparación de Medias" sheetId="4" r:id="rId5"/>
    <sheet name="T-student" sheetId="5" r:id="rId6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4" i="2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4" i="1"/>
  <c r="C65" i="3"/>
  <c r="B65" i="3"/>
  <c r="C55" i="3"/>
  <c r="C54" i="3"/>
  <c r="C53" i="3"/>
  <c r="B55" i="3"/>
  <c r="B54" i="3"/>
  <c r="B53" i="3"/>
  <c r="Q34" i="2"/>
  <c r="Q35" i="2"/>
  <c r="O34" i="2"/>
  <c r="O35" i="2"/>
  <c r="N34" i="2"/>
  <c r="N35" i="2"/>
  <c r="M34" i="2"/>
  <c r="M35" i="2"/>
  <c r="L34" i="2"/>
  <c r="L35" i="2"/>
  <c r="J34" i="2"/>
  <c r="J35" i="2"/>
  <c r="I34" i="2"/>
  <c r="I35" i="2"/>
  <c r="H34" i="2"/>
  <c r="H35" i="2"/>
  <c r="G34" i="2"/>
  <c r="G35" i="2"/>
  <c r="E34" i="2"/>
  <c r="E35" i="2"/>
  <c r="D34" i="2"/>
  <c r="D35" i="2"/>
  <c r="C34" i="2"/>
  <c r="C35" i="2"/>
  <c r="B34" i="2"/>
  <c r="B35" i="2"/>
  <c r="Q35" i="1"/>
  <c r="Q34" i="1"/>
  <c r="O34" i="1"/>
  <c r="O35" i="1"/>
  <c r="J34" i="1"/>
  <c r="J35" i="1"/>
  <c r="E35" i="1"/>
  <c r="E34" i="1"/>
  <c r="N35" i="1"/>
  <c r="M35" i="1"/>
  <c r="L35" i="1"/>
  <c r="I35" i="1"/>
  <c r="H35" i="1"/>
  <c r="G35" i="1"/>
  <c r="D35" i="1"/>
  <c r="C35" i="1"/>
  <c r="B35" i="1"/>
  <c r="D38" i="6"/>
  <c r="D37" i="6"/>
  <c r="D36" i="6"/>
  <c r="N34" i="1"/>
  <c r="C38" i="6"/>
  <c r="M34" i="1"/>
  <c r="C37" i="6"/>
  <c r="L34" i="1"/>
  <c r="C36" i="6"/>
  <c r="D21" i="6"/>
  <c r="D20" i="6"/>
  <c r="D19" i="6"/>
  <c r="I34" i="1"/>
  <c r="C21" i="6"/>
  <c r="H34" i="1"/>
  <c r="C20" i="6"/>
  <c r="G34" i="1"/>
  <c r="C19" i="6"/>
  <c r="D6" i="6"/>
  <c r="D5" i="6"/>
  <c r="D4" i="6"/>
  <c r="D34" i="1"/>
  <c r="C6" i="6"/>
  <c r="C34" i="1"/>
  <c r="C5" i="6"/>
  <c r="B34" i="1"/>
  <c r="C4" i="6"/>
  <c r="E5" i="2"/>
  <c r="J5" i="2"/>
  <c r="O5" i="2"/>
  <c r="Q5" i="2"/>
  <c r="E6" i="2"/>
  <c r="J6" i="2"/>
  <c r="O6" i="2"/>
  <c r="Q6" i="2"/>
  <c r="E7" i="2"/>
  <c r="J7" i="2"/>
  <c r="O7" i="2"/>
  <c r="Q7" i="2"/>
  <c r="E8" i="2"/>
  <c r="J8" i="2"/>
  <c r="O8" i="2"/>
  <c r="Q8" i="2"/>
  <c r="E9" i="2"/>
  <c r="J9" i="2"/>
  <c r="O9" i="2"/>
  <c r="Q9" i="2"/>
  <c r="E10" i="2"/>
  <c r="J10" i="2"/>
  <c r="O10" i="2"/>
  <c r="Q10" i="2"/>
  <c r="E11" i="2"/>
  <c r="J11" i="2"/>
  <c r="O11" i="2"/>
  <c r="Q11" i="2"/>
  <c r="E12" i="2"/>
  <c r="J12" i="2"/>
  <c r="O12" i="2"/>
  <c r="Q12" i="2"/>
  <c r="E13" i="2"/>
  <c r="J13" i="2"/>
  <c r="O13" i="2"/>
  <c r="Q13" i="2"/>
  <c r="E14" i="2"/>
  <c r="J14" i="2"/>
  <c r="O14" i="2"/>
  <c r="Q14" i="2"/>
  <c r="E15" i="2"/>
  <c r="J15" i="2"/>
  <c r="O15" i="2"/>
  <c r="Q15" i="2"/>
  <c r="E16" i="2"/>
  <c r="J16" i="2"/>
  <c r="O16" i="2"/>
  <c r="Q16" i="2"/>
  <c r="E17" i="2"/>
  <c r="J17" i="2"/>
  <c r="O17" i="2"/>
  <c r="Q17" i="2"/>
  <c r="E18" i="2"/>
  <c r="J18" i="2"/>
  <c r="O18" i="2"/>
  <c r="Q18" i="2"/>
  <c r="E19" i="2"/>
  <c r="J19" i="2"/>
  <c r="O19" i="2"/>
  <c r="Q19" i="2"/>
  <c r="E20" i="2"/>
  <c r="J20" i="2"/>
  <c r="O20" i="2"/>
  <c r="Q20" i="2"/>
  <c r="E21" i="2"/>
  <c r="J21" i="2"/>
  <c r="O21" i="2"/>
  <c r="Q21" i="2"/>
  <c r="E22" i="2"/>
  <c r="J22" i="2"/>
  <c r="O22" i="2"/>
  <c r="Q22" i="2"/>
  <c r="E23" i="2"/>
  <c r="J23" i="2"/>
  <c r="O23" i="2"/>
  <c r="Q23" i="2"/>
  <c r="E24" i="2"/>
  <c r="J24" i="2"/>
  <c r="O24" i="2"/>
  <c r="Q24" i="2"/>
  <c r="E25" i="2"/>
  <c r="J25" i="2"/>
  <c r="O25" i="2"/>
  <c r="Q25" i="2"/>
  <c r="E26" i="2"/>
  <c r="J26" i="2"/>
  <c r="O26" i="2"/>
  <c r="Q26" i="2"/>
  <c r="E27" i="2"/>
  <c r="J27" i="2"/>
  <c r="O27" i="2"/>
  <c r="Q27" i="2"/>
  <c r="E28" i="2"/>
  <c r="J28" i="2"/>
  <c r="O28" i="2"/>
  <c r="Q28" i="2"/>
  <c r="E29" i="2"/>
  <c r="J29" i="2"/>
  <c r="O29" i="2"/>
  <c r="Q29" i="2"/>
  <c r="E30" i="2"/>
  <c r="J30" i="2"/>
  <c r="O30" i="2"/>
  <c r="Q30" i="2"/>
  <c r="E31" i="2"/>
  <c r="J31" i="2"/>
  <c r="O31" i="2"/>
  <c r="Q31" i="2"/>
  <c r="E32" i="2"/>
  <c r="J32" i="2"/>
  <c r="O32" i="2"/>
  <c r="Q32" i="2"/>
  <c r="E33" i="2"/>
  <c r="J33" i="2"/>
  <c r="O33" i="2"/>
  <c r="Q33" i="2"/>
  <c r="E4" i="2"/>
  <c r="J4" i="2"/>
  <c r="O4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4" i="2"/>
  <c r="E5" i="1"/>
  <c r="J5" i="1"/>
  <c r="O5" i="1"/>
  <c r="Q5" i="1"/>
  <c r="E6" i="1"/>
  <c r="J6" i="1"/>
  <c r="O6" i="1"/>
  <c r="Q6" i="1"/>
  <c r="E7" i="1"/>
  <c r="J7" i="1"/>
  <c r="O7" i="1"/>
  <c r="Q7" i="1"/>
  <c r="E8" i="1"/>
  <c r="J8" i="1"/>
  <c r="O8" i="1"/>
  <c r="Q8" i="1"/>
  <c r="E9" i="1"/>
  <c r="J9" i="1"/>
  <c r="O9" i="1"/>
  <c r="Q9" i="1"/>
  <c r="E10" i="1"/>
  <c r="J10" i="1"/>
  <c r="O10" i="1"/>
  <c r="Q10" i="1"/>
  <c r="E11" i="1"/>
  <c r="J11" i="1"/>
  <c r="O11" i="1"/>
  <c r="Q11" i="1"/>
  <c r="E12" i="1"/>
  <c r="J12" i="1"/>
  <c r="O12" i="1"/>
  <c r="Q12" i="1"/>
  <c r="E13" i="1"/>
  <c r="J13" i="1"/>
  <c r="O13" i="1"/>
  <c r="Q13" i="1"/>
  <c r="E14" i="1"/>
  <c r="J14" i="1"/>
  <c r="O14" i="1"/>
  <c r="Q14" i="1"/>
  <c r="E15" i="1"/>
  <c r="J15" i="1"/>
  <c r="O15" i="1"/>
  <c r="Q15" i="1"/>
  <c r="E16" i="1"/>
  <c r="J16" i="1"/>
  <c r="O16" i="1"/>
  <c r="Q16" i="1"/>
  <c r="E17" i="1"/>
  <c r="J17" i="1"/>
  <c r="O17" i="1"/>
  <c r="Q17" i="1"/>
  <c r="E18" i="1"/>
  <c r="J18" i="1"/>
  <c r="O18" i="1"/>
  <c r="Q18" i="1"/>
  <c r="E19" i="1"/>
  <c r="J19" i="1"/>
  <c r="O19" i="1"/>
  <c r="Q19" i="1"/>
  <c r="E20" i="1"/>
  <c r="J20" i="1"/>
  <c r="O20" i="1"/>
  <c r="Q20" i="1"/>
  <c r="E21" i="1"/>
  <c r="J21" i="1"/>
  <c r="O21" i="1"/>
  <c r="Q21" i="1"/>
  <c r="E22" i="1"/>
  <c r="J22" i="1"/>
  <c r="O22" i="1"/>
  <c r="Q22" i="1"/>
  <c r="E23" i="1"/>
  <c r="J23" i="1"/>
  <c r="O23" i="1"/>
  <c r="Q23" i="1"/>
  <c r="E24" i="1"/>
  <c r="J24" i="1"/>
  <c r="O24" i="1"/>
  <c r="Q24" i="1"/>
  <c r="E25" i="1"/>
  <c r="J25" i="1"/>
  <c r="O25" i="1"/>
  <c r="Q25" i="1"/>
  <c r="E26" i="1"/>
  <c r="J26" i="1"/>
  <c r="O26" i="1"/>
  <c r="Q26" i="1"/>
  <c r="E27" i="1"/>
  <c r="J27" i="1"/>
  <c r="O27" i="1"/>
  <c r="Q27" i="1"/>
  <c r="E28" i="1"/>
  <c r="J28" i="1"/>
  <c r="O28" i="1"/>
  <c r="Q28" i="1"/>
  <c r="E29" i="1"/>
  <c r="J29" i="1"/>
  <c r="O29" i="1"/>
  <c r="Q29" i="1"/>
  <c r="E30" i="1"/>
  <c r="J30" i="1"/>
  <c r="O30" i="1"/>
  <c r="Q30" i="1"/>
  <c r="E31" i="1"/>
  <c r="J31" i="1"/>
  <c r="O31" i="1"/>
  <c r="Q31" i="1"/>
  <c r="E32" i="1"/>
  <c r="J32" i="1"/>
  <c r="O32" i="1"/>
  <c r="Q32" i="1"/>
  <c r="E33" i="1"/>
  <c r="J33" i="1"/>
  <c r="O33" i="1"/>
  <c r="Q33" i="1"/>
  <c r="E4" i="1"/>
  <c r="J4" i="1"/>
  <c r="O4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P4" i="1"/>
  <c r="K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U7" i="2"/>
  <c r="V7" i="2"/>
  <c r="W7" i="2"/>
  <c r="X7" i="2"/>
  <c r="G41" i="3"/>
  <c r="U6" i="2"/>
  <c r="G26" i="3"/>
  <c r="V6" i="2"/>
  <c r="G27" i="3"/>
  <c r="W6" i="2"/>
  <c r="G28" i="3"/>
  <c r="G29" i="3"/>
  <c r="F41" i="3"/>
  <c r="Y10" i="3"/>
  <c r="G40" i="3"/>
  <c r="F40" i="3"/>
  <c r="X10" i="3"/>
  <c r="G39" i="3"/>
  <c r="F39" i="3"/>
  <c r="W10" i="3"/>
  <c r="W7" i="1"/>
  <c r="C41" i="3"/>
  <c r="U6" i="1"/>
  <c r="C26" i="3"/>
  <c r="V6" i="1"/>
  <c r="C27" i="3"/>
  <c r="W6" i="1"/>
  <c r="C28" i="3"/>
  <c r="C29" i="3"/>
  <c r="B41" i="3"/>
  <c r="Y9" i="3"/>
  <c r="V7" i="1"/>
  <c r="C40" i="3"/>
  <c r="B40" i="3"/>
  <c r="X9" i="3"/>
  <c r="U7" i="1"/>
  <c r="C39" i="3"/>
  <c r="B39" i="3"/>
  <c r="W9" i="3"/>
  <c r="U4" i="1"/>
  <c r="C4" i="3"/>
  <c r="V4" i="1"/>
  <c r="C5" i="3"/>
  <c r="W4" i="1"/>
  <c r="C6" i="3"/>
  <c r="C7" i="3"/>
  <c r="B4" i="3"/>
  <c r="W3" i="3"/>
  <c r="B5" i="3"/>
  <c r="X3" i="3"/>
  <c r="B6" i="3"/>
  <c r="Y3" i="3"/>
  <c r="W5" i="2"/>
  <c r="G6" i="3"/>
  <c r="U4" i="2"/>
  <c r="G4" i="3"/>
  <c r="V4" i="2"/>
  <c r="G5" i="3"/>
  <c r="G7" i="3"/>
  <c r="F4" i="3"/>
  <c r="W4" i="3"/>
  <c r="F5" i="3"/>
  <c r="X4" i="3"/>
  <c r="F6" i="3"/>
  <c r="Y4" i="3"/>
  <c r="U5" i="1"/>
  <c r="C15" i="3"/>
  <c r="V5" i="1"/>
  <c r="C16" i="3"/>
  <c r="W5" i="1"/>
  <c r="C17" i="3"/>
  <c r="C18" i="3"/>
  <c r="B15" i="3"/>
  <c r="W5" i="3"/>
  <c r="B16" i="3"/>
  <c r="X5" i="3"/>
  <c r="B17" i="3"/>
  <c r="Y5" i="3"/>
  <c r="U5" i="2"/>
  <c r="G15" i="3"/>
  <c r="V5" i="2"/>
  <c r="G16" i="3"/>
  <c r="G17" i="3"/>
  <c r="G18" i="3"/>
  <c r="F15" i="3"/>
  <c r="W6" i="3"/>
  <c r="F16" i="3"/>
  <c r="X6" i="3"/>
  <c r="F17" i="3"/>
  <c r="Y6" i="3"/>
  <c r="B26" i="3"/>
  <c r="W7" i="3"/>
  <c r="B27" i="3"/>
  <c r="X7" i="3"/>
  <c r="B28" i="3"/>
  <c r="Y7" i="3"/>
  <c r="F26" i="3"/>
  <c r="W8" i="3"/>
  <c r="F27" i="3"/>
  <c r="X8" i="3"/>
  <c r="F28" i="3"/>
  <c r="Y8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G42" i="3"/>
  <c r="F42" i="3"/>
  <c r="C42" i="3"/>
  <c r="B42" i="3"/>
  <c r="X6" i="2"/>
  <c r="W4" i="2"/>
  <c r="X4" i="2"/>
  <c r="X5" i="2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29" i="3"/>
  <c r="B29" i="3"/>
  <c r="F18" i="3"/>
  <c r="B18" i="3"/>
  <c r="F7" i="3"/>
  <c r="B7" i="3"/>
  <c r="X6" i="1"/>
  <c r="X4" i="1"/>
  <c r="X5" i="1"/>
  <c r="X7" i="1"/>
</calcChain>
</file>

<file path=xl/sharedStrings.xml><?xml version="1.0" encoding="utf-8"?>
<sst xmlns="http://schemas.openxmlformats.org/spreadsheetml/2006/main" count="228" uniqueCount="82">
  <si>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</si>
  <si>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</si>
  <si>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</si>
  <si>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</si>
  <si>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</si>
  <si>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</si>
  <si>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</si>
  <si>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</si>
  <si>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</si>
  <si>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</si>
  <si>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</si>
  <si>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</si>
  <si>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</si>
  <si>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</si>
  <si>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</si>
  <si>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</si>
  <si>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</si>
  <si>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</si>
  <si>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</si>
  <si>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</si>
  <si>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</si>
  <si>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</si>
  <si>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</si>
  <si>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</si>
  <si>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</si>
  <si>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</si>
  <si>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</si>
  <si>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</si>
  <si>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</si>
  <si>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</si>
  <si>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</si>
  <si>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</si>
  <si>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</si>
  <si>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</si>
  <si>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</si>
  <si>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</si>
  <si>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</si>
  <si>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</si>
  <si>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</si>
  <si>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</si>
  <si>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</si>
  <si>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</si>
  <si>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</si>
  <si>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</si>
  <si>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</si>
  <si>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</si>
  <si>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</si>
  <si>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</si>
  <si>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</si>
  <si>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</si>
  <si>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</si>
  <si>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</si>
  <si>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</si>
  <si>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</si>
  <si>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</si>
  <si>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</si>
  <si>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</si>
  <si>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</si>
  <si>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</si>
  <si>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</si>
  <si>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</si>
  <si>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</si>
  <si>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</si>
  <si>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</si>
  <si>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</si>
  <si>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Porcentaje</t>
  </si>
  <si>
    <t>Porcenteja</t>
  </si>
  <si>
    <t>POSTEST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</si>
  <si>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</si>
  <si>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</si>
  <si>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</si>
  <si>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</si>
  <si>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</si>
  <si>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</si>
  <si>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TOTAL-PRE</t>
  </si>
  <si>
    <t>TOTAL-POST</t>
  </si>
  <si>
    <t>Dimensión 1</t>
  </si>
  <si>
    <t>% Pregunta</t>
  </si>
  <si>
    <t>DIMENSIÓN-1</t>
  </si>
  <si>
    <t>DIMENSIÓN-2</t>
  </si>
  <si>
    <t>DIMENSIÓN-3</t>
  </si>
  <si>
    <t>Total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</si>
</sst>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9" fontId="0" fillId="0" borderId="1" xfId="1" applyNumberFormat="1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/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9" fillId="0" borderId="1" xfId="0" applyFont="1" applyBorder="1"/>
    <xf numFmtId="0" fontId="9" fillId="3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6" borderId="1" xfId="0" applyFont="1" applyFill="1" applyBorder="1"/>
    <xf numFmtId="0" fontId="7" fillId="0" borderId="1" xfId="0" applyFon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9" fontId="7" fillId="3" borderId="1" xfId="1" applyFont="1" applyFill="1" applyBorder="1"/>
    <xf numFmtId="9" fontId="9" fillId="0" borderId="0" xfId="1" applyFont="1"/>
    <xf numFmtId="9" fontId="7" fillId="4" borderId="1" xfId="1" applyFont="1" applyFill="1" applyBorder="1"/>
    <xf numFmtId="9" fontId="7" fillId="5" borderId="1" xfId="1" applyFont="1" applyFill="1" applyBorder="1"/>
    <xf numFmtId="9" fontId="2" fillId="0" borderId="1" xfId="1" applyFont="1" applyBorder="1"/>
    <xf numFmtId="0" fontId="7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9" fillId="0" borderId="1" xfId="0" applyFont="1" applyFill="1" applyBorder="1" applyAlignment="1"/>
    <xf numFmtId="0" fontId="9" fillId="0" borderId="1" xfId="0" applyFont="1" applyBorder="1" applyAlignment="1"/>
    <xf numFmtId="0" fontId="2" fillId="6" borderId="1" xfId="0" applyFont="1" applyFill="1" applyBorder="1"/>
    <xf numFmtId="9" fontId="2" fillId="6" borderId="1" xfId="1" applyFont="1" applyFill="1" applyBorder="1"/>
    <xf numFmtId="0" fontId="8" fillId="6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Indicadores'!$C$4:$C$6</c:f>
              <c:numCache>
                <c:formatCode>0%</c:formatCode>
                <c:ptCount val="3"/>
                <c:pt idx="0">
                  <c:v>0.6</c:v>
                </c:pt>
                <c:pt idx="1">
                  <c:v>0.43333333333333335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6-43A0-AA02-D2A406BA9BE2}"/>
            </c:ext>
          </c:extLst>
        </c:ser>
        <c:ser>
          <c:idx val="1"/>
          <c:order val="1"/>
          <c:tx>
            <c:strRef>
              <c:f>'Comparación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Indicadores'!$D$4:$D$6</c:f>
              <c:numCache>
                <c:formatCode>0%</c:formatCode>
                <c:ptCount val="3"/>
                <c:pt idx="0">
                  <c:v>0.7</c:v>
                </c:pt>
                <c:pt idx="1">
                  <c:v>0.6</c:v>
                </c:pt>
                <c:pt idx="2">
                  <c:v>0.76666666666666672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6-43A0-AA02-D2A406BA9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9955728"/>
        <c:axId val="-2139952288"/>
        <c:axId val="0"/>
      </c:bar3DChart>
      <c:catAx>
        <c:axId val="-21399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39952288"/>
        <c:crosses val="autoZero"/>
        <c:auto val="1"/>
        <c:lblAlgn val="ctr"/>
        <c:lblOffset val="100"/>
        <c:noMultiLvlLbl val="0"/>
      </c:catAx>
      <c:valAx>
        <c:axId val="-21399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39955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Pretest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Dimensiones'!$B$38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Dimensiones'!$A$39:$A$41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Dimensiones'!$B$39:$B$41</c:f>
              <c:numCache>
                <c:formatCode>0%</c:formatCode>
                <c:ptCount val="3"/>
                <c:pt idx="0">
                  <c:v>6.6666666666666666E-2</c:v>
                </c:pt>
                <c:pt idx="1">
                  <c:v>0.76666666666666672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E-4831-8285-A95B3D61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2339296"/>
        <c:axId val="-2142335920"/>
        <c:axId val="0"/>
      </c:bar3DChart>
      <c:catAx>
        <c:axId val="-21423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335920"/>
        <c:crosses val="autoZero"/>
        <c:auto val="1"/>
        <c:lblAlgn val="ctr"/>
        <c:lblOffset val="100"/>
        <c:noMultiLvlLbl val="0"/>
      </c:catAx>
      <c:valAx>
        <c:axId val="-21423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3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Postest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Dimensiones'!$F$38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Dimensiones'!$E$39:$E$41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Dimensiones'!$F$39:$F$41</c:f>
              <c:numCache>
                <c:formatCode>0%</c:formatCode>
                <c:ptCount val="3"/>
                <c:pt idx="0">
                  <c:v>0.1</c:v>
                </c:pt>
                <c:pt idx="1">
                  <c:v>0.56666666666666665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B-4A9E-B427-22DF6AB4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9725152"/>
        <c:axId val="-2139721776"/>
        <c:axId val="0"/>
      </c:bar3DChart>
      <c:catAx>
        <c:axId val="-21397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39721776"/>
        <c:crosses val="autoZero"/>
        <c:auto val="1"/>
        <c:lblAlgn val="ctr"/>
        <c:lblOffset val="100"/>
        <c:noMultiLvlLbl val="0"/>
      </c:catAx>
      <c:valAx>
        <c:axId val="-21397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3972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Dimensiones'!$W$3:$Y$3</c:f>
              <c:numCache>
                <c:formatCode>0%</c:formatCode>
                <c:ptCount val="3"/>
                <c:pt idx="0">
                  <c:v>0.1</c:v>
                </c:pt>
                <c:pt idx="1">
                  <c:v>0.7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5-4E34-A62D-29635030956C}"/>
            </c:ext>
          </c:extLst>
        </c:ser>
        <c:ser>
          <c:idx val="1"/>
          <c:order val="1"/>
          <c:tx>
            <c:strRef>
              <c:f>'Comparación Dimensiones'!$V$4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Dimensiones'!$W$4:$Y$4</c:f>
              <c:numCache>
                <c:formatCode>0%</c:formatCode>
                <c:ptCount val="3"/>
                <c:pt idx="0">
                  <c:v>3.7037037037037035E-2</c:v>
                </c:pt>
                <c:pt idx="1">
                  <c:v>0.70370370370370372</c:v>
                </c:pt>
                <c:pt idx="2">
                  <c:v>0.25925925925925924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5-4E34-A62D-296350309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9666512"/>
        <c:axId val="-2139663072"/>
        <c:axId val="0"/>
      </c:bar3DChart>
      <c:catAx>
        <c:axId val="-21396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39663072"/>
        <c:crosses val="autoZero"/>
        <c:auto val="1"/>
        <c:lblAlgn val="ctr"/>
        <c:lblOffset val="100"/>
        <c:noMultiLvlLbl val="0"/>
      </c:catAx>
      <c:valAx>
        <c:axId val="-21396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39666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Dimensiones'!$AC$5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Dimensiones'!$W$5:$Y$5</c:f>
              <c:numCache>
                <c:formatCode>0%</c:formatCode>
                <c:ptCount val="3"/>
                <c:pt idx="0">
                  <c:v>0.13333333333333333</c:v>
                </c:pt>
                <c:pt idx="1">
                  <c:v>0.73333333333333328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6-4932-8243-7FABD3B849DA}"/>
            </c:ext>
          </c:extLst>
        </c:ser>
        <c:ser>
          <c:idx val="1"/>
          <c:order val="1"/>
          <c:tx>
            <c:strRef>
              <c:f>'Comparación Dimensiones'!$V$6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Dimensiones'!$W$6:$Y$6</c:f>
              <c:numCache>
                <c:formatCode>0%</c:formatCode>
                <c:ptCount val="3"/>
                <c:pt idx="0">
                  <c:v>6.6666666666666666E-2</c:v>
                </c:pt>
                <c:pt idx="1">
                  <c:v>0.7</c:v>
                </c:pt>
                <c:pt idx="2">
                  <c:v>0.23333333333333334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6-4932-8243-7FABD3B84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9614192"/>
        <c:axId val="-2139610752"/>
        <c:axId val="0"/>
      </c:bar3DChart>
      <c:catAx>
        <c:axId val="-213961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39610752"/>
        <c:crosses val="autoZero"/>
        <c:auto val="1"/>
        <c:lblAlgn val="ctr"/>
        <c:lblOffset val="100"/>
        <c:noMultiLvlLbl val="0"/>
      </c:catAx>
      <c:valAx>
        <c:axId val="-21396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39614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Dimensiones'!$W$7:$Y$7</c:f>
              <c:numCache>
                <c:formatCode>0%</c:formatCode>
                <c:ptCount val="3"/>
                <c:pt idx="0">
                  <c:v>0.23333333333333334</c:v>
                </c:pt>
                <c:pt idx="1">
                  <c:v>0.6333333333333333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7-45F1-9977-97D93109793D}"/>
            </c:ext>
          </c:extLst>
        </c:ser>
        <c:ser>
          <c:idx val="1"/>
          <c:order val="1"/>
          <c:tx>
            <c:strRef>
              <c:f>'Comparación Dimensiones'!$V$8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Dimensiones'!$W$8:$Y$8</c:f>
              <c:numCache>
                <c:formatCode>0%</c:formatCode>
                <c:ptCount val="3"/>
                <c:pt idx="0">
                  <c:v>0.13333333333333333</c:v>
                </c:pt>
                <c:pt idx="1">
                  <c:v>0.5</c:v>
                </c:pt>
                <c:pt idx="2">
                  <c:v>0.36666666666666664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7-45F1-9977-97D93109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2653744"/>
        <c:axId val="2132657184"/>
        <c:axId val="0"/>
      </c:bar3DChart>
      <c:catAx>
        <c:axId val="21326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657184"/>
        <c:crosses val="autoZero"/>
        <c:auto val="1"/>
        <c:lblAlgn val="ctr"/>
        <c:lblOffset val="100"/>
        <c:noMultiLvlLbl val="0"/>
      </c:catAx>
      <c:valAx>
        <c:axId val="21326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653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Total Investigaci</a:t>
            </a:r>
            <a:r>
              <a:rPr lang="es-ES"/>
              <a:t>ón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Dimensiones'!$V$9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Dimensiones'!$W$9:$Y$9</c:f>
              <c:numCache>
                <c:formatCode>0%</c:formatCode>
                <c:ptCount val="3"/>
                <c:pt idx="0">
                  <c:v>6.6666666666666666E-2</c:v>
                </c:pt>
                <c:pt idx="1">
                  <c:v>0.76666666666666672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C-4980-ACC8-2FF3241BA7C5}"/>
            </c:ext>
          </c:extLst>
        </c:ser>
        <c:ser>
          <c:idx val="1"/>
          <c:order val="1"/>
          <c:tx>
            <c:strRef>
              <c:f>'Comparación Dimensiones'!$V$10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Dimensiones'!$W$10:$Y$10</c:f>
              <c:numCache>
                <c:formatCode>0%</c:formatCode>
                <c:ptCount val="3"/>
                <c:pt idx="0">
                  <c:v>0.1</c:v>
                </c:pt>
                <c:pt idx="1">
                  <c:v>0.56666666666666665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C-4980-ACC8-2FF3241BA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2276656"/>
        <c:axId val="-2142273216"/>
        <c:axId val="0"/>
      </c:bar3DChart>
      <c:catAx>
        <c:axId val="-21422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273216"/>
        <c:crosses val="autoZero"/>
        <c:auto val="1"/>
        <c:lblAlgn val="ctr"/>
        <c:lblOffset val="100"/>
        <c:noMultiLvlLbl val="0"/>
      </c:catAx>
      <c:valAx>
        <c:axId val="-21422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276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'Comparación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'Comparación de Medias'!$B$3:$B$32</c:f>
              <c:numCache>
                <c:formatCode>General</c:formatCode>
                <c:ptCount val="30"/>
                <c:pt idx="0">
                  <c:v>9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4</c:v>
                </c:pt>
                <c:pt idx="26">
                  <c:v>7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0-4F8D-91BB-1E42AA626C01}"/>
            </c:ext>
          </c:extLst>
        </c:ser>
        <c:ser>
          <c:idx val="1"/>
          <c:order val="1"/>
          <c:tx>
            <c:strRef>
              <c:f>'Comparación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'Comparación de Medias'!$C$3:$C$32</c:f>
              <c:numCache>
                <c:formatCode>General</c:formatCode>
                <c:ptCount val="30"/>
                <c:pt idx="0">
                  <c:v>9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9</c:v>
                </c:pt>
                <c:pt idx="20">
                  <c:v>6</c:v>
                </c:pt>
                <c:pt idx="21">
                  <c:v>7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7</c:v>
                </c:pt>
                <c:pt idx="27">
                  <c:v>6</c:v>
                </c:pt>
                <c:pt idx="28">
                  <c:v>0</c:v>
                </c:pt>
                <c:pt idx="2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B0-4F8D-91BB-1E42AA62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316816"/>
        <c:axId val="2134320080"/>
      </c:scatterChart>
      <c:valAx>
        <c:axId val="213431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320080"/>
        <c:crosses val="autoZero"/>
        <c:crossBetween val="midCat"/>
      </c:valAx>
      <c:valAx>
        <c:axId val="21343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3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9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4</c:v>
                </c:pt>
                <c:pt idx="26">
                  <c:v>7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9-4B85-AC7B-A22D88FD729B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9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9</c:v>
                </c:pt>
                <c:pt idx="20">
                  <c:v>6</c:v>
                </c:pt>
                <c:pt idx="21">
                  <c:v>7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7</c:v>
                </c:pt>
                <c:pt idx="27">
                  <c:v>6</c:v>
                </c:pt>
                <c:pt idx="28">
                  <c:v>0</c:v>
                </c:pt>
                <c:pt idx="2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49-4B85-AC7B-A22D88FD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240768"/>
        <c:axId val="-2122237504"/>
      </c:scatterChart>
      <c:valAx>
        <c:axId val="-212224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22237504"/>
        <c:crosses val="autoZero"/>
        <c:crossBetween val="midCat"/>
      </c:valAx>
      <c:valAx>
        <c:axId val="-21222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2224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Indicadores'!$C$18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Indicadores'!$C$19:$C$21</c:f>
              <c:numCache>
                <c:formatCode>0%</c:formatCode>
                <c:ptCount val="3"/>
                <c:pt idx="0">
                  <c:v>0.53333333333333333</c:v>
                </c:pt>
                <c:pt idx="1">
                  <c:v>0.6</c:v>
                </c:pt>
                <c:pt idx="2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D-4840-A66B-FFE0C6B19BDD}"/>
            </c:ext>
          </c:extLst>
        </c:ser>
        <c:ser>
          <c:idx val="1"/>
          <c:order val="1"/>
          <c:tx>
            <c:strRef>
              <c:f>'Comparación Indicadores'!$D$18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Indicadores'!$D$19:$D$21</c:f>
              <c:numCache>
                <c:formatCode>0%</c:formatCode>
                <c:ptCount val="3"/>
                <c:pt idx="0">
                  <c:v>0.53333333333333333</c:v>
                </c:pt>
                <c:pt idx="1">
                  <c:v>0.56666666666666665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D-4840-A66B-FFE0C6B19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3566752"/>
        <c:axId val="-2143448160"/>
        <c:axId val="0"/>
      </c:bar3DChart>
      <c:catAx>
        <c:axId val="-21435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3448160"/>
        <c:crosses val="autoZero"/>
        <c:auto val="1"/>
        <c:lblAlgn val="ctr"/>
        <c:lblOffset val="100"/>
        <c:noMultiLvlLbl val="0"/>
      </c:catAx>
      <c:valAx>
        <c:axId val="-21434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3566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Indicadores'!$C$35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Indicadores'!$C$36:$C$38</c:f>
              <c:numCache>
                <c:formatCode>0%</c:formatCode>
                <c:ptCount val="3"/>
                <c:pt idx="0">
                  <c:v>0.33333333333333331</c:v>
                </c:pt>
                <c:pt idx="1">
                  <c:v>0.46666666666666667</c:v>
                </c:pt>
                <c:pt idx="2">
                  <c:v>0.46666666666666667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5-4082-9D26-3512D2E168B8}"/>
            </c:ext>
          </c:extLst>
        </c:ser>
        <c:ser>
          <c:idx val="1"/>
          <c:order val="1"/>
          <c:tx>
            <c:strRef>
              <c:f>'Comparación Indicadores'!$D$35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Indicadores'!$D$36:$D$38</c:f>
              <c:numCache>
                <c:formatCode>0%</c:formatCode>
                <c:ptCount val="3"/>
                <c:pt idx="0">
                  <c:v>0.6333333333333333</c:v>
                </c:pt>
                <c:pt idx="1">
                  <c:v>0.7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5-4082-9D26-3512D2E1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9823152"/>
        <c:axId val="-2139819712"/>
        <c:axId val="0"/>
      </c:bar3DChart>
      <c:catAx>
        <c:axId val="-21398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39819712"/>
        <c:crosses val="autoZero"/>
        <c:auto val="1"/>
        <c:lblAlgn val="ctr"/>
        <c:lblOffset val="100"/>
        <c:noMultiLvlLbl val="0"/>
      </c:catAx>
      <c:valAx>
        <c:axId val="-21398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39823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B3-4AFC-AFA6-41690D9924F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B3-4AFC-AFA6-41690D9924F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B3-4AFC-AFA6-41690D992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0.1</c:v>
                </c:pt>
                <c:pt idx="1">
                  <c:v>0.7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3-4AFC-AFA6-41690D99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39733088"/>
        <c:axId val="2120788336"/>
        <c:axId val="0"/>
      </c:bar3DChart>
      <c:catAx>
        <c:axId val="-21397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788336"/>
        <c:crosses val="autoZero"/>
        <c:auto val="1"/>
        <c:lblAlgn val="ctr"/>
        <c:lblOffset val="100"/>
        <c:noMultiLvlLbl val="0"/>
      </c:catAx>
      <c:valAx>
        <c:axId val="21207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397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3.7037037037037035E-2</c:v>
                </c:pt>
                <c:pt idx="1">
                  <c:v>0.70370370370370372</c:v>
                </c:pt>
                <c:pt idx="2">
                  <c:v>0.25925925925925924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E-48F3-B911-4872FEDC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34209424"/>
        <c:axId val="2134212640"/>
        <c:axId val="0"/>
      </c:bar3DChart>
      <c:catAx>
        <c:axId val="213420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212640"/>
        <c:crosses val="autoZero"/>
        <c:auto val="1"/>
        <c:lblAlgn val="ctr"/>
        <c:lblOffset val="100"/>
        <c:noMultiLvlLbl val="0"/>
      </c:catAx>
      <c:valAx>
        <c:axId val="21342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20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Dimensiones'!$A$15:$A$17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Dimensiones'!$B$15:$B$17</c:f>
              <c:numCache>
                <c:formatCode>0%</c:formatCode>
                <c:ptCount val="3"/>
                <c:pt idx="0">
                  <c:v>0.13333333333333333</c:v>
                </c:pt>
                <c:pt idx="1">
                  <c:v>0.73333333333333328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E-4470-9C6B-2D4CB199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42454304"/>
        <c:axId val="-2142450992"/>
        <c:axId val="0"/>
      </c:bar3DChart>
      <c:catAx>
        <c:axId val="-21424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450992"/>
        <c:crosses val="autoZero"/>
        <c:auto val="1"/>
        <c:lblAlgn val="ctr"/>
        <c:lblOffset val="100"/>
        <c:noMultiLvlLbl val="0"/>
      </c:catAx>
      <c:valAx>
        <c:axId val="-21424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4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Dimensiones'!$E$15:$E$17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Dimensiones'!$F$15:$F$17</c:f>
              <c:numCache>
                <c:formatCode>0%</c:formatCode>
                <c:ptCount val="3"/>
                <c:pt idx="0">
                  <c:v>6.6666666666666666E-2</c:v>
                </c:pt>
                <c:pt idx="1">
                  <c:v>0.7</c:v>
                </c:pt>
                <c:pt idx="2">
                  <c:v>0.23333333333333334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9D9-A5AB-7E7CA652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34269264"/>
        <c:axId val="2134272576"/>
        <c:axId val="0"/>
      </c:bar3DChart>
      <c:catAx>
        <c:axId val="213426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272576"/>
        <c:crosses val="autoZero"/>
        <c:auto val="1"/>
        <c:lblAlgn val="ctr"/>
        <c:lblOffset val="100"/>
        <c:noMultiLvlLbl val="0"/>
      </c:catAx>
      <c:valAx>
        <c:axId val="21342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26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Dimensiones'!$A$26:$A$28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Dimensiones'!$B$26:$B$28</c:f>
              <c:numCache>
                <c:formatCode>0%</c:formatCode>
                <c:ptCount val="3"/>
                <c:pt idx="0">
                  <c:v>0.23333333333333334</c:v>
                </c:pt>
                <c:pt idx="1">
                  <c:v>0.6333333333333333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B-4A83-B11C-8EDE93B9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42401952"/>
        <c:axId val="-2142398640"/>
        <c:axId val="0"/>
      </c:bar3DChart>
      <c:catAx>
        <c:axId val="-21424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398640"/>
        <c:crosses val="autoZero"/>
        <c:auto val="1"/>
        <c:lblAlgn val="ctr"/>
        <c:lblOffset val="100"/>
        <c:noMultiLvlLbl val="0"/>
      </c:catAx>
      <c:valAx>
        <c:axId val="-2142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40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Dimensiones'!$E$26:$E$28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Dimensiones'!$F$26:$F$28</c:f>
              <c:numCache>
                <c:formatCode>0%</c:formatCode>
                <c:ptCount val="3"/>
                <c:pt idx="0">
                  <c:v>0.13333333333333333</c:v>
                </c:pt>
                <c:pt idx="1">
                  <c:v>0.5</c:v>
                </c:pt>
                <c:pt idx="2">
                  <c:v>0.36666666666666664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E-4E11-B5BE-1C229363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42364528"/>
        <c:axId val="-2142361216"/>
        <c:axId val="0"/>
      </c:bar3DChart>
      <c:catAx>
        <c:axId val="-21423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361216"/>
        <c:crosses val="autoZero"/>
        <c:auto val="1"/>
        <c:lblAlgn val="ctr"/>
        <c:lblOffset val="100"/>
        <c:noMultiLvlLbl val="0"/>
      </c:catAx>
      <c:valAx>
        <c:axId val="-214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36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82550</xdr:rowOff>
    </xdr:from>
    <xdr:to>
      <xdr:col>10</xdr:col>
      <xdr:colOff>444500</xdr:colOff>
      <xdr:row>13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82550</xdr:rowOff>
    </xdr:from>
    <xdr:to>
      <xdr:col>10</xdr:col>
      <xdr:colOff>444500</xdr:colOff>
      <xdr:row>28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781050</xdr:colOff>
      <xdr:row>32</xdr:row>
      <xdr:rowOff>171450</xdr:rowOff>
    </xdr:from>
    <xdr:to>
      <xdr:col>10</xdr:col>
      <xdr:colOff>400050</xdr:colOff>
      <xdr:row>46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9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12700</xdr:rowOff>
    </xdr:from>
    <xdr:to>
      <xdr:col>11</xdr:col>
      <xdr:colOff>177800</xdr:colOff>
      <xdr:row>20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11</xdr:row>
      <xdr:rowOff>0</xdr:rowOff>
    </xdr:from>
    <xdr:to>
      <xdr:col>15</xdr:col>
      <xdr:colOff>241300</xdr:colOff>
      <xdr:row>20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22</xdr:row>
      <xdr:rowOff>139700</xdr:rowOff>
    </xdr:from>
    <xdr:to>
      <xdr:col>11</xdr:col>
      <xdr:colOff>114300</xdr:colOff>
      <xdr:row>31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22</xdr:row>
      <xdr:rowOff>139700</xdr:rowOff>
    </xdr:from>
    <xdr:to>
      <xdr:col>15</xdr:col>
      <xdr:colOff>317500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466725</xdr:colOff>
      <xdr:row>35</xdr:row>
      <xdr:rowOff>42863</xdr:rowOff>
    </xdr:from>
    <xdr:to>
      <xdr:col>10</xdr:col>
      <xdr:colOff>781050</xdr:colOff>
      <xdr:row>42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428625</xdr:colOff>
      <xdr:row>35</xdr:row>
      <xdr:rowOff>66674</xdr:rowOff>
    </xdr:from>
    <xdr:to>
      <xdr:col>14</xdr:col>
      <xdr:colOff>790575</xdr:colOff>
      <xdr:row>43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381000</xdr:colOff>
      <xdr:row>0</xdr:row>
      <xdr:rowOff>158750</xdr:rowOff>
    </xdr:from>
    <xdr:to>
      <xdr:col>20</xdr:col>
      <xdr:colOff>469900</xdr:colOff>
      <xdr:row>10</xdr:row>
      <xdr:rowOff>127000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381000</xdr:colOff>
      <xdr:row>11</xdr:row>
      <xdr:rowOff>0</xdr:rowOff>
    </xdr:from>
    <xdr:to>
      <xdr:col>20</xdr:col>
      <xdr:colOff>419100</xdr:colOff>
      <xdr:row>20</xdr:row>
      <xdr:rowOff>190500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546100</xdr:colOff>
      <xdr:row>22</xdr:row>
      <xdr:rowOff>107950</xdr:rowOff>
    </xdr:from>
    <xdr:to>
      <xdr:col>20</xdr:col>
      <xdr:colOff>241300</xdr:colOff>
      <xdr:row>31</xdr:row>
      <xdr:rowOff>190500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393700</xdr:colOff>
      <xdr:row>34</xdr:row>
      <xdr:rowOff>158750</xdr:rowOff>
    </xdr:from>
    <xdr:to>
      <xdr:col>20</xdr:col>
      <xdr:colOff>114300</xdr:colOff>
      <xdr:row>45</xdr:row>
      <xdr:rowOff>12700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0</xdr:row>
      <xdr:rowOff>184150</xdr:rowOff>
    </xdr:from>
    <xdr:to>
      <xdr:col>15</xdr:col>
      <xdr:colOff>612775</xdr:colOff>
      <xdr:row>18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</xdr:colOff>
      <xdr:row>2</xdr:row>
      <xdr:rowOff>22225</xdr:rowOff>
    </xdr:from>
    <xdr:to>
      <xdr:col>14</xdr:col>
      <xdr:colOff>355600</xdr:colOff>
      <xdr:row>17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topLeftCell="C1" workbookViewId="0">
      <selection activeCell="R4" sqref="R4:R33"/>
    </sheetView>
  </sheetViews>
  <sheetFormatPr baseColWidth="10" defaultColWidth="10.875" defaultRowHeight="15.75" x14ac:dyDescent="0.25"/>
  <cols>
    <col min="1" max="1" width="11.625" style="32" bestFit="1" customWidth="1"/>
    <col min="2" max="4" width="11.875" style="32" bestFit="1" customWidth="1"/>
    <col min="5" max="5" width="6.5" style="32" bestFit="1" customWidth="1"/>
    <col min="6" max="6" width="6.125" style="32" bestFit="1" customWidth="1"/>
    <col min="7" max="9" width="11.875" style="32" bestFit="1" customWidth="1"/>
    <col min="10" max="10" width="6.5" style="32" bestFit="1" customWidth="1"/>
    <col min="11" max="11" width="6.125" style="32" bestFit="1" customWidth="1"/>
    <col min="12" max="14" width="11.875" style="32" bestFit="1" customWidth="1"/>
    <col min="15" max="15" width="6.5" style="32" bestFit="1" customWidth="1"/>
    <col min="16" max="16" width="6.125" style="32" bestFit="1" customWidth="1"/>
    <col min="17" max="17" width="11.625" style="32" bestFit="1" customWidth="1"/>
    <col min="18" max="18" width="10" style="32" bestFit="1" customWidth="1"/>
    <col min="19" max="19" width="10.875" style="32"/>
    <col min="20" max="20" width="13.5" style="32" bestFit="1" customWidth="1"/>
    <col min="21" max="21" width="4.875" style="32" bestFit="1" customWidth="1"/>
    <col min="22" max="22" width="6.5" style="32" bestFit="1" customWidth="1"/>
    <col min="23" max="23" width="4.5" style="32" bestFit="1" customWidth="1"/>
    <col min="24" max="24" width="5.375" style="32" bestFit="1" customWidth="1"/>
    <col min="25" max="16384" width="10.875" style="32"/>
  </cols>
  <sheetData>
    <row r="1" spans="1:24" x14ac:dyDescent="0.25">
      <c r="A1" s="31"/>
      <c r="B1" s="67" t="s">
        <v>8</v>
      </c>
      <c r="C1" s="67"/>
      <c r="D1" s="67"/>
      <c r="E1" s="67"/>
      <c r="F1" s="67"/>
      <c r="G1" s="68" t="s">
        <v>9</v>
      </c>
      <c r="H1" s="68"/>
      <c r="I1" s="68"/>
      <c r="J1" s="68"/>
      <c r="K1" s="68"/>
      <c r="L1" s="69" t="s">
        <v>10</v>
      </c>
      <c r="M1" s="69"/>
      <c r="N1" s="69"/>
      <c r="O1" s="69"/>
      <c r="P1" s="69"/>
      <c r="Q1" s="66" t="s">
        <v>0</v>
      </c>
      <c r="R1" s="66" t="s">
        <v>1</v>
      </c>
    </row>
    <row r="2" spans="1:24" x14ac:dyDescent="0.25">
      <c r="A2" s="31"/>
      <c r="B2" s="56" t="s">
        <v>47</v>
      </c>
      <c r="C2" s="56" t="s">
        <v>48</v>
      </c>
      <c r="D2" s="56" t="s">
        <v>49</v>
      </c>
      <c r="E2" s="33"/>
      <c r="F2" s="33"/>
      <c r="G2" s="57" t="s">
        <v>50</v>
      </c>
      <c r="H2" s="57" t="s">
        <v>51</v>
      </c>
      <c r="I2" s="57" t="s">
        <v>52</v>
      </c>
      <c r="J2" s="34"/>
      <c r="K2" s="34"/>
      <c r="L2" s="58" t="s">
        <v>53</v>
      </c>
      <c r="M2" s="58" t="s">
        <v>54</v>
      </c>
      <c r="N2" s="58" t="s">
        <v>55</v>
      </c>
      <c r="O2" s="35"/>
      <c r="P2" s="35"/>
      <c r="Q2" s="66"/>
      <c r="R2" s="66"/>
    </row>
    <row r="3" spans="1:24" x14ac:dyDescent="0.25">
      <c r="A3" s="31" t="s">
        <v>2</v>
      </c>
      <c r="B3" s="33" t="s">
        <v>56</v>
      </c>
      <c r="C3" s="33" t="s">
        <v>57</v>
      </c>
      <c r="D3" s="33" t="s">
        <v>58</v>
      </c>
      <c r="E3" s="33" t="s">
        <v>3</v>
      </c>
      <c r="F3" s="33" t="s">
        <v>4</v>
      </c>
      <c r="G3" s="34" t="s">
        <v>59</v>
      </c>
      <c r="H3" s="34" t="s">
        <v>60</v>
      </c>
      <c r="I3" s="34" t="s">
        <v>61</v>
      </c>
      <c r="J3" s="34" t="s">
        <v>3</v>
      </c>
      <c r="K3" s="34" t="s">
        <v>4</v>
      </c>
      <c r="L3" s="35" t="s">
        <v>62</v>
      </c>
      <c r="M3" s="35" t="s">
        <v>63</v>
      </c>
      <c r="N3" s="35" t="s">
        <v>64</v>
      </c>
      <c r="O3" s="35" t="s">
        <v>3</v>
      </c>
      <c r="P3" s="35" t="s">
        <v>4</v>
      </c>
      <c r="Q3" s="66"/>
      <c r="R3" s="66"/>
      <c r="T3" s="31" t="s">
        <v>11</v>
      </c>
      <c r="U3" s="31" t="s">
        <v>5</v>
      </c>
      <c r="V3" s="31" t="s">
        <v>6</v>
      </c>
      <c r="W3" s="31" t="s">
        <v>7</v>
      </c>
      <c r="X3" s="31" t="s">
        <v>12</v>
      </c>
    </row>
    <row r="4" spans="1:24" x14ac:dyDescent="0.25">
      <c r="A4" s="36">
        <v>1</v>
      </c>
      <c r="B4" s="37">
        <v>1</v>
      </c>
      <c r="C4" s="37">
        <v>1</v>
      </c>
      <c r="D4" s="37">
        <v>1</v>
      </c>
      <c r="E4" s="38">
        <f t="shared" ref="E4:E33" si="0">SUM(B4:D4)</f>
        <v>3</v>
      </c>
      <c r="F4" s="38" t="str">
        <f>IF(AND(E4&gt;=0,E4&lt;1),"bajo",IF(AND(E4&gt;=1,E4&lt;=2),"medio",IF(AND(E4&gt;2,E4&lt;=3),"alto")))</f>
        <v>alto</v>
      </c>
      <c r="G4" s="37">
        <v>1</v>
      </c>
      <c r="H4" s="37">
        <v>1</v>
      </c>
      <c r="I4" s="37">
        <v>1</v>
      </c>
      <c r="J4" s="39">
        <f t="shared" ref="J4:J33" si="1">SUM(G4:I4)</f>
        <v>3</v>
      </c>
      <c r="K4" s="39" t="str">
        <f>IF(AND(J4&gt;=0,J4&lt;1),"bajo",IF(AND(J4&gt;=1,J4&lt;=2),"medio",IF(AND(J4&gt;2,J4&lt;=3),"alto")))</f>
        <v>alto</v>
      </c>
      <c r="L4" s="37">
        <v>1</v>
      </c>
      <c r="M4" s="37">
        <v>1</v>
      </c>
      <c r="N4" s="37">
        <v>1</v>
      </c>
      <c r="O4" s="40">
        <f t="shared" ref="O4:O33" si="2">SUM(L4:N4)</f>
        <v>3</v>
      </c>
      <c r="P4" s="40" t="str">
        <f>IF(AND(O4&gt;=0,O4&lt;1),"bajo",IF(AND(O4&gt;=1,O4&lt;=2),"medio",IF(AND(O4&gt;2,O4&lt;=3),"alto")))</f>
        <v>alto</v>
      </c>
      <c r="Q4" s="41">
        <f t="shared" ref="Q4:Q33" si="3">E4+J4+O4</f>
        <v>9</v>
      </c>
      <c r="R4" s="41" t="str">
        <f>IF(AND(Q4&gt;=0,Q4&lt;3),"bajo",IF(AND(Q4&gt;=3,Q4&lt;=6),"medio",IF(AND(Q4&gt;6,Q4&lt;=9),"alto")))</f>
        <v>alto</v>
      </c>
      <c r="T4" s="38" t="s">
        <v>8</v>
      </c>
      <c r="U4" s="38">
        <f>COUNTIF(F4:F33,"bajo")</f>
        <v>3</v>
      </c>
      <c r="V4" s="38">
        <f>COUNTIF(F4:F33,"medio")</f>
        <v>21</v>
      </c>
      <c r="W4" s="38">
        <f>COUNTIF(F4:F33,"alto")</f>
        <v>6</v>
      </c>
      <c r="X4" s="38">
        <f>SUM(U4:W4)</f>
        <v>30</v>
      </c>
    </row>
    <row r="5" spans="1:24" x14ac:dyDescent="0.25">
      <c r="A5" s="36">
        <v>2</v>
      </c>
      <c r="B5" s="37">
        <v>0</v>
      </c>
      <c r="C5" s="37">
        <v>0</v>
      </c>
      <c r="D5" s="37">
        <v>0</v>
      </c>
      <c r="E5" s="38">
        <f t="shared" si="0"/>
        <v>0</v>
      </c>
      <c r="F5" s="38" t="str">
        <f t="shared" ref="F5:F33" si="4">IF(AND(E5&gt;=0,E5&lt;1),"bajo",IF(AND(E5&gt;=1,E5&lt;=2),"medio",IF(AND(E5&gt;2,E5&lt;=3),"alto")))</f>
        <v>bajo</v>
      </c>
      <c r="G5" s="37">
        <v>0</v>
      </c>
      <c r="H5" s="37">
        <v>0</v>
      </c>
      <c r="I5" s="37">
        <v>0</v>
      </c>
      <c r="J5" s="39">
        <f t="shared" si="1"/>
        <v>0</v>
      </c>
      <c r="K5" s="39" t="str">
        <f t="shared" ref="K5:K33" si="5">IF(AND(J5&gt;=0,J5&lt;1),"bajo",IF(AND(J5&gt;=1,J5&lt;=2),"medio",IF(AND(J5&gt;2,J5&lt;=3),"alto")))</f>
        <v>bajo</v>
      </c>
      <c r="L5" s="37">
        <v>0</v>
      </c>
      <c r="M5" s="37">
        <v>0</v>
      </c>
      <c r="N5" s="37">
        <v>0</v>
      </c>
      <c r="O5" s="40">
        <f t="shared" si="2"/>
        <v>0</v>
      </c>
      <c r="P5" s="40" t="str">
        <f t="shared" ref="P5:P33" si="6">IF(AND(O5&gt;=0,O5&lt;1),"bajo",IF(AND(O5&gt;=1,O5&lt;=2),"medio",IF(AND(O5&gt;2,O5&lt;=3),"alto")))</f>
        <v>bajo</v>
      </c>
      <c r="Q5" s="41">
        <f t="shared" si="3"/>
        <v>0</v>
      </c>
      <c r="R5" s="41" t="str">
        <f t="shared" ref="R5:R33" si="7">IF(AND(Q5&gt;=0,Q5&lt;3),"bajo",IF(AND(Q5&gt;=3,Q5&lt;=6),"medio",IF(AND(Q5&gt;6,Q5&lt;=9),"alto")))</f>
        <v>bajo</v>
      </c>
      <c r="T5" s="39" t="s">
        <v>9</v>
      </c>
      <c r="U5" s="39">
        <f>COUNTIF(K4:K33,"bajo")</f>
        <v>4</v>
      </c>
      <c r="V5" s="39">
        <f>COUNTIF(K4:K33,"medio")</f>
        <v>22</v>
      </c>
      <c r="W5" s="39">
        <f>COUNTIF(K4:K33,"alto")</f>
        <v>4</v>
      </c>
      <c r="X5" s="39">
        <f>SUM(X4)</f>
        <v>30</v>
      </c>
    </row>
    <row r="6" spans="1:24" x14ac:dyDescent="0.25">
      <c r="A6" s="36">
        <v>3</v>
      </c>
      <c r="B6" s="37">
        <v>1</v>
      </c>
      <c r="C6" s="37">
        <v>1</v>
      </c>
      <c r="D6" s="37">
        <v>1</v>
      </c>
      <c r="E6" s="38">
        <f t="shared" si="0"/>
        <v>3</v>
      </c>
      <c r="F6" s="38" t="str">
        <f t="shared" si="4"/>
        <v>alto</v>
      </c>
      <c r="G6" s="37">
        <v>0</v>
      </c>
      <c r="H6" s="37">
        <v>0</v>
      </c>
      <c r="I6" s="37">
        <v>0</v>
      </c>
      <c r="J6" s="39">
        <f t="shared" si="1"/>
        <v>0</v>
      </c>
      <c r="K6" s="39" t="str">
        <f t="shared" si="5"/>
        <v>bajo</v>
      </c>
      <c r="L6" s="37">
        <v>0</v>
      </c>
      <c r="M6" s="37">
        <v>1</v>
      </c>
      <c r="N6" s="37">
        <v>0</v>
      </c>
      <c r="O6" s="40">
        <f t="shared" si="2"/>
        <v>1</v>
      </c>
      <c r="P6" s="40" t="str">
        <f t="shared" si="6"/>
        <v>medio</v>
      </c>
      <c r="Q6" s="41">
        <f t="shared" si="3"/>
        <v>4</v>
      </c>
      <c r="R6" s="41" t="str">
        <f t="shared" si="7"/>
        <v>medio</v>
      </c>
      <c r="T6" s="40" t="s">
        <v>10</v>
      </c>
      <c r="U6" s="40">
        <f>COUNTIF(P4:P33,"bajo")</f>
        <v>7</v>
      </c>
      <c r="V6" s="40">
        <f>COUNTIF(P4:P33,"medio")</f>
        <v>19</v>
      </c>
      <c r="W6" s="40">
        <f>COUNTIF(P4:P33,"alto")</f>
        <v>4</v>
      </c>
      <c r="X6" s="40">
        <f>SUM(U6:W6)</f>
        <v>30</v>
      </c>
    </row>
    <row r="7" spans="1:24" x14ac:dyDescent="0.25">
      <c r="A7" s="36">
        <v>4</v>
      </c>
      <c r="B7" s="37">
        <v>1</v>
      </c>
      <c r="C7" s="37">
        <v>1</v>
      </c>
      <c r="D7" s="37">
        <v>1</v>
      </c>
      <c r="E7" s="38">
        <f t="shared" si="0"/>
        <v>3</v>
      </c>
      <c r="F7" s="38" t="str">
        <f t="shared" si="4"/>
        <v>alto</v>
      </c>
      <c r="G7" s="37">
        <v>1</v>
      </c>
      <c r="H7" s="37">
        <v>1</v>
      </c>
      <c r="I7" s="37">
        <v>1</v>
      </c>
      <c r="J7" s="39">
        <f t="shared" si="1"/>
        <v>3</v>
      </c>
      <c r="K7" s="39" t="str">
        <f t="shared" si="5"/>
        <v>alto</v>
      </c>
      <c r="L7" s="37">
        <v>0</v>
      </c>
      <c r="M7" s="37">
        <v>1</v>
      </c>
      <c r="N7" s="37">
        <v>1</v>
      </c>
      <c r="O7" s="40">
        <f t="shared" si="2"/>
        <v>2</v>
      </c>
      <c r="P7" s="40" t="str">
        <f t="shared" si="6"/>
        <v>medio</v>
      </c>
      <c r="Q7" s="41">
        <f t="shared" si="3"/>
        <v>8</v>
      </c>
      <c r="R7" s="41" t="str">
        <f t="shared" si="7"/>
        <v>alto</v>
      </c>
      <c r="T7" s="41" t="s">
        <v>0</v>
      </c>
      <c r="U7" s="41">
        <f>COUNTIF(R4:R33,"bajo")</f>
        <v>2</v>
      </c>
      <c r="V7" s="41">
        <f>COUNTIF(R4:R33,"medio")</f>
        <v>23</v>
      </c>
      <c r="W7" s="41">
        <f>COUNTIF(R4:R33,"alto")</f>
        <v>5</v>
      </c>
      <c r="X7" s="41">
        <f>SUM(U7:W7)</f>
        <v>30</v>
      </c>
    </row>
    <row r="8" spans="1:24" x14ac:dyDescent="0.25">
      <c r="A8" s="36">
        <v>5</v>
      </c>
      <c r="B8" s="37">
        <v>1</v>
      </c>
      <c r="C8" s="37">
        <v>0</v>
      </c>
      <c r="D8" s="37">
        <v>1</v>
      </c>
      <c r="E8" s="38">
        <f t="shared" si="0"/>
        <v>2</v>
      </c>
      <c r="F8" s="38" t="str">
        <f t="shared" si="4"/>
        <v>medio</v>
      </c>
      <c r="G8" s="37">
        <v>1</v>
      </c>
      <c r="H8" s="37">
        <v>0</v>
      </c>
      <c r="I8" s="37">
        <v>1</v>
      </c>
      <c r="J8" s="39">
        <f t="shared" si="1"/>
        <v>2</v>
      </c>
      <c r="K8" s="39" t="str">
        <f t="shared" si="5"/>
        <v>medio</v>
      </c>
      <c r="L8" s="37">
        <v>1</v>
      </c>
      <c r="M8" s="37">
        <v>1</v>
      </c>
      <c r="N8" s="37">
        <v>1</v>
      </c>
      <c r="O8" s="40">
        <f t="shared" si="2"/>
        <v>3</v>
      </c>
      <c r="P8" s="40" t="str">
        <f t="shared" si="6"/>
        <v>alto</v>
      </c>
      <c r="Q8" s="41">
        <f t="shared" si="3"/>
        <v>7</v>
      </c>
      <c r="R8" s="41" t="str">
        <f t="shared" si="7"/>
        <v>alto</v>
      </c>
    </row>
    <row r="9" spans="1:24" x14ac:dyDescent="0.25">
      <c r="A9" s="36">
        <v>6</v>
      </c>
      <c r="B9" s="37">
        <v>1</v>
      </c>
      <c r="C9" s="37">
        <v>1</v>
      </c>
      <c r="D9" s="37">
        <v>1</v>
      </c>
      <c r="E9" s="38">
        <f t="shared" si="0"/>
        <v>3</v>
      </c>
      <c r="F9" s="38" t="str">
        <f t="shared" si="4"/>
        <v>alto</v>
      </c>
      <c r="G9" s="37">
        <v>1</v>
      </c>
      <c r="H9" s="37">
        <v>1</v>
      </c>
      <c r="I9" s="37">
        <v>0</v>
      </c>
      <c r="J9" s="39">
        <f t="shared" si="1"/>
        <v>2</v>
      </c>
      <c r="K9" s="39" t="str">
        <f t="shared" si="5"/>
        <v>medio</v>
      </c>
      <c r="L9" s="37">
        <v>0</v>
      </c>
      <c r="M9" s="37">
        <v>0</v>
      </c>
      <c r="N9" s="37">
        <v>1</v>
      </c>
      <c r="O9" s="40">
        <f t="shared" si="2"/>
        <v>1</v>
      </c>
      <c r="P9" s="40" t="str">
        <f t="shared" si="6"/>
        <v>medio</v>
      </c>
      <c r="Q9" s="41">
        <f t="shared" si="3"/>
        <v>6</v>
      </c>
      <c r="R9" s="41" t="str">
        <f t="shared" si="7"/>
        <v>medio</v>
      </c>
    </row>
    <row r="10" spans="1:24" x14ac:dyDescent="0.25">
      <c r="A10" s="36">
        <v>7</v>
      </c>
      <c r="B10" s="37">
        <v>1</v>
      </c>
      <c r="C10" s="37">
        <v>0</v>
      </c>
      <c r="D10" s="37">
        <v>0</v>
      </c>
      <c r="E10" s="38">
        <f t="shared" si="0"/>
        <v>1</v>
      </c>
      <c r="F10" s="38" t="str">
        <f t="shared" si="4"/>
        <v>medio</v>
      </c>
      <c r="G10" s="37">
        <v>0</v>
      </c>
      <c r="H10" s="37">
        <v>1</v>
      </c>
      <c r="I10" s="37">
        <v>0</v>
      </c>
      <c r="J10" s="39">
        <f t="shared" si="1"/>
        <v>1</v>
      </c>
      <c r="K10" s="39" t="str">
        <f t="shared" si="5"/>
        <v>medio</v>
      </c>
      <c r="L10" s="37">
        <v>0</v>
      </c>
      <c r="M10" s="37">
        <v>0</v>
      </c>
      <c r="N10" s="37">
        <v>0</v>
      </c>
      <c r="O10" s="40">
        <f t="shared" si="2"/>
        <v>0</v>
      </c>
      <c r="P10" s="40" t="str">
        <f t="shared" si="6"/>
        <v>bajo</v>
      </c>
      <c r="Q10" s="41">
        <f t="shared" si="3"/>
        <v>2</v>
      </c>
      <c r="R10" s="41" t="str">
        <f t="shared" si="7"/>
        <v>bajo</v>
      </c>
    </row>
    <row r="11" spans="1:24" x14ac:dyDescent="0.25">
      <c r="A11" s="36">
        <v>8</v>
      </c>
      <c r="B11" s="37">
        <v>1</v>
      </c>
      <c r="C11" s="37">
        <v>0</v>
      </c>
      <c r="D11" s="37">
        <v>1</v>
      </c>
      <c r="E11" s="38">
        <f t="shared" si="0"/>
        <v>2</v>
      </c>
      <c r="F11" s="38" t="str">
        <f t="shared" si="4"/>
        <v>medio</v>
      </c>
      <c r="G11" s="37">
        <v>1</v>
      </c>
      <c r="H11" s="37">
        <v>0</v>
      </c>
      <c r="I11" s="37">
        <v>1</v>
      </c>
      <c r="J11" s="39">
        <f t="shared" si="1"/>
        <v>2</v>
      </c>
      <c r="K11" s="39" t="str">
        <f t="shared" si="5"/>
        <v>medio</v>
      </c>
      <c r="L11" s="37">
        <v>0</v>
      </c>
      <c r="M11" s="37">
        <v>1</v>
      </c>
      <c r="N11" s="37">
        <v>1</v>
      </c>
      <c r="O11" s="40">
        <f t="shared" si="2"/>
        <v>2</v>
      </c>
      <c r="P11" s="40" t="str">
        <f t="shared" si="6"/>
        <v>medio</v>
      </c>
      <c r="Q11" s="41">
        <f t="shared" si="3"/>
        <v>6</v>
      </c>
      <c r="R11" s="41" t="str">
        <f t="shared" si="7"/>
        <v>medio</v>
      </c>
    </row>
    <row r="12" spans="1:24" x14ac:dyDescent="0.25">
      <c r="A12" s="36">
        <v>9</v>
      </c>
      <c r="B12" s="37">
        <v>0</v>
      </c>
      <c r="C12" s="37">
        <v>0</v>
      </c>
      <c r="D12" s="37">
        <v>1</v>
      </c>
      <c r="E12" s="38">
        <f t="shared" si="0"/>
        <v>1</v>
      </c>
      <c r="F12" s="38" t="str">
        <f t="shared" si="4"/>
        <v>medio</v>
      </c>
      <c r="G12" s="37">
        <v>0</v>
      </c>
      <c r="H12" s="37">
        <v>1</v>
      </c>
      <c r="I12" s="37">
        <v>1</v>
      </c>
      <c r="J12" s="39">
        <f t="shared" si="1"/>
        <v>2</v>
      </c>
      <c r="K12" s="39" t="str">
        <f t="shared" si="5"/>
        <v>medio</v>
      </c>
      <c r="L12" s="37">
        <v>0</v>
      </c>
      <c r="M12" s="37">
        <v>0</v>
      </c>
      <c r="N12" s="37">
        <v>0</v>
      </c>
      <c r="O12" s="40">
        <f t="shared" si="2"/>
        <v>0</v>
      </c>
      <c r="P12" s="40" t="str">
        <f t="shared" si="6"/>
        <v>bajo</v>
      </c>
      <c r="Q12" s="41">
        <f t="shared" si="3"/>
        <v>3</v>
      </c>
      <c r="R12" s="41" t="str">
        <f t="shared" si="7"/>
        <v>medio</v>
      </c>
    </row>
    <row r="13" spans="1:24" x14ac:dyDescent="0.25">
      <c r="A13" s="36">
        <v>10</v>
      </c>
      <c r="B13" s="37">
        <v>1</v>
      </c>
      <c r="C13" s="37">
        <v>0</v>
      </c>
      <c r="D13" s="37">
        <v>0</v>
      </c>
      <c r="E13" s="38">
        <f t="shared" si="0"/>
        <v>1</v>
      </c>
      <c r="F13" s="38" t="str">
        <f t="shared" si="4"/>
        <v>medio</v>
      </c>
      <c r="G13" s="37">
        <v>0</v>
      </c>
      <c r="H13" s="37">
        <v>1</v>
      </c>
      <c r="I13" s="37">
        <v>1</v>
      </c>
      <c r="J13" s="39">
        <f t="shared" si="1"/>
        <v>2</v>
      </c>
      <c r="K13" s="39" t="str">
        <f t="shared" si="5"/>
        <v>medio</v>
      </c>
      <c r="L13" s="37">
        <v>0</v>
      </c>
      <c r="M13" s="37">
        <v>0</v>
      </c>
      <c r="N13" s="37">
        <v>1</v>
      </c>
      <c r="O13" s="40">
        <f t="shared" si="2"/>
        <v>1</v>
      </c>
      <c r="P13" s="40" t="str">
        <f t="shared" si="6"/>
        <v>medio</v>
      </c>
      <c r="Q13" s="41">
        <f t="shared" si="3"/>
        <v>4</v>
      </c>
      <c r="R13" s="41" t="str">
        <f t="shared" si="7"/>
        <v>medio</v>
      </c>
    </row>
    <row r="14" spans="1:24" x14ac:dyDescent="0.25">
      <c r="A14" s="36">
        <v>11</v>
      </c>
      <c r="B14" s="37">
        <v>0</v>
      </c>
      <c r="C14" s="37">
        <v>0</v>
      </c>
      <c r="D14" s="37">
        <v>0</v>
      </c>
      <c r="E14" s="38">
        <f t="shared" si="0"/>
        <v>0</v>
      </c>
      <c r="F14" s="38" t="str">
        <f t="shared" si="4"/>
        <v>bajo</v>
      </c>
      <c r="G14" s="37">
        <v>1</v>
      </c>
      <c r="H14" s="37">
        <v>1</v>
      </c>
      <c r="I14" s="37">
        <v>0</v>
      </c>
      <c r="J14" s="39">
        <f t="shared" si="1"/>
        <v>2</v>
      </c>
      <c r="K14" s="39" t="str">
        <f t="shared" si="5"/>
        <v>medio</v>
      </c>
      <c r="L14" s="37">
        <v>1</v>
      </c>
      <c r="M14" s="37">
        <v>0</v>
      </c>
      <c r="N14" s="37">
        <v>0</v>
      </c>
      <c r="O14" s="40">
        <f t="shared" si="2"/>
        <v>1</v>
      </c>
      <c r="P14" s="40" t="str">
        <f t="shared" si="6"/>
        <v>medio</v>
      </c>
      <c r="Q14" s="41">
        <f t="shared" si="3"/>
        <v>3</v>
      </c>
      <c r="R14" s="41" t="str">
        <f t="shared" si="7"/>
        <v>medio</v>
      </c>
    </row>
    <row r="15" spans="1:24" x14ac:dyDescent="0.25">
      <c r="A15" s="36">
        <v>12</v>
      </c>
      <c r="B15" s="37">
        <v>1</v>
      </c>
      <c r="C15" s="37">
        <v>0</v>
      </c>
      <c r="D15" s="37">
        <v>1</v>
      </c>
      <c r="E15" s="38">
        <f t="shared" si="0"/>
        <v>2</v>
      </c>
      <c r="F15" s="38" t="str">
        <f t="shared" si="4"/>
        <v>medio</v>
      </c>
      <c r="G15" s="37">
        <v>1</v>
      </c>
      <c r="H15" s="37">
        <v>0</v>
      </c>
      <c r="I15" s="37">
        <v>0</v>
      </c>
      <c r="J15" s="39">
        <f t="shared" si="1"/>
        <v>1</v>
      </c>
      <c r="K15" s="39" t="str">
        <f t="shared" si="5"/>
        <v>medio</v>
      </c>
      <c r="L15" s="37">
        <v>1</v>
      </c>
      <c r="M15" s="37">
        <v>1</v>
      </c>
      <c r="N15" s="37">
        <v>1</v>
      </c>
      <c r="O15" s="40">
        <f t="shared" si="2"/>
        <v>3</v>
      </c>
      <c r="P15" s="40" t="str">
        <f t="shared" si="6"/>
        <v>alto</v>
      </c>
      <c r="Q15" s="41">
        <f t="shared" si="3"/>
        <v>6</v>
      </c>
      <c r="R15" s="41" t="str">
        <f t="shared" si="7"/>
        <v>medio</v>
      </c>
    </row>
    <row r="16" spans="1:24" x14ac:dyDescent="0.25">
      <c r="A16" s="36">
        <v>13</v>
      </c>
      <c r="B16" s="37">
        <v>1</v>
      </c>
      <c r="C16" s="37">
        <v>0</v>
      </c>
      <c r="D16" s="37">
        <v>0</v>
      </c>
      <c r="E16" s="38">
        <f t="shared" si="0"/>
        <v>1</v>
      </c>
      <c r="F16" s="38" t="str">
        <f t="shared" si="4"/>
        <v>medio</v>
      </c>
      <c r="G16" s="37">
        <v>1</v>
      </c>
      <c r="H16" s="37">
        <v>0</v>
      </c>
      <c r="I16" s="37">
        <v>1</v>
      </c>
      <c r="J16" s="39">
        <f t="shared" si="1"/>
        <v>2</v>
      </c>
      <c r="K16" s="39" t="str">
        <f t="shared" si="5"/>
        <v>medio</v>
      </c>
      <c r="L16" s="37">
        <v>0</v>
      </c>
      <c r="M16" s="37">
        <v>0</v>
      </c>
      <c r="N16" s="37">
        <v>0</v>
      </c>
      <c r="O16" s="40">
        <f t="shared" si="2"/>
        <v>0</v>
      </c>
      <c r="P16" s="40" t="str">
        <f t="shared" si="6"/>
        <v>bajo</v>
      </c>
      <c r="Q16" s="41">
        <f t="shared" si="3"/>
        <v>3</v>
      </c>
      <c r="R16" s="41" t="str">
        <f t="shared" si="7"/>
        <v>medio</v>
      </c>
    </row>
    <row r="17" spans="1:18" x14ac:dyDescent="0.25">
      <c r="A17" s="36">
        <v>14</v>
      </c>
      <c r="B17" s="37">
        <v>1</v>
      </c>
      <c r="C17" s="37">
        <v>0</v>
      </c>
      <c r="D17" s="37">
        <v>1</v>
      </c>
      <c r="E17" s="38">
        <f t="shared" si="0"/>
        <v>2</v>
      </c>
      <c r="F17" s="38" t="str">
        <f t="shared" si="4"/>
        <v>medio</v>
      </c>
      <c r="G17" s="37">
        <v>0</v>
      </c>
      <c r="H17" s="37">
        <v>1</v>
      </c>
      <c r="I17" s="37">
        <v>0</v>
      </c>
      <c r="J17" s="39">
        <f t="shared" si="1"/>
        <v>1</v>
      </c>
      <c r="K17" s="39" t="str">
        <f t="shared" si="5"/>
        <v>medio</v>
      </c>
      <c r="L17" s="37">
        <v>1</v>
      </c>
      <c r="M17" s="37">
        <v>0</v>
      </c>
      <c r="N17" s="37">
        <v>1</v>
      </c>
      <c r="O17" s="40">
        <f t="shared" si="2"/>
        <v>2</v>
      </c>
      <c r="P17" s="40" t="str">
        <f t="shared" si="6"/>
        <v>medio</v>
      </c>
      <c r="Q17" s="41">
        <f t="shared" si="3"/>
        <v>5</v>
      </c>
      <c r="R17" s="41" t="str">
        <f t="shared" si="7"/>
        <v>medio</v>
      </c>
    </row>
    <row r="18" spans="1:18" x14ac:dyDescent="0.25">
      <c r="A18" s="36">
        <v>15</v>
      </c>
      <c r="B18" s="37">
        <v>1</v>
      </c>
      <c r="C18" s="37">
        <v>0</v>
      </c>
      <c r="D18" s="37">
        <v>1</v>
      </c>
      <c r="E18" s="38">
        <f t="shared" si="0"/>
        <v>2</v>
      </c>
      <c r="F18" s="38" t="str">
        <f t="shared" si="4"/>
        <v>medio</v>
      </c>
      <c r="G18" s="37">
        <v>1</v>
      </c>
      <c r="H18" s="37">
        <v>0</v>
      </c>
      <c r="I18" s="37">
        <v>1</v>
      </c>
      <c r="J18" s="39">
        <f t="shared" si="1"/>
        <v>2</v>
      </c>
      <c r="K18" s="39" t="str">
        <f t="shared" si="5"/>
        <v>medio</v>
      </c>
      <c r="L18" s="37">
        <v>1</v>
      </c>
      <c r="M18" s="37">
        <v>0</v>
      </c>
      <c r="N18" s="37">
        <v>0</v>
      </c>
      <c r="O18" s="40">
        <f t="shared" si="2"/>
        <v>1</v>
      </c>
      <c r="P18" s="40" t="str">
        <f t="shared" si="6"/>
        <v>medio</v>
      </c>
      <c r="Q18" s="41">
        <f t="shared" si="3"/>
        <v>5</v>
      </c>
      <c r="R18" s="41" t="str">
        <f t="shared" si="7"/>
        <v>medio</v>
      </c>
    </row>
    <row r="19" spans="1:18" x14ac:dyDescent="0.25">
      <c r="A19" s="36">
        <v>16</v>
      </c>
      <c r="B19" s="37">
        <v>1</v>
      </c>
      <c r="C19" s="37">
        <v>1</v>
      </c>
      <c r="D19" s="37">
        <v>1</v>
      </c>
      <c r="E19" s="38">
        <f t="shared" si="0"/>
        <v>3</v>
      </c>
      <c r="F19" s="38" t="str">
        <f t="shared" si="4"/>
        <v>alto</v>
      </c>
      <c r="G19" s="37">
        <v>0</v>
      </c>
      <c r="H19" s="37">
        <v>1</v>
      </c>
      <c r="I19" s="37">
        <v>1</v>
      </c>
      <c r="J19" s="39">
        <f t="shared" si="1"/>
        <v>2</v>
      </c>
      <c r="K19" s="39" t="str">
        <f t="shared" si="5"/>
        <v>medio</v>
      </c>
      <c r="L19" s="37">
        <v>0</v>
      </c>
      <c r="M19" s="37">
        <v>0</v>
      </c>
      <c r="N19" s="37">
        <v>0</v>
      </c>
      <c r="O19" s="40">
        <f t="shared" si="2"/>
        <v>0</v>
      </c>
      <c r="P19" s="40" t="str">
        <f t="shared" si="6"/>
        <v>bajo</v>
      </c>
      <c r="Q19" s="41">
        <f t="shared" si="3"/>
        <v>5</v>
      </c>
      <c r="R19" s="41" t="str">
        <f t="shared" si="7"/>
        <v>medio</v>
      </c>
    </row>
    <row r="20" spans="1:18" x14ac:dyDescent="0.25">
      <c r="A20" s="36">
        <v>17</v>
      </c>
      <c r="B20" s="37">
        <v>0</v>
      </c>
      <c r="C20" s="37">
        <v>0</v>
      </c>
      <c r="D20" s="37">
        <v>1</v>
      </c>
      <c r="E20" s="38">
        <f t="shared" si="0"/>
        <v>1</v>
      </c>
      <c r="F20" s="38" t="str">
        <f t="shared" si="4"/>
        <v>medio</v>
      </c>
      <c r="G20" s="37">
        <v>1</v>
      </c>
      <c r="H20" s="37">
        <v>1</v>
      </c>
      <c r="I20" s="37">
        <v>1</v>
      </c>
      <c r="J20" s="39">
        <f t="shared" si="1"/>
        <v>3</v>
      </c>
      <c r="K20" s="39" t="str">
        <f t="shared" si="5"/>
        <v>alto</v>
      </c>
      <c r="L20" s="37">
        <v>0</v>
      </c>
      <c r="M20" s="37">
        <v>0</v>
      </c>
      <c r="N20" s="37">
        <v>1</v>
      </c>
      <c r="O20" s="40">
        <f t="shared" si="2"/>
        <v>1</v>
      </c>
      <c r="P20" s="40" t="str">
        <f t="shared" si="6"/>
        <v>medio</v>
      </c>
      <c r="Q20" s="41">
        <f t="shared" si="3"/>
        <v>5</v>
      </c>
      <c r="R20" s="41" t="str">
        <f t="shared" si="7"/>
        <v>medio</v>
      </c>
    </row>
    <row r="21" spans="1:18" x14ac:dyDescent="0.25">
      <c r="A21" s="36">
        <v>18</v>
      </c>
      <c r="B21" s="37">
        <v>1</v>
      </c>
      <c r="C21" s="37">
        <v>0</v>
      </c>
      <c r="D21" s="37">
        <v>0</v>
      </c>
      <c r="E21" s="38">
        <f t="shared" si="0"/>
        <v>1</v>
      </c>
      <c r="F21" s="38" t="str">
        <f t="shared" si="4"/>
        <v>medio</v>
      </c>
      <c r="G21" s="37">
        <v>1</v>
      </c>
      <c r="H21" s="37">
        <v>1</v>
      </c>
      <c r="I21" s="37">
        <v>0</v>
      </c>
      <c r="J21" s="39">
        <f t="shared" si="1"/>
        <v>2</v>
      </c>
      <c r="K21" s="39" t="str">
        <f t="shared" si="5"/>
        <v>medio</v>
      </c>
      <c r="L21" s="37">
        <v>0</v>
      </c>
      <c r="M21" s="37">
        <v>1</v>
      </c>
      <c r="N21" s="37">
        <v>0</v>
      </c>
      <c r="O21" s="40">
        <f t="shared" si="2"/>
        <v>1</v>
      </c>
      <c r="P21" s="40" t="str">
        <f t="shared" si="6"/>
        <v>medio</v>
      </c>
      <c r="Q21" s="41">
        <f t="shared" si="3"/>
        <v>4</v>
      </c>
      <c r="R21" s="41" t="str">
        <f t="shared" si="7"/>
        <v>medio</v>
      </c>
    </row>
    <row r="22" spans="1:18" x14ac:dyDescent="0.25">
      <c r="A22" s="36">
        <v>19</v>
      </c>
      <c r="B22" s="37">
        <v>0</v>
      </c>
      <c r="C22" s="37">
        <v>0</v>
      </c>
      <c r="D22" s="37">
        <v>0</v>
      </c>
      <c r="E22" s="38">
        <f t="shared" si="0"/>
        <v>0</v>
      </c>
      <c r="F22" s="38" t="str">
        <f t="shared" si="4"/>
        <v>bajo</v>
      </c>
      <c r="G22" s="37">
        <v>0</v>
      </c>
      <c r="H22" s="37">
        <v>1</v>
      </c>
      <c r="I22" s="37">
        <v>1</v>
      </c>
      <c r="J22" s="39">
        <f t="shared" si="1"/>
        <v>2</v>
      </c>
      <c r="K22" s="39" t="str">
        <f t="shared" si="5"/>
        <v>medio</v>
      </c>
      <c r="L22" s="37">
        <v>1</v>
      </c>
      <c r="M22" s="37">
        <v>1</v>
      </c>
      <c r="N22" s="37">
        <v>0</v>
      </c>
      <c r="O22" s="40">
        <f t="shared" si="2"/>
        <v>2</v>
      </c>
      <c r="P22" s="40" t="str">
        <f t="shared" si="6"/>
        <v>medio</v>
      </c>
      <c r="Q22" s="41">
        <f t="shared" si="3"/>
        <v>4</v>
      </c>
      <c r="R22" s="41" t="str">
        <f t="shared" si="7"/>
        <v>medio</v>
      </c>
    </row>
    <row r="23" spans="1:18" x14ac:dyDescent="0.25">
      <c r="A23" s="36">
        <v>20</v>
      </c>
      <c r="B23" s="37">
        <v>1</v>
      </c>
      <c r="C23" s="37">
        <v>1</v>
      </c>
      <c r="D23" s="37">
        <v>1</v>
      </c>
      <c r="E23" s="38">
        <f t="shared" si="0"/>
        <v>3</v>
      </c>
      <c r="F23" s="38" t="str">
        <f t="shared" si="4"/>
        <v>alto</v>
      </c>
      <c r="G23" s="37">
        <v>0</v>
      </c>
      <c r="H23" s="37">
        <v>0</v>
      </c>
      <c r="I23" s="37">
        <v>1</v>
      </c>
      <c r="J23" s="39">
        <f t="shared" si="1"/>
        <v>1</v>
      </c>
      <c r="K23" s="39" t="str">
        <f t="shared" si="5"/>
        <v>medio</v>
      </c>
      <c r="L23" s="37">
        <v>0</v>
      </c>
      <c r="M23" s="37">
        <v>1</v>
      </c>
      <c r="N23" s="37">
        <v>0</v>
      </c>
      <c r="O23" s="40">
        <f t="shared" si="2"/>
        <v>1</v>
      </c>
      <c r="P23" s="40" t="str">
        <f t="shared" si="6"/>
        <v>medio</v>
      </c>
      <c r="Q23" s="41">
        <f t="shared" si="3"/>
        <v>5</v>
      </c>
      <c r="R23" s="41" t="str">
        <f t="shared" si="7"/>
        <v>medio</v>
      </c>
    </row>
    <row r="24" spans="1:18" x14ac:dyDescent="0.25">
      <c r="A24" s="36">
        <v>21</v>
      </c>
      <c r="B24" s="37">
        <v>1</v>
      </c>
      <c r="C24" s="37">
        <v>0</v>
      </c>
      <c r="D24" s="37">
        <v>1</v>
      </c>
      <c r="E24" s="38">
        <f t="shared" si="0"/>
        <v>2</v>
      </c>
      <c r="F24" s="38" t="str">
        <f t="shared" si="4"/>
        <v>medio</v>
      </c>
      <c r="G24" s="37">
        <v>0</v>
      </c>
      <c r="H24" s="37">
        <v>0</v>
      </c>
      <c r="I24" s="37">
        <v>1</v>
      </c>
      <c r="J24" s="39">
        <f t="shared" si="1"/>
        <v>1</v>
      </c>
      <c r="K24" s="39" t="str">
        <f t="shared" si="5"/>
        <v>medio</v>
      </c>
      <c r="L24" s="37">
        <v>0</v>
      </c>
      <c r="M24" s="37">
        <v>0</v>
      </c>
      <c r="N24" s="37">
        <v>1</v>
      </c>
      <c r="O24" s="40">
        <f t="shared" si="2"/>
        <v>1</v>
      </c>
      <c r="P24" s="40" t="str">
        <f t="shared" si="6"/>
        <v>medio</v>
      </c>
      <c r="Q24" s="41">
        <f t="shared" si="3"/>
        <v>4</v>
      </c>
      <c r="R24" s="41" t="str">
        <f t="shared" si="7"/>
        <v>medio</v>
      </c>
    </row>
    <row r="25" spans="1:18" x14ac:dyDescent="0.25">
      <c r="A25" s="36">
        <v>22</v>
      </c>
      <c r="B25" s="37">
        <v>1</v>
      </c>
      <c r="C25" s="37">
        <v>0</v>
      </c>
      <c r="D25" s="37">
        <v>0</v>
      </c>
      <c r="E25" s="38">
        <f t="shared" si="0"/>
        <v>1</v>
      </c>
      <c r="F25" s="38" t="str">
        <f t="shared" si="4"/>
        <v>medio</v>
      </c>
      <c r="G25" s="37">
        <v>0</v>
      </c>
      <c r="H25" s="37">
        <v>1</v>
      </c>
      <c r="I25" s="37">
        <v>0</v>
      </c>
      <c r="J25" s="39">
        <f t="shared" si="1"/>
        <v>1</v>
      </c>
      <c r="K25" s="39" t="str">
        <f t="shared" si="5"/>
        <v>medio</v>
      </c>
      <c r="L25" s="37">
        <v>0</v>
      </c>
      <c r="M25" s="37">
        <v>0</v>
      </c>
      <c r="N25" s="37">
        <v>1</v>
      </c>
      <c r="O25" s="40">
        <f t="shared" si="2"/>
        <v>1</v>
      </c>
      <c r="P25" s="40" t="str">
        <f t="shared" si="6"/>
        <v>medio</v>
      </c>
      <c r="Q25" s="41">
        <f t="shared" si="3"/>
        <v>3</v>
      </c>
      <c r="R25" s="41" t="str">
        <f t="shared" si="7"/>
        <v>medio</v>
      </c>
    </row>
    <row r="26" spans="1:18" x14ac:dyDescent="0.25">
      <c r="A26" s="36">
        <v>23</v>
      </c>
      <c r="B26" s="37">
        <v>1</v>
      </c>
      <c r="C26" s="37">
        <v>1</v>
      </c>
      <c r="D26" s="37">
        <v>0</v>
      </c>
      <c r="E26" s="38">
        <f t="shared" si="0"/>
        <v>2</v>
      </c>
      <c r="F26" s="38" t="str">
        <f t="shared" si="4"/>
        <v>medio</v>
      </c>
      <c r="G26" s="37">
        <v>0</v>
      </c>
      <c r="H26" s="37">
        <v>0</v>
      </c>
      <c r="I26" s="37">
        <v>0</v>
      </c>
      <c r="J26" s="39">
        <f t="shared" si="1"/>
        <v>0</v>
      </c>
      <c r="K26" s="39" t="str">
        <f t="shared" si="5"/>
        <v>bajo</v>
      </c>
      <c r="L26" s="37">
        <v>0</v>
      </c>
      <c r="M26" s="37">
        <v>0</v>
      </c>
      <c r="N26" s="37">
        <v>1</v>
      </c>
      <c r="O26" s="40">
        <f t="shared" si="2"/>
        <v>1</v>
      </c>
      <c r="P26" s="40" t="str">
        <f t="shared" si="6"/>
        <v>medio</v>
      </c>
      <c r="Q26" s="41">
        <f t="shared" si="3"/>
        <v>3</v>
      </c>
      <c r="R26" s="41" t="str">
        <f t="shared" si="7"/>
        <v>medio</v>
      </c>
    </row>
    <row r="27" spans="1:18" x14ac:dyDescent="0.25">
      <c r="A27" s="36">
        <v>24</v>
      </c>
      <c r="B27" s="37">
        <v>0</v>
      </c>
      <c r="C27" s="37">
        <v>1</v>
      </c>
      <c r="D27" s="37">
        <v>0</v>
      </c>
      <c r="E27" s="38">
        <f t="shared" si="0"/>
        <v>1</v>
      </c>
      <c r="F27" s="38" t="str">
        <f t="shared" si="4"/>
        <v>medio</v>
      </c>
      <c r="G27" s="37">
        <v>0</v>
      </c>
      <c r="H27" s="37">
        <v>0</v>
      </c>
      <c r="I27" s="37">
        <v>0</v>
      </c>
      <c r="J27" s="39">
        <f t="shared" si="1"/>
        <v>0</v>
      </c>
      <c r="K27" s="39" t="str">
        <f t="shared" si="5"/>
        <v>bajo</v>
      </c>
      <c r="L27" s="37">
        <v>1</v>
      </c>
      <c r="M27" s="37">
        <v>1</v>
      </c>
      <c r="N27" s="37">
        <v>0</v>
      </c>
      <c r="O27" s="40">
        <f t="shared" si="2"/>
        <v>2</v>
      </c>
      <c r="P27" s="40" t="str">
        <f t="shared" si="6"/>
        <v>medio</v>
      </c>
      <c r="Q27" s="41">
        <f t="shared" si="3"/>
        <v>3</v>
      </c>
      <c r="R27" s="41" t="str">
        <f t="shared" si="7"/>
        <v>medio</v>
      </c>
    </row>
    <row r="28" spans="1:18" x14ac:dyDescent="0.25">
      <c r="A28" s="36">
        <v>25</v>
      </c>
      <c r="B28" s="37">
        <v>0</v>
      </c>
      <c r="C28" s="37">
        <v>1</v>
      </c>
      <c r="D28" s="37">
        <v>1</v>
      </c>
      <c r="E28" s="38">
        <f t="shared" si="0"/>
        <v>2</v>
      </c>
      <c r="F28" s="38" t="str">
        <f t="shared" si="4"/>
        <v>medio</v>
      </c>
      <c r="G28" s="37">
        <v>1</v>
      </c>
      <c r="H28" s="37">
        <v>1</v>
      </c>
      <c r="I28" s="37">
        <v>0</v>
      </c>
      <c r="J28" s="39">
        <f t="shared" si="1"/>
        <v>2</v>
      </c>
      <c r="K28" s="39" t="str">
        <f t="shared" si="5"/>
        <v>medio</v>
      </c>
      <c r="L28" s="37">
        <v>0</v>
      </c>
      <c r="M28" s="37">
        <v>1</v>
      </c>
      <c r="N28" s="37">
        <v>1</v>
      </c>
      <c r="O28" s="40">
        <f t="shared" si="2"/>
        <v>2</v>
      </c>
      <c r="P28" s="40" t="str">
        <f t="shared" si="6"/>
        <v>medio</v>
      </c>
      <c r="Q28" s="41">
        <f t="shared" si="3"/>
        <v>6</v>
      </c>
      <c r="R28" s="41" t="str">
        <f t="shared" si="7"/>
        <v>medio</v>
      </c>
    </row>
    <row r="29" spans="1:18" x14ac:dyDescent="0.25">
      <c r="A29" s="36">
        <v>26</v>
      </c>
      <c r="B29" s="37">
        <v>0</v>
      </c>
      <c r="C29" s="37">
        <v>1</v>
      </c>
      <c r="D29" s="37">
        <v>0</v>
      </c>
      <c r="E29" s="38">
        <f t="shared" si="0"/>
        <v>1</v>
      </c>
      <c r="F29" s="38" t="str">
        <f t="shared" si="4"/>
        <v>medio</v>
      </c>
      <c r="G29" s="37">
        <v>1</v>
      </c>
      <c r="H29" s="37">
        <v>1</v>
      </c>
      <c r="I29" s="37">
        <v>0</v>
      </c>
      <c r="J29" s="39">
        <f t="shared" si="1"/>
        <v>2</v>
      </c>
      <c r="K29" s="39" t="str">
        <f t="shared" si="5"/>
        <v>medio</v>
      </c>
      <c r="L29" s="37">
        <v>0</v>
      </c>
      <c r="M29" s="37">
        <v>1</v>
      </c>
      <c r="N29" s="37">
        <v>0</v>
      </c>
      <c r="O29" s="40">
        <f t="shared" si="2"/>
        <v>1</v>
      </c>
      <c r="P29" s="40" t="str">
        <f t="shared" si="6"/>
        <v>medio</v>
      </c>
      <c r="Q29" s="41">
        <f t="shared" si="3"/>
        <v>4</v>
      </c>
      <c r="R29" s="41" t="str">
        <f t="shared" si="7"/>
        <v>medio</v>
      </c>
    </row>
    <row r="30" spans="1:18" x14ac:dyDescent="0.25">
      <c r="A30" s="36">
        <v>27</v>
      </c>
      <c r="B30" s="37">
        <v>0</v>
      </c>
      <c r="C30" s="37">
        <v>1</v>
      </c>
      <c r="D30" s="37">
        <v>1</v>
      </c>
      <c r="E30" s="38">
        <f t="shared" si="0"/>
        <v>2</v>
      </c>
      <c r="F30" s="38" t="str">
        <f t="shared" si="4"/>
        <v>medio</v>
      </c>
      <c r="G30" s="37">
        <v>0</v>
      </c>
      <c r="H30" s="37">
        <v>1</v>
      </c>
      <c r="I30" s="37">
        <v>1</v>
      </c>
      <c r="J30" s="39">
        <f t="shared" si="1"/>
        <v>2</v>
      </c>
      <c r="K30" s="39" t="str">
        <f t="shared" si="5"/>
        <v>medio</v>
      </c>
      <c r="L30" s="37">
        <v>1</v>
      </c>
      <c r="M30" s="37">
        <v>1</v>
      </c>
      <c r="N30" s="37">
        <v>1</v>
      </c>
      <c r="O30" s="40">
        <f t="shared" si="2"/>
        <v>3</v>
      </c>
      <c r="P30" s="40" t="str">
        <f t="shared" si="6"/>
        <v>alto</v>
      </c>
      <c r="Q30" s="41">
        <f t="shared" si="3"/>
        <v>7</v>
      </c>
      <c r="R30" s="41" t="str">
        <f t="shared" si="7"/>
        <v>alto</v>
      </c>
    </row>
    <row r="31" spans="1:18" x14ac:dyDescent="0.25">
      <c r="A31" s="36">
        <v>28</v>
      </c>
      <c r="B31" s="37">
        <v>0</v>
      </c>
      <c r="C31" s="37">
        <v>1</v>
      </c>
      <c r="D31" s="37">
        <v>1</v>
      </c>
      <c r="E31" s="38">
        <f t="shared" si="0"/>
        <v>2</v>
      </c>
      <c r="F31" s="38" t="str">
        <f t="shared" si="4"/>
        <v>medio</v>
      </c>
      <c r="G31" s="37">
        <v>1</v>
      </c>
      <c r="H31" s="37">
        <v>1</v>
      </c>
      <c r="I31" s="37">
        <v>1</v>
      </c>
      <c r="J31" s="39">
        <f t="shared" si="1"/>
        <v>3</v>
      </c>
      <c r="K31" s="39" t="str">
        <f t="shared" si="5"/>
        <v>alto</v>
      </c>
      <c r="L31" s="37">
        <v>1</v>
      </c>
      <c r="M31" s="37">
        <v>1</v>
      </c>
      <c r="N31" s="37">
        <v>0</v>
      </c>
      <c r="O31" s="40">
        <f t="shared" si="2"/>
        <v>2</v>
      </c>
      <c r="P31" s="40" t="str">
        <f t="shared" si="6"/>
        <v>medio</v>
      </c>
      <c r="Q31" s="41">
        <f t="shared" si="3"/>
        <v>7</v>
      </c>
      <c r="R31" s="41" t="str">
        <f t="shared" si="7"/>
        <v>alto</v>
      </c>
    </row>
    <row r="32" spans="1:18" x14ac:dyDescent="0.25">
      <c r="A32" s="36">
        <v>29</v>
      </c>
      <c r="B32" s="37">
        <v>0</v>
      </c>
      <c r="C32" s="37">
        <v>0</v>
      </c>
      <c r="D32" s="37">
        <v>1</v>
      </c>
      <c r="E32" s="38">
        <f t="shared" si="0"/>
        <v>1</v>
      </c>
      <c r="F32" s="38" t="str">
        <f t="shared" si="4"/>
        <v>medio</v>
      </c>
      <c r="G32" s="37">
        <v>1</v>
      </c>
      <c r="H32" s="37">
        <v>1</v>
      </c>
      <c r="I32" s="37">
        <v>0</v>
      </c>
      <c r="J32" s="39">
        <f t="shared" si="1"/>
        <v>2</v>
      </c>
      <c r="K32" s="39" t="str">
        <f t="shared" si="5"/>
        <v>medio</v>
      </c>
      <c r="L32" s="37">
        <v>0</v>
      </c>
      <c r="M32" s="37">
        <v>0</v>
      </c>
      <c r="N32" s="37">
        <v>0</v>
      </c>
      <c r="O32" s="40">
        <f t="shared" si="2"/>
        <v>0</v>
      </c>
      <c r="P32" s="40" t="str">
        <f t="shared" si="6"/>
        <v>bajo</v>
      </c>
      <c r="Q32" s="41">
        <f t="shared" si="3"/>
        <v>3</v>
      </c>
      <c r="R32" s="41" t="str">
        <f t="shared" si="7"/>
        <v>medio</v>
      </c>
    </row>
    <row r="33" spans="1:18" x14ac:dyDescent="0.25">
      <c r="A33" s="36">
        <v>30</v>
      </c>
      <c r="B33" s="37">
        <v>0</v>
      </c>
      <c r="C33" s="37">
        <v>1</v>
      </c>
      <c r="D33" s="37">
        <v>0</v>
      </c>
      <c r="E33" s="38">
        <f t="shared" si="0"/>
        <v>1</v>
      </c>
      <c r="F33" s="38" t="str">
        <f t="shared" si="4"/>
        <v>medio</v>
      </c>
      <c r="G33" s="37">
        <v>1</v>
      </c>
      <c r="H33" s="37">
        <v>0</v>
      </c>
      <c r="I33" s="37">
        <v>1</v>
      </c>
      <c r="J33" s="39">
        <f t="shared" si="1"/>
        <v>2</v>
      </c>
      <c r="K33" s="39" t="str">
        <f t="shared" si="5"/>
        <v>medio</v>
      </c>
      <c r="L33" s="37">
        <v>0</v>
      </c>
      <c r="M33" s="37">
        <v>0</v>
      </c>
      <c r="N33" s="37">
        <v>0</v>
      </c>
      <c r="O33" s="40">
        <f t="shared" si="2"/>
        <v>0</v>
      </c>
      <c r="P33" s="40" t="str">
        <f t="shared" si="6"/>
        <v>bajo</v>
      </c>
      <c r="Q33" s="41">
        <f t="shared" si="3"/>
        <v>3</v>
      </c>
      <c r="R33" s="41" t="str">
        <f t="shared" si="7"/>
        <v>medio</v>
      </c>
    </row>
    <row r="34" spans="1:18" x14ac:dyDescent="0.25">
      <c r="A34" s="42" t="s">
        <v>3</v>
      </c>
      <c r="B34" s="43">
        <f>SUM(B4:B33)</f>
        <v>18</v>
      </c>
      <c r="C34" s="43">
        <f t="shared" ref="C34" si="8">SUM(C4:C33)</f>
        <v>13</v>
      </c>
      <c r="D34" s="43">
        <f>SUM(D4:D33)</f>
        <v>18</v>
      </c>
      <c r="E34" s="43">
        <f>SUM(E4:E33)</f>
        <v>49</v>
      </c>
      <c r="F34" s="62"/>
      <c r="G34" s="44">
        <f t="shared" ref="G34:I34" si="9">SUM(G4:G33)</f>
        <v>16</v>
      </c>
      <c r="H34" s="44">
        <f t="shared" si="9"/>
        <v>18</v>
      </c>
      <c r="I34" s="44">
        <f t="shared" si="9"/>
        <v>16</v>
      </c>
      <c r="J34" s="44">
        <f>SUM(J4:J33)</f>
        <v>50</v>
      </c>
      <c r="K34" s="63"/>
      <c r="L34" s="45">
        <f>SUM(L4:L33)</f>
        <v>10</v>
      </c>
      <c r="M34" s="45">
        <f t="shared" ref="M34" si="10">SUM(M4:M33)</f>
        <v>14</v>
      </c>
      <c r="N34" s="45">
        <f>SUM(N4:N33)</f>
        <v>14</v>
      </c>
      <c r="O34" s="45">
        <f>SUM(O4:O33)</f>
        <v>38</v>
      </c>
      <c r="P34" s="63"/>
      <c r="Q34" s="64">
        <f>SUM(Q4:Q33)</f>
        <v>137</v>
      </c>
      <c r="R34" s="62"/>
    </row>
    <row r="35" spans="1:18" s="52" customFormat="1" x14ac:dyDescent="0.25">
      <c r="A35" s="55" t="s">
        <v>77</v>
      </c>
      <c r="B35" s="51">
        <f>B34/30</f>
        <v>0.6</v>
      </c>
      <c r="C35" s="51">
        <f>C34/30</f>
        <v>0.43333333333333335</v>
      </c>
      <c r="D35" s="51">
        <f>D34/30</f>
        <v>0.6</v>
      </c>
      <c r="E35" s="51">
        <f>E34/(30*3)</f>
        <v>0.5444444444444444</v>
      </c>
      <c r="F35" s="62"/>
      <c r="G35" s="53">
        <f>G34/30</f>
        <v>0.53333333333333333</v>
      </c>
      <c r="H35" s="53">
        <f>H34/30</f>
        <v>0.6</v>
      </c>
      <c r="I35" s="53">
        <f>I34/30</f>
        <v>0.53333333333333333</v>
      </c>
      <c r="J35" s="53">
        <f>J34/(30*3)</f>
        <v>0.55555555555555558</v>
      </c>
      <c r="K35" s="63"/>
      <c r="L35" s="54">
        <f>L34/30</f>
        <v>0.33333333333333331</v>
      </c>
      <c r="M35" s="54">
        <f>M34/30</f>
        <v>0.46666666666666667</v>
      </c>
      <c r="N35" s="54">
        <f>N34/30</f>
        <v>0.46666666666666667</v>
      </c>
      <c r="O35" s="54">
        <f>O34/(30*3)</f>
        <v>0.42222222222222222</v>
      </c>
      <c r="P35" s="63"/>
      <c r="Q35" s="65">
        <f>Q34/(30*9)</f>
        <v>0.50740740740740742</v>
      </c>
      <c r="R35" s="62"/>
    </row>
  </sheetData>
  <mergeCells count="5">
    <mergeCell ref="Q1:Q3"/>
    <mergeCell ref="R1:R3"/>
    <mergeCell ref="B1:F1"/>
    <mergeCell ref="G1:K1"/>
    <mergeCell ref="L1:P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5"/>
  <sheetViews>
    <sheetView topLeftCell="B1" workbookViewId="0">
      <selection activeCell="R4" sqref="R4:R33"/>
    </sheetView>
  </sheetViews>
  <sheetFormatPr baseColWidth="10" defaultColWidth="10.875" defaultRowHeight="15.75" x14ac:dyDescent="0.25"/>
  <cols>
    <col min="1" max="1" width="11.5" style="21" bestFit="1" customWidth="1"/>
    <col min="2" max="4" width="11.625" style="21" bestFit="1" customWidth="1"/>
    <col min="5" max="5" width="6.375" style="21" bestFit="1" customWidth="1"/>
    <col min="6" max="6" width="5.875" style="21" bestFit="1" customWidth="1"/>
    <col min="7" max="9" width="11.625" style="21" bestFit="1" customWidth="1"/>
    <col min="10" max="10" width="6.375" style="21" bestFit="1" customWidth="1"/>
    <col min="11" max="11" width="5.875" style="21" bestFit="1" customWidth="1"/>
    <col min="12" max="14" width="11.625" style="21" bestFit="1" customWidth="1"/>
    <col min="15" max="15" width="6.375" style="21" bestFit="1" customWidth="1"/>
    <col min="16" max="16" width="5.875" style="21" bestFit="1" customWidth="1"/>
    <col min="17" max="17" width="10.875" style="21"/>
    <col min="18" max="18" width="9.625" style="21" bestFit="1" customWidth="1"/>
    <col min="19" max="19" width="10.875" style="21"/>
    <col min="20" max="20" width="13.375" style="21" bestFit="1" customWidth="1"/>
    <col min="21" max="21" width="4.625" style="21" bestFit="1" customWidth="1"/>
    <col min="22" max="22" width="6.375" style="21" bestFit="1" customWidth="1"/>
    <col min="23" max="23" width="4.5" style="21" bestFit="1" customWidth="1"/>
    <col min="24" max="24" width="5.125" style="21" bestFit="1" customWidth="1"/>
    <col min="25" max="16384" width="10.875" style="21"/>
  </cols>
  <sheetData>
    <row r="1" spans="1:24" x14ac:dyDescent="0.25">
      <c r="A1" s="20"/>
      <c r="B1" s="71" t="s">
        <v>8</v>
      </c>
      <c r="C1" s="71"/>
      <c r="D1" s="71"/>
      <c r="E1" s="71"/>
      <c r="F1" s="71"/>
      <c r="G1" s="72" t="s">
        <v>9</v>
      </c>
      <c r="H1" s="72"/>
      <c r="I1" s="72"/>
      <c r="J1" s="72"/>
      <c r="K1" s="72"/>
      <c r="L1" s="73" t="s">
        <v>10</v>
      </c>
      <c r="M1" s="73"/>
      <c r="N1" s="73"/>
      <c r="O1" s="73"/>
      <c r="P1" s="73"/>
      <c r="Q1" s="70" t="s">
        <v>0</v>
      </c>
      <c r="R1" s="70" t="s">
        <v>1</v>
      </c>
    </row>
    <row r="2" spans="1:24" x14ac:dyDescent="0.25">
      <c r="A2" s="20"/>
      <c r="B2" s="59" t="s">
        <v>47</v>
      </c>
      <c r="C2" s="59" t="s">
        <v>48</v>
      </c>
      <c r="D2" s="59" t="s">
        <v>49</v>
      </c>
      <c r="E2" s="22"/>
      <c r="F2" s="22"/>
      <c r="G2" s="60" t="s">
        <v>50</v>
      </c>
      <c r="H2" s="60" t="s">
        <v>51</v>
      </c>
      <c r="I2" s="60" t="s">
        <v>52</v>
      </c>
      <c r="J2" s="23"/>
      <c r="K2" s="23"/>
      <c r="L2" s="61" t="s">
        <v>53</v>
      </c>
      <c r="M2" s="61" t="s">
        <v>54</v>
      </c>
      <c r="N2" s="61" t="s">
        <v>55</v>
      </c>
      <c r="O2" s="24"/>
      <c r="P2" s="24"/>
      <c r="Q2" s="70"/>
      <c r="R2" s="70"/>
    </row>
    <row r="3" spans="1:24" x14ac:dyDescent="0.25">
      <c r="A3" s="20" t="s">
        <v>2</v>
      </c>
      <c r="B3" s="22" t="s">
        <v>56</v>
      </c>
      <c r="C3" s="22" t="s">
        <v>57</v>
      </c>
      <c r="D3" s="22" t="s">
        <v>58</v>
      </c>
      <c r="E3" s="22" t="s">
        <v>3</v>
      </c>
      <c r="F3" s="22" t="s">
        <v>4</v>
      </c>
      <c r="G3" s="23" t="s">
        <v>59</v>
      </c>
      <c r="H3" s="23" t="s">
        <v>60</v>
      </c>
      <c r="I3" s="23" t="s">
        <v>61</v>
      </c>
      <c r="J3" s="23" t="s">
        <v>3</v>
      </c>
      <c r="K3" s="23" t="s">
        <v>4</v>
      </c>
      <c r="L3" s="24" t="s">
        <v>62</v>
      </c>
      <c r="M3" s="24" t="s">
        <v>63</v>
      </c>
      <c r="N3" s="24" t="s">
        <v>64</v>
      </c>
      <c r="O3" s="24" t="s">
        <v>3</v>
      </c>
      <c r="P3" s="24" t="s">
        <v>4</v>
      </c>
      <c r="Q3" s="70"/>
      <c r="R3" s="70"/>
      <c r="T3" s="20" t="s">
        <v>67</v>
      </c>
      <c r="U3" s="20" t="s">
        <v>5</v>
      </c>
      <c r="V3" s="20" t="s">
        <v>6</v>
      </c>
      <c r="W3" s="20" t="s">
        <v>7</v>
      </c>
      <c r="X3" s="20" t="s">
        <v>12</v>
      </c>
    </row>
    <row r="4" spans="1:24" x14ac:dyDescent="0.25">
      <c r="A4" s="25">
        <v>1</v>
      </c>
      <c r="B4" s="1">
        <v>1</v>
      </c>
      <c r="C4" s="1">
        <v>1</v>
      </c>
      <c r="D4" s="1">
        <v>1</v>
      </c>
      <c r="E4" s="27">
        <f t="shared" ref="E4:E33" si="0">SUM(B4:D4)</f>
        <v>3</v>
      </c>
      <c r="F4" s="38" t="str">
        <f>IF(AND(E4&gt;=0,E4&lt;1),"bajo",IF(AND(E4&gt;=1,E4&lt;=2),"medio",IF(AND(E4&gt;2,E4&lt;=3),"alto")))</f>
        <v>alto</v>
      </c>
      <c r="G4" s="1">
        <v>1</v>
      </c>
      <c r="H4" s="1">
        <v>1</v>
      </c>
      <c r="I4" s="1">
        <v>1</v>
      </c>
      <c r="J4" s="28">
        <f t="shared" ref="J4:J33" si="1">SUM(G4:I4)</f>
        <v>3</v>
      </c>
      <c r="K4" s="39" t="str">
        <f>IF(AND(J4&gt;=0,J4&lt;1),"bajo",IF(AND(J4&gt;=1,J4&lt;=2),"medio",IF(AND(J4&gt;2,J4&lt;=3),"alto")))</f>
        <v>alto</v>
      </c>
      <c r="L4" s="26">
        <v>1</v>
      </c>
      <c r="M4" s="26">
        <v>1</v>
      </c>
      <c r="N4" s="26">
        <v>1</v>
      </c>
      <c r="O4" s="29">
        <f t="shared" ref="O4:O33" si="2">SUM(L4:N4)</f>
        <v>3</v>
      </c>
      <c r="P4" s="40" t="str">
        <f>IF(AND(O4&gt;=0,O4&lt;1),"bajo",IF(AND(O4&gt;=1,O4&lt;=2),"medio",IF(AND(O4&gt;2,O4&lt;=3),"alto")))</f>
        <v>alto</v>
      </c>
      <c r="Q4" s="30">
        <f t="shared" ref="Q4:Q33" si="3">E4+J4+O4</f>
        <v>9</v>
      </c>
      <c r="R4" s="41" t="str">
        <f>IF(AND(Q4&gt;=0,Q4&lt;3),"bajo",IF(AND(Q4&gt;=3,Q4&lt;=6),"medio",IF(AND(Q4&gt;6,Q4&lt;=9),"alto")))</f>
        <v>alto</v>
      </c>
      <c r="T4" s="27" t="s">
        <v>8</v>
      </c>
      <c r="U4" s="27">
        <f>COUNTIF(F4:F33,"bajo")</f>
        <v>1</v>
      </c>
      <c r="V4" s="27">
        <f>COUNTIF(F4:F33,"medio")</f>
        <v>19</v>
      </c>
      <c r="W4" s="27">
        <f>COUNTIF(F4:F33,"alto")</f>
        <v>10</v>
      </c>
      <c r="X4" s="27">
        <f>SUM(U4:W4)</f>
        <v>30</v>
      </c>
    </row>
    <row r="5" spans="1:24" x14ac:dyDescent="0.25">
      <c r="A5" s="25">
        <v>2</v>
      </c>
      <c r="B5" s="1">
        <v>0</v>
      </c>
      <c r="C5" s="1">
        <v>0</v>
      </c>
      <c r="D5" s="1">
        <v>1</v>
      </c>
      <c r="E5" s="27">
        <f t="shared" si="0"/>
        <v>1</v>
      </c>
      <c r="F5" s="38" t="str">
        <f t="shared" ref="F5:F33" si="4">IF(AND(E5&gt;=0,E5&lt;1),"bajo",IF(AND(E5&gt;=1,E5&lt;=2),"medio",IF(AND(E5&gt;2,E5&lt;=3),"alto")))</f>
        <v>medio</v>
      </c>
      <c r="G5" s="1">
        <v>0</v>
      </c>
      <c r="H5" s="1">
        <v>0</v>
      </c>
      <c r="I5" s="1">
        <v>1</v>
      </c>
      <c r="J5" s="28">
        <f t="shared" si="1"/>
        <v>1</v>
      </c>
      <c r="K5" s="39" t="str">
        <f t="shared" ref="K5:K33" si="5">IF(AND(J5&gt;=0,J5&lt;1),"bajo",IF(AND(J5&gt;=1,J5&lt;=2),"medio",IF(AND(J5&gt;2,J5&lt;=3),"alto")))</f>
        <v>medio</v>
      </c>
      <c r="L5" s="26">
        <v>0</v>
      </c>
      <c r="M5" s="26">
        <v>1</v>
      </c>
      <c r="N5" s="26">
        <v>1</v>
      </c>
      <c r="O5" s="29">
        <f t="shared" si="2"/>
        <v>2</v>
      </c>
      <c r="P5" s="40" t="str">
        <f t="shared" ref="P5:P33" si="6">IF(AND(O5&gt;=0,O5&lt;1),"bajo",IF(AND(O5&gt;=1,O5&lt;=2),"medio",IF(AND(O5&gt;2,O5&lt;=3),"alto")))</f>
        <v>medio</v>
      </c>
      <c r="Q5" s="30">
        <f t="shared" si="3"/>
        <v>4</v>
      </c>
      <c r="R5" s="41" t="str">
        <f t="shared" ref="R5:R33" si="7">IF(AND(Q5&gt;=0,Q5&lt;3),"bajo",IF(AND(Q5&gt;=3,Q5&lt;=6),"medio",IF(AND(Q5&gt;6,Q5&lt;=9),"alto")))</f>
        <v>medio</v>
      </c>
      <c r="T5" s="28" t="s">
        <v>9</v>
      </c>
      <c r="U5" s="28">
        <f>COUNTIF(K4:K33,"bajo")</f>
        <v>2</v>
      </c>
      <c r="V5" s="28">
        <f>COUNTIF(K4:K33,"medio")</f>
        <v>21</v>
      </c>
      <c r="W5" s="28">
        <f>COUNTIF(K4:K33,"alto")</f>
        <v>7</v>
      </c>
      <c r="X5" s="28">
        <f>SUM(X4)</f>
        <v>30</v>
      </c>
    </row>
    <row r="6" spans="1:24" x14ac:dyDescent="0.25">
      <c r="A6" s="25">
        <v>3</v>
      </c>
      <c r="B6" s="1">
        <v>1</v>
      </c>
      <c r="C6" s="1">
        <v>1</v>
      </c>
      <c r="D6" s="1">
        <v>1</v>
      </c>
      <c r="E6" s="27">
        <f t="shared" si="0"/>
        <v>3</v>
      </c>
      <c r="F6" s="38" t="str">
        <f t="shared" si="4"/>
        <v>alto</v>
      </c>
      <c r="G6" s="1">
        <v>1</v>
      </c>
      <c r="H6" s="1">
        <v>1</v>
      </c>
      <c r="I6" s="1">
        <v>1</v>
      </c>
      <c r="J6" s="28">
        <f t="shared" si="1"/>
        <v>3</v>
      </c>
      <c r="K6" s="39" t="str">
        <f t="shared" si="5"/>
        <v>alto</v>
      </c>
      <c r="L6" s="26">
        <v>1</v>
      </c>
      <c r="M6" s="26">
        <v>1</v>
      </c>
      <c r="N6" s="26">
        <v>1</v>
      </c>
      <c r="O6" s="29">
        <f t="shared" si="2"/>
        <v>3</v>
      </c>
      <c r="P6" s="40" t="str">
        <f t="shared" si="6"/>
        <v>alto</v>
      </c>
      <c r="Q6" s="30">
        <f t="shared" si="3"/>
        <v>9</v>
      </c>
      <c r="R6" s="41" t="str">
        <f t="shared" si="7"/>
        <v>alto</v>
      </c>
      <c r="T6" s="29" t="s">
        <v>10</v>
      </c>
      <c r="U6" s="29">
        <f>COUNTIF(P4:P33,"bajo")</f>
        <v>4</v>
      </c>
      <c r="V6" s="29">
        <f>COUNTIF(P4:P33,"medio")</f>
        <v>15</v>
      </c>
      <c r="W6" s="29">
        <f>COUNTIF(P4:P33,"alto")</f>
        <v>11</v>
      </c>
      <c r="X6" s="29">
        <f>SUM(U6:W6)</f>
        <v>30</v>
      </c>
    </row>
    <row r="7" spans="1:24" x14ac:dyDescent="0.25">
      <c r="A7" s="25">
        <v>4</v>
      </c>
      <c r="B7" s="1">
        <v>0</v>
      </c>
      <c r="C7" s="1">
        <v>1</v>
      </c>
      <c r="D7" s="1">
        <v>1</v>
      </c>
      <c r="E7" s="27">
        <f t="shared" si="0"/>
        <v>2</v>
      </c>
      <c r="F7" s="38" t="str">
        <f t="shared" si="4"/>
        <v>medio</v>
      </c>
      <c r="G7" s="1">
        <v>0</v>
      </c>
      <c r="H7" s="1">
        <v>1</v>
      </c>
      <c r="I7" s="1">
        <v>1</v>
      </c>
      <c r="J7" s="28">
        <f t="shared" si="1"/>
        <v>2</v>
      </c>
      <c r="K7" s="39" t="str">
        <f t="shared" si="5"/>
        <v>medio</v>
      </c>
      <c r="L7" s="26">
        <v>0</v>
      </c>
      <c r="M7" s="26">
        <v>1</v>
      </c>
      <c r="N7" s="26">
        <v>1</v>
      </c>
      <c r="O7" s="29">
        <f t="shared" si="2"/>
        <v>2</v>
      </c>
      <c r="P7" s="40" t="str">
        <f t="shared" si="6"/>
        <v>medio</v>
      </c>
      <c r="Q7" s="30">
        <f t="shared" si="3"/>
        <v>6</v>
      </c>
      <c r="R7" s="41" t="str">
        <f t="shared" si="7"/>
        <v>medio</v>
      </c>
      <c r="T7" s="30" t="s">
        <v>0</v>
      </c>
      <c r="U7" s="30">
        <f>COUNTIF(R4:R33,"bajo")</f>
        <v>3</v>
      </c>
      <c r="V7" s="30">
        <f>COUNTIF(R4:R33,"medio")</f>
        <v>17</v>
      </c>
      <c r="W7" s="30">
        <f>COUNTIF(R4:R33,"alto")</f>
        <v>10</v>
      </c>
      <c r="X7" s="30">
        <f>SUM(U7:W7)</f>
        <v>30</v>
      </c>
    </row>
    <row r="8" spans="1:24" x14ac:dyDescent="0.25">
      <c r="A8" s="25">
        <v>5</v>
      </c>
      <c r="B8" s="1">
        <v>1</v>
      </c>
      <c r="C8" s="1">
        <v>0</v>
      </c>
      <c r="D8" s="1">
        <v>1</v>
      </c>
      <c r="E8" s="27">
        <f t="shared" si="0"/>
        <v>2</v>
      </c>
      <c r="F8" s="38" t="str">
        <f t="shared" si="4"/>
        <v>medio</v>
      </c>
      <c r="G8" s="1">
        <v>1</v>
      </c>
      <c r="H8" s="1">
        <v>0</v>
      </c>
      <c r="I8" s="1">
        <v>1</v>
      </c>
      <c r="J8" s="28">
        <f t="shared" si="1"/>
        <v>2</v>
      </c>
      <c r="K8" s="39" t="str">
        <f t="shared" si="5"/>
        <v>medio</v>
      </c>
      <c r="L8" s="26">
        <v>1</v>
      </c>
      <c r="M8" s="26">
        <v>1</v>
      </c>
      <c r="N8" s="26">
        <v>1</v>
      </c>
      <c r="O8" s="29">
        <f t="shared" si="2"/>
        <v>3</v>
      </c>
      <c r="P8" s="40" t="str">
        <f t="shared" si="6"/>
        <v>alto</v>
      </c>
      <c r="Q8" s="30">
        <f t="shared" si="3"/>
        <v>7</v>
      </c>
      <c r="R8" s="41" t="str">
        <f t="shared" si="7"/>
        <v>alto</v>
      </c>
    </row>
    <row r="9" spans="1:24" x14ac:dyDescent="0.25">
      <c r="A9" s="25">
        <v>6</v>
      </c>
      <c r="B9" s="1">
        <v>1</v>
      </c>
      <c r="C9" s="1">
        <v>1</v>
      </c>
      <c r="D9" s="1">
        <v>1</v>
      </c>
      <c r="E9" s="27">
        <f t="shared" si="0"/>
        <v>3</v>
      </c>
      <c r="F9" s="38" t="str">
        <f t="shared" si="4"/>
        <v>alto</v>
      </c>
      <c r="G9" s="1">
        <v>1</v>
      </c>
      <c r="H9" s="1">
        <v>1</v>
      </c>
      <c r="I9" s="1">
        <v>1</v>
      </c>
      <c r="J9" s="28">
        <f t="shared" si="1"/>
        <v>3</v>
      </c>
      <c r="K9" s="39" t="str">
        <f t="shared" si="5"/>
        <v>alto</v>
      </c>
      <c r="L9" s="26">
        <v>1</v>
      </c>
      <c r="M9" s="26">
        <v>1</v>
      </c>
      <c r="N9" s="26">
        <v>1</v>
      </c>
      <c r="O9" s="29">
        <f t="shared" si="2"/>
        <v>3</v>
      </c>
      <c r="P9" s="40" t="str">
        <f t="shared" si="6"/>
        <v>alto</v>
      </c>
      <c r="Q9" s="30">
        <f t="shared" si="3"/>
        <v>9</v>
      </c>
      <c r="R9" s="41" t="str">
        <f t="shared" si="7"/>
        <v>alto</v>
      </c>
    </row>
    <row r="10" spans="1:24" x14ac:dyDescent="0.25">
      <c r="A10" s="25">
        <v>7</v>
      </c>
      <c r="B10" s="1">
        <v>1</v>
      </c>
      <c r="C10" s="1">
        <v>1</v>
      </c>
      <c r="D10" s="1">
        <v>1</v>
      </c>
      <c r="E10" s="27">
        <f t="shared" si="0"/>
        <v>3</v>
      </c>
      <c r="F10" s="38" t="str">
        <f t="shared" si="4"/>
        <v>alto</v>
      </c>
      <c r="G10" s="1">
        <v>0</v>
      </c>
      <c r="H10" s="1">
        <v>1</v>
      </c>
      <c r="I10" s="1">
        <v>1</v>
      </c>
      <c r="J10" s="28">
        <f t="shared" si="1"/>
        <v>2</v>
      </c>
      <c r="K10" s="39" t="str">
        <f t="shared" si="5"/>
        <v>medio</v>
      </c>
      <c r="L10" s="26">
        <v>0</v>
      </c>
      <c r="M10" s="26">
        <v>0</v>
      </c>
      <c r="N10" s="26">
        <v>0</v>
      </c>
      <c r="O10" s="29">
        <f t="shared" si="2"/>
        <v>0</v>
      </c>
      <c r="P10" s="40" t="str">
        <f t="shared" si="6"/>
        <v>bajo</v>
      </c>
      <c r="Q10" s="30">
        <f t="shared" si="3"/>
        <v>5</v>
      </c>
      <c r="R10" s="41" t="str">
        <f t="shared" si="7"/>
        <v>medio</v>
      </c>
    </row>
    <row r="11" spans="1:24" x14ac:dyDescent="0.25">
      <c r="A11" s="25">
        <v>8</v>
      </c>
      <c r="B11" s="1">
        <v>0</v>
      </c>
      <c r="C11" s="1">
        <v>1</v>
      </c>
      <c r="D11" s="1">
        <v>1</v>
      </c>
      <c r="E11" s="27">
        <f t="shared" si="0"/>
        <v>2</v>
      </c>
      <c r="F11" s="38" t="str">
        <f t="shared" si="4"/>
        <v>medio</v>
      </c>
      <c r="G11" s="1">
        <v>0</v>
      </c>
      <c r="H11" s="1">
        <v>1</v>
      </c>
      <c r="I11" s="1">
        <v>0</v>
      </c>
      <c r="J11" s="28">
        <f t="shared" si="1"/>
        <v>1</v>
      </c>
      <c r="K11" s="39" t="str">
        <f t="shared" si="5"/>
        <v>medio</v>
      </c>
      <c r="L11" s="26">
        <v>1</v>
      </c>
      <c r="M11" s="26">
        <v>1</v>
      </c>
      <c r="N11" s="26">
        <v>1</v>
      </c>
      <c r="O11" s="29">
        <f t="shared" si="2"/>
        <v>3</v>
      </c>
      <c r="P11" s="40" t="str">
        <f t="shared" si="6"/>
        <v>alto</v>
      </c>
      <c r="Q11" s="30">
        <f t="shared" si="3"/>
        <v>6</v>
      </c>
      <c r="R11" s="41" t="str">
        <f t="shared" si="7"/>
        <v>medio</v>
      </c>
    </row>
    <row r="12" spans="1:24" x14ac:dyDescent="0.25">
      <c r="A12" s="25">
        <v>9</v>
      </c>
      <c r="B12" s="1">
        <v>1</v>
      </c>
      <c r="C12" s="1">
        <v>0</v>
      </c>
      <c r="D12" s="1">
        <v>0</v>
      </c>
      <c r="E12" s="27">
        <f t="shared" si="0"/>
        <v>1</v>
      </c>
      <c r="F12" s="38" t="str">
        <f t="shared" si="4"/>
        <v>medio</v>
      </c>
      <c r="G12" s="1">
        <v>0</v>
      </c>
      <c r="H12" s="1">
        <v>0</v>
      </c>
      <c r="I12" s="1">
        <v>0</v>
      </c>
      <c r="J12" s="28">
        <f t="shared" si="1"/>
        <v>0</v>
      </c>
      <c r="K12" s="39" t="str">
        <f t="shared" si="5"/>
        <v>bajo</v>
      </c>
      <c r="L12" s="26">
        <v>0</v>
      </c>
      <c r="M12" s="26">
        <v>0</v>
      </c>
      <c r="N12" s="26">
        <v>0</v>
      </c>
      <c r="O12" s="29">
        <f t="shared" si="2"/>
        <v>0</v>
      </c>
      <c r="P12" s="40" t="str">
        <f t="shared" si="6"/>
        <v>bajo</v>
      </c>
      <c r="Q12" s="30">
        <f t="shared" si="3"/>
        <v>1</v>
      </c>
      <c r="R12" s="41" t="str">
        <f t="shared" si="7"/>
        <v>bajo</v>
      </c>
    </row>
    <row r="13" spans="1:24" x14ac:dyDescent="0.25">
      <c r="A13" s="25">
        <v>10</v>
      </c>
      <c r="B13" s="1">
        <v>0</v>
      </c>
      <c r="C13" s="1">
        <v>0</v>
      </c>
      <c r="D13" s="1">
        <v>1</v>
      </c>
      <c r="E13" s="27">
        <f t="shared" si="0"/>
        <v>1</v>
      </c>
      <c r="F13" s="38" t="str">
        <f t="shared" si="4"/>
        <v>medio</v>
      </c>
      <c r="G13" s="1">
        <v>0</v>
      </c>
      <c r="H13" s="1">
        <v>1</v>
      </c>
      <c r="I13" s="1">
        <v>0</v>
      </c>
      <c r="J13" s="28">
        <f t="shared" si="1"/>
        <v>1</v>
      </c>
      <c r="K13" s="39" t="str">
        <f t="shared" si="5"/>
        <v>medio</v>
      </c>
      <c r="L13" s="26">
        <v>1</v>
      </c>
      <c r="M13" s="26">
        <v>1</v>
      </c>
      <c r="N13" s="26">
        <v>1</v>
      </c>
      <c r="O13" s="29">
        <f t="shared" si="2"/>
        <v>3</v>
      </c>
      <c r="P13" s="40" t="str">
        <f t="shared" si="6"/>
        <v>alto</v>
      </c>
      <c r="Q13" s="30">
        <f t="shared" si="3"/>
        <v>5</v>
      </c>
      <c r="R13" s="41" t="str">
        <f t="shared" si="7"/>
        <v>medio</v>
      </c>
    </row>
    <row r="14" spans="1:24" x14ac:dyDescent="0.25">
      <c r="A14" s="25">
        <v>11</v>
      </c>
      <c r="B14" s="1">
        <v>1</v>
      </c>
      <c r="C14" s="1">
        <v>1</v>
      </c>
      <c r="D14" s="1">
        <v>1</v>
      </c>
      <c r="E14" s="27">
        <f t="shared" si="0"/>
        <v>3</v>
      </c>
      <c r="F14" s="38" t="str">
        <f t="shared" si="4"/>
        <v>alto</v>
      </c>
      <c r="G14" s="1">
        <v>0</v>
      </c>
      <c r="H14" s="1">
        <v>1</v>
      </c>
      <c r="I14" s="1">
        <v>1</v>
      </c>
      <c r="J14" s="28">
        <f t="shared" si="1"/>
        <v>2</v>
      </c>
      <c r="K14" s="39" t="str">
        <f t="shared" si="5"/>
        <v>medio</v>
      </c>
      <c r="L14" s="26">
        <v>1</v>
      </c>
      <c r="M14" s="26">
        <v>1</v>
      </c>
      <c r="N14" s="26">
        <v>0</v>
      </c>
      <c r="O14" s="29">
        <f t="shared" si="2"/>
        <v>2</v>
      </c>
      <c r="P14" s="40" t="str">
        <f t="shared" si="6"/>
        <v>medio</v>
      </c>
      <c r="Q14" s="30">
        <f t="shared" si="3"/>
        <v>7</v>
      </c>
      <c r="R14" s="41" t="str">
        <f t="shared" si="7"/>
        <v>alto</v>
      </c>
    </row>
    <row r="15" spans="1:24" x14ac:dyDescent="0.25">
      <c r="A15" s="25">
        <v>12</v>
      </c>
      <c r="B15" s="1">
        <v>1</v>
      </c>
      <c r="C15" s="1">
        <v>0</v>
      </c>
      <c r="D15" s="1">
        <v>1</v>
      </c>
      <c r="E15" s="27">
        <f t="shared" si="0"/>
        <v>2</v>
      </c>
      <c r="F15" s="38" t="str">
        <f t="shared" si="4"/>
        <v>medio</v>
      </c>
      <c r="G15" s="1">
        <v>0</v>
      </c>
      <c r="H15" s="1">
        <v>0</v>
      </c>
      <c r="I15" s="1">
        <v>1</v>
      </c>
      <c r="J15" s="28">
        <f t="shared" si="1"/>
        <v>1</v>
      </c>
      <c r="K15" s="39" t="str">
        <f t="shared" si="5"/>
        <v>medio</v>
      </c>
      <c r="L15" s="26">
        <v>1</v>
      </c>
      <c r="M15" s="26">
        <v>1</v>
      </c>
      <c r="N15" s="26">
        <v>1</v>
      </c>
      <c r="O15" s="29">
        <f t="shared" si="2"/>
        <v>3</v>
      </c>
      <c r="P15" s="40" t="str">
        <f t="shared" si="6"/>
        <v>alto</v>
      </c>
      <c r="Q15" s="30">
        <f t="shared" si="3"/>
        <v>6</v>
      </c>
      <c r="R15" s="41" t="str">
        <f t="shared" si="7"/>
        <v>medio</v>
      </c>
    </row>
    <row r="16" spans="1:24" x14ac:dyDescent="0.25">
      <c r="A16" s="25">
        <v>13</v>
      </c>
      <c r="B16" s="1">
        <v>1</v>
      </c>
      <c r="C16" s="1">
        <v>1</v>
      </c>
      <c r="D16" s="1">
        <v>1</v>
      </c>
      <c r="E16" s="27">
        <f t="shared" si="0"/>
        <v>3</v>
      </c>
      <c r="F16" s="38" t="str">
        <f t="shared" si="4"/>
        <v>alto</v>
      </c>
      <c r="G16" s="1">
        <v>0</v>
      </c>
      <c r="H16" s="1">
        <v>1</v>
      </c>
      <c r="I16" s="1">
        <v>0</v>
      </c>
      <c r="J16" s="28">
        <f t="shared" si="1"/>
        <v>1</v>
      </c>
      <c r="K16" s="39" t="str">
        <f t="shared" si="5"/>
        <v>medio</v>
      </c>
      <c r="L16" s="26">
        <v>0</v>
      </c>
      <c r="M16" s="26">
        <v>1</v>
      </c>
      <c r="N16" s="26">
        <v>1</v>
      </c>
      <c r="O16" s="29">
        <f t="shared" si="2"/>
        <v>2</v>
      </c>
      <c r="P16" s="40" t="str">
        <f t="shared" si="6"/>
        <v>medio</v>
      </c>
      <c r="Q16" s="30">
        <f t="shared" si="3"/>
        <v>6</v>
      </c>
      <c r="R16" s="41" t="str">
        <f t="shared" si="7"/>
        <v>medio</v>
      </c>
    </row>
    <row r="17" spans="1:18" x14ac:dyDescent="0.25">
      <c r="A17" s="25">
        <v>14</v>
      </c>
      <c r="B17" s="1">
        <v>0</v>
      </c>
      <c r="C17" s="1">
        <v>1</v>
      </c>
      <c r="D17" s="1">
        <v>1</v>
      </c>
      <c r="E17" s="27">
        <f t="shared" si="0"/>
        <v>2</v>
      </c>
      <c r="F17" s="38" t="str">
        <f t="shared" si="4"/>
        <v>medio</v>
      </c>
      <c r="G17" s="1">
        <v>0</v>
      </c>
      <c r="H17" s="1">
        <v>0</v>
      </c>
      <c r="I17" s="1">
        <v>1</v>
      </c>
      <c r="J17" s="28">
        <f t="shared" si="1"/>
        <v>1</v>
      </c>
      <c r="K17" s="39" t="str">
        <f t="shared" si="5"/>
        <v>medio</v>
      </c>
      <c r="L17" s="26">
        <v>1</v>
      </c>
      <c r="M17" s="26">
        <v>0</v>
      </c>
      <c r="N17" s="26">
        <v>1</v>
      </c>
      <c r="O17" s="29">
        <f t="shared" si="2"/>
        <v>2</v>
      </c>
      <c r="P17" s="40" t="str">
        <f t="shared" si="6"/>
        <v>medio</v>
      </c>
      <c r="Q17" s="30">
        <f t="shared" si="3"/>
        <v>5</v>
      </c>
      <c r="R17" s="41" t="str">
        <f t="shared" si="7"/>
        <v>medio</v>
      </c>
    </row>
    <row r="18" spans="1:18" x14ac:dyDescent="0.25">
      <c r="A18" s="25">
        <v>15</v>
      </c>
      <c r="B18" s="1">
        <v>1</v>
      </c>
      <c r="C18" s="1">
        <v>1</v>
      </c>
      <c r="D18" s="1">
        <v>0</v>
      </c>
      <c r="E18" s="27">
        <f t="shared" si="0"/>
        <v>2</v>
      </c>
      <c r="F18" s="38" t="str">
        <f t="shared" si="4"/>
        <v>medio</v>
      </c>
      <c r="G18" s="1">
        <v>1</v>
      </c>
      <c r="H18" s="1">
        <v>0</v>
      </c>
      <c r="I18" s="1">
        <v>0</v>
      </c>
      <c r="J18" s="28">
        <f t="shared" si="1"/>
        <v>1</v>
      </c>
      <c r="K18" s="39" t="str">
        <f t="shared" si="5"/>
        <v>medio</v>
      </c>
      <c r="L18" s="26">
        <v>1</v>
      </c>
      <c r="M18" s="26">
        <v>1</v>
      </c>
      <c r="N18" s="26">
        <v>0</v>
      </c>
      <c r="O18" s="29">
        <f t="shared" si="2"/>
        <v>2</v>
      </c>
      <c r="P18" s="40" t="str">
        <f t="shared" si="6"/>
        <v>medio</v>
      </c>
      <c r="Q18" s="30">
        <f t="shared" si="3"/>
        <v>5</v>
      </c>
      <c r="R18" s="41" t="str">
        <f t="shared" si="7"/>
        <v>medio</v>
      </c>
    </row>
    <row r="19" spans="1:18" x14ac:dyDescent="0.25">
      <c r="A19" s="25">
        <v>16</v>
      </c>
      <c r="B19" s="1">
        <v>1</v>
      </c>
      <c r="C19" s="1">
        <v>1</v>
      </c>
      <c r="D19" s="1">
        <v>0</v>
      </c>
      <c r="E19" s="27">
        <f t="shared" si="0"/>
        <v>2</v>
      </c>
      <c r="F19" s="38" t="str">
        <f t="shared" si="4"/>
        <v>medio</v>
      </c>
      <c r="G19" s="1">
        <v>1</v>
      </c>
      <c r="H19" s="1">
        <v>1</v>
      </c>
      <c r="I19" s="1">
        <v>1</v>
      </c>
      <c r="J19" s="28">
        <f t="shared" si="1"/>
        <v>3</v>
      </c>
      <c r="K19" s="39" t="str">
        <f t="shared" si="5"/>
        <v>alto</v>
      </c>
      <c r="L19" s="26">
        <v>1</v>
      </c>
      <c r="M19" s="26">
        <v>1</v>
      </c>
      <c r="N19" s="26">
        <v>1</v>
      </c>
      <c r="O19" s="29">
        <f t="shared" si="2"/>
        <v>3</v>
      </c>
      <c r="P19" s="40" t="str">
        <f t="shared" si="6"/>
        <v>alto</v>
      </c>
      <c r="Q19" s="30">
        <f t="shared" si="3"/>
        <v>8</v>
      </c>
      <c r="R19" s="41" t="str">
        <f t="shared" si="7"/>
        <v>alto</v>
      </c>
    </row>
    <row r="20" spans="1:18" x14ac:dyDescent="0.25">
      <c r="A20" s="25">
        <v>17</v>
      </c>
      <c r="B20" s="1">
        <v>1</v>
      </c>
      <c r="C20" s="1">
        <v>1</v>
      </c>
      <c r="D20" s="1">
        <v>1</v>
      </c>
      <c r="E20" s="27">
        <f t="shared" si="0"/>
        <v>3</v>
      </c>
      <c r="F20" s="38" t="str">
        <f t="shared" si="4"/>
        <v>alto</v>
      </c>
      <c r="G20" s="1">
        <v>1</v>
      </c>
      <c r="H20" s="1">
        <v>0</v>
      </c>
      <c r="I20" s="1">
        <v>1</v>
      </c>
      <c r="J20" s="28">
        <f t="shared" si="1"/>
        <v>2</v>
      </c>
      <c r="K20" s="39" t="str">
        <f t="shared" si="5"/>
        <v>medio</v>
      </c>
      <c r="L20" s="26">
        <v>0</v>
      </c>
      <c r="M20" s="26">
        <v>0</v>
      </c>
      <c r="N20" s="26">
        <v>1</v>
      </c>
      <c r="O20" s="29">
        <f t="shared" si="2"/>
        <v>1</v>
      </c>
      <c r="P20" s="40" t="str">
        <f t="shared" si="6"/>
        <v>medio</v>
      </c>
      <c r="Q20" s="30">
        <f t="shared" si="3"/>
        <v>6</v>
      </c>
      <c r="R20" s="41" t="str">
        <f t="shared" si="7"/>
        <v>medio</v>
      </c>
    </row>
    <row r="21" spans="1:18" x14ac:dyDescent="0.25">
      <c r="A21" s="25">
        <v>18</v>
      </c>
      <c r="B21" s="1">
        <v>1</v>
      </c>
      <c r="C21" s="1">
        <v>1</v>
      </c>
      <c r="D21" s="1">
        <v>1</v>
      </c>
      <c r="E21" s="27">
        <f t="shared" si="0"/>
        <v>3</v>
      </c>
      <c r="F21" s="38" t="str">
        <f t="shared" si="4"/>
        <v>alto</v>
      </c>
      <c r="G21" s="1">
        <v>1</v>
      </c>
      <c r="H21" s="1">
        <v>0</v>
      </c>
      <c r="I21" s="1">
        <v>0</v>
      </c>
      <c r="J21" s="28">
        <f t="shared" si="1"/>
        <v>1</v>
      </c>
      <c r="K21" s="39" t="str">
        <f t="shared" si="5"/>
        <v>medio</v>
      </c>
      <c r="L21" s="26">
        <v>0</v>
      </c>
      <c r="M21" s="26">
        <v>1</v>
      </c>
      <c r="N21" s="26">
        <v>1</v>
      </c>
      <c r="O21" s="29">
        <f t="shared" si="2"/>
        <v>2</v>
      </c>
      <c r="P21" s="40" t="str">
        <f t="shared" si="6"/>
        <v>medio</v>
      </c>
      <c r="Q21" s="30">
        <f t="shared" si="3"/>
        <v>6</v>
      </c>
      <c r="R21" s="41" t="str">
        <f t="shared" si="7"/>
        <v>medio</v>
      </c>
    </row>
    <row r="22" spans="1:18" x14ac:dyDescent="0.25">
      <c r="A22" s="25">
        <v>19</v>
      </c>
      <c r="B22" s="1">
        <v>1</v>
      </c>
      <c r="C22" s="1">
        <v>1</v>
      </c>
      <c r="D22" s="1">
        <v>1</v>
      </c>
      <c r="E22" s="27">
        <f t="shared" si="0"/>
        <v>3</v>
      </c>
      <c r="F22" s="38" t="str">
        <f t="shared" si="4"/>
        <v>alto</v>
      </c>
      <c r="G22" s="1">
        <v>1</v>
      </c>
      <c r="H22" s="1">
        <v>1</v>
      </c>
      <c r="I22" s="1">
        <v>1</v>
      </c>
      <c r="J22" s="28">
        <f t="shared" si="1"/>
        <v>3</v>
      </c>
      <c r="K22" s="39" t="str">
        <f t="shared" si="5"/>
        <v>alto</v>
      </c>
      <c r="L22" s="26">
        <v>1</v>
      </c>
      <c r="M22" s="26">
        <v>1</v>
      </c>
      <c r="N22" s="26">
        <v>1</v>
      </c>
      <c r="O22" s="29">
        <f t="shared" si="2"/>
        <v>3</v>
      </c>
      <c r="P22" s="40" t="str">
        <f t="shared" si="6"/>
        <v>alto</v>
      </c>
      <c r="Q22" s="30">
        <f t="shared" si="3"/>
        <v>9</v>
      </c>
      <c r="R22" s="41" t="str">
        <f t="shared" si="7"/>
        <v>alto</v>
      </c>
    </row>
    <row r="23" spans="1:18" x14ac:dyDescent="0.25">
      <c r="A23" s="25">
        <v>20</v>
      </c>
      <c r="B23" s="1">
        <v>1</v>
      </c>
      <c r="C23" s="1">
        <v>1</v>
      </c>
      <c r="D23" s="1">
        <v>1</v>
      </c>
      <c r="E23" s="27">
        <f t="shared" si="0"/>
        <v>3</v>
      </c>
      <c r="F23" s="38" t="str">
        <f t="shared" si="4"/>
        <v>alto</v>
      </c>
      <c r="G23" s="1">
        <v>1</v>
      </c>
      <c r="H23" s="1">
        <v>1</v>
      </c>
      <c r="I23" s="1">
        <v>1</v>
      </c>
      <c r="J23" s="28">
        <f t="shared" si="1"/>
        <v>3</v>
      </c>
      <c r="K23" s="39" t="str">
        <f t="shared" si="5"/>
        <v>alto</v>
      </c>
      <c r="L23" s="26">
        <v>1</v>
      </c>
      <c r="M23" s="26">
        <v>1</v>
      </c>
      <c r="N23" s="26">
        <v>1</v>
      </c>
      <c r="O23" s="29">
        <f t="shared" si="2"/>
        <v>3</v>
      </c>
      <c r="P23" s="40" t="str">
        <f t="shared" si="6"/>
        <v>alto</v>
      </c>
      <c r="Q23" s="30">
        <f t="shared" si="3"/>
        <v>9</v>
      </c>
      <c r="R23" s="41" t="str">
        <f t="shared" si="7"/>
        <v>alto</v>
      </c>
    </row>
    <row r="24" spans="1:18" x14ac:dyDescent="0.25">
      <c r="A24" s="25">
        <v>21</v>
      </c>
      <c r="B24" s="1">
        <v>1</v>
      </c>
      <c r="C24" s="1">
        <v>0</v>
      </c>
      <c r="D24" s="1">
        <v>1</v>
      </c>
      <c r="E24" s="27">
        <f t="shared" si="0"/>
        <v>2</v>
      </c>
      <c r="F24" s="38" t="str">
        <f t="shared" si="4"/>
        <v>medio</v>
      </c>
      <c r="G24" s="1">
        <v>1</v>
      </c>
      <c r="H24" s="1">
        <v>0</v>
      </c>
      <c r="I24" s="1">
        <v>1</v>
      </c>
      <c r="J24" s="28">
        <f t="shared" si="1"/>
        <v>2</v>
      </c>
      <c r="K24" s="39" t="str">
        <f t="shared" si="5"/>
        <v>medio</v>
      </c>
      <c r="L24" s="26">
        <v>1</v>
      </c>
      <c r="M24" s="26">
        <v>0</v>
      </c>
      <c r="N24" s="26">
        <v>1</v>
      </c>
      <c r="O24" s="29">
        <f t="shared" si="2"/>
        <v>2</v>
      </c>
      <c r="P24" s="40" t="str">
        <f t="shared" si="6"/>
        <v>medio</v>
      </c>
      <c r="Q24" s="30">
        <f t="shared" si="3"/>
        <v>6</v>
      </c>
      <c r="R24" s="41" t="str">
        <f t="shared" si="7"/>
        <v>medio</v>
      </c>
    </row>
    <row r="25" spans="1:18" x14ac:dyDescent="0.25">
      <c r="A25" s="25">
        <v>22</v>
      </c>
      <c r="B25" s="1">
        <v>1</v>
      </c>
      <c r="C25" s="1">
        <v>0</v>
      </c>
      <c r="D25" s="1">
        <v>1</v>
      </c>
      <c r="E25" s="27">
        <f t="shared" si="0"/>
        <v>2</v>
      </c>
      <c r="F25" s="38" t="str">
        <f t="shared" si="4"/>
        <v>medio</v>
      </c>
      <c r="G25" s="1">
        <v>1</v>
      </c>
      <c r="H25" s="1">
        <v>1</v>
      </c>
      <c r="I25" s="1">
        <v>1</v>
      </c>
      <c r="J25" s="28">
        <f t="shared" si="1"/>
        <v>3</v>
      </c>
      <c r="K25" s="39" t="str">
        <f t="shared" si="5"/>
        <v>alto</v>
      </c>
      <c r="L25" s="26">
        <v>1</v>
      </c>
      <c r="M25" s="26">
        <v>0</v>
      </c>
      <c r="N25" s="26">
        <v>1</v>
      </c>
      <c r="O25" s="29">
        <f t="shared" si="2"/>
        <v>2</v>
      </c>
      <c r="P25" s="40" t="str">
        <f t="shared" si="6"/>
        <v>medio</v>
      </c>
      <c r="Q25" s="30">
        <f t="shared" si="3"/>
        <v>7</v>
      </c>
      <c r="R25" s="41" t="str">
        <f t="shared" si="7"/>
        <v>alto</v>
      </c>
    </row>
    <row r="26" spans="1:18" x14ac:dyDescent="0.25">
      <c r="A26" s="25">
        <v>23</v>
      </c>
      <c r="B26" s="1">
        <v>0</v>
      </c>
      <c r="C26" s="1">
        <v>0</v>
      </c>
      <c r="D26" s="1">
        <v>1</v>
      </c>
      <c r="E26" s="27">
        <f t="shared" si="0"/>
        <v>1</v>
      </c>
      <c r="F26" s="38" t="str">
        <f t="shared" si="4"/>
        <v>medio</v>
      </c>
      <c r="G26" s="1">
        <v>0</v>
      </c>
      <c r="H26" s="1">
        <v>1</v>
      </c>
      <c r="I26" s="1">
        <v>1</v>
      </c>
      <c r="J26" s="28">
        <f t="shared" si="1"/>
        <v>2</v>
      </c>
      <c r="K26" s="39" t="str">
        <f t="shared" si="5"/>
        <v>medio</v>
      </c>
      <c r="L26" s="26">
        <v>1</v>
      </c>
      <c r="M26" s="26">
        <v>0</v>
      </c>
      <c r="N26" s="26">
        <v>1</v>
      </c>
      <c r="O26" s="29">
        <f t="shared" si="2"/>
        <v>2</v>
      </c>
      <c r="P26" s="40" t="str">
        <f t="shared" si="6"/>
        <v>medio</v>
      </c>
      <c r="Q26" s="30">
        <f t="shared" si="3"/>
        <v>5</v>
      </c>
      <c r="R26" s="41" t="str">
        <f t="shared" si="7"/>
        <v>medio</v>
      </c>
    </row>
    <row r="27" spans="1:18" x14ac:dyDescent="0.25">
      <c r="A27" s="25">
        <v>24</v>
      </c>
      <c r="B27" s="1">
        <v>1</v>
      </c>
      <c r="C27" s="1">
        <v>1</v>
      </c>
      <c r="D27" s="1">
        <v>0</v>
      </c>
      <c r="E27" s="27">
        <f t="shared" si="0"/>
        <v>2</v>
      </c>
      <c r="F27" s="38" t="str">
        <f t="shared" si="4"/>
        <v>medio</v>
      </c>
      <c r="G27" s="1">
        <v>1</v>
      </c>
      <c r="H27" s="1">
        <v>1</v>
      </c>
      <c r="I27" s="1">
        <v>0</v>
      </c>
      <c r="J27" s="28">
        <f t="shared" si="1"/>
        <v>2</v>
      </c>
      <c r="K27" s="39" t="str">
        <f t="shared" si="5"/>
        <v>medio</v>
      </c>
      <c r="L27" s="26">
        <v>1</v>
      </c>
      <c r="M27" s="26">
        <v>1</v>
      </c>
      <c r="N27" s="26">
        <v>0</v>
      </c>
      <c r="O27" s="29">
        <f t="shared" si="2"/>
        <v>2</v>
      </c>
      <c r="P27" s="40" t="str">
        <f t="shared" si="6"/>
        <v>medio</v>
      </c>
      <c r="Q27" s="30">
        <f t="shared" si="3"/>
        <v>6</v>
      </c>
      <c r="R27" s="41" t="str">
        <f t="shared" si="7"/>
        <v>medio</v>
      </c>
    </row>
    <row r="28" spans="1:18" x14ac:dyDescent="0.25">
      <c r="A28" s="25">
        <v>25</v>
      </c>
      <c r="B28" s="1">
        <v>1</v>
      </c>
      <c r="C28" s="1">
        <v>0</v>
      </c>
      <c r="D28" s="1">
        <v>0</v>
      </c>
      <c r="E28" s="27">
        <f t="shared" si="0"/>
        <v>1</v>
      </c>
      <c r="F28" s="38" t="str">
        <f t="shared" si="4"/>
        <v>medio</v>
      </c>
      <c r="G28" s="1">
        <v>1</v>
      </c>
      <c r="H28" s="1">
        <v>0</v>
      </c>
      <c r="I28" s="1">
        <v>0</v>
      </c>
      <c r="J28" s="28">
        <f t="shared" si="1"/>
        <v>1</v>
      </c>
      <c r="K28" s="39" t="str">
        <f t="shared" si="5"/>
        <v>medio</v>
      </c>
      <c r="L28" s="26">
        <v>0</v>
      </c>
      <c r="M28" s="26">
        <v>1</v>
      </c>
      <c r="N28" s="26">
        <v>1</v>
      </c>
      <c r="O28" s="29">
        <f t="shared" si="2"/>
        <v>2</v>
      </c>
      <c r="P28" s="40" t="str">
        <f t="shared" si="6"/>
        <v>medio</v>
      </c>
      <c r="Q28" s="30">
        <f t="shared" si="3"/>
        <v>4</v>
      </c>
      <c r="R28" s="41" t="str">
        <f t="shared" si="7"/>
        <v>medio</v>
      </c>
    </row>
    <row r="29" spans="1:18" x14ac:dyDescent="0.25">
      <c r="A29" s="25">
        <v>26</v>
      </c>
      <c r="B29" s="1">
        <v>1</v>
      </c>
      <c r="C29" s="1">
        <v>0</v>
      </c>
      <c r="D29" s="1">
        <v>1</v>
      </c>
      <c r="E29" s="27">
        <f t="shared" si="0"/>
        <v>2</v>
      </c>
      <c r="F29" s="38" t="str">
        <f t="shared" si="4"/>
        <v>medio</v>
      </c>
      <c r="G29" s="1">
        <v>1</v>
      </c>
      <c r="H29" s="1">
        <v>0</v>
      </c>
      <c r="I29" s="1">
        <v>1</v>
      </c>
      <c r="J29" s="28">
        <f t="shared" si="1"/>
        <v>2</v>
      </c>
      <c r="K29" s="39" t="str">
        <f t="shared" si="5"/>
        <v>medio</v>
      </c>
      <c r="L29" s="26">
        <v>0</v>
      </c>
      <c r="M29" s="26">
        <v>1</v>
      </c>
      <c r="N29" s="26">
        <v>0</v>
      </c>
      <c r="O29" s="29">
        <f t="shared" si="2"/>
        <v>1</v>
      </c>
      <c r="P29" s="40" t="str">
        <f t="shared" si="6"/>
        <v>medio</v>
      </c>
      <c r="Q29" s="30">
        <f t="shared" si="3"/>
        <v>5</v>
      </c>
      <c r="R29" s="41" t="str">
        <f t="shared" si="7"/>
        <v>medio</v>
      </c>
    </row>
    <row r="30" spans="1:18" x14ac:dyDescent="0.25">
      <c r="A30" s="25">
        <v>27</v>
      </c>
      <c r="B30" s="1">
        <v>0</v>
      </c>
      <c r="C30" s="1">
        <v>1</v>
      </c>
      <c r="D30" s="1">
        <v>1</v>
      </c>
      <c r="E30" s="27">
        <f t="shared" si="0"/>
        <v>2</v>
      </c>
      <c r="F30" s="38" t="str">
        <f t="shared" si="4"/>
        <v>medio</v>
      </c>
      <c r="G30" s="1">
        <v>0</v>
      </c>
      <c r="H30" s="1">
        <v>1</v>
      </c>
      <c r="I30" s="1">
        <v>1</v>
      </c>
      <c r="J30" s="28">
        <f t="shared" si="1"/>
        <v>2</v>
      </c>
      <c r="K30" s="39" t="str">
        <f t="shared" si="5"/>
        <v>medio</v>
      </c>
      <c r="L30" s="26">
        <v>1</v>
      </c>
      <c r="M30" s="26">
        <v>1</v>
      </c>
      <c r="N30" s="26">
        <v>1</v>
      </c>
      <c r="O30" s="29">
        <f t="shared" si="2"/>
        <v>3</v>
      </c>
      <c r="P30" s="40" t="str">
        <f t="shared" si="6"/>
        <v>alto</v>
      </c>
      <c r="Q30" s="30">
        <f t="shared" si="3"/>
        <v>7</v>
      </c>
      <c r="R30" s="41" t="str">
        <f t="shared" si="7"/>
        <v>alto</v>
      </c>
    </row>
    <row r="31" spans="1:18" x14ac:dyDescent="0.25">
      <c r="A31" s="25">
        <v>28</v>
      </c>
      <c r="B31" s="1">
        <v>0</v>
      </c>
      <c r="C31" s="1">
        <v>1</v>
      </c>
      <c r="D31" s="1">
        <v>1</v>
      </c>
      <c r="E31" s="27">
        <f t="shared" si="0"/>
        <v>2</v>
      </c>
      <c r="F31" s="38" t="str">
        <f t="shared" si="4"/>
        <v>medio</v>
      </c>
      <c r="G31" s="1">
        <v>0</v>
      </c>
      <c r="H31" s="1">
        <v>1</v>
      </c>
      <c r="I31" s="1">
        <v>1</v>
      </c>
      <c r="J31" s="28">
        <f t="shared" si="1"/>
        <v>2</v>
      </c>
      <c r="K31" s="39" t="str">
        <f t="shared" si="5"/>
        <v>medio</v>
      </c>
      <c r="L31" s="26">
        <v>1</v>
      </c>
      <c r="M31" s="26">
        <v>1</v>
      </c>
      <c r="N31" s="26">
        <v>0</v>
      </c>
      <c r="O31" s="29">
        <f t="shared" si="2"/>
        <v>2</v>
      </c>
      <c r="P31" s="40" t="str">
        <f t="shared" si="6"/>
        <v>medio</v>
      </c>
      <c r="Q31" s="30">
        <f t="shared" si="3"/>
        <v>6</v>
      </c>
      <c r="R31" s="41" t="str">
        <f t="shared" si="7"/>
        <v>medio</v>
      </c>
    </row>
    <row r="32" spans="1:18" x14ac:dyDescent="0.25">
      <c r="A32" s="25">
        <v>29</v>
      </c>
      <c r="B32" s="1">
        <v>0</v>
      </c>
      <c r="C32" s="1">
        <v>0</v>
      </c>
      <c r="D32" s="1">
        <v>0</v>
      </c>
      <c r="E32" s="27">
        <f t="shared" si="0"/>
        <v>0</v>
      </c>
      <c r="F32" s="38" t="str">
        <f t="shared" si="4"/>
        <v>bajo</v>
      </c>
      <c r="G32" s="1">
        <v>0</v>
      </c>
      <c r="H32" s="1">
        <v>0</v>
      </c>
      <c r="I32" s="1">
        <v>0</v>
      </c>
      <c r="J32" s="28">
        <f t="shared" si="1"/>
        <v>0</v>
      </c>
      <c r="K32" s="39" t="str">
        <f t="shared" si="5"/>
        <v>bajo</v>
      </c>
      <c r="L32" s="26">
        <v>0</v>
      </c>
      <c r="M32" s="26">
        <v>0</v>
      </c>
      <c r="N32" s="26">
        <v>0</v>
      </c>
      <c r="O32" s="29">
        <f t="shared" si="2"/>
        <v>0</v>
      </c>
      <c r="P32" s="40" t="str">
        <f t="shared" si="6"/>
        <v>bajo</v>
      </c>
      <c r="Q32" s="30">
        <f t="shared" si="3"/>
        <v>0</v>
      </c>
      <c r="R32" s="41" t="str">
        <f t="shared" si="7"/>
        <v>bajo</v>
      </c>
    </row>
    <row r="33" spans="1:18" x14ac:dyDescent="0.25">
      <c r="A33" s="25">
        <v>30</v>
      </c>
      <c r="B33" s="1">
        <v>1</v>
      </c>
      <c r="C33" s="1">
        <v>0</v>
      </c>
      <c r="D33" s="1">
        <v>0</v>
      </c>
      <c r="E33" s="27">
        <f t="shared" si="0"/>
        <v>1</v>
      </c>
      <c r="F33" s="38" t="str">
        <f t="shared" si="4"/>
        <v>medio</v>
      </c>
      <c r="G33" s="1">
        <v>1</v>
      </c>
      <c r="H33" s="1">
        <v>0</v>
      </c>
      <c r="I33" s="1">
        <v>0</v>
      </c>
      <c r="J33" s="28">
        <f t="shared" si="1"/>
        <v>1</v>
      </c>
      <c r="K33" s="39" t="str">
        <f t="shared" si="5"/>
        <v>medio</v>
      </c>
      <c r="L33" s="26">
        <v>0</v>
      </c>
      <c r="M33" s="26">
        <v>0</v>
      </c>
      <c r="N33" s="26">
        <v>0</v>
      </c>
      <c r="O33" s="29">
        <f t="shared" si="2"/>
        <v>0</v>
      </c>
      <c r="P33" s="40" t="str">
        <f t="shared" si="6"/>
        <v>bajo</v>
      </c>
      <c r="Q33" s="30">
        <f t="shared" si="3"/>
        <v>2</v>
      </c>
      <c r="R33" s="41" t="str">
        <f t="shared" si="7"/>
        <v>bajo</v>
      </c>
    </row>
    <row r="34" spans="1:18" x14ac:dyDescent="0.25">
      <c r="A34" s="42" t="s">
        <v>3</v>
      </c>
      <c r="B34" s="43">
        <f>SUM(B4:B33)</f>
        <v>21</v>
      </c>
      <c r="C34" s="43">
        <f t="shared" ref="C34" si="8">SUM(C4:C33)</f>
        <v>18</v>
      </c>
      <c r="D34" s="43">
        <f>SUM(D4:D33)</f>
        <v>23</v>
      </c>
      <c r="E34" s="43">
        <f>SUM(E4:E33)</f>
        <v>62</v>
      </c>
      <c r="F34" s="62"/>
      <c r="G34" s="44">
        <f t="shared" ref="G34:I34" si="9">SUM(G4:G33)</f>
        <v>16</v>
      </c>
      <c r="H34" s="44">
        <f t="shared" si="9"/>
        <v>17</v>
      </c>
      <c r="I34" s="44">
        <f t="shared" si="9"/>
        <v>20</v>
      </c>
      <c r="J34" s="44">
        <f>SUM(J4:J33)</f>
        <v>53</v>
      </c>
      <c r="K34" s="63"/>
      <c r="L34" s="45">
        <f>SUM(L4:L33)</f>
        <v>19</v>
      </c>
      <c r="M34" s="45">
        <f t="shared" ref="M34" si="10">SUM(M4:M33)</f>
        <v>21</v>
      </c>
      <c r="N34" s="45">
        <f>SUM(N4:N33)</f>
        <v>21</v>
      </c>
      <c r="O34" s="45">
        <f>SUM(O4:O33)</f>
        <v>61</v>
      </c>
      <c r="P34" s="63"/>
      <c r="Q34" s="64">
        <f>SUM(Q4:Q33)</f>
        <v>176</v>
      </c>
      <c r="R34" s="62"/>
    </row>
    <row r="35" spans="1:18" x14ac:dyDescent="0.25">
      <c r="A35" s="55" t="s">
        <v>77</v>
      </c>
      <c r="B35" s="51">
        <f>B34/30</f>
        <v>0.7</v>
      </c>
      <c r="C35" s="51">
        <f>C34/30</f>
        <v>0.6</v>
      </c>
      <c r="D35" s="51">
        <f>D34/30</f>
        <v>0.76666666666666672</v>
      </c>
      <c r="E35" s="51">
        <f>E34/(30*3)</f>
        <v>0.68888888888888888</v>
      </c>
      <c r="F35" s="62"/>
      <c r="G35" s="53">
        <f>G34/30</f>
        <v>0.53333333333333333</v>
      </c>
      <c r="H35" s="53">
        <f>H34/30</f>
        <v>0.56666666666666665</v>
      </c>
      <c r="I35" s="53">
        <f>I34/30</f>
        <v>0.66666666666666663</v>
      </c>
      <c r="J35" s="53">
        <f>J34/(30*3)</f>
        <v>0.58888888888888891</v>
      </c>
      <c r="K35" s="63"/>
      <c r="L35" s="54">
        <f>L34/30</f>
        <v>0.6333333333333333</v>
      </c>
      <c r="M35" s="54">
        <f>M34/30</f>
        <v>0.7</v>
      </c>
      <c r="N35" s="54">
        <f>N34/30</f>
        <v>0.7</v>
      </c>
      <c r="O35" s="54">
        <f>O34/(30*3)</f>
        <v>0.67777777777777781</v>
      </c>
      <c r="P35" s="63"/>
      <c r="Q35" s="65">
        <f>Q34/(30*9)</f>
        <v>0.6518518518518519</v>
      </c>
      <c r="R35" s="62"/>
    </row>
  </sheetData>
  <mergeCells count="5">
    <mergeCell ref="Q1:Q3"/>
    <mergeCell ref="R1:R3"/>
    <mergeCell ref="B1:F1"/>
    <mergeCell ref="G1:K1"/>
    <mergeCell ref="L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8"/>
  <sheetViews>
    <sheetView topLeftCell="A35" workbookViewId="0">
      <selection activeCell="D46" sqref="D46"/>
    </sheetView>
  </sheetViews>
  <sheetFormatPr baseColWidth="10" defaultRowHeight="15.75" x14ac:dyDescent="0.25"/>
  <cols>
    <col min="2" max="2" width="13.125" bestFit="1" customWidth="1"/>
  </cols>
  <sheetData>
    <row r="2" spans="2:4" x14ac:dyDescent="0.25">
      <c r="B2" s="74" t="s">
        <v>76</v>
      </c>
      <c r="C2" s="74"/>
      <c r="D2" s="74"/>
    </row>
    <row r="3" spans="2:4" x14ac:dyDescent="0.25">
      <c r="B3" s="46"/>
      <c r="C3" s="46" t="s">
        <v>14</v>
      </c>
      <c r="D3" s="46" t="s">
        <v>16</v>
      </c>
    </row>
    <row r="4" spans="2:4" x14ac:dyDescent="0.25">
      <c r="B4" s="46" t="s">
        <v>47</v>
      </c>
      <c r="C4" s="10">
        <f>Pretest!B35</f>
        <v>0.6</v>
      </c>
      <c r="D4" s="10">
        <f>Postest!B35</f>
        <v>0.7</v>
      </c>
    </row>
    <row r="5" spans="2:4" x14ac:dyDescent="0.25">
      <c r="B5" s="46" t="s">
        <v>48</v>
      </c>
      <c r="C5" s="10">
        <f>Pretest!C35</f>
        <v>0.43333333333333335</v>
      </c>
      <c r="D5" s="10">
        <f>Postest!C35</f>
        <v>0.6</v>
      </c>
    </row>
    <row r="6" spans="2:4" x14ac:dyDescent="0.25">
      <c r="B6" s="46" t="s">
        <v>49</v>
      </c>
      <c r="C6" s="10">
        <f>Pretest!D35</f>
        <v>0.6</v>
      </c>
      <c r="D6" s="10">
        <f>Postest!D35</f>
        <v>0.76666666666666672</v>
      </c>
    </row>
    <row r="17" spans="2:4" x14ac:dyDescent="0.25">
      <c r="B17" s="75" t="s">
        <v>17</v>
      </c>
      <c r="C17" s="76"/>
      <c r="D17" s="77"/>
    </row>
    <row r="18" spans="2:4" x14ac:dyDescent="0.25">
      <c r="B18" s="47"/>
      <c r="C18" s="47" t="s">
        <v>14</v>
      </c>
      <c r="D18" s="47" t="s">
        <v>16</v>
      </c>
    </row>
    <row r="19" spans="2:4" x14ac:dyDescent="0.25">
      <c r="B19" s="48" t="s">
        <v>50</v>
      </c>
      <c r="C19" s="10">
        <f>Pretest!G35</f>
        <v>0.53333333333333333</v>
      </c>
      <c r="D19" s="10">
        <f>Postest!G35</f>
        <v>0.53333333333333333</v>
      </c>
    </row>
    <row r="20" spans="2:4" x14ac:dyDescent="0.25">
      <c r="B20" s="48" t="s">
        <v>51</v>
      </c>
      <c r="C20" s="10">
        <f>Pretest!H35</f>
        <v>0.6</v>
      </c>
      <c r="D20" s="10">
        <f>Postest!H35</f>
        <v>0.56666666666666665</v>
      </c>
    </row>
    <row r="21" spans="2:4" x14ac:dyDescent="0.25">
      <c r="B21" s="48" t="s">
        <v>52</v>
      </c>
      <c r="C21" s="10">
        <f>Pretest!I35</f>
        <v>0.53333333333333333</v>
      </c>
      <c r="D21" s="10">
        <f>Postest!I35</f>
        <v>0.66666666666666663</v>
      </c>
    </row>
    <row r="34" spans="2:4" x14ac:dyDescent="0.25">
      <c r="B34" s="78" t="s">
        <v>18</v>
      </c>
      <c r="C34" s="79"/>
      <c r="D34" s="80"/>
    </row>
    <row r="35" spans="2:4" x14ac:dyDescent="0.25">
      <c r="B35" s="49"/>
      <c r="C35" s="49" t="s">
        <v>14</v>
      </c>
      <c r="D35" s="49" t="s">
        <v>16</v>
      </c>
    </row>
    <row r="36" spans="2:4" x14ac:dyDescent="0.25">
      <c r="B36" s="50" t="s">
        <v>53</v>
      </c>
      <c r="C36" s="10">
        <f>Pretest!L35</f>
        <v>0.33333333333333331</v>
      </c>
      <c r="D36" s="10">
        <f>Postest!L35</f>
        <v>0.6333333333333333</v>
      </c>
    </row>
    <row r="37" spans="2:4" x14ac:dyDescent="0.25">
      <c r="B37" s="50" t="s">
        <v>54</v>
      </c>
      <c r="C37" s="10">
        <f>Pretest!M35</f>
        <v>0.46666666666666667</v>
      </c>
      <c r="D37" s="10">
        <f>Postest!M35</f>
        <v>0.7</v>
      </c>
    </row>
    <row r="38" spans="2:4" x14ac:dyDescent="0.25">
      <c r="B38" s="50" t="s">
        <v>55</v>
      </c>
      <c r="C38" s="10">
        <f>Pretest!N35</f>
        <v>0.46666666666666667</v>
      </c>
      <c r="D38" s="10">
        <f>Postest!N35</f>
        <v>0.7</v>
      </c>
    </row>
  </sheetData>
  <mergeCells count="3">
    <mergeCell ref="B2:D2"/>
    <mergeCell ref="B17:D17"/>
    <mergeCell ref="B34:D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65"/>
  <sheetViews>
    <sheetView topLeftCell="A25" workbookViewId="0">
      <selection activeCell="F52" sqref="F52"/>
    </sheetView>
  </sheetViews>
  <sheetFormatPr baseColWidth="10" defaultRowHeight="15.75" x14ac:dyDescent="0.25"/>
  <cols>
    <col min="1" max="1" width="12.625" bestFit="1" customWidth="1"/>
    <col min="2" max="2" width="11.125" bestFit="1" customWidth="1"/>
    <col min="4" max="4" width="8" customWidth="1"/>
    <col min="22" max="22" width="20.5" bestFit="1" customWidth="1"/>
  </cols>
  <sheetData>
    <row r="2" spans="1:25" x14ac:dyDescent="0.25">
      <c r="A2" s="81" t="s">
        <v>13</v>
      </c>
      <c r="B2" s="82"/>
      <c r="C2" s="82"/>
      <c r="D2" s="82"/>
      <c r="E2" s="82"/>
      <c r="F2" s="82"/>
      <c r="G2" s="83"/>
      <c r="V2" s="1"/>
      <c r="W2" s="4" t="s">
        <v>5</v>
      </c>
      <c r="X2" s="4" t="s">
        <v>6</v>
      </c>
      <c r="Y2" s="4" t="s">
        <v>7</v>
      </c>
    </row>
    <row r="3" spans="1:25" x14ac:dyDescent="0.25">
      <c r="A3" s="4" t="s">
        <v>15</v>
      </c>
      <c r="B3" s="4" t="s">
        <v>65</v>
      </c>
      <c r="C3" s="4" t="s">
        <v>14</v>
      </c>
      <c r="D3" s="8"/>
      <c r="E3" s="4" t="s">
        <v>15</v>
      </c>
      <c r="F3" s="6" t="s">
        <v>65</v>
      </c>
      <c r="G3" s="4" t="s">
        <v>16</v>
      </c>
      <c r="V3" s="2" t="s">
        <v>68</v>
      </c>
      <c r="W3" s="10">
        <f>'Comparación Dimensiones'!$B$4</f>
        <v>0.1</v>
      </c>
      <c r="X3" s="10">
        <f>'Comparación Dimensiones'!$B$5</f>
        <v>0.7</v>
      </c>
      <c r="Y3" s="10">
        <f>'Comparación Dimensiones'!$B$6</f>
        <v>0.2</v>
      </c>
    </row>
    <row r="4" spans="1:25" x14ac:dyDescent="0.25">
      <c r="A4" s="1" t="s">
        <v>5</v>
      </c>
      <c r="B4" s="18">
        <f>C4/$C$7</f>
        <v>0.1</v>
      </c>
      <c r="C4" s="1">
        <f>Pretest!U4</f>
        <v>3</v>
      </c>
      <c r="E4" s="1" t="s">
        <v>5</v>
      </c>
      <c r="F4" s="18">
        <f>G4/$G$7</f>
        <v>3.7037037037037035E-2</v>
      </c>
      <c r="G4" s="1">
        <f>Postest!U4</f>
        <v>1</v>
      </c>
      <c r="V4" s="2" t="s">
        <v>69</v>
      </c>
      <c r="W4" s="10">
        <f>'Comparación Dimensiones'!$F$4</f>
        <v>3.7037037037037035E-2</v>
      </c>
      <c r="X4" s="10">
        <f>'Comparación Dimensiones'!$F$5</f>
        <v>0.70370370370370372</v>
      </c>
      <c r="Y4" s="10">
        <f>'Comparación Dimensiones'!$F$6</f>
        <v>0.25925925925925924</v>
      </c>
    </row>
    <row r="5" spans="1:25" x14ac:dyDescent="0.25">
      <c r="A5" s="1" t="s">
        <v>6</v>
      </c>
      <c r="B5" s="18">
        <f>C5/$C$7</f>
        <v>0.7</v>
      </c>
      <c r="C5" s="1">
        <f>Pretest!V4</f>
        <v>21</v>
      </c>
      <c r="E5" s="1" t="s">
        <v>6</v>
      </c>
      <c r="F5" s="18">
        <f>G5/$G$7</f>
        <v>0.70370370370370372</v>
      </c>
      <c r="G5" s="1">
        <f>Postest!V4</f>
        <v>19</v>
      </c>
      <c r="V5" s="2" t="s">
        <v>70</v>
      </c>
      <c r="W5" s="10">
        <f>'Comparación Dimensiones'!$B$15</f>
        <v>0.13333333333333333</v>
      </c>
      <c r="X5" s="10">
        <f>'Comparación Dimensiones'!$B$16</f>
        <v>0.73333333333333328</v>
      </c>
      <c r="Y5" s="10">
        <f>'Comparación Dimensiones'!$B$17</f>
        <v>0.13333333333333333</v>
      </c>
    </row>
    <row r="6" spans="1:25" x14ac:dyDescent="0.25">
      <c r="A6" s="1" t="s">
        <v>7</v>
      </c>
      <c r="B6" s="18">
        <f>C6/$C$7</f>
        <v>0.2</v>
      </c>
      <c r="C6" s="1">
        <f>Pretest!W4</f>
        <v>6</v>
      </c>
      <c r="E6" s="1" t="s">
        <v>7</v>
      </c>
      <c r="F6" s="18">
        <f>G6/$G$7</f>
        <v>0.25925925925925924</v>
      </c>
      <c r="G6" s="1">
        <f>Postest!W5</f>
        <v>7</v>
      </c>
      <c r="V6" s="2" t="s">
        <v>71</v>
      </c>
      <c r="W6" s="10">
        <f>'Comparación Dimensiones'!$F$15</f>
        <v>6.6666666666666666E-2</v>
      </c>
      <c r="X6" s="10">
        <f>'Comparación Dimensiones'!$F$16</f>
        <v>0.7</v>
      </c>
      <c r="Y6" s="10">
        <f>'Comparación Dimensiones'!$F$17</f>
        <v>0.23333333333333334</v>
      </c>
    </row>
    <row r="7" spans="1:25" x14ac:dyDescent="0.25">
      <c r="A7" s="3" t="s">
        <v>12</v>
      </c>
      <c r="B7" s="10">
        <f>SUM(B4:B6)</f>
        <v>1</v>
      </c>
      <c r="C7" s="1">
        <f>SUM(C4:C6)</f>
        <v>30</v>
      </c>
      <c r="E7" s="1" t="s">
        <v>12</v>
      </c>
      <c r="F7" s="10">
        <f>SUM(F4:F6)</f>
        <v>1</v>
      </c>
      <c r="G7" s="1">
        <f>SUM(G4:G6)</f>
        <v>27</v>
      </c>
      <c r="V7" s="2" t="s">
        <v>72</v>
      </c>
      <c r="W7" s="10">
        <f>'Comparación Dimensiones'!$B$26</f>
        <v>0.23333333333333334</v>
      </c>
      <c r="X7" s="10">
        <f>'Comparación Dimensiones'!$B$27</f>
        <v>0.6333333333333333</v>
      </c>
      <c r="Y7" s="10">
        <f>'Comparación Dimensiones'!$B$28</f>
        <v>0.13333333333333333</v>
      </c>
    </row>
    <row r="8" spans="1:25" x14ac:dyDescent="0.25">
      <c r="V8" s="2" t="s">
        <v>73</v>
      </c>
      <c r="W8" s="10">
        <f>'Comparación Dimensiones'!$F$26</f>
        <v>0.13333333333333333</v>
      </c>
      <c r="X8" s="10">
        <f>'Comparación Dimensiones'!$F$27</f>
        <v>0.5</v>
      </c>
      <c r="Y8" s="10">
        <f>'Comparación Dimensiones'!$F$28</f>
        <v>0.36666666666666664</v>
      </c>
    </row>
    <row r="9" spans="1:25" x14ac:dyDescent="0.25">
      <c r="V9" s="5" t="s">
        <v>74</v>
      </c>
      <c r="W9" s="10">
        <f>B39</f>
        <v>6.6666666666666666E-2</v>
      </c>
      <c r="X9" s="10">
        <f>B40</f>
        <v>0.76666666666666672</v>
      </c>
      <c r="Y9" s="10">
        <f>B41</f>
        <v>0.16666666666666666</v>
      </c>
    </row>
    <row r="10" spans="1:25" x14ac:dyDescent="0.25">
      <c r="F10" s="19"/>
      <c r="V10" s="5" t="s">
        <v>75</v>
      </c>
      <c r="W10" s="10">
        <f>F39</f>
        <v>0.1</v>
      </c>
      <c r="X10" s="10">
        <f>F40</f>
        <v>0.56666666666666665</v>
      </c>
      <c r="Y10" s="10">
        <f>F41</f>
        <v>0.33333333333333331</v>
      </c>
    </row>
    <row r="13" spans="1:25" x14ac:dyDescent="0.25">
      <c r="A13" s="81" t="s">
        <v>17</v>
      </c>
      <c r="B13" s="82"/>
      <c r="C13" s="82"/>
      <c r="D13" s="82"/>
      <c r="E13" s="82"/>
      <c r="F13" s="82"/>
      <c r="G13" s="83"/>
    </row>
    <row r="14" spans="1:25" x14ac:dyDescent="0.25">
      <c r="A14" s="4" t="s">
        <v>15</v>
      </c>
      <c r="B14" s="4" t="s">
        <v>65</v>
      </c>
      <c r="C14" s="4" t="s">
        <v>14</v>
      </c>
      <c r="D14" s="8"/>
      <c r="E14" s="4" t="s">
        <v>15</v>
      </c>
      <c r="F14" s="6" t="s">
        <v>66</v>
      </c>
      <c r="G14" s="4" t="s">
        <v>16</v>
      </c>
    </row>
    <row r="15" spans="1:25" x14ac:dyDescent="0.25">
      <c r="A15" s="1" t="s">
        <v>5</v>
      </c>
      <c r="B15" s="18">
        <f>C15/$C$18</f>
        <v>0.13333333333333333</v>
      </c>
      <c r="C15" s="1">
        <f>Pretest!$U$5</f>
        <v>4</v>
      </c>
      <c r="E15" s="1" t="s">
        <v>5</v>
      </c>
      <c r="F15" s="18">
        <f>G15/$G$18</f>
        <v>6.6666666666666666E-2</v>
      </c>
      <c r="G15" s="1">
        <f>Postest!U5</f>
        <v>2</v>
      </c>
    </row>
    <row r="16" spans="1:25" x14ac:dyDescent="0.25">
      <c r="A16" s="1" t="s">
        <v>6</v>
      </c>
      <c r="B16" s="18">
        <f>C16/$C$18</f>
        <v>0.73333333333333328</v>
      </c>
      <c r="C16" s="1">
        <f>Pretest!$V$5</f>
        <v>22</v>
      </c>
      <c r="E16" s="1" t="s">
        <v>6</v>
      </c>
      <c r="F16" s="18">
        <f>G16/$G$18</f>
        <v>0.7</v>
      </c>
      <c r="G16" s="1">
        <f>Postest!V5</f>
        <v>21</v>
      </c>
    </row>
    <row r="17" spans="1:7" x14ac:dyDescent="0.25">
      <c r="A17" s="1" t="s">
        <v>7</v>
      </c>
      <c r="B17" s="18">
        <f>C17/$C$18</f>
        <v>0.13333333333333333</v>
      </c>
      <c r="C17" s="1">
        <f>Pretest!$W$5</f>
        <v>4</v>
      </c>
      <c r="E17" s="1" t="s">
        <v>7</v>
      </c>
      <c r="F17" s="18">
        <f>G17/$G$18</f>
        <v>0.23333333333333334</v>
      </c>
      <c r="G17" s="1">
        <f>Postest!W5</f>
        <v>7</v>
      </c>
    </row>
    <row r="18" spans="1:7" x14ac:dyDescent="0.25">
      <c r="A18" s="3" t="s">
        <v>12</v>
      </c>
      <c r="B18" s="10">
        <f>SUM(B15:B17)</f>
        <v>0.99999999999999989</v>
      </c>
      <c r="C18" s="1">
        <f>SUM(C15:C17)</f>
        <v>30</v>
      </c>
      <c r="E18" s="1" t="s">
        <v>12</v>
      </c>
      <c r="F18" s="10">
        <f>SUM(F15:F17)</f>
        <v>1</v>
      </c>
      <c r="G18" s="1">
        <f>SUM(G15:G17)</f>
        <v>30</v>
      </c>
    </row>
    <row r="24" spans="1:7" x14ac:dyDescent="0.25">
      <c r="A24" s="81" t="s">
        <v>18</v>
      </c>
      <c r="B24" s="82"/>
      <c r="C24" s="82"/>
      <c r="D24" s="82"/>
      <c r="E24" s="82"/>
      <c r="F24" s="82"/>
      <c r="G24" s="83"/>
    </row>
    <row r="25" spans="1:7" x14ac:dyDescent="0.25">
      <c r="A25" s="4" t="s">
        <v>15</v>
      </c>
      <c r="B25" s="4" t="s">
        <v>65</v>
      </c>
      <c r="C25" s="4" t="s">
        <v>14</v>
      </c>
      <c r="D25" s="8"/>
      <c r="E25" s="4" t="s">
        <v>15</v>
      </c>
      <c r="F25" s="6" t="s">
        <v>65</v>
      </c>
      <c r="G25" s="4" t="s">
        <v>16</v>
      </c>
    </row>
    <row r="26" spans="1:7" x14ac:dyDescent="0.25">
      <c r="A26" s="1" t="s">
        <v>5</v>
      </c>
      <c r="B26" s="9">
        <f>C26/$C$29</f>
        <v>0.23333333333333334</v>
      </c>
      <c r="C26" s="1">
        <f>Pretest!$U$6</f>
        <v>7</v>
      </c>
      <c r="E26" s="1" t="s">
        <v>5</v>
      </c>
      <c r="F26" s="18">
        <f>G26/$G$29</f>
        <v>0.13333333333333333</v>
      </c>
      <c r="G26" s="1">
        <f>Postest!U6</f>
        <v>4</v>
      </c>
    </row>
    <row r="27" spans="1:7" x14ac:dyDescent="0.25">
      <c r="A27" s="1" t="s">
        <v>6</v>
      </c>
      <c r="B27" s="9">
        <f>C27/$C$29</f>
        <v>0.6333333333333333</v>
      </c>
      <c r="C27" s="1">
        <f>Pretest!$V$6</f>
        <v>19</v>
      </c>
      <c r="E27" s="1" t="s">
        <v>6</v>
      </c>
      <c r="F27" s="18">
        <f>G27/$G$29</f>
        <v>0.5</v>
      </c>
      <c r="G27" s="1">
        <f>Postest!V6</f>
        <v>15</v>
      </c>
    </row>
    <row r="28" spans="1:7" x14ac:dyDescent="0.25">
      <c r="A28" s="1" t="s">
        <v>7</v>
      </c>
      <c r="B28" s="9">
        <f>C28/$C$29</f>
        <v>0.13333333333333333</v>
      </c>
      <c r="C28" s="1">
        <f>Pretest!$W$6</f>
        <v>4</v>
      </c>
      <c r="E28" s="1" t="s">
        <v>7</v>
      </c>
      <c r="F28" s="18">
        <f>G28/$G$29</f>
        <v>0.36666666666666664</v>
      </c>
      <c r="G28" s="1">
        <f>Postest!W6</f>
        <v>11</v>
      </c>
    </row>
    <row r="29" spans="1:7" x14ac:dyDescent="0.25">
      <c r="A29" s="3" t="s">
        <v>12</v>
      </c>
      <c r="B29" s="10">
        <f>SUM(B26:B28)</f>
        <v>1</v>
      </c>
      <c r="C29" s="1">
        <f>SUM(C26:C28)</f>
        <v>30</v>
      </c>
      <c r="E29" s="1" t="s">
        <v>12</v>
      </c>
      <c r="F29" s="10">
        <f>SUM(F26:F28)</f>
        <v>1</v>
      </c>
      <c r="G29" s="1">
        <f>SUM(G26:G28)</f>
        <v>30</v>
      </c>
    </row>
    <row r="37" spans="1:7" x14ac:dyDescent="0.25">
      <c r="A37" s="81" t="s">
        <v>12</v>
      </c>
      <c r="B37" s="82"/>
      <c r="C37" s="82"/>
      <c r="D37" s="82"/>
      <c r="E37" s="82"/>
      <c r="F37" s="82"/>
      <c r="G37" s="83"/>
    </row>
    <row r="38" spans="1:7" x14ac:dyDescent="0.25">
      <c r="A38" s="17" t="s">
        <v>15</v>
      </c>
      <c r="B38" s="17" t="s">
        <v>65</v>
      </c>
      <c r="C38" s="17" t="s">
        <v>14</v>
      </c>
      <c r="D38" s="8"/>
      <c r="E38" s="17" t="s">
        <v>15</v>
      </c>
      <c r="F38" s="6" t="s">
        <v>65</v>
      </c>
      <c r="G38" s="17" t="s">
        <v>16</v>
      </c>
    </row>
    <row r="39" spans="1:7" x14ac:dyDescent="0.25">
      <c r="A39" s="1" t="s">
        <v>5</v>
      </c>
      <c r="B39" s="9">
        <f>C39/$C$29</f>
        <v>6.6666666666666666E-2</v>
      </c>
      <c r="C39" s="1">
        <f>Pretest!U7</f>
        <v>2</v>
      </c>
      <c r="E39" s="1" t="s">
        <v>5</v>
      </c>
      <c r="F39" s="18">
        <f>G39/$G$29</f>
        <v>0.1</v>
      </c>
      <c r="G39" s="1">
        <f>Postest!U7</f>
        <v>3</v>
      </c>
    </row>
    <row r="40" spans="1:7" x14ac:dyDescent="0.25">
      <c r="A40" s="1" t="s">
        <v>6</v>
      </c>
      <c r="B40" s="9">
        <f>C40/$C$29</f>
        <v>0.76666666666666672</v>
      </c>
      <c r="C40" s="1">
        <f>Pretest!V7</f>
        <v>23</v>
      </c>
      <c r="E40" s="1" t="s">
        <v>6</v>
      </c>
      <c r="F40" s="18">
        <f>G40/$G$29</f>
        <v>0.56666666666666665</v>
      </c>
      <c r="G40" s="1">
        <f>Postest!V7</f>
        <v>17</v>
      </c>
    </row>
    <row r="41" spans="1:7" x14ac:dyDescent="0.25">
      <c r="A41" s="1" t="s">
        <v>7</v>
      </c>
      <c r="B41" s="9">
        <f>C41/$C$29</f>
        <v>0.16666666666666666</v>
      </c>
      <c r="C41" s="1">
        <f>Pretest!W7</f>
        <v>5</v>
      </c>
      <c r="E41" s="1" t="s">
        <v>7</v>
      </c>
      <c r="F41" s="18">
        <f>G41/$G$29</f>
        <v>0.33333333333333331</v>
      </c>
      <c r="G41" s="1">
        <f>Postest!W7</f>
        <v>10</v>
      </c>
    </row>
    <row r="42" spans="1:7" x14ac:dyDescent="0.25">
      <c r="A42" s="3" t="s">
        <v>12</v>
      </c>
      <c r="B42" s="10">
        <f>SUM(B39:B41)</f>
        <v>1</v>
      </c>
      <c r="C42" s="1">
        <f>SUM(C39:C41)</f>
        <v>30</v>
      </c>
      <c r="E42" s="1" t="s">
        <v>12</v>
      </c>
      <c r="F42" s="10">
        <f>SUM(F39:F41)</f>
        <v>1</v>
      </c>
      <c r="G42" s="1">
        <f>SUM(G39:G41)</f>
        <v>30</v>
      </c>
    </row>
    <row r="52" spans="1:3" x14ac:dyDescent="0.25">
      <c r="A52" s="1"/>
      <c r="B52" s="17" t="s">
        <v>14</v>
      </c>
      <c r="C52" s="17" t="s">
        <v>16</v>
      </c>
    </row>
    <row r="53" spans="1:3" x14ac:dyDescent="0.25">
      <c r="A53" s="2" t="s">
        <v>78</v>
      </c>
      <c r="B53" s="10">
        <f>Pretest!E35</f>
        <v>0.5444444444444444</v>
      </c>
      <c r="C53" s="10">
        <f>Postest!E35</f>
        <v>0.68888888888888888</v>
      </c>
    </row>
    <row r="54" spans="1:3" x14ac:dyDescent="0.25">
      <c r="A54" s="2" t="s">
        <v>79</v>
      </c>
      <c r="B54" s="10">
        <f>Pretest!J35</f>
        <v>0.55555555555555558</v>
      </c>
      <c r="C54" s="10">
        <f>Postest!J35</f>
        <v>0.58888888888888891</v>
      </c>
    </row>
    <row r="55" spans="1:3" x14ac:dyDescent="0.25">
      <c r="A55" s="2" t="s">
        <v>80</v>
      </c>
      <c r="B55" s="10">
        <f>Pretest!N35</f>
        <v>0.46666666666666667</v>
      </c>
      <c r="C55" s="10">
        <f>Postest!O35</f>
        <v>0.67777777777777781</v>
      </c>
    </row>
    <row r="64" spans="1:3" x14ac:dyDescent="0.25">
      <c r="A64" s="1"/>
      <c r="B64" s="17" t="s">
        <v>14</v>
      </c>
      <c r="C64" s="17" t="s">
        <v>16</v>
      </c>
    </row>
    <row r="65" spans="1:3" x14ac:dyDescent="0.25">
      <c r="A65" s="2" t="s">
        <v>81</v>
      </c>
      <c r="B65" s="10">
        <f>Pretest!Q35</f>
        <v>0.50740740740740742</v>
      </c>
      <c r="C65" s="10">
        <f>Postest!Q35</f>
        <v>0.6518518518518519</v>
      </c>
    </row>
  </sheetData>
  <mergeCells count="4">
    <mergeCell ref="A2:G2"/>
    <mergeCell ref="A13:G13"/>
    <mergeCell ref="A24:G24"/>
    <mergeCell ref="A37:G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"/>
  <sheetViews>
    <sheetView workbookViewId="0">
      <selection activeCell="H13" sqref="H13"/>
    </sheetView>
  </sheetViews>
  <sheetFormatPr baseColWidth="10" defaultRowHeight="15.75" x14ac:dyDescent="0.25"/>
  <cols>
    <col min="1" max="1" width="9.625" bestFit="1" customWidth="1"/>
    <col min="2" max="2" width="11.5" bestFit="1" customWidth="1"/>
    <col min="3" max="3" width="11.625" bestFit="1" customWidth="1"/>
    <col min="4" max="4" width="8.875" customWidth="1"/>
    <col min="5" max="5" width="20.875" bestFit="1" customWidth="1"/>
    <col min="6" max="6" width="12.125" bestFit="1" customWidth="1"/>
    <col min="7" max="7" width="7.125" customWidth="1"/>
    <col min="8" max="8" width="20.875" bestFit="1" customWidth="1"/>
    <col min="9" max="9" width="12.625" bestFit="1" customWidth="1"/>
    <col min="10" max="10" width="7.375" customWidth="1"/>
    <col min="11" max="11" width="20.5" bestFit="1" customWidth="1"/>
  </cols>
  <sheetData>
    <row r="1" spans="1:9" ht="16.5" thickBot="1" x14ac:dyDescent="0.3"/>
    <row r="2" spans="1:9" x14ac:dyDescent="0.25">
      <c r="A2" s="4" t="s">
        <v>34</v>
      </c>
      <c r="B2" s="4" t="s">
        <v>19</v>
      </c>
      <c r="C2" s="4" t="s">
        <v>20</v>
      </c>
      <c r="E2" s="14" t="s">
        <v>19</v>
      </c>
      <c r="F2" s="14"/>
      <c r="H2" s="14" t="s">
        <v>20</v>
      </c>
      <c r="I2" s="14"/>
    </row>
    <row r="3" spans="1:9" x14ac:dyDescent="0.25">
      <c r="A3" s="1">
        <v>1</v>
      </c>
      <c r="B3" s="1">
        <f>Pretest!Q4</f>
        <v>9</v>
      </c>
      <c r="C3" s="1">
        <f>Postest!Q4</f>
        <v>9</v>
      </c>
      <c r="E3" s="11"/>
      <c r="F3" s="11"/>
      <c r="H3" s="11"/>
      <c r="I3" s="11"/>
    </row>
    <row r="4" spans="1:9" x14ac:dyDescent="0.25">
      <c r="A4" s="1">
        <v>2</v>
      </c>
      <c r="B4" s="1">
        <f>Pretest!Q5</f>
        <v>0</v>
      </c>
      <c r="C4" s="1">
        <f>Postest!Q5</f>
        <v>4</v>
      </c>
      <c r="E4" s="11" t="s">
        <v>21</v>
      </c>
      <c r="F4" s="15">
        <v>11.366666666666667</v>
      </c>
      <c r="H4" s="11" t="s">
        <v>21</v>
      </c>
      <c r="I4" s="15">
        <v>14.833333333333334</v>
      </c>
    </row>
    <row r="5" spans="1:9" x14ac:dyDescent="0.25">
      <c r="A5" s="1">
        <v>3</v>
      </c>
      <c r="B5" s="1">
        <f>Pretest!Q6</f>
        <v>4</v>
      </c>
      <c r="C5" s="1">
        <f>Postest!Q6</f>
        <v>9</v>
      </c>
      <c r="E5" s="11" t="s">
        <v>22</v>
      </c>
      <c r="F5" s="11">
        <v>0.627865080560285</v>
      </c>
      <c r="H5" s="11" t="s">
        <v>22</v>
      </c>
      <c r="I5" s="11">
        <v>0.68829847397188892</v>
      </c>
    </row>
    <row r="6" spans="1:9" x14ac:dyDescent="0.25">
      <c r="A6" s="1">
        <v>4</v>
      </c>
      <c r="B6" s="1">
        <f>Pretest!Q7</f>
        <v>8</v>
      </c>
      <c r="C6" s="1">
        <f>Postest!Q7</f>
        <v>6</v>
      </c>
      <c r="E6" s="11" t="s">
        <v>23</v>
      </c>
      <c r="F6" s="11">
        <v>10</v>
      </c>
      <c r="H6" s="11" t="s">
        <v>23</v>
      </c>
      <c r="I6" s="11">
        <v>14.5</v>
      </c>
    </row>
    <row r="7" spans="1:9" x14ac:dyDescent="0.25">
      <c r="A7" s="1">
        <v>5</v>
      </c>
      <c r="B7" s="1">
        <f>Pretest!Q8</f>
        <v>7</v>
      </c>
      <c r="C7" s="1">
        <f>Postest!Q8</f>
        <v>7</v>
      </c>
      <c r="E7" s="11" t="s">
        <v>24</v>
      </c>
      <c r="F7" s="11">
        <v>9</v>
      </c>
      <c r="H7" s="11" t="s">
        <v>24</v>
      </c>
      <c r="I7" s="11">
        <v>18</v>
      </c>
    </row>
    <row r="8" spans="1:9" x14ac:dyDescent="0.25">
      <c r="A8" s="1">
        <v>6</v>
      </c>
      <c r="B8" s="1">
        <f>Pretest!Q9</f>
        <v>6</v>
      </c>
      <c r="C8" s="1">
        <f>Postest!Q9</f>
        <v>9</v>
      </c>
      <c r="E8" s="11" t="s">
        <v>25</v>
      </c>
      <c r="F8" s="15">
        <v>3.4389586769266649</v>
      </c>
      <c r="H8" s="11" t="s">
        <v>25</v>
      </c>
      <c r="I8" s="15">
        <v>3.76996600490786</v>
      </c>
    </row>
    <row r="9" spans="1:9" x14ac:dyDescent="0.25">
      <c r="A9" s="1">
        <v>7</v>
      </c>
      <c r="B9" s="1">
        <f>Pretest!Q10</f>
        <v>2</v>
      </c>
      <c r="C9" s="1">
        <f>Postest!Q10</f>
        <v>5</v>
      </c>
      <c r="E9" s="11" t="s">
        <v>26</v>
      </c>
      <c r="F9" s="11">
        <v>11.826436781609196</v>
      </c>
      <c r="H9" s="11" t="s">
        <v>26</v>
      </c>
      <c r="I9" s="11">
        <v>14.21264367816093</v>
      </c>
    </row>
    <row r="10" spans="1:9" x14ac:dyDescent="0.25">
      <c r="A10" s="1">
        <v>8</v>
      </c>
      <c r="B10" s="1">
        <f>Pretest!Q11</f>
        <v>6</v>
      </c>
      <c r="C10" s="1">
        <f>Postest!Q11</f>
        <v>6</v>
      </c>
      <c r="E10" s="11" t="s">
        <v>27</v>
      </c>
      <c r="F10" s="11">
        <v>5.1342478829079159</v>
      </c>
      <c r="H10" s="11" t="s">
        <v>27</v>
      </c>
      <c r="I10" s="11">
        <v>-0.17255398801539856</v>
      </c>
    </row>
    <row r="11" spans="1:9" x14ac:dyDescent="0.25">
      <c r="A11" s="1">
        <v>9</v>
      </c>
      <c r="B11" s="1">
        <f>Pretest!Q12</f>
        <v>3</v>
      </c>
      <c r="C11" s="1">
        <f>Postest!Q12</f>
        <v>1</v>
      </c>
      <c r="E11" s="11" t="s">
        <v>28</v>
      </c>
      <c r="F11" s="11">
        <v>1.8515841812564175</v>
      </c>
      <c r="H11" s="11" t="s">
        <v>28</v>
      </c>
      <c r="I11" s="11">
        <v>0.10151408213518009</v>
      </c>
    </row>
    <row r="12" spans="1:9" x14ac:dyDescent="0.25">
      <c r="A12" s="1">
        <v>10</v>
      </c>
      <c r="B12" s="1">
        <f>Pretest!Q13</f>
        <v>4</v>
      </c>
      <c r="C12" s="1">
        <f>Postest!Q13</f>
        <v>5</v>
      </c>
      <c r="E12" s="11" t="s">
        <v>29</v>
      </c>
      <c r="F12" s="11">
        <v>17</v>
      </c>
      <c r="H12" s="11" t="s">
        <v>29</v>
      </c>
      <c r="I12" s="11">
        <v>16</v>
      </c>
    </row>
    <row r="13" spans="1:9" x14ac:dyDescent="0.25">
      <c r="A13" s="1">
        <v>11</v>
      </c>
      <c r="B13" s="1">
        <f>Pretest!Q14</f>
        <v>3</v>
      </c>
      <c r="C13" s="1">
        <f>Postest!Q14</f>
        <v>7</v>
      </c>
      <c r="E13" s="11" t="s">
        <v>30</v>
      </c>
      <c r="F13" s="11">
        <v>7</v>
      </c>
      <c r="H13" s="11" t="s">
        <v>30</v>
      </c>
      <c r="I13" s="11">
        <v>8</v>
      </c>
    </row>
    <row r="14" spans="1:9" x14ac:dyDescent="0.25">
      <c r="A14" s="1">
        <v>12</v>
      </c>
      <c r="B14" s="1">
        <f>Pretest!Q15</f>
        <v>6</v>
      </c>
      <c r="C14" s="1">
        <f>Postest!Q15</f>
        <v>6</v>
      </c>
      <c r="E14" s="11" t="s">
        <v>31</v>
      </c>
      <c r="F14" s="11">
        <v>24</v>
      </c>
      <c r="H14" s="11" t="s">
        <v>31</v>
      </c>
      <c r="I14" s="11">
        <v>24</v>
      </c>
    </row>
    <row r="15" spans="1:9" x14ac:dyDescent="0.25">
      <c r="A15" s="1">
        <v>13</v>
      </c>
      <c r="B15" s="1">
        <f>Pretest!Q16</f>
        <v>3</v>
      </c>
      <c r="C15" s="1">
        <f>Postest!Q16</f>
        <v>6</v>
      </c>
      <c r="E15" s="11" t="s">
        <v>32</v>
      </c>
      <c r="F15" s="11">
        <v>341</v>
      </c>
      <c r="H15" s="11" t="s">
        <v>32</v>
      </c>
      <c r="I15" s="11">
        <v>445</v>
      </c>
    </row>
    <row r="16" spans="1:9" ht="16.5" thickBot="1" x14ac:dyDescent="0.3">
      <c r="A16" s="1">
        <v>14</v>
      </c>
      <c r="B16" s="1">
        <f>Pretest!Q17</f>
        <v>5</v>
      </c>
      <c r="C16" s="1">
        <f>Postest!Q17</f>
        <v>5</v>
      </c>
      <c r="E16" s="12" t="s">
        <v>33</v>
      </c>
      <c r="F16" s="12">
        <v>30</v>
      </c>
      <c r="H16" s="12" t="s">
        <v>33</v>
      </c>
      <c r="I16" s="12">
        <v>30</v>
      </c>
    </row>
    <row r="17" spans="1:3" x14ac:dyDescent="0.25">
      <c r="A17" s="1">
        <v>15</v>
      </c>
      <c r="B17" s="1">
        <f>Pretest!Q18</f>
        <v>5</v>
      </c>
      <c r="C17" s="1">
        <f>Postest!Q18</f>
        <v>5</v>
      </c>
    </row>
    <row r="18" spans="1:3" x14ac:dyDescent="0.25">
      <c r="A18" s="1">
        <v>16</v>
      </c>
      <c r="B18" s="1">
        <f>Pretest!Q19</f>
        <v>5</v>
      </c>
      <c r="C18" s="1">
        <f>Postest!Q19</f>
        <v>8</v>
      </c>
    </row>
    <row r="19" spans="1:3" x14ac:dyDescent="0.25">
      <c r="A19" s="1">
        <v>17</v>
      </c>
      <c r="B19" s="1">
        <f>Pretest!Q20</f>
        <v>5</v>
      </c>
      <c r="C19" s="1">
        <f>Postest!Q20</f>
        <v>6</v>
      </c>
    </row>
    <row r="20" spans="1:3" x14ac:dyDescent="0.25">
      <c r="A20" s="1">
        <v>18</v>
      </c>
      <c r="B20" s="1">
        <f>Pretest!Q21</f>
        <v>4</v>
      </c>
      <c r="C20" s="1">
        <f>Postest!Q21</f>
        <v>6</v>
      </c>
    </row>
    <row r="21" spans="1:3" x14ac:dyDescent="0.25">
      <c r="A21" s="1">
        <v>19</v>
      </c>
      <c r="B21" s="1">
        <f>Pretest!Q22</f>
        <v>4</v>
      </c>
      <c r="C21" s="1">
        <f>Postest!Q22</f>
        <v>9</v>
      </c>
    </row>
    <row r="22" spans="1:3" x14ac:dyDescent="0.25">
      <c r="A22" s="1">
        <v>20</v>
      </c>
      <c r="B22" s="1">
        <f>Pretest!Q23</f>
        <v>5</v>
      </c>
      <c r="C22" s="1">
        <f>Postest!Q23</f>
        <v>9</v>
      </c>
    </row>
    <row r="23" spans="1:3" x14ac:dyDescent="0.25">
      <c r="A23" s="1">
        <v>21</v>
      </c>
      <c r="B23" s="1">
        <f>Pretest!Q24</f>
        <v>4</v>
      </c>
      <c r="C23" s="1">
        <f>Postest!Q24</f>
        <v>6</v>
      </c>
    </row>
    <row r="24" spans="1:3" x14ac:dyDescent="0.25">
      <c r="A24" s="1">
        <v>22</v>
      </c>
      <c r="B24" s="1">
        <f>Pretest!Q25</f>
        <v>3</v>
      </c>
      <c r="C24" s="1">
        <f>Postest!Q25</f>
        <v>7</v>
      </c>
    </row>
    <row r="25" spans="1:3" x14ac:dyDescent="0.25">
      <c r="A25" s="1">
        <v>23</v>
      </c>
      <c r="B25" s="1">
        <f>Pretest!Q26</f>
        <v>3</v>
      </c>
      <c r="C25" s="1">
        <f>Postest!Q26</f>
        <v>5</v>
      </c>
    </row>
    <row r="26" spans="1:3" x14ac:dyDescent="0.25">
      <c r="A26" s="1">
        <v>24</v>
      </c>
      <c r="B26" s="1">
        <f>Pretest!Q27</f>
        <v>3</v>
      </c>
      <c r="C26" s="1">
        <f>Postest!Q27</f>
        <v>6</v>
      </c>
    </row>
    <row r="27" spans="1:3" x14ac:dyDescent="0.25">
      <c r="A27" s="1">
        <v>25</v>
      </c>
      <c r="B27" s="1">
        <f>Pretest!Q28</f>
        <v>6</v>
      </c>
      <c r="C27" s="1">
        <f>Postest!Q28</f>
        <v>4</v>
      </c>
    </row>
    <row r="28" spans="1:3" x14ac:dyDescent="0.25">
      <c r="A28" s="1">
        <v>26</v>
      </c>
      <c r="B28" s="1">
        <f>Pretest!Q29</f>
        <v>4</v>
      </c>
      <c r="C28" s="1">
        <f>Postest!Q29</f>
        <v>5</v>
      </c>
    </row>
    <row r="29" spans="1:3" x14ac:dyDescent="0.25">
      <c r="A29" s="1">
        <v>27</v>
      </c>
      <c r="B29" s="1">
        <f>Pretest!Q30</f>
        <v>7</v>
      </c>
      <c r="C29" s="1">
        <f>Postest!Q30</f>
        <v>7</v>
      </c>
    </row>
    <row r="30" spans="1:3" x14ac:dyDescent="0.25">
      <c r="A30" s="1">
        <v>28</v>
      </c>
      <c r="B30" s="1">
        <f>Pretest!Q31</f>
        <v>7</v>
      </c>
      <c r="C30" s="1">
        <f>Postest!Q31</f>
        <v>6</v>
      </c>
    </row>
    <row r="31" spans="1:3" x14ac:dyDescent="0.25">
      <c r="A31" s="1">
        <v>29</v>
      </c>
      <c r="B31" s="1">
        <f>Pretest!Q32</f>
        <v>3</v>
      </c>
      <c r="C31" s="1">
        <f>Postest!Q32</f>
        <v>0</v>
      </c>
    </row>
    <row r="32" spans="1:3" x14ac:dyDescent="0.25">
      <c r="A32" s="1">
        <v>30</v>
      </c>
      <c r="B32" s="1">
        <f>Pretest!Q33</f>
        <v>3</v>
      </c>
      <c r="C32" s="1">
        <f>Postest!Q33</f>
        <v>2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32"/>
  <sheetViews>
    <sheetView topLeftCell="C1" workbookViewId="0">
      <selection activeCell="G3" sqref="G3"/>
    </sheetView>
  </sheetViews>
  <sheetFormatPr baseColWidth="10" defaultRowHeight="15.75" x14ac:dyDescent="0.25"/>
  <cols>
    <col min="1" max="1" width="10" bestFit="1" customWidth="1"/>
    <col min="2" max="2" width="11.875" bestFit="1" customWidth="1"/>
    <col min="3" max="3" width="12" bestFit="1" customWidth="1"/>
    <col min="5" max="5" width="43.125" bestFit="1" customWidth="1"/>
    <col min="6" max="6" width="12.625" bestFit="1" customWidth="1"/>
    <col min="7" max="7" width="12.125" bestFit="1" customWidth="1"/>
  </cols>
  <sheetData>
    <row r="2" spans="1:7" x14ac:dyDescent="0.25">
      <c r="A2" s="4" t="s">
        <v>34</v>
      </c>
      <c r="B2" s="4" t="s">
        <v>19</v>
      </c>
      <c r="C2" s="4" t="s">
        <v>20</v>
      </c>
      <c r="E2" t="s">
        <v>35</v>
      </c>
    </row>
    <row r="3" spans="1:7" ht="16.5" thickBot="1" x14ac:dyDescent="0.3">
      <c r="A3" s="1">
        <v>1</v>
      </c>
      <c r="B3" s="1">
        <f>Pretest!Q4</f>
        <v>9</v>
      </c>
      <c r="C3" s="1">
        <f>Postest!Q4</f>
        <v>9</v>
      </c>
    </row>
    <row r="4" spans="1:7" x14ac:dyDescent="0.25">
      <c r="A4" s="1">
        <v>2</v>
      </c>
      <c r="B4" s="1">
        <f>Pretest!Q5</f>
        <v>0</v>
      </c>
      <c r="C4" s="1">
        <f>Postest!Q5</f>
        <v>4</v>
      </c>
      <c r="E4" s="13"/>
      <c r="F4" s="13" t="s">
        <v>19</v>
      </c>
      <c r="G4" s="13" t="s">
        <v>20</v>
      </c>
    </row>
    <row r="5" spans="1:7" x14ac:dyDescent="0.25">
      <c r="A5" s="1">
        <v>3</v>
      </c>
      <c r="B5" s="1">
        <f>Pretest!Q6</f>
        <v>4</v>
      </c>
      <c r="C5" s="1">
        <f>Postest!Q6</f>
        <v>9</v>
      </c>
      <c r="E5" s="11" t="s">
        <v>21</v>
      </c>
      <c r="F5" s="11">
        <v>11.366666666666667</v>
      </c>
      <c r="G5" s="11">
        <v>14.833333333333334</v>
      </c>
    </row>
    <row r="6" spans="1:7" x14ac:dyDescent="0.25">
      <c r="A6" s="1">
        <v>4</v>
      </c>
      <c r="B6" s="1">
        <f>Pretest!Q7</f>
        <v>8</v>
      </c>
      <c r="C6" s="1">
        <f>Postest!Q7</f>
        <v>6</v>
      </c>
      <c r="E6" s="11" t="s">
        <v>36</v>
      </c>
      <c r="F6" s="11">
        <v>11.826436781609196</v>
      </c>
      <c r="G6" s="11">
        <v>14.21264367816093</v>
      </c>
    </row>
    <row r="7" spans="1:7" x14ac:dyDescent="0.25">
      <c r="A7" s="1">
        <v>5</v>
      </c>
      <c r="B7" s="1">
        <f>Pretest!Q8</f>
        <v>7</v>
      </c>
      <c r="C7" s="1">
        <f>Postest!Q8</f>
        <v>7</v>
      </c>
      <c r="E7" s="11" t="s">
        <v>37</v>
      </c>
      <c r="F7" s="11">
        <v>30</v>
      </c>
      <c r="G7" s="11">
        <v>30</v>
      </c>
    </row>
    <row r="8" spans="1:7" x14ac:dyDescent="0.25">
      <c r="A8" s="1">
        <v>6</v>
      </c>
      <c r="B8" s="1">
        <f>Pretest!Q9</f>
        <v>6</v>
      </c>
      <c r="C8" s="1">
        <f>Postest!Q9</f>
        <v>9</v>
      </c>
      <c r="E8" s="11" t="s">
        <v>38</v>
      </c>
      <c r="F8" s="11">
        <v>0.58469739094944939</v>
      </c>
      <c r="G8" s="11"/>
    </row>
    <row r="9" spans="1:7" x14ac:dyDescent="0.25">
      <c r="A9" s="1">
        <v>7</v>
      </c>
      <c r="B9" s="1">
        <f>Pretest!Q10</f>
        <v>2</v>
      </c>
      <c r="C9" s="1">
        <f>Postest!Q10</f>
        <v>5</v>
      </c>
      <c r="E9" s="11" t="s">
        <v>39</v>
      </c>
      <c r="F9" s="11">
        <v>0</v>
      </c>
      <c r="G9" s="11"/>
    </row>
    <row r="10" spans="1:7" x14ac:dyDescent="0.25">
      <c r="A10" s="1">
        <v>8</v>
      </c>
      <c r="B10" s="1">
        <f>Pretest!Q11</f>
        <v>6</v>
      </c>
      <c r="C10" s="1">
        <f>Postest!Q11</f>
        <v>6</v>
      </c>
      <c r="E10" s="11" t="s">
        <v>40</v>
      </c>
      <c r="F10" s="11">
        <v>29</v>
      </c>
      <c r="G10" s="11"/>
    </row>
    <row r="11" spans="1:7" x14ac:dyDescent="0.25">
      <c r="A11" s="1">
        <v>9</v>
      </c>
      <c r="B11" s="1">
        <f>Pretest!Q12</f>
        <v>3</v>
      </c>
      <c r="C11" s="1">
        <f>Postest!Q12</f>
        <v>1</v>
      </c>
      <c r="E11" s="11" t="s">
        <v>41</v>
      </c>
      <c r="F11" s="11">
        <v>-5.7569833370313956</v>
      </c>
      <c r="G11" s="11"/>
    </row>
    <row r="12" spans="1:7" x14ac:dyDescent="0.25">
      <c r="A12" s="1">
        <v>10</v>
      </c>
      <c r="B12" s="1">
        <f>Pretest!Q13</f>
        <v>4</v>
      </c>
      <c r="C12" s="1">
        <f>Postest!Q13</f>
        <v>5</v>
      </c>
      <c r="E12" s="11" t="s">
        <v>42</v>
      </c>
      <c r="F12" s="11">
        <v>1.5542705945523582E-6</v>
      </c>
      <c r="G12" s="11"/>
    </row>
    <row r="13" spans="1:7" x14ac:dyDescent="0.25">
      <c r="A13" s="1">
        <v>11</v>
      </c>
      <c r="B13" s="1">
        <f>Pretest!Q14</f>
        <v>3</v>
      </c>
      <c r="C13" s="1">
        <f>Postest!Q14</f>
        <v>7</v>
      </c>
      <c r="E13" s="11" t="s">
        <v>43</v>
      </c>
      <c r="F13" s="11">
        <v>1.6991270265334986</v>
      </c>
      <c r="G13" s="11"/>
    </row>
    <row r="14" spans="1:7" x14ac:dyDescent="0.25">
      <c r="A14" s="1">
        <v>12</v>
      </c>
      <c r="B14" s="1">
        <f>Pretest!Q15</f>
        <v>6</v>
      </c>
      <c r="C14" s="1">
        <f>Postest!Q15</f>
        <v>6</v>
      </c>
      <c r="E14" s="11" t="s">
        <v>44</v>
      </c>
      <c r="F14" s="15">
        <v>3.1085411891047163E-6</v>
      </c>
      <c r="G14" s="11"/>
    </row>
    <row r="15" spans="1:7" ht="16.5" thickBot="1" x14ac:dyDescent="0.3">
      <c r="A15" s="1">
        <v>13</v>
      </c>
      <c r="B15" s="1">
        <f>Pretest!Q16</f>
        <v>3</v>
      </c>
      <c r="C15" s="1">
        <f>Postest!Q16</f>
        <v>6</v>
      </c>
      <c r="E15" s="12" t="s">
        <v>45</v>
      </c>
      <c r="F15" s="12">
        <v>2.0452296421327048</v>
      </c>
      <c r="G15" s="12"/>
    </row>
    <row r="16" spans="1:7" x14ac:dyDescent="0.25">
      <c r="A16" s="1">
        <v>14</v>
      </c>
      <c r="B16" s="1">
        <f>Pretest!Q17</f>
        <v>5</v>
      </c>
      <c r="C16" s="1">
        <f>Postest!Q17</f>
        <v>5</v>
      </c>
    </row>
    <row r="17" spans="1:5" x14ac:dyDescent="0.25">
      <c r="A17" s="1">
        <v>15</v>
      </c>
      <c r="B17" s="1">
        <f>Pretest!Q18</f>
        <v>5</v>
      </c>
      <c r="C17" s="1">
        <f>Postest!Q18</f>
        <v>5</v>
      </c>
    </row>
    <row r="18" spans="1:5" x14ac:dyDescent="0.25">
      <c r="A18" s="1">
        <v>16</v>
      </c>
      <c r="B18" s="1">
        <f>Pretest!Q19</f>
        <v>5</v>
      </c>
      <c r="C18" s="1">
        <f>Postest!Q19</f>
        <v>8</v>
      </c>
    </row>
    <row r="19" spans="1:5" x14ac:dyDescent="0.25">
      <c r="A19" s="1">
        <v>17</v>
      </c>
      <c r="B19" s="1">
        <f>Pretest!Q20</f>
        <v>5</v>
      </c>
      <c r="C19" s="1">
        <f>Postest!Q20</f>
        <v>6</v>
      </c>
      <c r="E19" s="7" t="s">
        <v>46</v>
      </c>
    </row>
    <row r="20" spans="1:5" x14ac:dyDescent="0.25">
      <c r="A20" s="1">
        <v>18</v>
      </c>
      <c r="B20" s="1">
        <f>Pretest!Q21</f>
        <v>4</v>
      </c>
      <c r="C20" s="1">
        <f>Postest!Q21</f>
        <v>6</v>
      </c>
      <c r="E20" s="16" t="str">
        <f>IF(F14&lt;0.05,"Hay un cambio significativo","No evidencia suficiente para afirmar que hubo un cambio significativo")</f>
        <v>Hay un cambio significativo</v>
      </c>
    </row>
    <row r="21" spans="1:5" x14ac:dyDescent="0.25">
      <c r="A21" s="1">
        <v>19</v>
      </c>
      <c r="B21" s="1">
        <f>Pretest!Q22</f>
        <v>4</v>
      </c>
      <c r="C21" s="1">
        <f>Postest!Q22</f>
        <v>9</v>
      </c>
    </row>
    <row r="22" spans="1:5" x14ac:dyDescent="0.25">
      <c r="A22" s="1">
        <v>20</v>
      </c>
      <c r="B22" s="1">
        <f>Pretest!Q23</f>
        <v>5</v>
      </c>
      <c r="C22" s="1">
        <f>Postest!Q23</f>
        <v>9</v>
      </c>
    </row>
    <row r="23" spans="1:5" x14ac:dyDescent="0.25">
      <c r="A23" s="1">
        <v>21</v>
      </c>
      <c r="B23" s="1">
        <f>Pretest!Q24</f>
        <v>4</v>
      </c>
      <c r="C23" s="1">
        <f>Postest!Q24</f>
        <v>6</v>
      </c>
    </row>
    <row r="24" spans="1:5" x14ac:dyDescent="0.25">
      <c r="A24" s="1">
        <v>22</v>
      </c>
      <c r="B24" s="1">
        <f>Pretest!Q25</f>
        <v>3</v>
      </c>
      <c r="C24" s="1">
        <f>Postest!Q25</f>
        <v>7</v>
      </c>
    </row>
    <row r="25" spans="1:5" x14ac:dyDescent="0.25">
      <c r="A25" s="1">
        <v>23</v>
      </c>
      <c r="B25" s="1">
        <f>Pretest!Q26</f>
        <v>3</v>
      </c>
      <c r="C25" s="1">
        <f>Postest!Q26</f>
        <v>5</v>
      </c>
    </row>
    <row r="26" spans="1:5" x14ac:dyDescent="0.25">
      <c r="A26" s="1">
        <v>24</v>
      </c>
      <c r="B26" s="1">
        <f>Pretest!Q27</f>
        <v>3</v>
      </c>
      <c r="C26" s="1">
        <f>Postest!Q27</f>
        <v>6</v>
      </c>
    </row>
    <row r="27" spans="1:5" x14ac:dyDescent="0.25">
      <c r="A27" s="1">
        <v>25</v>
      </c>
      <c r="B27" s="1">
        <f>Pretest!Q28</f>
        <v>6</v>
      </c>
      <c r="C27" s="1">
        <f>Postest!Q28</f>
        <v>4</v>
      </c>
    </row>
    <row r="28" spans="1:5" x14ac:dyDescent="0.25">
      <c r="A28" s="1">
        <v>26</v>
      </c>
      <c r="B28" s="1">
        <f>Pretest!Q29</f>
        <v>4</v>
      </c>
      <c r="C28" s="1">
        <f>Postest!Q29</f>
        <v>5</v>
      </c>
    </row>
    <row r="29" spans="1:5" x14ac:dyDescent="0.25">
      <c r="A29" s="1">
        <v>27</v>
      </c>
      <c r="B29" s="1">
        <f>Pretest!Q30</f>
        <v>7</v>
      </c>
      <c r="C29" s="1">
        <f>Postest!Q30</f>
        <v>7</v>
      </c>
    </row>
    <row r="30" spans="1:5" x14ac:dyDescent="0.25">
      <c r="A30" s="1">
        <v>28</v>
      </c>
      <c r="B30" s="1">
        <f>Pretest!Q31</f>
        <v>7</v>
      </c>
      <c r="C30" s="1">
        <f>Postest!Q31</f>
        <v>6</v>
      </c>
    </row>
    <row r="31" spans="1:5" x14ac:dyDescent="0.25">
      <c r="A31" s="1">
        <v>29</v>
      </c>
      <c r="B31" s="1">
        <f>Pretest!Q32</f>
        <v>3</v>
      </c>
      <c r="C31" s="1">
        <f>Postest!Q32</f>
        <v>0</v>
      </c>
    </row>
    <row r="32" spans="1:5" x14ac:dyDescent="0.25">
      <c r="A32" s="1">
        <v>30</v>
      </c>
      <c r="B32" s="1">
        <f>Pretest!Q33</f>
        <v>3</v>
      </c>
      <c r="C32" s="1">
        <f>Postest!Q33</f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Indicadores</vt:lpstr>
      <vt:lpstr>Comparación Dimensiones</vt:lpstr>
      <vt:lpstr>Comparación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desarrollo</cp:lastModifiedBy>
  <dcterms:created xsi:type="dcterms:W3CDTF">2017-09-10T14:38:05Z</dcterms:created>
  <dcterms:modified xsi:type="dcterms:W3CDTF">2017-10-14T21:35:33Z</dcterms:modified>
</cp:coreProperties>
</file>