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2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charts/chart12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charts/chart13.xml" ContentType="application/vnd.openxmlformats-officedocument.drawingml.chart+xml"/>
  <Override PartName="/xl/charts/style13.xml" ContentType="application/vnd.ms-office.chartstyle+xml"/>
  <Override PartName="/xl/charts/colors13.xml" ContentType="application/vnd.ms-office.chartcolorstyle+xml"/>
  <Override PartName="/xl/charts/chart14.xml" ContentType="application/vnd.openxmlformats-officedocument.drawingml.chart+xml"/>
  <Override PartName="/xl/charts/style14.xml" ContentType="application/vnd.ms-office.chartstyle+xml"/>
  <Override PartName="/xl/charts/colors14.xml" ContentType="application/vnd.ms-office.chartcolorstyle+xml"/>
  <Override PartName="/xl/charts/chart15.xml" ContentType="application/vnd.openxmlformats-officedocument.drawingml.chart+xml"/>
  <Override PartName="/xl/charts/style15.xml" ContentType="application/vnd.ms-office.chartstyle+xml"/>
  <Override PartName="/xl/charts/colors15.xml" ContentType="application/vnd.ms-office.chartcolorstyle+xml"/>
  <Override PartName="/xl/drawings/drawing3.xml" ContentType="application/vnd.openxmlformats-officedocument.drawing+xml"/>
  <Override PartName="/xl/charts/chart16.xml" ContentType="application/vnd.openxmlformats-officedocument.drawingml.chart+xml"/>
  <Override PartName="/xl/charts/style16.xml" ContentType="application/vnd.ms-office.chartstyle+xml"/>
  <Override PartName="/xl/charts/colors16.xml" ContentType="application/vnd.ms-office.chartcolorstyle+xml"/>
  <Override PartName="/xl/drawings/drawing4.xml" ContentType="application/vnd.openxmlformats-officedocument.drawing+xml"/>
  <Override PartName="/xl/charts/chart17.xml" ContentType="application/vnd.openxmlformats-officedocument.drawingml.chart+xml"/>
  <Override PartName="/xl/charts/style17.xml" ContentType="application/vnd.ms-office.chartstyle+xml"/>
  <Override PartName="/xl/charts/colors17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26812"/>
  <workbookPr/>
  <mc:AlternateContent xmlns:mc="http://schemas.openxmlformats.org/markup-compatibility/2006">
    <mc:Choice Requires="x15">
      <x15ac:absPath xmlns:x15ac="http://schemas.microsoft.com/office/spreadsheetml/2010/11/ac" url="/Volumes/Datos/sucerman/Documents/github/seminario-analisis-informacion/"/>
    </mc:Choice>
  </mc:AlternateContent>
  <bookViews>
    <workbookView xWindow="0" yWindow="460" windowWidth="25600" windowHeight="15440" tabRatio="500"/>
  </bookViews>
  <sheets>
    <sheet name="Pretest" sheetId="1" r:id="rId1"/>
    <sheet name="Postest" sheetId="2" r:id="rId2"/>
    <sheet name="Comparación de Indicadores" sheetId="6" r:id="rId3"/>
    <sheet name="Comparación Dimensiones" sheetId="3" r:id="rId4"/>
    <sheet name="Comparacion de Medias" sheetId="4" r:id="rId5"/>
    <sheet name="T-student" sheetId="5" r:id="rId6"/>
  </sheets>
  <calcPr calcId="15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C25" i="5" l="1"/>
  <c r="C25" i="4"/>
  <c r="M27" i="1"/>
  <c r="N27" i="1"/>
  <c r="L27" i="1"/>
  <c r="H27" i="1"/>
  <c r="I27" i="1"/>
  <c r="G27" i="1"/>
  <c r="C27" i="1"/>
  <c r="D27" i="1"/>
  <c r="B27" i="1"/>
  <c r="E4" i="2"/>
  <c r="F4" i="2"/>
  <c r="E5" i="2"/>
  <c r="F5" i="2"/>
  <c r="E6" i="2"/>
  <c r="F6" i="2"/>
  <c r="E7" i="2"/>
  <c r="F7" i="2"/>
  <c r="E8" i="2"/>
  <c r="F8" i="2"/>
  <c r="E9" i="2"/>
  <c r="F9" i="2"/>
  <c r="E10" i="2"/>
  <c r="F10" i="2"/>
  <c r="E11" i="2"/>
  <c r="F11" i="2"/>
  <c r="E12" i="2"/>
  <c r="F12" i="2"/>
  <c r="E13" i="2"/>
  <c r="F13" i="2"/>
  <c r="E14" i="2"/>
  <c r="F14" i="2"/>
  <c r="E15" i="2"/>
  <c r="F15" i="2"/>
  <c r="E16" i="2"/>
  <c r="F16" i="2"/>
  <c r="E17" i="2"/>
  <c r="F17" i="2"/>
  <c r="E18" i="2"/>
  <c r="F18" i="2"/>
  <c r="E19" i="2"/>
  <c r="F19" i="2"/>
  <c r="E20" i="2"/>
  <c r="F20" i="2"/>
  <c r="E21" i="2"/>
  <c r="F21" i="2"/>
  <c r="E22" i="2"/>
  <c r="F22" i="2"/>
  <c r="E23" i="2"/>
  <c r="F23" i="2"/>
  <c r="E24" i="2"/>
  <c r="F24" i="2"/>
  <c r="E25" i="2"/>
  <c r="F25" i="2"/>
  <c r="E3" i="2"/>
  <c r="F3" i="2"/>
  <c r="J4" i="2"/>
  <c r="K4" i="2"/>
  <c r="J5" i="2"/>
  <c r="K5" i="2"/>
  <c r="J6" i="2"/>
  <c r="K6" i="2"/>
  <c r="J7" i="2"/>
  <c r="K7" i="2"/>
  <c r="J8" i="2"/>
  <c r="K8" i="2"/>
  <c r="J9" i="2"/>
  <c r="K9" i="2"/>
  <c r="J10" i="2"/>
  <c r="K10" i="2"/>
  <c r="J11" i="2"/>
  <c r="K11" i="2"/>
  <c r="J12" i="2"/>
  <c r="K12" i="2"/>
  <c r="J13" i="2"/>
  <c r="K13" i="2"/>
  <c r="J14" i="2"/>
  <c r="K14" i="2"/>
  <c r="J15" i="2"/>
  <c r="K15" i="2"/>
  <c r="J16" i="2"/>
  <c r="K16" i="2"/>
  <c r="J17" i="2"/>
  <c r="K17" i="2"/>
  <c r="J18" i="2"/>
  <c r="K18" i="2"/>
  <c r="J19" i="2"/>
  <c r="K19" i="2"/>
  <c r="J20" i="2"/>
  <c r="K20" i="2"/>
  <c r="J21" i="2"/>
  <c r="K21" i="2"/>
  <c r="J22" i="2"/>
  <c r="K22" i="2"/>
  <c r="J23" i="2"/>
  <c r="K23" i="2"/>
  <c r="J24" i="2"/>
  <c r="K24" i="2"/>
  <c r="J25" i="2"/>
  <c r="K25" i="2"/>
  <c r="J3" i="2"/>
  <c r="K3" i="2"/>
  <c r="O4" i="2"/>
  <c r="P4" i="2"/>
  <c r="O5" i="2"/>
  <c r="P5" i="2"/>
  <c r="O6" i="2"/>
  <c r="P6" i="2"/>
  <c r="O7" i="2"/>
  <c r="P7" i="2"/>
  <c r="O8" i="2"/>
  <c r="P8" i="2"/>
  <c r="O9" i="2"/>
  <c r="P9" i="2"/>
  <c r="O10" i="2"/>
  <c r="P10" i="2"/>
  <c r="O11" i="2"/>
  <c r="P11" i="2"/>
  <c r="O12" i="2"/>
  <c r="P12" i="2"/>
  <c r="O13" i="2"/>
  <c r="P13" i="2"/>
  <c r="O14" i="2"/>
  <c r="P14" i="2"/>
  <c r="O15" i="2"/>
  <c r="P15" i="2"/>
  <c r="O16" i="2"/>
  <c r="P16" i="2"/>
  <c r="O17" i="2"/>
  <c r="P17" i="2"/>
  <c r="O18" i="2"/>
  <c r="P18" i="2"/>
  <c r="O19" i="2"/>
  <c r="P19" i="2"/>
  <c r="O20" i="2"/>
  <c r="P20" i="2"/>
  <c r="O21" i="2"/>
  <c r="P21" i="2"/>
  <c r="O22" i="2"/>
  <c r="P22" i="2"/>
  <c r="O23" i="2"/>
  <c r="P23" i="2"/>
  <c r="O24" i="2"/>
  <c r="P24" i="2"/>
  <c r="O25" i="2"/>
  <c r="P25" i="2"/>
  <c r="O3" i="2"/>
  <c r="P3" i="2"/>
  <c r="Q4" i="2"/>
  <c r="R4" i="2"/>
  <c r="Q5" i="2"/>
  <c r="R5" i="2"/>
  <c r="Q6" i="2"/>
  <c r="R6" i="2"/>
  <c r="Q7" i="2"/>
  <c r="R7" i="2"/>
  <c r="Q8" i="2"/>
  <c r="R8" i="2"/>
  <c r="Q9" i="2"/>
  <c r="R9" i="2"/>
  <c r="Q10" i="2"/>
  <c r="R10" i="2"/>
  <c r="Q11" i="2"/>
  <c r="R11" i="2"/>
  <c r="Q12" i="2"/>
  <c r="R12" i="2"/>
  <c r="Q13" i="2"/>
  <c r="R13" i="2"/>
  <c r="Q14" i="2"/>
  <c r="R14" i="2"/>
  <c r="Q15" i="2"/>
  <c r="R15" i="2"/>
  <c r="Q16" i="2"/>
  <c r="R16" i="2"/>
  <c r="Q17" i="2"/>
  <c r="R17" i="2"/>
  <c r="Q18" i="2"/>
  <c r="R18" i="2"/>
  <c r="Q19" i="2"/>
  <c r="R19" i="2"/>
  <c r="Q20" i="2"/>
  <c r="R20" i="2"/>
  <c r="Q21" i="2"/>
  <c r="R21" i="2"/>
  <c r="Q22" i="2"/>
  <c r="R22" i="2"/>
  <c r="Q23" i="2"/>
  <c r="R23" i="2"/>
  <c r="Q24" i="2"/>
  <c r="R24" i="2"/>
  <c r="Q25" i="2"/>
  <c r="R25" i="2"/>
  <c r="Q3" i="2"/>
  <c r="R3" i="2"/>
  <c r="E4" i="1"/>
  <c r="J4" i="1"/>
  <c r="O4" i="1"/>
  <c r="Q4" i="1"/>
  <c r="R4" i="1"/>
  <c r="E5" i="1"/>
  <c r="J5" i="1"/>
  <c r="O5" i="1"/>
  <c r="Q5" i="1"/>
  <c r="R5" i="1"/>
  <c r="E6" i="1"/>
  <c r="J6" i="1"/>
  <c r="O6" i="1"/>
  <c r="Q6" i="1"/>
  <c r="R6" i="1"/>
  <c r="E7" i="1"/>
  <c r="J7" i="1"/>
  <c r="O7" i="1"/>
  <c r="Q7" i="1"/>
  <c r="R7" i="1"/>
  <c r="E8" i="1"/>
  <c r="J8" i="1"/>
  <c r="O8" i="1"/>
  <c r="Q8" i="1"/>
  <c r="R8" i="1"/>
  <c r="E9" i="1"/>
  <c r="J9" i="1"/>
  <c r="O9" i="1"/>
  <c r="Q9" i="1"/>
  <c r="R9" i="1"/>
  <c r="E10" i="1"/>
  <c r="J10" i="1"/>
  <c r="O10" i="1"/>
  <c r="Q10" i="1"/>
  <c r="R10" i="1"/>
  <c r="E11" i="1"/>
  <c r="J11" i="1"/>
  <c r="O11" i="1"/>
  <c r="Q11" i="1"/>
  <c r="R11" i="1"/>
  <c r="E12" i="1"/>
  <c r="J12" i="1"/>
  <c r="O12" i="1"/>
  <c r="Q12" i="1"/>
  <c r="R12" i="1"/>
  <c r="E13" i="1"/>
  <c r="J13" i="1"/>
  <c r="O13" i="1"/>
  <c r="Q13" i="1"/>
  <c r="R13" i="1"/>
  <c r="E14" i="1"/>
  <c r="J14" i="1"/>
  <c r="O14" i="1"/>
  <c r="Q14" i="1"/>
  <c r="R14" i="1"/>
  <c r="E15" i="1"/>
  <c r="J15" i="1"/>
  <c r="O15" i="1"/>
  <c r="Q15" i="1"/>
  <c r="R15" i="1"/>
  <c r="E16" i="1"/>
  <c r="J16" i="1"/>
  <c r="O16" i="1"/>
  <c r="Q16" i="1"/>
  <c r="R16" i="1"/>
  <c r="E17" i="1"/>
  <c r="J17" i="1"/>
  <c r="O17" i="1"/>
  <c r="Q17" i="1"/>
  <c r="R17" i="1"/>
  <c r="E18" i="1"/>
  <c r="J18" i="1"/>
  <c r="O18" i="1"/>
  <c r="Q18" i="1"/>
  <c r="R18" i="1"/>
  <c r="E19" i="1"/>
  <c r="J19" i="1"/>
  <c r="O19" i="1"/>
  <c r="Q19" i="1"/>
  <c r="R19" i="1"/>
  <c r="E20" i="1"/>
  <c r="J20" i="1"/>
  <c r="O20" i="1"/>
  <c r="Q20" i="1"/>
  <c r="R20" i="1"/>
  <c r="E21" i="1"/>
  <c r="J21" i="1"/>
  <c r="O21" i="1"/>
  <c r="Q21" i="1"/>
  <c r="R21" i="1"/>
  <c r="E22" i="1"/>
  <c r="J22" i="1"/>
  <c r="O22" i="1"/>
  <c r="Q22" i="1"/>
  <c r="R22" i="1"/>
  <c r="E23" i="1"/>
  <c r="J23" i="1"/>
  <c r="O23" i="1"/>
  <c r="Q23" i="1"/>
  <c r="R23" i="1"/>
  <c r="E24" i="1"/>
  <c r="J24" i="1"/>
  <c r="O24" i="1"/>
  <c r="Q24" i="1"/>
  <c r="R24" i="1"/>
  <c r="E25" i="1"/>
  <c r="J25" i="1"/>
  <c r="O25" i="1"/>
  <c r="Q25" i="1"/>
  <c r="R25" i="1"/>
  <c r="E3" i="1"/>
  <c r="J3" i="1"/>
  <c r="O3" i="1"/>
  <c r="Q3" i="1"/>
  <c r="R3" i="1"/>
  <c r="P4" i="1"/>
  <c r="P5" i="1"/>
  <c r="P6" i="1"/>
  <c r="P7" i="1"/>
  <c r="P8" i="1"/>
  <c r="P9" i="1"/>
  <c r="P10" i="1"/>
  <c r="P11" i="1"/>
  <c r="P12" i="1"/>
  <c r="P13" i="1"/>
  <c r="P14" i="1"/>
  <c r="P15" i="1"/>
  <c r="P16" i="1"/>
  <c r="P17" i="1"/>
  <c r="P18" i="1"/>
  <c r="P19" i="1"/>
  <c r="P20" i="1"/>
  <c r="P21" i="1"/>
  <c r="P22" i="1"/>
  <c r="P23" i="1"/>
  <c r="P24" i="1"/>
  <c r="P25" i="1"/>
  <c r="P3" i="1"/>
  <c r="K4" i="1"/>
  <c r="K5" i="1"/>
  <c r="K6" i="1"/>
  <c r="K7" i="1"/>
  <c r="K8" i="1"/>
  <c r="K9" i="1"/>
  <c r="K10" i="1"/>
  <c r="K11" i="1"/>
  <c r="K12" i="1"/>
  <c r="K13" i="1"/>
  <c r="K14" i="1"/>
  <c r="K15" i="1"/>
  <c r="K16" i="1"/>
  <c r="K17" i="1"/>
  <c r="K18" i="1"/>
  <c r="K19" i="1"/>
  <c r="K20" i="1"/>
  <c r="K21" i="1"/>
  <c r="K22" i="1"/>
  <c r="K23" i="1"/>
  <c r="K24" i="1"/>
  <c r="K25" i="1"/>
  <c r="K3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3" i="1"/>
  <c r="M26" i="2"/>
  <c r="M27" i="2"/>
  <c r="N26" i="2"/>
  <c r="N27" i="2"/>
  <c r="L26" i="2"/>
  <c r="L27" i="2"/>
  <c r="H26" i="2"/>
  <c r="H27" i="2"/>
  <c r="I26" i="2"/>
  <c r="I27" i="2"/>
  <c r="G26" i="2"/>
  <c r="G27" i="2"/>
  <c r="C26" i="2"/>
  <c r="C27" i="2"/>
  <c r="D26" i="2"/>
  <c r="D27" i="2"/>
  <c r="B26" i="2"/>
  <c r="B27" i="2"/>
  <c r="M26" i="1"/>
  <c r="N26" i="1"/>
  <c r="L26" i="1"/>
  <c r="H26" i="1"/>
  <c r="I26" i="1"/>
  <c r="G26" i="1"/>
  <c r="C26" i="1"/>
  <c r="D26" i="1"/>
  <c r="B26" i="1"/>
  <c r="W6" i="1"/>
  <c r="W6" i="2"/>
  <c r="U6" i="2"/>
  <c r="G42" i="3"/>
  <c r="C44" i="3"/>
  <c r="V6" i="1"/>
  <c r="C43" i="3"/>
  <c r="U6" i="1"/>
  <c r="C42" i="3"/>
  <c r="U5" i="1"/>
  <c r="C28" i="3"/>
  <c r="V5" i="1"/>
  <c r="C29" i="3"/>
  <c r="W5" i="1"/>
  <c r="C30" i="3"/>
  <c r="C31" i="3"/>
  <c r="B44" i="3"/>
  <c r="Z9" i="3"/>
  <c r="B43" i="3"/>
  <c r="Y9" i="3"/>
  <c r="B42" i="3"/>
  <c r="X9" i="3"/>
  <c r="U5" i="2"/>
  <c r="G28" i="3"/>
  <c r="V5" i="2"/>
  <c r="G29" i="3"/>
  <c r="W5" i="2"/>
  <c r="G30" i="3"/>
  <c r="G31" i="3"/>
  <c r="F28" i="3"/>
  <c r="X10" i="3"/>
  <c r="V6" i="2"/>
  <c r="G43" i="3"/>
  <c r="F43" i="3"/>
  <c r="Y10" i="3"/>
  <c r="G44" i="3"/>
  <c r="F44" i="3"/>
  <c r="Z10" i="3"/>
  <c r="U3" i="1"/>
  <c r="C4" i="3"/>
  <c r="V3" i="1"/>
  <c r="C5" i="3"/>
  <c r="W3" i="1"/>
  <c r="C6" i="3"/>
  <c r="C7" i="3"/>
  <c r="B4" i="3"/>
  <c r="X3" i="3"/>
  <c r="B5" i="3"/>
  <c r="Y3" i="3"/>
  <c r="B6" i="3"/>
  <c r="Z3" i="3"/>
  <c r="U3" i="2"/>
  <c r="G4" i="3"/>
  <c r="V3" i="2"/>
  <c r="G5" i="3"/>
  <c r="W3" i="2"/>
  <c r="G6" i="3"/>
  <c r="G7" i="3"/>
  <c r="F4" i="3"/>
  <c r="X4" i="3"/>
  <c r="F5" i="3"/>
  <c r="Y4" i="3"/>
  <c r="F6" i="3"/>
  <c r="Z4" i="3"/>
  <c r="U4" i="1"/>
  <c r="C16" i="3"/>
  <c r="V4" i="1"/>
  <c r="C17" i="3"/>
  <c r="W4" i="1"/>
  <c r="C18" i="3"/>
  <c r="C19" i="3"/>
  <c r="B16" i="3"/>
  <c r="X5" i="3"/>
  <c r="B17" i="3"/>
  <c r="Y5" i="3"/>
  <c r="B18" i="3"/>
  <c r="Z5" i="3"/>
  <c r="U4" i="2"/>
  <c r="G16" i="3"/>
  <c r="V4" i="2"/>
  <c r="G17" i="3"/>
  <c r="W4" i="2"/>
  <c r="G18" i="3"/>
  <c r="G19" i="3"/>
  <c r="F16" i="3"/>
  <c r="X6" i="3"/>
  <c r="F17" i="3"/>
  <c r="Y6" i="3"/>
  <c r="F18" i="3"/>
  <c r="Z6" i="3"/>
  <c r="B28" i="3"/>
  <c r="X7" i="3"/>
  <c r="B29" i="3"/>
  <c r="Y7" i="3"/>
  <c r="B30" i="3"/>
  <c r="Z7" i="3"/>
  <c r="X8" i="3"/>
  <c r="F29" i="3"/>
  <c r="Y8" i="3"/>
  <c r="F30" i="3"/>
  <c r="Z8" i="3"/>
  <c r="D34" i="6"/>
  <c r="D33" i="6"/>
  <c r="D32" i="6"/>
  <c r="C34" i="6"/>
  <c r="C33" i="6"/>
  <c r="C32" i="6"/>
  <c r="D19" i="6"/>
  <c r="D18" i="6"/>
  <c r="D17" i="6"/>
  <c r="C19" i="6"/>
  <c r="C18" i="6"/>
  <c r="C17" i="6"/>
  <c r="D6" i="6"/>
  <c r="D5" i="6"/>
  <c r="D4" i="6"/>
  <c r="C6" i="6"/>
  <c r="C5" i="6"/>
  <c r="C4" i="6"/>
  <c r="C3" i="5"/>
  <c r="G45" i="3"/>
  <c r="F42" i="3"/>
  <c r="F45" i="3"/>
  <c r="C45" i="3"/>
  <c r="B45" i="3"/>
  <c r="X6" i="2"/>
  <c r="X6" i="1"/>
  <c r="C4" i="5"/>
  <c r="C5" i="5"/>
  <c r="C6" i="5"/>
  <c r="C7" i="5"/>
  <c r="C8" i="5"/>
  <c r="C9" i="5"/>
  <c r="C10" i="5"/>
  <c r="C11" i="5"/>
  <c r="C12" i="5"/>
  <c r="C13" i="5"/>
  <c r="C14" i="5"/>
  <c r="C15" i="5"/>
  <c r="C16" i="5"/>
  <c r="C17" i="5"/>
  <c r="C18" i="5"/>
  <c r="C19" i="5"/>
  <c r="C20" i="5"/>
  <c r="C21" i="5"/>
  <c r="C22" i="5"/>
  <c r="C23" i="5"/>
  <c r="C24" i="5"/>
  <c r="C4" i="4"/>
  <c r="C5" i="4"/>
  <c r="C6" i="4"/>
  <c r="C7" i="4"/>
  <c r="C8" i="4"/>
  <c r="C9" i="4"/>
  <c r="C10" i="4"/>
  <c r="C11" i="4"/>
  <c r="C12" i="4"/>
  <c r="C13" i="4"/>
  <c r="C14" i="4"/>
  <c r="C15" i="4"/>
  <c r="C16" i="4"/>
  <c r="C17" i="4"/>
  <c r="C18" i="4"/>
  <c r="C19" i="4"/>
  <c r="C20" i="4"/>
  <c r="C21" i="4"/>
  <c r="C22" i="4"/>
  <c r="C23" i="4"/>
  <c r="C24" i="4"/>
  <c r="C3" i="4"/>
  <c r="X5" i="2"/>
  <c r="X3" i="2"/>
  <c r="X4" i="2"/>
  <c r="E20" i="5"/>
  <c r="B25" i="5"/>
  <c r="B24" i="5"/>
  <c r="B23" i="5"/>
  <c r="B22" i="5"/>
  <c r="B21" i="5"/>
  <c r="B20" i="5"/>
  <c r="B19" i="5"/>
  <c r="B18" i="5"/>
  <c r="B17" i="5"/>
  <c r="B16" i="5"/>
  <c r="B15" i="5"/>
  <c r="B14" i="5"/>
  <c r="B13" i="5"/>
  <c r="B12" i="5"/>
  <c r="B11" i="5"/>
  <c r="B10" i="5"/>
  <c r="B9" i="5"/>
  <c r="B8" i="5"/>
  <c r="B7" i="5"/>
  <c r="B6" i="5"/>
  <c r="B5" i="5"/>
  <c r="B4" i="5"/>
  <c r="B3" i="5"/>
  <c r="B4" i="4"/>
  <c r="B5" i="4"/>
  <c r="B6" i="4"/>
  <c r="B7" i="4"/>
  <c r="B8" i="4"/>
  <c r="B9" i="4"/>
  <c r="B10" i="4"/>
  <c r="B11" i="4"/>
  <c r="B12" i="4"/>
  <c r="B13" i="4"/>
  <c r="B14" i="4"/>
  <c r="B15" i="4"/>
  <c r="B16" i="4"/>
  <c r="B17" i="4"/>
  <c r="B18" i="4"/>
  <c r="B19" i="4"/>
  <c r="B20" i="4"/>
  <c r="B21" i="4"/>
  <c r="B22" i="4"/>
  <c r="B23" i="4"/>
  <c r="B24" i="4"/>
  <c r="B25" i="4"/>
  <c r="B3" i="4"/>
  <c r="F31" i="3"/>
  <c r="B31" i="3"/>
  <c r="F19" i="3"/>
  <c r="B19" i="3"/>
  <c r="F7" i="3"/>
  <c r="B7" i="3"/>
  <c r="X5" i="1"/>
  <c r="X3" i="1"/>
  <c r="X4" i="1"/>
</calcChain>
</file>

<file path=xl/sharedStrings.xml><?xml version="1.0" encoding="utf-8"?>
<sst xmlns="http://schemas.openxmlformats.org/spreadsheetml/2006/main" count="202" uniqueCount="74">
  <si>
    <t>DIMENSION 1</t>
  </si>
  <si>
    <t>DIMENSION 2</t>
  </si>
  <si>
    <t>DIMENSION 3</t>
  </si>
  <si>
    <t>TOTAL PRUEBA</t>
  </si>
  <si>
    <t>NIVEL TOTAL</t>
  </si>
  <si>
    <t>ESTUDIANTE</t>
  </si>
  <si>
    <t>TOTAL</t>
  </si>
  <si>
    <t>NIVEL</t>
  </si>
  <si>
    <t>Bajo</t>
  </si>
  <si>
    <t>Medio</t>
  </si>
  <si>
    <t>Alto</t>
  </si>
  <si>
    <t>DIMENSIÓN 1</t>
  </si>
  <si>
    <t>DIMENSIÓN 2</t>
  </si>
  <si>
    <t>DIMENSIÓN 3</t>
  </si>
  <si>
    <t>PRETEST</t>
  </si>
  <si>
    <t>Total</t>
  </si>
  <si>
    <t xml:space="preserve">Dimensión 1 </t>
  </si>
  <si>
    <t>Pretest</t>
  </si>
  <si>
    <t>Nivel</t>
  </si>
  <si>
    <t>Postest</t>
  </si>
  <si>
    <t>Dimensión 2</t>
  </si>
  <si>
    <t>Dimensión 3</t>
  </si>
  <si>
    <t>Total Pretest</t>
  </si>
  <si>
    <t>Total Postest</t>
  </si>
  <si>
    <t>Media</t>
  </si>
  <si>
    <t>Error típico</t>
  </si>
  <si>
    <t>Mediana</t>
  </si>
  <si>
    <t>Moda</t>
  </si>
  <si>
    <t>Desviación estándar</t>
  </si>
  <si>
    <t>Varianza de la muestra</t>
  </si>
  <si>
    <t>Curtosis</t>
  </si>
  <si>
    <t>Coeficiente de asimetría</t>
  </si>
  <si>
    <t>Rango</t>
  </si>
  <si>
    <t>Mínimo</t>
  </si>
  <si>
    <t>Máximo</t>
  </si>
  <si>
    <t>Suma</t>
  </si>
  <si>
    <t>Cuenta</t>
  </si>
  <si>
    <t>Estudiante</t>
  </si>
  <si>
    <t>Prueba t para medias de dos muestras emparejadas</t>
  </si>
  <si>
    <t>Varianza</t>
  </si>
  <si>
    <t>Observaciones</t>
  </si>
  <si>
    <t>Coeficiente de correlación de Pearson</t>
  </si>
  <si>
    <t>Diferencia hipotética de las medias</t>
  </si>
  <si>
    <t>Grados de libertad</t>
  </si>
  <si>
    <t>Estadístico t</t>
  </si>
  <si>
    <t>P(T&lt;=t) una cola</t>
  </si>
  <si>
    <t>Valor crítico de t (una cola)</t>
  </si>
  <si>
    <t>P(T&lt;=t) dos colas</t>
  </si>
  <si>
    <t>Valor crítico de t (dos colas)</t>
  </si>
  <si>
    <t>Resultado</t>
  </si>
  <si>
    <t>INDICADOR 1</t>
  </si>
  <si>
    <t>INDICADOR 2</t>
  </si>
  <si>
    <t>INDICADOR 3</t>
  </si>
  <si>
    <t>INDICADOR 5</t>
  </si>
  <si>
    <t>INDICADOR 6</t>
  </si>
  <si>
    <t>INDICADOR 7</t>
  </si>
  <si>
    <t>INDICADOR 9</t>
  </si>
  <si>
    <t>INDICADOR 10</t>
  </si>
  <si>
    <t>INDICADOR 11</t>
  </si>
  <si>
    <t>POSTEST</t>
  </si>
  <si>
    <t>Porcentaje</t>
  </si>
  <si>
    <t>TOTAL POSTEST</t>
  </si>
  <si>
    <t>TOTAL PRETEST</t>
  </si>
  <si>
    <t>% indicador</t>
  </si>
  <si>
    <t>Porcentaje indicador</t>
  </si>
  <si>
    <t>Dimensión 1</t>
  </si>
  <si>
    <t>DIMENSIÓN-1-PRE</t>
  </si>
  <si>
    <t>DIMENSIÓN-1-POST</t>
  </si>
  <si>
    <t>DIMENSIÓN-2-PRE</t>
  </si>
  <si>
    <t>DIMENSIÓN-2-POST</t>
  </si>
  <si>
    <t>DIMENSIÓN-3-PRE</t>
  </si>
  <si>
    <t>DIMENSIÓN-3-POST</t>
  </si>
  <si>
    <t>TOTAL-PRE</t>
  </si>
  <si>
    <t>TOTAL-POST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</si>
</sst>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5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i/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scheme val="minor"/>
    </font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6">
    <xf numFmtId="0" fontId="0" fillId="0" borderId="0"/>
    <xf numFmtId="9" fontId="1" fillId="0" borderId="0" applyFon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</cellStyleXfs>
  <cellXfs count="90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0" fillId="0" borderId="1" xfId="0" applyBorder="1"/>
    <xf numFmtId="0" fontId="2" fillId="0" borderId="1" xfId="0" applyFont="1" applyBorder="1"/>
    <xf numFmtId="0" fontId="0" fillId="0" borderId="1" xfId="0" applyFill="1" applyBorder="1"/>
    <xf numFmtId="0" fontId="2" fillId="0" borderId="1" xfId="0" applyFont="1" applyBorder="1" applyAlignment="1">
      <alignment horizontal="center"/>
    </xf>
    <xf numFmtId="0" fontId="2" fillId="0" borderId="1" xfId="0" applyFont="1" applyFill="1" applyBorder="1"/>
    <xf numFmtId="0" fontId="0" fillId="0" borderId="0" xfId="0" applyAlignment="1">
      <alignment horizontal="center"/>
    </xf>
    <xf numFmtId="9" fontId="0" fillId="0" borderId="1" xfId="1" applyFont="1" applyBorder="1"/>
    <xf numFmtId="9" fontId="0" fillId="0" borderId="1" xfId="0" applyNumberFormat="1" applyBorder="1"/>
    <xf numFmtId="0" fontId="0" fillId="0" borderId="0" xfId="0" applyFill="1" applyBorder="1" applyAlignment="1"/>
    <xf numFmtId="0" fontId="0" fillId="0" borderId="2" xfId="0" applyFill="1" applyBorder="1" applyAlignment="1"/>
    <xf numFmtId="0" fontId="3" fillId="0" borderId="3" xfId="0" applyFont="1" applyFill="1" applyBorder="1" applyAlignment="1">
      <alignment horizontal="center"/>
    </xf>
    <xf numFmtId="0" fontId="3" fillId="0" borderId="3" xfId="0" applyFont="1" applyFill="1" applyBorder="1" applyAlignment="1">
      <alignment horizontal="centerContinuous"/>
    </xf>
    <xf numFmtId="0" fontId="0" fillId="7" borderId="0" xfId="0" applyFill="1" applyBorder="1" applyAlignment="1"/>
    <xf numFmtId="0" fontId="2" fillId="4" borderId="1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4" fillId="2" borderId="1" xfId="0" applyFont="1" applyFill="1" applyBorder="1" applyAlignment="1">
      <alignment horizontal="center" vertical="center"/>
    </xf>
    <xf numFmtId="0" fontId="6" fillId="0" borderId="0" xfId="0" applyFont="1"/>
    <xf numFmtId="0" fontId="4" fillId="3" borderId="1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/>
    </xf>
    <xf numFmtId="0" fontId="4" fillId="5" borderId="1" xfId="0" applyFont="1" applyFill="1" applyBorder="1" applyAlignment="1">
      <alignment horizontal="center" vertical="center"/>
    </xf>
    <xf numFmtId="0" fontId="4" fillId="2" borderId="1" xfId="0" applyFont="1" applyFill="1" applyBorder="1"/>
    <xf numFmtId="0" fontId="6" fillId="0" borderId="1" xfId="0" applyFont="1" applyBorder="1"/>
    <xf numFmtId="0" fontId="6" fillId="3" borderId="1" xfId="0" applyFont="1" applyFill="1" applyBorder="1"/>
    <xf numFmtId="0" fontId="6" fillId="4" borderId="1" xfId="0" applyFont="1" applyFill="1" applyBorder="1"/>
    <xf numFmtId="0" fontId="6" fillId="5" borderId="1" xfId="0" applyFont="1" applyFill="1" applyBorder="1"/>
    <xf numFmtId="0" fontId="6" fillId="6" borderId="1" xfId="0" applyFont="1" applyFill="1" applyBorder="1"/>
    <xf numFmtId="0" fontId="4" fillId="0" borderId="1" xfId="0" applyFont="1" applyBorder="1"/>
    <xf numFmtId="0" fontId="4" fillId="3" borderId="1" xfId="0" applyFont="1" applyFill="1" applyBorder="1"/>
    <xf numFmtId="0" fontId="6" fillId="0" borderId="1" xfId="0" applyFont="1" applyFill="1" applyBorder="1"/>
    <xf numFmtId="0" fontId="4" fillId="4" borderId="1" xfId="0" applyFont="1" applyFill="1" applyBorder="1"/>
    <xf numFmtId="0" fontId="4" fillId="5" borderId="1" xfId="0" applyFont="1" applyFill="1" applyBorder="1"/>
    <xf numFmtId="0" fontId="7" fillId="0" borderId="1" xfId="0" applyFont="1" applyBorder="1" applyAlignment="1">
      <alignment horizontal="center"/>
    </xf>
    <xf numFmtId="0" fontId="8" fillId="0" borderId="0" xfId="0" applyFont="1"/>
    <xf numFmtId="0" fontId="8" fillId="0" borderId="1" xfId="0" applyFont="1" applyBorder="1"/>
    <xf numFmtId="0" fontId="7" fillId="0" borderId="0" xfId="0" applyFont="1"/>
    <xf numFmtId="0" fontId="8" fillId="0" borderId="0" xfId="0" applyFont="1" applyAlignment="1">
      <alignment wrapText="1"/>
    </xf>
    <xf numFmtId="9" fontId="0" fillId="0" borderId="1" xfId="1" applyNumberFormat="1" applyFont="1" applyBorder="1"/>
    <xf numFmtId="0" fontId="9" fillId="0" borderId="3" xfId="0" applyFont="1" applyFill="1" applyBorder="1" applyAlignment="1">
      <alignment horizontal="centerContinuous"/>
    </xf>
    <xf numFmtId="0" fontId="10" fillId="2" borderId="1" xfId="0" applyFont="1" applyFill="1" applyBorder="1" applyAlignment="1">
      <alignment horizontal="center" vertical="center"/>
    </xf>
    <xf numFmtId="0" fontId="12" fillId="0" borderId="0" xfId="0" applyFont="1"/>
    <xf numFmtId="0" fontId="10" fillId="3" borderId="1" xfId="0" applyFont="1" applyFill="1" applyBorder="1" applyAlignment="1">
      <alignment horizontal="center" vertical="center"/>
    </xf>
    <xf numFmtId="0" fontId="10" fillId="4" borderId="1" xfId="0" applyFont="1" applyFill="1" applyBorder="1" applyAlignment="1">
      <alignment horizontal="center" vertical="center"/>
    </xf>
    <xf numFmtId="0" fontId="10" fillId="5" borderId="1" xfId="0" applyFont="1" applyFill="1" applyBorder="1" applyAlignment="1">
      <alignment horizontal="center" vertical="center"/>
    </xf>
    <xf numFmtId="0" fontId="10" fillId="2" borderId="1" xfId="0" applyFont="1" applyFill="1" applyBorder="1"/>
    <xf numFmtId="0" fontId="12" fillId="0" borderId="1" xfId="0" applyFont="1" applyBorder="1"/>
    <xf numFmtId="0" fontId="12" fillId="3" borderId="1" xfId="0" applyFont="1" applyFill="1" applyBorder="1"/>
    <xf numFmtId="0" fontId="12" fillId="4" borderId="1" xfId="0" applyFont="1" applyFill="1" applyBorder="1"/>
    <xf numFmtId="0" fontId="12" fillId="5" borderId="1" xfId="0" applyFont="1" applyFill="1" applyBorder="1"/>
    <xf numFmtId="0" fontId="12" fillId="6" borderId="1" xfId="0" applyFont="1" applyFill="1" applyBorder="1"/>
    <xf numFmtId="0" fontId="10" fillId="0" borderId="1" xfId="0" applyFont="1" applyBorder="1"/>
    <xf numFmtId="0" fontId="10" fillId="3" borderId="1" xfId="0" applyFont="1" applyFill="1" applyBorder="1"/>
    <xf numFmtId="0" fontId="12" fillId="0" borderId="1" xfId="0" applyFont="1" applyFill="1" applyBorder="1"/>
    <xf numFmtId="0" fontId="10" fillId="4" borderId="1" xfId="0" applyFont="1" applyFill="1" applyBorder="1"/>
    <xf numFmtId="0" fontId="10" fillId="5" borderId="1" xfId="0" applyFont="1" applyFill="1" applyBorder="1"/>
    <xf numFmtId="0" fontId="10" fillId="3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0" fillId="0" borderId="0" xfId="0" applyFont="1"/>
    <xf numFmtId="9" fontId="2" fillId="0" borderId="1" xfId="1" applyNumberFormat="1" applyFont="1" applyBorder="1"/>
    <xf numFmtId="9" fontId="4" fillId="3" borderId="1" xfId="1" applyNumberFormat="1" applyFont="1" applyFill="1" applyBorder="1"/>
    <xf numFmtId="9" fontId="12" fillId="0" borderId="1" xfId="1" applyNumberFormat="1" applyFont="1" applyBorder="1"/>
    <xf numFmtId="9" fontId="4" fillId="4" borderId="1" xfId="1" applyNumberFormat="1" applyFont="1" applyFill="1" applyBorder="1"/>
    <xf numFmtId="9" fontId="4" fillId="5" borderId="1" xfId="1" applyNumberFormat="1" applyFont="1" applyFill="1" applyBorder="1"/>
    <xf numFmtId="9" fontId="6" fillId="0" borderId="0" xfId="1" applyNumberFormat="1" applyFont="1"/>
    <xf numFmtId="0" fontId="2" fillId="3" borderId="1" xfId="0" applyFont="1" applyFill="1" applyBorder="1" applyAlignment="1">
      <alignment horizontal="center" vertical="center"/>
    </xf>
    <xf numFmtId="0" fontId="10" fillId="5" borderId="1" xfId="0" applyFont="1" applyFill="1" applyBorder="1" applyAlignment="1">
      <alignment horizontal="center"/>
    </xf>
    <xf numFmtId="0" fontId="2" fillId="4" borderId="1" xfId="0" applyFont="1" applyFill="1" applyBorder="1"/>
    <xf numFmtId="0" fontId="2" fillId="3" borderId="1" xfId="0" applyFont="1" applyFill="1" applyBorder="1"/>
    <xf numFmtId="0" fontId="2" fillId="5" borderId="1" xfId="0" applyFont="1" applyFill="1" applyBorder="1"/>
    <xf numFmtId="0" fontId="2" fillId="6" borderId="1" xfId="0" applyFont="1" applyFill="1" applyBorder="1"/>
    <xf numFmtId="0" fontId="10" fillId="3" borderId="1" xfId="0" applyFont="1" applyFill="1" applyBorder="1" applyAlignment="1">
      <alignment horizontal="center" vertical="center"/>
    </xf>
    <xf numFmtId="0" fontId="10" fillId="4" borderId="1" xfId="0" applyFont="1" applyFill="1" applyBorder="1" applyAlignment="1">
      <alignment horizontal="center" vertical="center"/>
    </xf>
    <xf numFmtId="0" fontId="10" fillId="5" borderId="1" xfId="0" applyFont="1" applyFill="1" applyBorder="1" applyAlignment="1">
      <alignment horizontal="center" vertical="center"/>
    </xf>
    <xf numFmtId="0" fontId="11" fillId="6" borderId="1" xfId="0" applyFont="1" applyFill="1" applyBorder="1" applyAlignment="1">
      <alignment horizontal="center" vertical="center"/>
    </xf>
    <xf numFmtId="0" fontId="5" fillId="6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/>
    </xf>
    <xf numFmtId="0" fontId="4" fillId="5" borderId="1" xfId="0" applyFont="1" applyFill="1" applyBorder="1" applyAlignment="1">
      <alignment horizontal="center" vertical="center"/>
    </xf>
    <xf numFmtId="0" fontId="10" fillId="5" borderId="4" xfId="0" applyFont="1" applyFill="1" applyBorder="1" applyAlignment="1">
      <alignment horizontal="center"/>
    </xf>
    <xf numFmtId="0" fontId="10" fillId="5" borderId="5" xfId="0" applyFont="1" applyFill="1" applyBorder="1" applyAlignment="1">
      <alignment horizontal="center"/>
    </xf>
    <xf numFmtId="0" fontId="10" fillId="5" borderId="6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 vertical="center"/>
    </xf>
    <xf numFmtId="0" fontId="2" fillId="4" borderId="4" xfId="0" applyFont="1" applyFill="1" applyBorder="1" applyAlignment="1">
      <alignment horizontal="center" vertical="center"/>
    </xf>
    <xf numFmtId="0" fontId="2" fillId="4" borderId="5" xfId="0" applyFont="1" applyFill="1" applyBorder="1" applyAlignment="1">
      <alignment horizontal="center" vertical="center"/>
    </xf>
    <xf numFmtId="0" fontId="2" fillId="4" borderId="6" xfId="0" applyFont="1" applyFill="1" applyBorder="1" applyAlignment="1">
      <alignment horizontal="center" vertical="center"/>
    </xf>
    <xf numFmtId="0" fontId="2" fillId="0" borderId="4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2" fillId="0" borderId="6" xfId="0" applyFont="1" applyBorder="1" applyAlignment="1">
      <alignment horizontal="center"/>
    </xf>
  </cellXfs>
  <cellStyles count="6">
    <cellStyle name="Hipervínculo" xfId="2" builtinId="8" hidden="1"/>
    <cellStyle name="Hipervínculo" xfId="4" builtinId="8" hidden="1"/>
    <cellStyle name="Hipervínculo visitado" xfId="3" builtinId="9" hidden="1"/>
    <cellStyle name="Hipervínculo visitado" xfId="5" builtinId="9" hidden="1"/>
    <cellStyle name="Normal" xfId="0" builtinId="0"/>
    <cellStyle name="Porcentaje" xfId="1" builtinId="5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Relationship Id="rId10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charts/_rels/chart1.xml.rels><?xml version="1.0" encoding="UTF-8" standalone="yes"?>
<Relationships xmlns="http://schemas.openxmlformats.org/package/2006/relationships"><Relationship Id="rId1" Type="http://schemas.microsoft.com/office/2011/relationships/chartStyle" Target="style1.xml"/><Relationship Id="rId2" Type="http://schemas.microsoft.com/office/2011/relationships/chartColorStyle" Target="colors1.xml"/></Relationships>
</file>

<file path=xl/charts/_rels/chart2.xml.rels><?xml version="1.0" encoding="UTF-8" standalone="yes"?>
<Relationships xmlns="http://schemas.openxmlformats.org/package/2006/relationships"><Relationship Id="rId1" Type="http://schemas.microsoft.com/office/2011/relationships/chartStyle" Target="style2.xml"/><Relationship Id="rId2" Type="http://schemas.microsoft.com/office/2011/relationships/chartColorStyle" Target="colors2.xml"/></Relationships>
</file>

<file path=xl/charts/_rels/chart3.xml.rels><?xml version="1.0" encoding="UTF-8" standalone="yes"?>
<Relationships xmlns="http://schemas.openxmlformats.org/package/2006/relationships"><Relationship Id="rId1" Type="http://schemas.microsoft.com/office/2011/relationships/chartStyle" Target="style3.xml"/><Relationship Id="rId2" Type="http://schemas.microsoft.com/office/2011/relationships/chartColorStyle" Target="colors3.xml"/></Relationships>
</file>

<file path=xl/charts/_rels/chart4.xml.rels><?xml version="1.0" encoding="UTF-8" standalone="yes"?>
<Relationships xmlns="http://schemas.openxmlformats.org/package/2006/relationships"><Relationship Id="rId1" Type="http://schemas.microsoft.com/office/2011/relationships/chartStyle" Target="style4.xml"/><Relationship Id="rId2" Type="http://schemas.microsoft.com/office/2011/relationships/chartColorStyle" Target="colors4.xml"/></Relationships>
</file>

<file path=xl/charts/_rels/chart5.xml.rels><?xml version="1.0" encoding="UTF-8" standalone="yes"?>
<Relationships xmlns="http://schemas.openxmlformats.org/package/2006/relationships"><Relationship Id="rId1" Type="http://schemas.microsoft.com/office/2011/relationships/chartStyle" Target="style5.xml"/><Relationship Id="rId2" Type="http://schemas.microsoft.com/office/2011/relationships/chartColorStyle" Target="colors5.xml"/></Relationships>
</file>

<file path=xl/charts/_rels/chart6.xml.rels><?xml version="1.0" encoding="UTF-8" standalone="yes"?>
<Relationships xmlns="http://schemas.openxmlformats.org/package/2006/relationships"><Relationship Id="rId1" Type="http://schemas.microsoft.com/office/2011/relationships/chartStyle" Target="style6.xml"/><Relationship Id="rId2" Type="http://schemas.microsoft.com/office/2011/relationships/chartColorStyle" Target="colors6.xml"/></Relationships>
</file>

<file path=xl/charts/_rels/chart7.xml.rels><?xml version="1.0" encoding="UTF-8" standalone="yes"?>
<Relationships xmlns="http://schemas.openxmlformats.org/package/2006/relationships"><Relationship Id="rId1" Type="http://schemas.microsoft.com/office/2011/relationships/chartStyle" Target="style7.xml"/><Relationship Id="rId2" Type="http://schemas.microsoft.com/office/2011/relationships/chartColorStyle" Target="colors7.xml"/></Relationships>
</file>

<file path=xl/charts/_rels/chart8.xml.rels><?xml version="1.0" encoding="UTF-8" standalone="yes"?>
<Relationships xmlns="http://schemas.openxmlformats.org/package/2006/relationships"><Relationship Id="rId1" Type="http://schemas.microsoft.com/office/2011/relationships/chartStyle" Target="style8.xml"/><Relationship Id="rId2" Type="http://schemas.microsoft.com/office/2011/relationships/chartColorStyle" Target="colors8.xml"/></Relationships>
</file>

<file path=xl/charts/_rels/chart9.xml.rels><?xml version="1.0" encoding="UTF-8" standalone="yes"?>
<Relationships xmlns="http://schemas.openxmlformats.org/package/2006/relationships"><Relationship Id="rId1" Type="http://schemas.microsoft.com/office/2011/relationships/chartStyle" Target="style9.xml"/><Relationship Id="rId2" Type="http://schemas.microsoft.com/office/2011/relationships/chartColorStyle" Target="colors9.xml"/></Relationships>
</file>

<file path=xl/charts/_rels/chart10.xml.rels><?xml version="1.0" encoding="UTF-8" standalone="yes"?>
<Relationships xmlns="http://schemas.openxmlformats.org/package/2006/relationships"><Relationship Id="rId1" Type="http://schemas.microsoft.com/office/2011/relationships/chartStyle" Target="style10.xml"/><Relationship Id="rId2" Type="http://schemas.microsoft.com/office/2011/relationships/chartColorStyle" Target="colors10.xml"/></Relationships>
</file>

<file path=xl/charts/_rels/chart11.xml.rels><?xml version="1.0" encoding="UTF-8" standalone="yes"?>
<Relationships xmlns="http://schemas.openxmlformats.org/package/2006/relationships"><Relationship Id="rId1" Type="http://schemas.microsoft.com/office/2011/relationships/chartStyle" Target="style11.xml"/><Relationship Id="rId2" Type="http://schemas.microsoft.com/office/2011/relationships/chartColorStyle" Target="colors11.xml"/></Relationships>
</file>

<file path=xl/charts/_rels/chart12.xml.rels><?xml version="1.0" encoding="UTF-8" standalone="yes"?>
<Relationships xmlns="http://schemas.openxmlformats.org/package/2006/relationships"><Relationship Id="rId1" Type="http://schemas.microsoft.com/office/2011/relationships/chartStyle" Target="style12.xml"/><Relationship Id="rId2" Type="http://schemas.microsoft.com/office/2011/relationships/chartColorStyle" Target="colors12.xml"/></Relationships>
</file>

<file path=xl/charts/_rels/chart13.xml.rels><?xml version="1.0" encoding="UTF-8" standalone="yes"?>
<Relationships xmlns="http://schemas.openxmlformats.org/package/2006/relationships"><Relationship Id="rId1" Type="http://schemas.microsoft.com/office/2011/relationships/chartStyle" Target="style13.xml"/><Relationship Id="rId2" Type="http://schemas.microsoft.com/office/2011/relationships/chartColorStyle" Target="colors13.xml"/></Relationships>
</file>

<file path=xl/charts/_rels/chart14.xml.rels><?xml version="1.0" encoding="UTF-8" standalone="yes"?>
<Relationships xmlns="http://schemas.openxmlformats.org/package/2006/relationships"><Relationship Id="rId1" Type="http://schemas.microsoft.com/office/2011/relationships/chartStyle" Target="style14.xml"/><Relationship Id="rId2" Type="http://schemas.microsoft.com/office/2011/relationships/chartColorStyle" Target="colors14.xml"/></Relationships>
</file>

<file path=xl/charts/_rels/chart15.xml.rels><?xml version="1.0" encoding="UTF-8" standalone="yes"?>
<Relationships xmlns="http://schemas.openxmlformats.org/package/2006/relationships"><Relationship Id="rId1" Type="http://schemas.microsoft.com/office/2011/relationships/chartStyle" Target="style15.xml"/><Relationship Id="rId2" Type="http://schemas.microsoft.com/office/2011/relationships/chartColorStyle" Target="colors15.xml"/></Relationships>
</file>

<file path=xl/charts/_rels/chart16.xml.rels><?xml version="1.0" encoding="UTF-8" standalone="yes"?>
<Relationships xmlns="http://schemas.openxmlformats.org/package/2006/relationships"><Relationship Id="rId1" Type="http://schemas.microsoft.com/office/2011/relationships/chartStyle" Target="style16.xml"/><Relationship Id="rId2" Type="http://schemas.microsoft.com/office/2011/relationships/chartColorStyle" Target="colors16.xml"/></Relationships>
</file>

<file path=xl/charts/_rels/chart17.xml.rels><?xml version="1.0" encoding="UTF-8" standalone="yes"?>
<Relationships xmlns="http://schemas.openxmlformats.org/package/2006/relationships"><Relationship Id="rId1" Type="http://schemas.microsoft.com/office/2011/relationships/chartStyle" Target="style17.xml"/><Relationship Id="rId2" Type="http://schemas.microsoft.com/office/2011/relationships/chartColorStyle" Target="colors17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s-CO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ES_tradnl"/>
              <a:t>Indicadores</a:t>
            </a:r>
            <a:r>
              <a:rPr lang="es-ES_tradnl" baseline="0"/>
              <a:t> Dimensi</a:t>
            </a:r>
            <a:r>
              <a:rPr lang="es-ES" baseline="0"/>
              <a:t>ón 1</a:t>
            </a:r>
            <a:endParaRPr lang="es-ES_tradnl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_tradnl"/>
        </a:p>
      </c:txPr>
    </c:title>
    <c:autoTitleDeleted val="0"/>
    <c:view3D>
      <c:rotX val="15"/>
      <c:rotY val="20"/>
      <c:depthPercent val="100"/>
      <c:rAngAx val="1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bar3DChart>
        <c:barDir val="col"/>
        <c:grouping val="clustered"/>
        <c:varyColors val="0"/>
        <c:ser>
          <c:idx val="0"/>
          <c:order val="0"/>
          <c:tx>
            <c:strRef>
              <c:f>'Comparación de Indicadores'!$C$3</c:f>
              <c:strCache>
                <c:ptCount val="1"/>
                <c:pt idx="0">
                  <c:v>Pretest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  <a:sp3d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ES_tradnl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'Comparación de Indicadores'!$B$4:$B$6</c:f>
              <c:strCache>
                <c:ptCount val="3"/>
                <c:pt idx="0">
                  <c:v>INDICADOR 1</c:v>
                </c:pt>
                <c:pt idx="1">
                  <c:v>INDICADOR 2</c:v>
                </c:pt>
                <c:pt idx="2">
                  <c:v>INDICADOR 3</c:v>
                </c:pt>
              </c:strCache>
            </c:strRef>
          </c:cat>
          <c:val>
            <c:numRef>
              <c:f>'Comparación de Indicadores'!$C$4:$C$6</c:f>
              <c:numCache>
                <c:formatCode>0%</c:formatCode>
                <c:ptCount val="3"/>
                <c:pt idx="0">
                  <c:v>0.449275362318841</c:v>
                </c:pt>
                <c:pt idx="1">
                  <c:v>0.565217391304348</c:v>
                </c:pt>
                <c:pt idx="2">
                  <c:v>0.565217391304348</c:v>
                </c:pt>
              </c:numCache>
            </c:numRef>
          </c:val>
        </c:ser>
        <c:ser>
          <c:idx val="1"/>
          <c:order val="1"/>
          <c:tx>
            <c:strRef>
              <c:f>'Comparación de Indicadores'!$D$3</c:f>
              <c:strCache>
                <c:ptCount val="1"/>
                <c:pt idx="0">
                  <c:v>Postest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  <a:sp3d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ES_tradnl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'Comparación de Indicadores'!$B$4:$B$6</c:f>
              <c:strCache>
                <c:ptCount val="3"/>
                <c:pt idx="0">
                  <c:v>INDICADOR 1</c:v>
                </c:pt>
                <c:pt idx="1">
                  <c:v>INDICADOR 2</c:v>
                </c:pt>
                <c:pt idx="2">
                  <c:v>INDICADOR 3</c:v>
                </c:pt>
              </c:strCache>
            </c:strRef>
          </c:cat>
          <c:val>
            <c:numRef>
              <c:f>'Comparación de Indicadores'!$D$4:$D$6</c:f>
              <c:numCache>
                <c:formatCode>0%</c:formatCode>
                <c:ptCount val="3"/>
                <c:pt idx="0">
                  <c:v>0.623188405797101</c:v>
                </c:pt>
                <c:pt idx="1">
                  <c:v>0.594202898550725</c:v>
                </c:pt>
                <c:pt idx="2">
                  <c:v>0.565217391304348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box"/>
        <c:axId val="-2147097712"/>
        <c:axId val="-2147094272"/>
        <c:axId val="0"/>
      </c:bar3DChart>
      <c:catAx>
        <c:axId val="-214709771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_tradnl"/>
          </a:p>
        </c:txPr>
        <c:crossAx val="-2147094272"/>
        <c:crosses val="autoZero"/>
        <c:auto val="1"/>
        <c:lblAlgn val="ctr"/>
        <c:lblOffset val="100"/>
        <c:noMultiLvlLbl val="0"/>
      </c:catAx>
      <c:valAx>
        <c:axId val="-21470942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ES_tradnl"/>
                  <a:t>Porcentaje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_tradnl"/>
            </a:p>
          </c:txPr>
        </c:title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_tradnl"/>
          </a:p>
        </c:txPr>
        <c:crossAx val="-2147097712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_tradnl"/>
          </a:p>
        </c:txPr>
      </c:dTable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_tradnl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s-CO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ES_tradnl"/>
              <a:t>Indicadores</a:t>
            </a:r>
            <a:r>
              <a:rPr lang="es-ES_tradnl" baseline="0"/>
              <a:t> Dimensi</a:t>
            </a:r>
            <a:r>
              <a:rPr lang="es-ES" baseline="0"/>
              <a:t>ón 2</a:t>
            </a:r>
            <a:endParaRPr lang="es-ES_tradnl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_tradnl"/>
        </a:p>
      </c:txPr>
    </c:title>
    <c:autoTitleDeleted val="0"/>
    <c:view3D>
      <c:rotX val="15"/>
      <c:rotY val="20"/>
      <c:depthPercent val="100"/>
      <c:rAngAx val="1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bar3DChart>
        <c:barDir val="col"/>
        <c:grouping val="clustered"/>
        <c:varyColors val="0"/>
        <c:ser>
          <c:idx val="0"/>
          <c:order val="0"/>
          <c:tx>
            <c:strRef>
              <c:f>'Comparación de Indicadores'!$C$16</c:f>
              <c:strCache>
                <c:ptCount val="1"/>
                <c:pt idx="0">
                  <c:v>Pretest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  <a:sp3d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ES_tradnl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'Comparación de Indicadores'!$B$17:$B$19</c:f>
              <c:strCache>
                <c:ptCount val="3"/>
                <c:pt idx="0">
                  <c:v>INDICADOR 5</c:v>
                </c:pt>
                <c:pt idx="1">
                  <c:v>INDICADOR 6</c:v>
                </c:pt>
                <c:pt idx="2">
                  <c:v>INDICADOR 7</c:v>
                </c:pt>
              </c:strCache>
            </c:strRef>
          </c:cat>
          <c:val>
            <c:numRef>
              <c:f>'Comparación de Indicadores'!$C$17:$C$19</c:f>
              <c:numCache>
                <c:formatCode>0%</c:formatCode>
                <c:ptCount val="3"/>
                <c:pt idx="0">
                  <c:v>0.565217391304348</c:v>
                </c:pt>
                <c:pt idx="1">
                  <c:v>0.478260869565217</c:v>
                </c:pt>
                <c:pt idx="2">
                  <c:v>0.565217391304348</c:v>
                </c:pt>
              </c:numCache>
            </c:numRef>
          </c:val>
        </c:ser>
        <c:ser>
          <c:idx val="1"/>
          <c:order val="1"/>
          <c:tx>
            <c:strRef>
              <c:f>'Comparación de Indicadores'!$D$16</c:f>
              <c:strCache>
                <c:ptCount val="1"/>
                <c:pt idx="0">
                  <c:v>Postest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  <a:sp3d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ES_tradnl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'Comparación de Indicadores'!$B$17:$B$19</c:f>
              <c:strCache>
                <c:ptCount val="3"/>
                <c:pt idx="0">
                  <c:v>INDICADOR 5</c:v>
                </c:pt>
                <c:pt idx="1">
                  <c:v>INDICADOR 6</c:v>
                </c:pt>
                <c:pt idx="2">
                  <c:v>INDICADOR 7</c:v>
                </c:pt>
              </c:strCache>
            </c:strRef>
          </c:cat>
          <c:val>
            <c:numRef>
              <c:f>'Comparación de Indicadores'!$D$17:$D$19</c:f>
              <c:numCache>
                <c:formatCode>0%</c:formatCode>
                <c:ptCount val="3"/>
                <c:pt idx="0">
                  <c:v>0.565217391304348</c:v>
                </c:pt>
                <c:pt idx="1">
                  <c:v>0.594202898550725</c:v>
                </c:pt>
                <c:pt idx="2">
                  <c:v>0.565217391304348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box"/>
        <c:axId val="2128396400"/>
        <c:axId val="2128399840"/>
        <c:axId val="0"/>
      </c:bar3DChart>
      <c:catAx>
        <c:axId val="212839640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_tradnl"/>
          </a:p>
        </c:txPr>
        <c:crossAx val="2128399840"/>
        <c:crosses val="autoZero"/>
        <c:auto val="1"/>
        <c:lblAlgn val="ctr"/>
        <c:lblOffset val="100"/>
        <c:noMultiLvlLbl val="0"/>
      </c:catAx>
      <c:valAx>
        <c:axId val="21283998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ES_tradnl"/>
                  <a:t>Porcentaje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_tradnl"/>
            </a:p>
          </c:txPr>
        </c:title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_tradnl"/>
          </a:p>
        </c:txPr>
        <c:crossAx val="2128396400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_tradnl"/>
          </a:p>
        </c:txPr>
      </c:dTable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_tradnl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s-CO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ES_tradnl"/>
              <a:t>Indicadores</a:t>
            </a:r>
            <a:r>
              <a:rPr lang="es-ES_tradnl" baseline="0"/>
              <a:t> Dimensi</a:t>
            </a:r>
            <a:r>
              <a:rPr lang="es-ES" baseline="0"/>
              <a:t>ón 3</a:t>
            </a:r>
            <a:endParaRPr lang="es-ES_tradnl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_tradnl"/>
        </a:p>
      </c:txPr>
    </c:title>
    <c:autoTitleDeleted val="0"/>
    <c:view3D>
      <c:rotX val="15"/>
      <c:rotY val="20"/>
      <c:depthPercent val="100"/>
      <c:rAngAx val="1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bar3DChart>
        <c:barDir val="col"/>
        <c:grouping val="clustered"/>
        <c:varyColors val="0"/>
        <c:ser>
          <c:idx val="0"/>
          <c:order val="0"/>
          <c:tx>
            <c:strRef>
              <c:f>'Comparación de Indicadores'!$C$31</c:f>
              <c:strCache>
                <c:ptCount val="1"/>
                <c:pt idx="0">
                  <c:v>Pretest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  <a:sp3d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ES_tradnl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'Comparación de Indicadores'!$B$32:$B$34</c:f>
              <c:strCache>
                <c:ptCount val="3"/>
                <c:pt idx="0">
                  <c:v>INDICADOR 9</c:v>
                </c:pt>
                <c:pt idx="1">
                  <c:v>INDICADOR 10</c:v>
                </c:pt>
                <c:pt idx="2">
                  <c:v>INDICADOR 11</c:v>
                </c:pt>
              </c:strCache>
            </c:strRef>
          </c:cat>
          <c:val>
            <c:numRef>
              <c:f>'Comparación de Indicadores'!$C$32:$C$34</c:f>
              <c:numCache>
                <c:formatCode>0%</c:formatCode>
                <c:ptCount val="3"/>
                <c:pt idx="0">
                  <c:v>0.565217391304348</c:v>
                </c:pt>
                <c:pt idx="1">
                  <c:v>0.478260869565217</c:v>
                </c:pt>
                <c:pt idx="2">
                  <c:v>0.565217391304348</c:v>
                </c:pt>
              </c:numCache>
            </c:numRef>
          </c:val>
        </c:ser>
        <c:ser>
          <c:idx val="1"/>
          <c:order val="1"/>
          <c:tx>
            <c:strRef>
              <c:f>'Comparación de Indicadores'!$D$31</c:f>
              <c:strCache>
                <c:ptCount val="1"/>
                <c:pt idx="0">
                  <c:v>Postest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  <a:sp3d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ES_tradnl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'Comparación de Indicadores'!$B$32:$B$34</c:f>
              <c:strCache>
                <c:ptCount val="3"/>
                <c:pt idx="0">
                  <c:v>INDICADOR 9</c:v>
                </c:pt>
                <c:pt idx="1">
                  <c:v>INDICADOR 10</c:v>
                </c:pt>
                <c:pt idx="2">
                  <c:v>INDICADOR 11</c:v>
                </c:pt>
              </c:strCache>
            </c:strRef>
          </c:cat>
          <c:val>
            <c:numRef>
              <c:f>'Comparación de Indicadores'!$D$32:$D$34</c:f>
              <c:numCache>
                <c:formatCode>0%</c:formatCode>
                <c:ptCount val="3"/>
                <c:pt idx="0">
                  <c:v>0.565217391304348</c:v>
                </c:pt>
                <c:pt idx="1">
                  <c:v>0.536231884057971</c:v>
                </c:pt>
                <c:pt idx="2">
                  <c:v>0.565217391304348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box"/>
        <c:axId val="2128435200"/>
        <c:axId val="2128438640"/>
        <c:axId val="0"/>
      </c:bar3DChart>
      <c:catAx>
        <c:axId val="212843520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_tradnl"/>
          </a:p>
        </c:txPr>
        <c:crossAx val="2128438640"/>
        <c:crosses val="autoZero"/>
        <c:auto val="1"/>
        <c:lblAlgn val="ctr"/>
        <c:lblOffset val="100"/>
        <c:noMultiLvlLbl val="0"/>
      </c:catAx>
      <c:valAx>
        <c:axId val="21284386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ES_tradnl"/>
                  <a:t>Porcentaje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_tradnl"/>
            </a:p>
          </c:txPr>
        </c:title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_tradnl"/>
          </a:p>
        </c:txPr>
        <c:crossAx val="2128435200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_tradnl"/>
          </a:p>
        </c:txPr>
      </c:dTable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_tradnl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s-CO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ES_tradnl"/>
              <a:t>Pretest</a:t>
            </a:r>
            <a:r>
              <a:rPr lang="es-ES_tradnl" baseline="0"/>
              <a:t> Dimensi</a:t>
            </a:r>
            <a:r>
              <a:rPr lang="es-ES" baseline="0"/>
              <a:t>ó</a:t>
            </a:r>
            <a:r>
              <a:rPr lang="es-ES_tradnl" baseline="0"/>
              <a:t>n 1</a:t>
            </a:r>
            <a:endParaRPr lang="es-ES_tradnl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_tradnl"/>
        </a:p>
      </c:txPr>
    </c:title>
    <c:autoTitleDeleted val="0"/>
    <c:view3D>
      <c:rotX val="15"/>
      <c:rotY val="2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bar3D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  <a:sp3d/>
          </c:spPr>
          <c:invertIfNegative val="0"/>
          <c:dLbls>
            <c:dLbl>
              <c:idx val="0"/>
              <c:layout/>
              <c:showLegendKey val="0"/>
              <c:showVal val="1"/>
              <c:showCatName val="0"/>
              <c:showSerName val="0"/>
              <c:showPercent val="0"/>
              <c:showBubbleSize val="0"/>
              <c:extLst xmlns:c16r2="http://schemas.microsoft.com/office/drawing/2015/06/chart">
                <c:ext xmlns:c16="http://schemas.microsoft.com/office/drawing/2014/chart" uri="{C3380CC4-5D6E-409C-BE32-E72D297353CC}">
                  <c16:uniqueId val="{00000000-EF4F-4F7C-84EF-B70FDEF3062F}"/>
                </c:ex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1"/>
              <c:layout/>
              <c:showLegendKey val="0"/>
              <c:showVal val="1"/>
              <c:showCatName val="0"/>
              <c:showSerName val="0"/>
              <c:showPercent val="0"/>
              <c:showBubbleSize val="0"/>
              <c:extLst xmlns:c16r2="http://schemas.microsoft.com/office/drawing/2015/06/chart">
                <c:ext xmlns:c16="http://schemas.microsoft.com/office/drawing/2014/chart" uri="{C3380CC4-5D6E-409C-BE32-E72D297353CC}">
                  <c16:uniqueId val="{00000001-EF4F-4F7C-84EF-B70FDEF3062F}"/>
                </c:ex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2"/>
              <c:layout/>
              <c:showLegendKey val="0"/>
              <c:showVal val="1"/>
              <c:showCatName val="0"/>
              <c:showSerName val="0"/>
              <c:showPercent val="0"/>
              <c:showBubbleSize val="0"/>
              <c:extLst xmlns:c16r2="http://schemas.microsoft.com/office/drawing/2015/06/chart">
                <c:ext xmlns:c16="http://schemas.microsoft.com/office/drawing/2014/chart" uri="{C3380CC4-5D6E-409C-BE32-E72D297353CC}">
                  <c16:uniqueId val="{00000002-EF4F-4F7C-84EF-B70FDEF3062F}"/>
                </c:ext>
                <c:ext xmlns:c15="http://schemas.microsoft.com/office/drawing/2012/chart" uri="{CE6537A1-D6FC-4f65-9D91-7224C49458BB}">
                  <c15:layout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ES_tradnl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 xmlns:c16r2="http://schemas.microsoft.com/office/drawing/2015/06/chart"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'Comparación Dimensiones'!$A$4:$A$6</c:f>
              <c:strCache>
                <c:ptCount val="3"/>
                <c:pt idx="0">
                  <c:v>Bajo</c:v>
                </c:pt>
                <c:pt idx="1">
                  <c:v>Medio</c:v>
                </c:pt>
                <c:pt idx="2">
                  <c:v>Alto</c:v>
                </c:pt>
              </c:strCache>
            </c:strRef>
          </c:cat>
          <c:val>
            <c:numRef>
              <c:f>'Comparación Dimensiones'!$B$4:$B$6</c:f>
              <c:numCache>
                <c:formatCode>0%</c:formatCode>
                <c:ptCount val="3"/>
                <c:pt idx="0">
                  <c:v>0.478260869565217</c:v>
                </c:pt>
                <c:pt idx="1">
                  <c:v>0.304347826086956</c:v>
                </c:pt>
                <c:pt idx="2">
                  <c:v>0.217391304347826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3-EF4F-4F7C-84EF-B70FDEF3062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shape val="box"/>
        <c:axId val="2128524096"/>
        <c:axId val="2128527440"/>
        <c:axId val="0"/>
      </c:bar3DChart>
      <c:catAx>
        <c:axId val="212852409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_tradnl"/>
          </a:p>
        </c:txPr>
        <c:crossAx val="2128527440"/>
        <c:crosses val="autoZero"/>
        <c:auto val="1"/>
        <c:lblAlgn val="ctr"/>
        <c:lblOffset val="100"/>
        <c:noMultiLvlLbl val="0"/>
      </c:catAx>
      <c:valAx>
        <c:axId val="21285274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_tradnl"/>
          </a:p>
        </c:txPr>
        <c:crossAx val="212852409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_tradnl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s-CO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ES_tradnl"/>
              <a:t>Postest Dimensi</a:t>
            </a:r>
            <a:r>
              <a:rPr lang="es-ES"/>
              <a:t>ón 1</a:t>
            </a:r>
            <a:endParaRPr lang="es-ES_tradnl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_tradnl"/>
        </a:p>
      </c:txPr>
    </c:title>
    <c:autoTitleDeleted val="0"/>
    <c:view3D>
      <c:rotX val="15"/>
      <c:rotY val="2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bar3DChart>
        <c:barDir val="col"/>
        <c:grouping val="clustered"/>
        <c:varyColors val="0"/>
        <c:ser>
          <c:idx val="0"/>
          <c:order val="0"/>
          <c:spPr>
            <a:solidFill>
              <a:schemeClr val="accent2"/>
            </a:solidFill>
            <a:ln>
              <a:noFill/>
            </a:ln>
            <a:effectLst/>
            <a:sp3d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ES_tradnl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'Comparación Dimensiones'!$E$4:$E$6</c:f>
              <c:strCache>
                <c:ptCount val="3"/>
                <c:pt idx="0">
                  <c:v>Bajo</c:v>
                </c:pt>
                <c:pt idx="1">
                  <c:v>Medio</c:v>
                </c:pt>
                <c:pt idx="2">
                  <c:v>Alto</c:v>
                </c:pt>
              </c:strCache>
            </c:strRef>
          </c:cat>
          <c:val>
            <c:numRef>
              <c:f>'Comparación Dimensiones'!$F$4:$F$6</c:f>
              <c:numCache>
                <c:formatCode>0%</c:formatCode>
                <c:ptCount val="3"/>
                <c:pt idx="0">
                  <c:v>0.347826086956522</c:v>
                </c:pt>
                <c:pt idx="1">
                  <c:v>0.260869565217391</c:v>
                </c:pt>
                <c:pt idx="2">
                  <c:v>0.391304347826087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B914-4FFF-A1CF-67F52A9E1E1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shape val="box"/>
        <c:axId val="2128558832"/>
        <c:axId val="2128562144"/>
        <c:axId val="0"/>
      </c:bar3DChart>
      <c:catAx>
        <c:axId val="212855883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_tradnl"/>
          </a:p>
        </c:txPr>
        <c:crossAx val="2128562144"/>
        <c:crosses val="autoZero"/>
        <c:auto val="1"/>
        <c:lblAlgn val="ctr"/>
        <c:lblOffset val="100"/>
        <c:noMultiLvlLbl val="0"/>
      </c:catAx>
      <c:valAx>
        <c:axId val="21285621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_tradnl"/>
          </a:p>
        </c:txPr>
        <c:crossAx val="212855883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_tradnl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s-CO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ES_tradnl"/>
              <a:t>Pretest</a:t>
            </a:r>
            <a:r>
              <a:rPr lang="es-ES_tradnl" baseline="0"/>
              <a:t> Dimensi</a:t>
            </a:r>
            <a:r>
              <a:rPr lang="es-ES" baseline="0"/>
              <a:t>ón 2</a:t>
            </a:r>
            <a:endParaRPr lang="es-ES_tradnl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_tradnl"/>
        </a:p>
      </c:txPr>
    </c:title>
    <c:autoTitleDeleted val="0"/>
    <c:view3D>
      <c:rotX val="15"/>
      <c:rotY val="2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bar3D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  <a:sp3d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ES_tradnl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'Comparación Dimensiones'!$A$16:$A$18</c:f>
              <c:strCache>
                <c:ptCount val="3"/>
                <c:pt idx="0">
                  <c:v>Bajo</c:v>
                </c:pt>
                <c:pt idx="1">
                  <c:v>Medio</c:v>
                </c:pt>
                <c:pt idx="2">
                  <c:v>Alto</c:v>
                </c:pt>
              </c:strCache>
            </c:strRef>
          </c:cat>
          <c:val>
            <c:numRef>
              <c:f>'Comparación Dimensiones'!$B$16:$B$18</c:f>
              <c:numCache>
                <c:formatCode>0%</c:formatCode>
                <c:ptCount val="3"/>
                <c:pt idx="0">
                  <c:v>0.391304347826087</c:v>
                </c:pt>
                <c:pt idx="1">
                  <c:v>0.347826086956522</c:v>
                </c:pt>
                <c:pt idx="2">
                  <c:v>0.260869565217391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D404-49DB-BEAB-6E7353CCF63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shape val="box"/>
        <c:axId val="2127879280"/>
        <c:axId val="2127876016"/>
        <c:axId val="0"/>
      </c:bar3DChart>
      <c:catAx>
        <c:axId val="212787928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_tradnl"/>
          </a:p>
        </c:txPr>
        <c:crossAx val="2127876016"/>
        <c:crosses val="autoZero"/>
        <c:auto val="1"/>
        <c:lblAlgn val="ctr"/>
        <c:lblOffset val="100"/>
        <c:noMultiLvlLbl val="0"/>
      </c:catAx>
      <c:valAx>
        <c:axId val="21278760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_tradnl"/>
          </a:p>
        </c:txPr>
        <c:crossAx val="212787928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_tradnl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s-CO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ES_tradnl"/>
              <a:t>Postest</a:t>
            </a:r>
            <a:r>
              <a:rPr lang="es-ES_tradnl" baseline="0"/>
              <a:t> </a:t>
            </a:r>
            <a:r>
              <a:rPr lang="es-ES_tradnl"/>
              <a:t>Dimensi</a:t>
            </a:r>
            <a:r>
              <a:rPr lang="es-ES"/>
              <a:t>ón 2</a:t>
            </a:r>
            <a:endParaRPr lang="es-ES_tradnl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_tradnl"/>
        </a:p>
      </c:txPr>
    </c:title>
    <c:autoTitleDeleted val="0"/>
    <c:view3D>
      <c:rotX val="15"/>
      <c:rotY val="2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bar3DChart>
        <c:barDir val="col"/>
        <c:grouping val="clustered"/>
        <c:varyColors val="0"/>
        <c:ser>
          <c:idx val="0"/>
          <c:order val="0"/>
          <c:spPr>
            <a:solidFill>
              <a:schemeClr val="accent2"/>
            </a:solidFill>
            <a:ln>
              <a:noFill/>
            </a:ln>
            <a:effectLst/>
            <a:sp3d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ES_tradnl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'Comparación Dimensiones'!$E$16:$E$18</c:f>
              <c:strCache>
                <c:ptCount val="3"/>
                <c:pt idx="0">
                  <c:v>Bajo</c:v>
                </c:pt>
                <c:pt idx="1">
                  <c:v>Medio</c:v>
                </c:pt>
                <c:pt idx="2">
                  <c:v>Alto</c:v>
                </c:pt>
              </c:strCache>
            </c:strRef>
          </c:cat>
          <c:val>
            <c:numRef>
              <c:f>'Comparación Dimensiones'!$F$16:$F$18</c:f>
              <c:numCache>
                <c:formatCode>0%</c:formatCode>
                <c:ptCount val="3"/>
                <c:pt idx="0">
                  <c:v>0.391304347826087</c:v>
                </c:pt>
                <c:pt idx="1">
                  <c:v>0.217391304347826</c:v>
                </c:pt>
                <c:pt idx="2">
                  <c:v>0.391304347826087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1249-4F40-B3DE-16BC57EAE76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shape val="box"/>
        <c:axId val="2127841760"/>
        <c:axId val="2127838496"/>
        <c:axId val="0"/>
      </c:bar3DChart>
      <c:catAx>
        <c:axId val="212784176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_tradnl"/>
          </a:p>
        </c:txPr>
        <c:crossAx val="2127838496"/>
        <c:crosses val="autoZero"/>
        <c:auto val="1"/>
        <c:lblAlgn val="ctr"/>
        <c:lblOffset val="100"/>
        <c:noMultiLvlLbl val="0"/>
      </c:catAx>
      <c:valAx>
        <c:axId val="21278384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_tradnl"/>
          </a:p>
        </c:txPr>
        <c:crossAx val="212784176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_tradnl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s-CO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ES_tradnl"/>
              <a:t>Pretest Dimensi</a:t>
            </a:r>
            <a:r>
              <a:rPr lang="es-ES"/>
              <a:t>ón 3</a:t>
            </a:r>
            <a:endParaRPr lang="es-ES_tradnl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_tradnl"/>
        </a:p>
      </c:txPr>
    </c:title>
    <c:autoTitleDeleted val="0"/>
    <c:view3D>
      <c:rotX val="15"/>
      <c:rotY val="2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bar3D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  <a:sp3d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ES_tradnl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'Comparación Dimensiones'!$A$28:$A$30</c:f>
              <c:strCache>
                <c:ptCount val="3"/>
                <c:pt idx="0">
                  <c:v>Bajo</c:v>
                </c:pt>
                <c:pt idx="1">
                  <c:v>Medio</c:v>
                </c:pt>
                <c:pt idx="2">
                  <c:v>Alto</c:v>
                </c:pt>
              </c:strCache>
            </c:strRef>
          </c:cat>
          <c:val>
            <c:numRef>
              <c:f>'Comparación Dimensiones'!$B$28:$B$30</c:f>
              <c:numCache>
                <c:formatCode>0%</c:formatCode>
                <c:ptCount val="3"/>
                <c:pt idx="0">
                  <c:v>0.391304347826087</c:v>
                </c:pt>
                <c:pt idx="1">
                  <c:v>0.347826086956522</c:v>
                </c:pt>
                <c:pt idx="2">
                  <c:v>0.260869565217391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41E0-40BA-BD08-641F9A05512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shape val="box"/>
        <c:axId val="2127818064"/>
        <c:axId val="2127814800"/>
        <c:axId val="0"/>
      </c:bar3DChart>
      <c:catAx>
        <c:axId val="212781806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_tradnl"/>
          </a:p>
        </c:txPr>
        <c:crossAx val="2127814800"/>
        <c:crosses val="autoZero"/>
        <c:auto val="1"/>
        <c:lblAlgn val="ctr"/>
        <c:lblOffset val="100"/>
        <c:noMultiLvlLbl val="0"/>
      </c:catAx>
      <c:valAx>
        <c:axId val="21278148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_tradnl"/>
          </a:p>
        </c:txPr>
        <c:crossAx val="212781806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_tradnl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s-CO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ES_tradnl"/>
              <a:t>Postest</a:t>
            </a:r>
            <a:r>
              <a:rPr lang="es-ES_tradnl" baseline="0"/>
              <a:t> </a:t>
            </a:r>
            <a:r>
              <a:rPr lang="es-ES_tradnl"/>
              <a:t>Dimensi</a:t>
            </a:r>
            <a:r>
              <a:rPr lang="es-ES"/>
              <a:t>ón 3</a:t>
            </a:r>
            <a:endParaRPr lang="es-ES_tradnl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_tradnl"/>
        </a:p>
      </c:txPr>
    </c:title>
    <c:autoTitleDeleted val="0"/>
    <c:view3D>
      <c:rotX val="15"/>
      <c:rotY val="2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bar3DChart>
        <c:barDir val="col"/>
        <c:grouping val="clustered"/>
        <c:varyColors val="0"/>
        <c:ser>
          <c:idx val="0"/>
          <c:order val="0"/>
          <c:spPr>
            <a:solidFill>
              <a:schemeClr val="accent2"/>
            </a:solidFill>
            <a:ln>
              <a:noFill/>
            </a:ln>
            <a:effectLst/>
            <a:sp3d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ES_tradnl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'Comparación Dimensiones'!$E$28:$E$30</c:f>
              <c:strCache>
                <c:ptCount val="3"/>
                <c:pt idx="0">
                  <c:v>Bajo</c:v>
                </c:pt>
                <c:pt idx="1">
                  <c:v>Medio</c:v>
                </c:pt>
                <c:pt idx="2">
                  <c:v>Alto</c:v>
                </c:pt>
              </c:strCache>
            </c:strRef>
          </c:cat>
          <c:val>
            <c:numRef>
              <c:f>'Comparación Dimensiones'!$F$28:$F$30</c:f>
              <c:numCache>
                <c:formatCode>0%</c:formatCode>
                <c:ptCount val="3"/>
                <c:pt idx="0">
                  <c:v>0.304347826086956</c:v>
                </c:pt>
                <c:pt idx="1">
                  <c:v>0.434782608695652</c:v>
                </c:pt>
                <c:pt idx="2">
                  <c:v>0.260869565217391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3299-47AE-B84A-007C5CA9CFC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shape val="box"/>
        <c:axId val="2127770528"/>
        <c:axId val="2127767264"/>
        <c:axId val="0"/>
      </c:bar3DChart>
      <c:catAx>
        <c:axId val="212777052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_tradnl"/>
          </a:p>
        </c:txPr>
        <c:crossAx val="2127767264"/>
        <c:crosses val="autoZero"/>
        <c:auto val="1"/>
        <c:lblAlgn val="ctr"/>
        <c:lblOffset val="100"/>
        <c:noMultiLvlLbl val="0"/>
      </c:catAx>
      <c:valAx>
        <c:axId val="21277672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_tradnl"/>
          </a:p>
        </c:txPr>
        <c:crossAx val="212777052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_tradnl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s-CO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CO"/>
              <a:t>Total Pretest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_tradnl"/>
        </a:p>
      </c:txPr>
    </c:title>
    <c:autoTitleDeleted val="0"/>
    <c:view3D>
      <c:rotX val="15"/>
      <c:rotY val="20"/>
      <c:depthPercent val="100"/>
      <c:rAngAx val="1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bar3D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  <a:sp3d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ES_tradnl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'Comparación Dimensiones'!$A$42:$A$44</c:f>
              <c:strCache>
                <c:ptCount val="3"/>
                <c:pt idx="0">
                  <c:v>Bajo</c:v>
                </c:pt>
                <c:pt idx="1">
                  <c:v>Medio</c:v>
                </c:pt>
                <c:pt idx="2">
                  <c:v>Alto</c:v>
                </c:pt>
              </c:strCache>
            </c:strRef>
          </c:cat>
          <c:val>
            <c:numRef>
              <c:f>'Comparación Dimensiones'!$B$42:$B$44</c:f>
              <c:numCache>
                <c:formatCode>0%</c:formatCode>
                <c:ptCount val="3"/>
                <c:pt idx="0">
                  <c:v>0.521739130434783</c:v>
                </c:pt>
                <c:pt idx="1">
                  <c:v>0.347826086956522</c:v>
                </c:pt>
                <c:pt idx="2">
                  <c:v>0.130434782608696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E632-46D4-93E1-48ABDD7F93B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box"/>
        <c:axId val="2127734032"/>
        <c:axId val="2127730720"/>
        <c:axId val="0"/>
      </c:bar3DChart>
      <c:catAx>
        <c:axId val="212773403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_tradnl"/>
          </a:p>
        </c:txPr>
        <c:crossAx val="2127730720"/>
        <c:crosses val="autoZero"/>
        <c:auto val="1"/>
        <c:lblAlgn val="ctr"/>
        <c:lblOffset val="100"/>
        <c:noMultiLvlLbl val="0"/>
      </c:catAx>
      <c:valAx>
        <c:axId val="21277307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_tradnl"/>
          </a:p>
        </c:txPr>
        <c:crossAx val="212773403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_tradnl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s-CO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CO"/>
              <a:t>Total</a:t>
            </a:r>
            <a:r>
              <a:rPr lang="es-CO" baseline="0"/>
              <a:t> Postest</a:t>
            </a:r>
            <a:endParaRPr lang="es-CO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_tradnl"/>
        </a:p>
      </c:txPr>
    </c:title>
    <c:autoTitleDeleted val="0"/>
    <c:view3D>
      <c:rotX val="15"/>
      <c:rotY val="20"/>
      <c:depthPercent val="100"/>
      <c:rAngAx val="1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bar3DChart>
        <c:barDir val="col"/>
        <c:grouping val="clustered"/>
        <c:varyColors val="0"/>
        <c:ser>
          <c:idx val="0"/>
          <c:order val="0"/>
          <c:spPr>
            <a:solidFill>
              <a:schemeClr val="accent2"/>
            </a:solidFill>
            <a:ln>
              <a:noFill/>
            </a:ln>
            <a:effectLst/>
            <a:sp3d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ES_tradnl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'Comparación Dimensiones'!$E$42:$E$44</c:f>
              <c:strCache>
                <c:ptCount val="3"/>
                <c:pt idx="0">
                  <c:v>Bajo</c:v>
                </c:pt>
                <c:pt idx="1">
                  <c:v>Medio</c:v>
                </c:pt>
                <c:pt idx="2">
                  <c:v>Alto</c:v>
                </c:pt>
              </c:strCache>
            </c:strRef>
          </c:cat>
          <c:val>
            <c:numRef>
              <c:f>'Comparación Dimensiones'!$F$42:$F$44</c:f>
              <c:numCache>
                <c:formatCode>0%</c:formatCode>
                <c:ptCount val="3"/>
                <c:pt idx="0">
                  <c:v>0.260869565217391</c:v>
                </c:pt>
                <c:pt idx="1">
                  <c:v>0.652173913043478</c:v>
                </c:pt>
                <c:pt idx="2">
                  <c:v>0.0869565217391304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A43C-4C73-B118-61B303FC4E7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box"/>
        <c:axId val="2107556784"/>
        <c:axId val="2107560080"/>
        <c:axId val="0"/>
      </c:bar3DChart>
      <c:catAx>
        <c:axId val="210755678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_tradnl"/>
          </a:p>
        </c:txPr>
        <c:crossAx val="2107560080"/>
        <c:crosses val="autoZero"/>
        <c:auto val="1"/>
        <c:lblAlgn val="ctr"/>
        <c:lblOffset val="100"/>
        <c:noMultiLvlLbl val="0"/>
      </c:catAx>
      <c:valAx>
        <c:axId val="21075600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_tradnl"/>
          </a:p>
        </c:txPr>
        <c:crossAx val="210755678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_tradnl"/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s-CO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CO"/>
              <a:t>Total</a:t>
            </a:r>
            <a:r>
              <a:rPr lang="es-CO" baseline="0"/>
              <a:t>  Investigación</a:t>
            </a:r>
            <a:endParaRPr lang="es-CO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_tradnl"/>
        </a:p>
      </c:txPr>
    </c:title>
    <c:autoTitleDeleted val="0"/>
    <c:view3D>
      <c:rotX val="15"/>
      <c:rotY val="20"/>
      <c:depthPercent val="100"/>
      <c:rAngAx val="1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bar3DChart>
        <c:barDir val="col"/>
        <c:grouping val="clustered"/>
        <c:varyColors val="0"/>
        <c:ser>
          <c:idx val="0"/>
          <c:order val="0"/>
          <c:tx>
            <c:strRef>
              <c:f>'Comparación Dimensiones'!$W$9</c:f>
              <c:strCache>
                <c:ptCount val="1"/>
                <c:pt idx="0">
                  <c:v>TOTAL-PRE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  <a:sp3d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ES_tradnl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'Comparación Dimensiones'!$X$2:$Z$2</c:f>
              <c:strCache>
                <c:ptCount val="3"/>
                <c:pt idx="0">
                  <c:v>Bajo</c:v>
                </c:pt>
                <c:pt idx="1">
                  <c:v>Medio</c:v>
                </c:pt>
                <c:pt idx="2">
                  <c:v>Alto</c:v>
                </c:pt>
              </c:strCache>
            </c:strRef>
          </c:cat>
          <c:val>
            <c:numRef>
              <c:f>'Comparación Dimensiones'!$X$9:$Z$9</c:f>
              <c:numCache>
                <c:formatCode>0%</c:formatCode>
                <c:ptCount val="3"/>
                <c:pt idx="0">
                  <c:v>0.521739130434783</c:v>
                </c:pt>
                <c:pt idx="1">
                  <c:v>0.347826086956522</c:v>
                </c:pt>
                <c:pt idx="2">
                  <c:v>0.130434782608696</c:v>
                </c:pt>
              </c:numCache>
            </c:numRef>
          </c:val>
        </c:ser>
        <c:ser>
          <c:idx val="1"/>
          <c:order val="1"/>
          <c:tx>
            <c:strRef>
              <c:f>'Comparación Dimensiones'!$W$10</c:f>
              <c:strCache>
                <c:ptCount val="1"/>
                <c:pt idx="0">
                  <c:v>TOTAL-POST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  <a:sp3d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ES_tradnl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'Comparación Dimensiones'!$X$2:$Z$2</c:f>
              <c:strCache>
                <c:ptCount val="3"/>
                <c:pt idx="0">
                  <c:v>Bajo</c:v>
                </c:pt>
                <c:pt idx="1">
                  <c:v>Medio</c:v>
                </c:pt>
                <c:pt idx="2">
                  <c:v>Alto</c:v>
                </c:pt>
              </c:strCache>
            </c:strRef>
          </c:cat>
          <c:val>
            <c:numRef>
              <c:f>'Comparación Dimensiones'!$X$10:$Z$10</c:f>
              <c:numCache>
                <c:formatCode>0%</c:formatCode>
                <c:ptCount val="3"/>
                <c:pt idx="0">
                  <c:v>0.304347826086956</c:v>
                </c:pt>
                <c:pt idx="1">
                  <c:v>0.652173913043478</c:v>
                </c:pt>
                <c:pt idx="2">
                  <c:v>0.0869565217391304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box"/>
        <c:axId val="2127665120"/>
        <c:axId val="2127661664"/>
        <c:axId val="0"/>
      </c:bar3DChart>
      <c:catAx>
        <c:axId val="212766512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_tradnl"/>
          </a:p>
        </c:txPr>
        <c:crossAx val="2127661664"/>
        <c:crosses val="autoZero"/>
        <c:auto val="1"/>
        <c:lblAlgn val="ctr"/>
        <c:lblOffset val="100"/>
        <c:noMultiLvlLbl val="0"/>
      </c:catAx>
      <c:valAx>
        <c:axId val="21276616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CO"/>
                  <a:t>Porcentaje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_tradnl"/>
            </a:p>
          </c:txPr>
        </c:title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_tradnl"/>
          </a:p>
        </c:txPr>
        <c:crossAx val="2127665120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_tradnl"/>
          </a:p>
        </c:txPr>
      </c:dTable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_tradnl"/>
    </a:p>
  </c:txPr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s-CO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CO"/>
              <a:t>Comparacion</a:t>
            </a:r>
            <a:r>
              <a:rPr lang="es-CO" baseline="0"/>
              <a:t> Dimensión 1</a:t>
            </a:r>
            <a:endParaRPr lang="es-CO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_tradnl"/>
        </a:p>
      </c:txPr>
    </c:title>
    <c:autoTitleDeleted val="0"/>
    <c:view3D>
      <c:rotX val="15"/>
      <c:rotY val="20"/>
      <c:depthPercent val="100"/>
      <c:rAngAx val="1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bar3DChart>
        <c:barDir val="col"/>
        <c:grouping val="clustered"/>
        <c:varyColors val="0"/>
        <c:ser>
          <c:idx val="0"/>
          <c:order val="0"/>
          <c:tx>
            <c:strRef>
              <c:f>'Comparación Dimensiones'!$W$3</c:f>
              <c:strCache>
                <c:ptCount val="1"/>
                <c:pt idx="0">
                  <c:v>DIMENSIÓN-1-PRE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  <a:sp3d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ES_tradnl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'Comparación Dimensiones'!$X$2:$Z$2</c:f>
              <c:strCache>
                <c:ptCount val="3"/>
                <c:pt idx="0">
                  <c:v>Bajo</c:v>
                </c:pt>
                <c:pt idx="1">
                  <c:v>Medio</c:v>
                </c:pt>
                <c:pt idx="2">
                  <c:v>Alto</c:v>
                </c:pt>
              </c:strCache>
            </c:strRef>
          </c:cat>
          <c:val>
            <c:numRef>
              <c:f>'Comparación Dimensiones'!$X$3:$Z$3</c:f>
              <c:numCache>
                <c:formatCode>0%</c:formatCode>
                <c:ptCount val="3"/>
                <c:pt idx="0">
                  <c:v>0.478260869565217</c:v>
                </c:pt>
                <c:pt idx="1">
                  <c:v>0.304347826086956</c:v>
                </c:pt>
                <c:pt idx="2">
                  <c:v>0.217391304347826</c:v>
                </c:pt>
              </c:numCache>
            </c:numRef>
          </c:val>
        </c:ser>
        <c:ser>
          <c:idx val="1"/>
          <c:order val="1"/>
          <c:tx>
            <c:strRef>
              <c:f>'Comparación Dimensiones'!$W$4</c:f>
              <c:strCache>
                <c:ptCount val="1"/>
                <c:pt idx="0">
                  <c:v>DIMENSIÓN-1-POST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  <a:sp3d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ES_tradnl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'Comparación Dimensiones'!$X$2:$Z$2</c:f>
              <c:strCache>
                <c:ptCount val="3"/>
                <c:pt idx="0">
                  <c:v>Bajo</c:v>
                </c:pt>
                <c:pt idx="1">
                  <c:v>Medio</c:v>
                </c:pt>
                <c:pt idx="2">
                  <c:v>Alto</c:v>
                </c:pt>
              </c:strCache>
            </c:strRef>
          </c:cat>
          <c:val>
            <c:numRef>
              <c:f>'Comparación Dimensiones'!$X$4:$Z$4</c:f>
              <c:numCache>
                <c:formatCode>0%</c:formatCode>
                <c:ptCount val="3"/>
                <c:pt idx="0">
                  <c:v>0.347826086956522</c:v>
                </c:pt>
                <c:pt idx="1">
                  <c:v>0.260869565217391</c:v>
                </c:pt>
                <c:pt idx="2">
                  <c:v>0.391304347826087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box"/>
        <c:axId val="2127612576"/>
        <c:axId val="2127609120"/>
        <c:axId val="0"/>
      </c:bar3DChart>
      <c:catAx>
        <c:axId val="212761257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_tradnl"/>
          </a:p>
        </c:txPr>
        <c:crossAx val="2127609120"/>
        <c:crosses val="autoZero"/>
        <c:auto val="1"/>
        <c:lblAlgn val="ctr"/>
        <c:lblOffset val="100"/>
        <c:noMultiLvlLbl val="0"/>
      </c:catAx>
      <c:valAx>
        <c:axId val="21276091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CO"/>
                  <a:t>porcentaje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_tradnl"/>
            </a:p>
          </c:txPr>
        </c:title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_tradnl"/>
          </a:p>
        </c:txPr>
        <c:crossAx val="2127612576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_tradnl"/>
          </a:p>
        </c:txPr>
      </c:dTable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_tradnl"/>
    </a:p>
  </c:txPr>
  <c:printSettings>
    <c:headerFooter/>
    <c:pageMargins b="0.75" l="0.7" r="0.7" t="0.75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s-CO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CO"/>
              <a:t>Comparación</a:t>
            </a:r>
            <a:r>
              <a:rPr lang="es-CO" baseline="0"/>
              <a:t> Dimensión 2</a:t>
            </a:r>
            <a:endParaRPr lang="es-CO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_tradnl"/>
        </a:p>
      </c:txPr>
    </c:title>
    <c:autoTitleDeleted val="0"/>
    <c:view3D>
      <c:rotX val="15"/>
      <c:rotY val="20"/>
      <c:depthPercent val="100"/>
      <c:rAngAx val="1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bar3DChart>
        <c:barDir val="col"/>
        <c:grouping val="clustered"/>
        <c:varyColors val="0"/>
        <c:ser>
          <c:idx val="0"/>
          <c:order val="0"/>
          <c:tx>
            <c:strRef>
              <c:f>'Comparación Dimensiones'!$W$5</c:f>
              <c:strCache>
                <c:ptCount val="1"/>
                <c:pt idx="0">
                  <c:v>DIMENSIÓN-2-PRE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  <a:sp3d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ES_tradnl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'Comparación Dimensiones'!$X$2:$Z$2</c:f>
              <c:strCache>
                <c:ptCount val="3"/>
                <c:pt idx="0">
                  <c:v>Bajo</c:v>
                </c:pt>
                <c:pt idx="1">
                  <c:v>Medio</c:v>
                </c:pt>
                <c:pt idx="2">
                  <c:v>Alto</c:v>
                </c:pt>
              </c:strCache>
            </c:strRef>
          </c:cat>
          <c:val>
            <c:numRef>
              <c:f>'Comparación Dimensiones'!$X$5:$Z$5</c:f>
              <c:numCache>
                <c:formatCode>0%</c:formatCode>
                <c:ptCount val="3"/>
                <c:pt idx="0">
                  <c:v>0.391304347826087</c:v>
                </c:pt>
                <c:pt idx="1">
                  <c:v>0.347826086956522</c:v>
                </c:pt>
                <c:pt idx="2">
                  <c:v>0.260869565217391</c:v>
                </c:pt>
              </c:numCache>
            </c:numRef>
          </c:val>
        </c:ser>
        <c:ser>
          <c:idx val="1"/>
          <c:order val="1"/>
          <c:tx>
            <c:strRef>
              <c:f>'Comparación Dimensiones'!$W$6</c:f>
              <c:strCache>
                <c:ptCount val="1"/>
                <c:pt idx="0">
                  <c:v>DIMENSIÓN-2-POST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  <a:sp3d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ES_tradnl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'Comparación Dimensiones'!$X$2:$Z$2</c:f>
              <c:strCache>
                <c:ptCount val="3"/>
                <c:pt idx="0">
                  <c:v>Bajo</c:v>
                </c:pt>
                <c:pt idx="1">
                  <c:v>Medio</c:v>
                </c:pt>
                <c:pt idx="2">
                  <c:v>Alto</c:v>
                </c:pt>
              </c:strCache>
            </c:strRef>
          </c:cat>
          <c:val>
            <c:numRef>
              <c:f>'Comparación Dimensiones'!$X$6:$Z$6</c:f>
              <c:numCache>
                <c:formatCode>0%</c:formatCode>
                <c:ptCount val="3"/>
                <c:pt idx="0">
                  <c:v>0.391304347826087</c:v>
                </c:pt>
                <c:pt idx="1">
                  <c:v>0.217391304347826</c:v>
                </c:pt>
                <c:pt idx="2">
                  <c:v>0.391304347826087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box"/>
        <c:axId val="2127562720"/>
        <c:axId val="-2146111488"/>
        <c:axId val="0"/>
      </c:bar3DChart>
      <c:catAx>
        <c:axId val="212756272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_tradnl"/>
          </a:p>
        </c:txPr>
        <c:crossAx val="-2146111488"/>
        <c:crosses val="autoZero"/>
        <c:auto val="1"/>
        <c:lblAlgn val="ctr"/>
        <c:lblOffset val="100"/>
        <c:noMultiLvlLbl val="0"/>
      </c:catAx>
      <c:valAx>
        <c:axId val="-21461114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CO"/>
                  <a:t>Porcentaje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_tradnl"/>
            </a:p>
          </c:txPr>
        </c:title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_tradnl"/>
          </a:p>
        </c:txPr>
        <c:crossAx val="2127562720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_tradnl"/>
          </a:p>
        </c:txPr>
      </c:dTable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_tradnl"/>
    </a:p>
  </c:txPr>
  <c:printSettings>
    <c:headerFooter/>
    <c:pageMargins b="0.75" l="0.7" r="0.7" t="0.75" header="0.3" footer="0.3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s-CO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CO"/>
              <a:t>Comparación</a:t>
            </a:r>
            <a:r>
              <a:rPr lang="es-CO" baseline="0"/>
              <a:t> Dimensión 3</a:t>
            </a:r>
            <a:endParaRPr lang="es-CO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_tradnl"/>
        </a:p>
      </c:txPr>
    </c:title>
    <c:autoTitleDeleted val="0"/>
    <c:view3D>
      <c:rotX val="15"/>
      <c:rotY val="20"/>
      <c:depthPercent val="100"/>
      <c:rAngAx val="1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bar3DChart>
        <c:barDir val="col"/>
        <c:grouping val="clustered"/>
        <c:varyColors val="0"/>
        <c:ser>
          <c:idx val="0"/>
          <c:order val="0"/>
          <c:tx>
            <c:strRef>
              <c:f>'Comparación Dimensiones'!$W$7</c:f>
              <c:strCache>
                <c:ptCount val="1"/>
                <c:pt idx="0">
                  <c:v>DIMENSIÓN-3-PRE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  <a:sp3d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ES_tradnl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'Comparación Dimensiones'!$X$2:$Z$2</c:f>
              <c:strCache>
                <c:ptCount val="3"/>
                <c:pt idx="0">
                  <c:v>Bajo</c:v>
                </c:pt>
                <c:pt idx="1">
                  <c:v>Medio</c:v>
                </c:pt>
                <c:pt idx="2">
                  <c:v>Alto</c:v>
                </c:pt>
              </c:strCache>
            </c:strRef>
          </c:cat>
          <c:val>
            <c:numRef>
              <c:f>'Comparación Dimensiones'!$X$7:$Z$7</c:f>
              <c:numCache>
                <c:formatCode>0%</c:formatCode>
                <c:ptCount val="3"/>
                <c:pt idx="0">
                  <c:v>0.391304347826087</c:v>
                </c:pt>
                <c:pt idx="1">
                  <c:v>0.347826086956522</c:v>
                </c:pt>
                <c:pt idx="2">
                  <c:v>0.260869565217391</c:v>
                </c:pt>
              </c:numCache>
            </c:numRef>
          </c:val>
        </c:ser>
        <c:ser>
          <c:idx val="1"/>
          <c:order val="1"/>
          <c:tx>
            <c:strRef>
              <c:f>'Comparación Dimensiones'!$W$8</c:f>
              <c:strCache>
                <c:ptCount val="1"/>
                <c:pt idx="0">
                  <c:v>DIMENSIÓN-3-POST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  <a:sp3d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ES_tradnl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'Comparación Dimensiones'!$X$2:$Z$2</c:f>
              <c:strCache>
                <c:ptCount val="3"/>
                <c:pt idx="0">
                  <c:v>Bajo</c:v>
                </c:pt>
                <c:pt idx="1">
                  <c:v>Medio</c:v>
                </c:pt>
                <c:pt idx="2">
                  <c:v>Alto</c:v>
                </c:pt>
              </c:strCache>
            </c:strRef>
          </c:cat>
          <c:val>
            <c:numRef>
              <c:f>'Comparación Dimensiones'!$X$8:$Z$8</c:f>
              <c:numCache>
                <c:formatCode>0%</c:formatCode>
                <c:ptCount val="3"/>
                <c:pt idx="0">
                  <c:v>0.304347826086956</c:v>
                </c:pt>
                <c:pt idx="1">
                  <c:v>0.434782608695652</c:v>
                </c:pt>
                <c:pt idx="2">
                  <c:v>0.260869565217391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box"/>
        <c:axId val="-2146062976"/>
        <c:axId val="-2146059536"/>
        <c:axId val="0"/>
      </c:bar3DChart>
      <c:catAx>
        <c:axId val="-214606297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_tradnl"/>
          </a:p>
        </c:txPr>
        <c:crossAx val="-2146059536"/>
        <c:crosses val="autoZero"/>
        <c:auto val="1"/>
        <c:lblAlgn val="ctr"/>
        <c:lblOffset val="100"/>
        <c:noMultiLvlLbl val="0"/>
      </c:catAx>
      <c:valAx>
        <c:axId val="-21460595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CO"/>
                  <a:t>Porcentaje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_tradnl"/>
            </a:p>
          </c:txPr>
        </c:title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_tradnl"/>
          </a:p>
        </c:txPr>
        <c:crossAx val="-2146062976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_tradnl"/>
          </a:p>
        </c:txPr>
      </c:dTable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_tradnl"/>
    </a:p>
  </c:txPr>
  <c:printSettings>
    <c:headerFooter/>
    <c:pageMargins b="0.75" l="0.7" r="0.7" t="0.75" header="0.3" footer="0.3"/>
    <c:pageSetup/>
  </c:printSettings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s-CO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ES_tradnl"/>
              <a:t>Dispersi</a:t>
            </a:r>
            <a:r>
              <a:rPr lang="es-ES"/>
              <a:t>ón de los datos</a:t>
            </a:r>
            <a:endParaRPr lang="es-ES_tradnl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_tradnl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'Comparacion de Medias'!$B$2</c:f>
              <c:strCache>
                <c:ptCount val="1"/>
                <c:pt idx="0">
                  <c:v>Total Pretest</c:v>
                </c:pt>
              </c:strCache>
            </c:strRef>
          </c:tx>
          <c:spPr>
            <a:ln w="317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'Comparacion de Medias'!$A$3:$A$25</c:f>
              <c:numCache>
                <c:formatCode>General</c:formatCode>
                <c:ptCount val="23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  <c:pt idx="9">
                  <c:v>10.0</c:v>
                </c:pt>
                <c:pt idx="10">
                  <c:v>11.0</c:v>
                </c:pt>
                <c:pt idx="11">
                  <c:v>12.0</c:v>
                </c:pt>
                <c:pt idx="12">
                  <c:v>13.0</c:v>
                </c:pt>
                <c:pt idx="13">
                  <c:v>14.0</c:v>
                </c:pt>
                <c:pt idx="14">
                  <c:v>15.0</c:v>
                </c:pt>
                <c:pt idx="15">
                  <c:v>16.0</c:v>
                </c:pt>
                <c:pt idx="16">
                  <c:v>17.0</c:v>
                </c:pt>
                <c:pt idx="17">
                  <c:v>18.0</c:v>
                </c:pt>
                <c:pt idx="18">
                  <c:v>19.0</c:v>
                </c:pt>
                <c:pt idx="19">
                  <c:v>20.0</c:v>
                </c:pt>
                <c:pt idx="20">
                  <c:v>21.0</c:v>
                </c:pt>
                <c:pt idx="21">
                  <c:v>22.0</c:v>
                </c:pt>
                <c:pt idx="22">
                  <c:v>23.0</c:v>
                </c:pt>
              </c:numCache>
            </c:numRef>
          </c:xVal>
          <c:yVal>
            <c:numRef>
              <c:f>'Comparacion de Medias'!$B$3:$B$25</c:f>
              <c:numCache>
                <c:formatCode>General</c:formatCode>
                <c:ptCount val="23"/>
                <c:pt idx="0">
                  <c:v>27.0</c:v>
                </c:pt>
                <c:pt idx="1">
                  <c:v>9.0</c:v>
                </c:pt>
                <c:pt idx="2">
                  <c:v>9.0</c:v>
                </c:pt>
                <c:pt idx="3">
                  <c:v>23.0</c:v>
                </c:pt>
                <c:pt idx="4">
                  <c:v>19.0</c:v>
                </c:pt>
                <c:pt idx="5">
                  <c:v>15.0</c:v>
                </c:pt>
                <c:pt idx="6">
                  <c:v>9.0</c:v>
                </c:pt>
                <c:pt idx="7">
                  <c:v>9.0</c:v>
                </c:pt>
                <c:pt idx="8">
                  <c:v>11.0</c:v>
                </c:pt>
                <c:pt idx="9">
                  <c:v>13.0</c:v>
                </c:pt>
                <c:pt idx="10">
                  <c:v>19.0</c:v>
                </c:pt>
                <c:pt idx="11">
                  <c:v>17.0</c:v>
                </c:pt>
                <c:pt idx="12">
                  <c:v>17.0</c:v>
                </c:pt>
                <c:pt idx="13">
                  <c:v>9.0</c:v>
                </c:pt>
                <c:pt idx="14">
                  <c:v>13.0</c:v>
                </c:pt>
                <c:pt idx="15">
                  <c:v>9.0</c:v>
                </c:pt>
                <c:pt idx="16">
                  <c:v>15.0</c:v>
                </c:pt>
                <c:pt idx="17">
                  <c:v>13.0</c:v>
                </c:pt>
                <c:pt idx="18">
                  <c:v>15.0</c:v>
                </c:pt>
                <c:pt idx="19">
                  <c:v>9.0</c:v>
                </c:pt>
                <c:pt idx="20">
                  <c:v>21.0</c:v>
                </c:pt>
                <c:pt idx="21">
                  <c:v>11.0</c:v>
                </c:pt>
                <c:pt idx="22">
                  <c:v>19.0</c:v>
                </c:pt>
              </c:numCache>
            </c:numRef>
          </c:y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1-AE48-4873-8D38-F7BF2E2CE9BE}"/>
            </c:ext>
          </c:extLst>
        </c:ser>
        <c:ser>
          <c:idx val="1"/>
          <c:order val="1"/>
          <c:tx>
            <c:strRef>
              <c:f>'Comparacion de Medias'!$C$2</c:f>
              <c:strCache>
                <c:ptCount val="1"/>
                <c:pt idx="0">
                  <c:v>Total Postest</c:v>
                </c:pt>
              </c:strCache>
            </c:strRef>
          </c:tx>
          <c:spPr>
            <a:ln w="317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'Comparacion de Medias'!$A$3:$A$25</c:f>
              <c:numCache>
                <c:formatCode>General</c:formatCode>
                <c:ptCount val="23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  <c:pt idx="9">
                  <c:v>10.0</c:v>
                </c:pt>
                <c:pt idx="10">
                  <c:v>11.0</c:v>
                </c:pt>
                <c:pt idx="11">
                  <c:v>12.0</c:v>
                </c:pt>
                <c:pt idx="12">
                  <c:v>13.0</c:v>
                </c:pt>
                <c:pt idx="13">
                  <c:v>14.0</c:v>
                </c:pt>
                <c:pt idx="14">
                  <c:v>15.0</c:v>
                </c:pt>
                <c:pt idx="15">
                  <c:v>16.0</c:v>
                </c:pt>
                <c:pt idx="16">
                  <c:v>17.0</c:v>
                </c:pt>
                <c:pt idx="17">
                  <c:v>18.0</c:v>
                </c:pt>
                <c:pt idx="18">
                  <c:v>19.0</c:v>
                </c:pt>
                <c:pt idx="19">
                  <c:v>20.0</c:v>
                </c:pt>
                <c:pt idx="20">
                  <c:v>21.0</c:v>
                </c:pt>
                <c:pt idx="21">
                  <c:v>22.0</c:v>
                </c:pt>
                <c:pt idx="22">
                  <c:v>23.0</c:v>
                </c:pt>
              </c:numCache>
            </c:numRef>
          </c:xVal>
          <c:yVal>
            <c:numRef>
              <c:f>'Comparacion de Medias'!$C$3:$C$25</c:f>
              <c:numCache>
                <c:formatCode>General</c:formatCode>
                <c:ptCount val="23"/>
                <c:pt idx="0">
                  <c:v>27.0</c:v>
                </c:pt>
                <c:pt idx="1">
                  <c:v>9.0</c:v>
                </c:pt>
                <c:pt idx="2">
                  <c:v>15.0</c:v>
                </c:pt>
                <c:pt idx="3">
                  <c:v>17.0</c:v>
                </c:pt>
                <c:pt idx="4">
                  <c:v>15.0</c:v>
                </c:pt>
                <c:pt idx="5">
                  <c:v>17.0</c:v>
                </c:pt>
                <c:pt idx="6">
                  <c:v>17.0</c:v>
                </c:pt>
                <c:pt idx="7">
                  <c:v>17.0</c:v>
                </c:pt>
                <c:pt idx="8">
                  <c:v>11.0</c:v>
                </c:pt>
                <c:pt idx="9">
                  <c:v>15.0</c:v>
                </c:pt>
                <c:pt idx="10">
                  <c:v>17.0</c:v>
                </c:pt>
                <c:pt idx="11">
                  <c:v>11.0</c:v>
                </c:pt>
                <c:pt idx="12">
                  <c:v>15.0</c:v>
                </c:pt>
                <c:pt idx="13">
                  <c:v>15.0</c:v>
                </c:pt>
                <c:pt idx="14">
                  <c:v>13.0</c:v>
                </c:pt>
                <c:pt idx="15">
                  <c:v>15.0</c:v>
                </c:pt>
                <c:pt idx="16">
                  <c:v>15.0</c:v>
                </c:pt>
                <c:pt idx="17">
                  <c:v>13.0</c:v>
                </c:pt>
                <c:pt idx="18">
                  <c:v>17.0</c:v>
                </c:pt>
                <c:pt idx="19">
                  <c:v>15.0</c:v>
                </c:pt>
                <c:pt idx="20">
                  <c:v>19.0</c:v>
                </c:pt>
                <c:pt idx="21">
                  <c:v>11.0</c:v>
                </c:pt>
                <c:pt idx="22">
                  <c:v>21.0</c:v>
                </c:pt>
              </c:numCache>
            </c:numRef>
          </c:y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3-AE48-4873-8D38-F7BF2E2CE9B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2145991760"/>
        <c:axId val="-2145988496"/>
      </c:scatterChart>
      <c:valAx>
        <c:axId val="-214599176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_tradnl"/>
          </a:p>
        </c:txPr>
        <c:crossAx val="-2145988496"/>
        <c:crosses val="autoZero"/>
        <c:crossBetween val="midCat"/>
      </c:valAx>
      <c:valAx>
        <c:axId val="-21459884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_tradnl"/>
          </a:p>
        </c:txPr>
        <c:crossAx val="-214599176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_tradnl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_tradnl"/>
    </a:p>
  </c:txPr>
  <c:printSettings>
    <c:headerFooter/>
    <c:pageMargins b="0.75" l="0.7" r="0.7" t="0.75" header="0.3" footer="0.3"/>
    <c:pageSetup/>
  </c:printSettings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s-CO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ES_tradnl"/>
              <a:t>Dispersi</a:t>
            </a:r>
            <a:r>
              <a:rPr lang="es-ES"/>
              <a:t>ón de los datos</a:t>
            </a:r>
            <a:endParaRPr lang="es-ES_tradnl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_tradnl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'T-student'!$B$2</c:f>
              <c:strCache>
                <c:ptCount val="1"/>
                <c:pt idx="0">
                  <c:v>Total Pretest</c:v>
                </c:pt>
              </c:strCache>
            </c:strRef>
          </c:tx>
          <c:spPr>
            <a:ln w="317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'T-student'!$A$3:$A$25</c:f>
              <c:numCache>
                <c:formatCode>General</c:formatCode>
                <c:ptCount val="23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  <c:pt idx="9">
                  <c:v>10.0</c:v>
                </c:pt>
                <c:pt idx="10">
                  <c:v>11.0</c:v>
                </c:pt>
                <c:pt idx="11">
                  <c:v>12.0</c:v>
                </c:pt>
                <c:pt idx="12">
                  <c:v>13.0</c:v>
                </c:pt>
                <c:pt idx="13">
                  <c:v>14.0</c:v>
                </c:pt>
                <c:pt idx="14">
                  <c:v>15.0</c:v>
                </c:pt>
                <c:pt idx="15">
                  <c:v>16.0</c:v>
                </c:pt>
                <c:pt idx="16">
                  <c:v>17.0</c:v>
                </c:pt>
                <c:pt idx="17">
                  <c:v>18.0</c:v>
                </c:pt>
                <c:pt idx="18">
                  <c:v>19.0</c:v>
                </c:pt>
                <c:pt idx="19">
                  <c:v>20.0</c:v>
                </c:pt>
                <c:pt idx="20">
                  <c:v>21.0</c:v>
                </c:pt>
                <c:pt idx="21">
                  <c:v>22.0</c:v>
                </c:pt>
                <c:pt idx="22">
                  <c:v>23.0</c:v>
                </c:pt>
              </c:numCache>
            </c:numRef>
          </c:xVal>
          <c:yVal>
            <c:numRef>
              <c:f>'T-student'!$B$3:$B$25</c:f>
              <c:numCache>
                <c:formatCode>General</c:formatCode>
                <c:ptCount val="23"/>
                <c:pt idx="0">
                  <c:v>27.0</c:v>
                </c:pt>
                <c:pt idx="1">
                  <c:v>9.0</c:v>
                </c:pt>
                <c:pt idx="2">
                  <c:v>9.0</c:v>
                </c:pt>
                <c:pt idx="3">
                  <c:v>23.0</c:v>
                </c:pt>
                <c:pt idx="4">
                  <c:v>19.0</c:v>
                </c:pt>
                <c:pt idx="5">
                  <c:v>15.0</c:v>
                </c:pt>
                <c:pt idx="6">
                  <c:v>9.0</c:v>
                </c:pt>
                <c:pt idx="7">
                  <c:v>9.0</c:v>
                </c:pt>
                <c:pt idx="8">
                  <c:v>11.0</c:v>
                </c:pt>
                <c:pt idx="9">
                  <c:v>13.0</c:v>
                </c:pt>
                <c:pt idx="10">
                  <c:v>19.0</c:v>
                </c:pt>
                <c:pt idx="11">
                  <c:v>17.0</c:v>
                </c:pt>
                <c:pt idx="12">
                  <c:v>17.0</c:v>
                </c:pt>
                <c:pt idx="13">
                  <c:v>9.0</c:v>
                </c:pt>
                <c:pt idx="14">
                  <c:v>13.0</c:v>
                </c:pt>
                <c:pt idx="15">
                  <c:v>9.0</c:v>
                </c:pt>
                <c:pt idx="16">
                  <c:v>15.0</c:v>
                </c:pt>
                <c:pt idx="17">
                  <c:v>13.0</c:v>
                </c:pt>
                <c:pt idx="18">
                  <c:v>15.0</c:v>
                </c:pt>
                <c:pt idx="19">
                  <c:v>9.0</c:v>
                </c:pt>
                <c:pt idx="20">
                  <c:v>21.0</c:v>
                </c:pt>
                <c:pt idx="21">
                  <c:v>11.0</c:v>
                </c:pt>
                <c:pt idx="22">
                  <c:v>19.0</c:v>
                </c:pt>
              </c:numCache>
            </c:numRef>
          </c:y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1-06A9-4374-B2D1-F67185779E67}"/>
            </c:ext>
          </c:extLst>
        </c:ser>
        <c:ser>
          <c:idx val="1"/>
          <c:order val="1"/>
          <c:tx>
            <c:strRef>
              <c:f>'T-student'!$C$2</c:f>
              <c:strCache>
                <c:ptCount val="1"/>
                <c:pt idx="0">
                  <c:v>Total Postest</c:v>
                </c:pt>
              </c:strCache>
            </c:strRef>
          </c:tx>
          <c:spPr>
            <a:ln w="317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'T-student'!$A$3:$A$25</c:f>
              <c:numCache>
                <c:formatCode>General</c:formatCode>
                <c:ptCount val="23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  <c:pt idx="9">
                  <c:v>10.0</c:v>
                </c:pt>
                <c:pt idx="10">
                  <c:v>11.0</c:v>
                </c:pt>
                <c:pt idx="11">
                  <c:v>12.0</c:v>
                </c:pt>
                <c:pt idx="12">
                  <c:v>13.0</c:v>
                </c:pt>
                <c:pt idx="13">
                  <c:v>14.0</c:v>
                </c:pt>
                <c:pt idx="14">
                  <c:v>15.0</c:v>
                </c:pt>
                <c:pt idx="15">
                  <c:v>16.0</c:v>
                </c:pt>
                <c:pt idx="16">
                  <c:v>17.0</c:v>
                </c:pt>
                <c:pt idx="17">
                  <c:v>18.0</c:v>
                </c:pt>
                <c:pt idx="18">
                  <c:v>19.0</c:v>
                </c:pt>
                <c:pt idx="19">
                  <c:v>20.0</c:v>
                </c:pt>
                <c:pt idx="20">
                  <c:v>21.0</c:v>
                </c:pt>
                <c:pt idx="21">
                  <c:v>22.0</c:v>
                </c:pt>
                <c:pt idx="22">
                  <c:v>23.0</c:v>
                </c:pt>
              </c:numCache>
            </c:numRef>
          </c:xVal>
          <c:yVal>
            <c:numRef>
              <c:f>'T-student'!$C$3:$C$25</c:f>
              <c:numCache>
                <c:formatCode>General</c:formatCode>
                <c:ptCount val="23"/>
                <c:pt idx="0">
                  <c:v>27.0</c:v>
                </c:pt>
                <c:pt idx="1">
                  <c:v>9.0</c:v>
                </c:pt>
                <c:pt idx="2">
                  <c:v>15.0</c:v>
                </c:pt>
                <c:pt idx="3">
                  <c:v>17.0</c:v>
                </c:pt>
                <c:pt idx="4">
                  <c:v>15.0</c:v>
                </c:pt>
                <c:pt idx="5">
                  <c:v>17.0</c:v>
                </c:pt>
                <c:pt idx="6">
                  <c:v>17.0</c:v>
                </c:pt>
                <c:pt idx="7">
                  <c:v>17.0</c:v>
                </c:pt>
                <c:pt idx="8">
                  <c:v>11.0</c:v>
                </c:pt>
                <c:pt idx="9">
                  <c:v>15.0</c:v>
                </c:pt>
                <c:pt idx="10">
                  <c:v>17.0</c:v>
                </c:pt>
                <c:pt idx="11">
                  <c:v>11.0</c:v>
                </c:pt>
                <c:pt idx="12">
                  <c:v>15.0</c:v>
                </c:pt>
                <c:pt idx="13">
                  <c:v>15.0</c:v>
                </c:pt>
                <c:pt idx="14">
                  <c:v>13.0</c:v>
                </c:pt>
                <c:pt idx="15">
                  <c:v>15.0</c:v>
                </c:pt>
                <c:pt idx="16">
                  <c:v>15.0</c:v>
                </c:pt>
                <c:pt idx="17">
                  <c:v>13.0</c:v>
                </c:pt>
                <c:pt idx="18">
                  <c:v>17.0</c:v>
                </c:pt>
                <c:pt idx="19">
                  <c:v>15.0</c:v>
                </c:pt>
                <c:pt idx="20">
                  <c:v>19.0</c:v>
                </c:pt>
                <c:pt idx="21">
                  <c:v>11.0</c:v>
                </c:pt>
                <c:pt idx="22">
                  <c:v>21.0</c:v>
                </c:pt>
              </c:numCache>
            </c:numRef>
          </c:y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3-06A9-4374-B2D1-F67185779E6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2145941696"/>
        <c:axId val="-2145938544"/>
      </c:scatterChart>
      <c:valAx>
        <c:axId val="-214594169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_tradnl"/>
          </a:p>
        </c:txPr>
        <c:crossAx val="-2145938544"/>
        <c:crosses val="autoZero"/>
        <c:crossBetween val="midCat"/>
      </c:valAx>
      <c:valAx>
        <c:axId val="-21459385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_tradnl"/>
          </a:p>
        </c:txPr>
        <c:crossAx val="-214594169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_tradnl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_tradnl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8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8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8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8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8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28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3.xml><?xml version="1.0" encoding="utf-8"?>
<cs:chartStyle xmlns:cs="http://schemas.microsoft.com/office/drawing/2012/chartStyle" xmlns:a="http://schemas.openxmlformats.org/drawingml/2006/main" id="28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4.xml><?xml version="1.0" encoding="utf-8"?>
<cs:chartStyle xmlns:cs="http://schemas.microsoft.com/office/drawing/2012/chartStyle" xmlns:a="http://schemas.openxmlformats.org/drawingml/2006/main" id="28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5.xml><?xml version="1.0" encoding="utf-8"?>
<cs:chartStyle xmlns:cs="http://schemas.microsoft.com/office/drawing/2012/chartStyle" xmlns:a="http://schemas.openxmlformats.org/drawingml/2006/main" id="28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<Relationship Id="rId3" Type="http://schemas.openxmlformats.org/officeDocument/2006/relationships/chart" Target="../charts/chart3.xml"/></Relationships>
</file>

<file path=xl/drawings/_rels/drawing2.xml.rels><?xml version="1.0" encoding="UTF-8" standalone="yes"?>
<Relationships xmlns="http://schemas.openxmlformats.org/package/2006/relationships"><Relationship Id="rId11" Type="http://schemas.openxmlformats.org/officeDocument/2006/relationships/chart" Target="../charts/chart14.xml"/><Relationship Id="rId12" Type="http://schemas.openxmlformats.org/officeDocument/2006/relationships/chart" Target="../charts/chart15.xml"/><Relationship Id="rId1" Type="http://schemas.openxmlformats.org/officeDocument/2006/relationships/chart" Target="../charts/chart4.xml"/><Relationship Id="rId2" Type="http://schemas.openxmlformats.org/officeDocument/2006/relationships/chart" Target="../charts/chart5.xml"/><Relationship Id="rId3" Type="http://schemas.openxmlformats.org/officeDocument/2006/relationships/chart" Target="../charts/chart6.xml"/><Relationship Id="rId4" Type="http://schemas.openxmlformats.org/officeDocument/2006/relationships/chart" Target="../charts/chart7.xml"/><Relationship Id="rId5" Type="http://schemas.openxmlformats.org/officeDocument/2006/relationships/chart" Target="../charts/chart8.xml"/><Relationship Id="rId6" Type="http://schemas.openxmlformats.org/officeDocument/2006/relationships/chart" Target="../charts/chart9.xml"/><Relationship Id="rId7" Type="http://schemas.openxmlformats.org/officeDocument/2006/relationships/chart" Target="../charts/chart10.xml"/><Relationship Id="rId8" Type="http://schemas.openxmlformats.org/officeDocument/2006/relationships/chart" Target="../charts/chart11.xml"/><Relationship Id="rId9" Type="http://schemas.openxmlformats.org/officeDocument/2006/relationships/chart" Target="../charts/chart12.xml"/><Relationship Id="rId10" Type="http://schemas.openxmlformats.org/officeDocument/2006/relationships/chart" Target="../charts/chart13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6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7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215900</xdr:colOff>
      <xdr:row>0</xdr:row>
      <xdr:rowOff>82550</xdr:rowOff>
    </xdr:from>
    <xdr:to>
      <xdr:col>9</xdr:col>
      <xdr:colOff>660400</xdr:colOff>
      <xdr:row>12</xdr:row>
      <xdr:rowOff>184150</xdr:rowOff>
    </xdr:to>
    <xdr:graphicFrame macro="">
      <xdr:nvGraphicFramePr>
        <xdr:cNvPr id="2" name="Gráfico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184150</xdr:colOff>
      <xdr:row>14</xdr:row>
      <xdr:rowOff>19050</xdr:rowOff>
    </xdr:from>
    <xdr:to>
      <xdr:col>9</xdr:col>
      <xdr:colOff>628650</xdr:colOff>
      <xdr:row>26</xdr:row>
      <xdr:rowOff>120650</xdr:rowOff>
    </xdr:to>
    <xdr:graphicFrame macro="">
      <xdr:nvGraphicFramePr>
        <xdr:cNvPr id="3" name="Gráfico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4</xdr:col>
      <xdr:colOff>349250</xdr:colOff>
      <xdr:row>27</xdr:row>
      <xdr:rowOff>95250</xdr:rowOff>
    </xdr:from>
    <xdr:to>
      <xdr:col>9</xdr:col>
      <xdr:colOff>793750</xdr:colOff>
      <xdr:row>39</xdr:row>
      <xdr:rowOff>196850</xdr:rowOff>
    </xdr:to>
    <xdr:graphicFrame macro="">
      <xdr:nvGraphicFramePr>
        <xdr:cNvPr id="4" name="Gráfico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342900</xdr:colOff>
      <xdr:row>0</xdr:row>
      <xdr:rowOff>127000</xdr:rowOff>
    </xdr:from>
    <xdr:to>
      <xdr:col>11</xdr:col>
      <xdr:colOff>88900</xdr:colOff>
      <xdr:row>10</xdr:row>
      <xdr:rowOff>12700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xmlns="" id="{00000000-0008-0000-02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11</xdr:col>
      <xdr:colOff>330200</xdr:colOff>
      <xdr:row>0</xdr:row>
      <xdr:rowOff>139700</xdr:rowOff>
    </xdr:from>
    <xdr:to>
      <xdr:col>15</xdr:col>
      <xdr:colOff>279400</xdr:colOff>
      <xdr:row>10</xdr:row>
      <xdr:rowOff>12700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xmlns="" id="{00000000-0008-0000-02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7</xdr:col>
      <xdr:colOff>304800</xdr:colOff>
      <xdr:row>12</xdr:row>
      <xdr:rowOff>190500</xdr:rowOff>
    </xdr:from>
    <xdr:to>
      <xdr:col>11</xdr:col>
      <xdr:colOff>127000</xdr:colOff>
      <xdr:row>22</xdr:row>
      <xdr:rowOff>0</xdr:rowOff>
    </xdr:to>
    <xdr:graphicFrame macro="">
      <xdr:nvGraphicFramePr>
        <xdr:cNvPr id="4" name="Gráfico 3">
          <a:extLst>
            <a:ext uri="{FF2B5EF4-FFF2-40B4-BE49-F238E27FC236}">
              <a16:creationId xmlns:a16="http://schemas.microsoft.com/office/drawing/2014/main" xmlns="" id="{00000000-0008-0000-0200-000004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11</xdr:col>
      <xdr:colOff>444500</xdr:colOff>
      <xdr:row>13</xdr:row>
      <xdr:rowOff>0</xdr:rowOff>
    </xdr:from>
    <xdr:to>
      <xdr:col>15</xdr:col>
      <xdr:colOff>292100</xdr:colOff>
      <xdr:row>22</xdr:row>
      <xdr:rowOff>25400</xdr:rowOff>
    </xdr:to>
    <xdr:graphicFrame macro="">
      <xdr:nvGraphicFramePr>
        <xdr:cNvPr id="5" name="Gráfico 4">
          <a:extLst>
            <a:ext uri="{FF2B5EF4-FFF2-40B4-BE49-F238E27FC236}">
              <a16:creationId xmlns:a16="http://schemas.microsoft.com/office/drawing/2014/main" xmlns="" id="{00000000-0008-0000-0200-000005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7</xdr:col>
      <xdr:colOff>355600</xdr:colOff>
      <xdr:row>25</xdr:row>
      <xdr:rowOff>12700</xdr:rowOff>
    </xdr:from>
    <xdr:to>
      <xdr:col>11</xdr:col>
      <xdr:colOff>101600</xdr:colOff>
      <xdr:row>33</xdr:row>
      <xdr:rowOff>76200</xdr:rowOff>
    </xdr:to>
    <xdr:graphicFrame macro="">
      <xdr:nvGraphicFramePr>
        <xdr:cNvPr id="6" name="Gráfico 5">
          <a:extLst>
            <a:ext uri="{FF2B5EF4-FFF2-40B4-BE49-F238E27FC236}">
              <a16:creationId xmlns:a16="http://schemas.microsoft.com/office/drawing/2014/main" xmlns="" id="{00000000-0008-0000-0200-000006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11</xdr:col>
      <xdr:colOff>546100</xdr:colOff>
      <xdr:row>25</xdr:row>
      <xdr:rowOff>12700</xdr:rowOff>
    </xdr:from>
    <xdr:to>
      <xdr:col>15</xdr:col>
      <xdr:colOff>431800</xdr:colOff>
      <xdr:row>33</xdr:row>
      <xdr:rowOff>76200</xdr:rowOff>
    </xdr:to>
    <xdr:graphicFrame macro="">
      <xdr:nvGraphicFramePr>
        <xdr:cNvPr id="7" name="Gráfico 6">
          <a:extLst>
            <a:ext uri="{FF2B5EF4-FFF2-40B4-BE49-F238E27FC236}">
              <a16:creationId xmlns:a16="http://schemas.microsoft.com/office/drawing/2014/main" xmlns="" id="{00000000-0008-0000-0200-000007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7</xdr:col>
      <xdr:colOff>446086</xdr:colOff>
      <xdr:row>39</xdr:row>
      <xdr:rowOff>53975</xdr:rowOff>
    </xdr:from>
    <xdr:to>
      <xdr:col>10</xdr:col>
      <xdr:colOff>761999</xdr:colOff>
      <xdr:row>47</xdr:row>
      <xdr:rowOff>34925</xdr:rowOff>
    </xdr:to>
    <xdr:graphicFrame macro="">
      <xdr:nvGraphicFramePr>
        <xdr:cNvPr id="10" name="Gráfico 9">
          <a:extLst>
            <a:ext uri="{FF2B5EF4-FFF2-40B4-BE49-F238E27FC236}">
              <a16:creationId xmlns:a16="http://schemas.microsoft.com/office/drawing/2014/main" xmlns="" id="{DF56C1DF-A3A1-439F-AD46-DF8874E0C3A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11</xdr:col>
      <xdr:colOff>612775</xdr:colOff>
      <xdr:row>39</xdr:row>
      <xdr:rowOff>38098</xdr:rowOff>
    </xdr:from>
    <xdr:to>
      <xdr:col>15</xdr:col>
      <xdr:colOff>92075</xdr:colOff>
      <xdr:row>47</xdr:row>
      <xdr:rowOff>133349</xdr:rowOff>
    </xdr:to>
    <xdr:graphicFrame macro="">
      <xdr:nvGraphicFramePr>
        <xdr:cNvPr id="11" name="Gráfico 10">
          <a:extLst>
            <a:ext uri="{FF2B5EF4-FFF2-40B4-BE49-F238E27FC236}">
              <a16:creationId xmlns:a16="http://schemas.microsoft.com/office/drawing/2014/main" xmlns="" id="{959C81E5-E5E8-4722-A54C-E9176A34DE1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16</xdr:col>
      <xdr:colOff>63500</xdr:colOff>
      <xdr:row>39</xdr:row>
      <xdr:rowOff>38100</xdr:rowOff>
    </xdr:from>
    <xdr:to>
      <xdr:col>21</xdr:col>
      <xdr:colOff>660400</xdr:colOff>
      <xdr:row>51</xdr:row>
      <xdr:rowOff>50800</xdr:rowOff>
    </xdr:to>
    <xdr:graphicFrame macro="">
      <xdr:nvGraphicFramePr>
        <xdr:cNvPr id="13" name="Gráfico 1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>
    <xdr:from>
      <xdr:col>16</xdr:col>
      <xdr:colOff>25400</xdr:colOff>
      <xdr:row>0</xdr:row>
      <xdr:rowOff>114300</xdr:rowOff>
    </xdr:from>
    <xdr:to>
      <xdr:col>21</xdr:col>
      <xdr:colOff>457200</xdr:colOff>
      <xdr:row>11</xdr:row>
      <xdr:rowOff>165100</xdr:rowOff>
    </xdr:to>
    <xdr:graphicFrame macro="">
      <xdr:nvGraphicFramePr>
        <xdr:cNvPr id="14" name="Gráfico 1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  <xdr:twoCellAnchor>
    <xdr:from>
      <xdr:col>16</xdr:col>
      <xdr:colOff>0</xdr:colOff>
      <xdr:row>13</xdr:row>
      <xdr:rowOff>0</xdr:rowOff>
    </xdr:from>
    <xdr:to>
      <xdr:col>21</xdr:col>
      <xdr:colOff>482599</xdr:colOff>
      <xdr:row>24</xdr:row>
      <xdr:rowOff>63500</xdr:rowOff>
    </xdr:to>
    <xdr:graphicFrame macro="">
      <xdr:nvGraphicFramePr>
        <xdr:cNvPr id="15" name="Gráfico 1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1"/>
        </a:graphicData>
      </a:graphic>
    </xdr:graphicFrame>
    <xdr:clientData/>
  </xdr:twoCellAnchor>
  <xdr:twoCellAnchor>
    <xdr:from>
      <xdr:col>15</xdr:col>
      <xdr:colOff>812800</xdr:colOff>
      <xdr:row>25</xdr:row>
      <xdr:rowOff>50801</xdr:rowOff>
    </xdr:from>
    <xdr:to>
      <xdr:col>21</xdr:col>
      <xdr:colOff>393700</xdr:colOff>
      <xdr:row>35</xdr:row>
      <xdr:rowOff>165101</xdr:rowOff>
    </xdr:to>
    <xdr:graphicFrame macro="">
      <xdr:nvGraphicFramePr>
        <xdr:cNvPr id="16" name="Gráfico 1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2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11545</xdr:colOff>
      <xdr:row>17</xdr:row>
      <xdr:rowOff>12699</xdr:rowOff>
    </xdr:from>
    <xdr:to>
      <xdr:col>8</xdr:col>
      <xdr:colOff>1212272</xdr:colOff>
      <xdr:row>25</xdr:row>
      <xdr:rowOff>0</xdr:rowOff>
    </xdr:to>
    <xdr:graphicFrame macro="">
      <xdr:nvGraphicFramePr>
        <xdr:cNvPr id="4" name="Gráfico 3">
          <a:extLst>
            <a:ext uri="{FF2B5EF4-FFF2-40B4-BE49-F238E27FC236}">
              <a16:creationId xmlns:a16="http://schemas.microsoft.com/office/drawing/2014/main" xmlns="" id="{00000000-0008-0000-0300-000004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21</xdr:row>
      <xdr:rowOff>0</xdr:rowOff>
    </xdr:from>
    <xdr:to>
      <xdr:col>7</xdr:col>
      <xdr:colOff>787400</xdr:colOff>
      <xdr:row>30</xdr:row>
      <xdr:rowOff>190500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xmlns="" id="{00000000-0008-0000-04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Relationship Id="rId2" Type="http://schemas.openxmlformats.org/officeDocument/2006/relationships/drawing" Target="../drawings/drawing3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7"/>
  <sheetViews>
    <sheetView tabSelected="1" topLeftCell="A2" workbookViewId="0">
      <selection activeCell="C12" sqref="C12"/>
    </sheetView>
  </sheetViews>
  <sheetFormatPr baseColWidth="10" defaultRowHeight="16" x14ac:dyDescent="0.2"/>
  <cols>
    <col min="1" max="1" width="18.33203125" style="42" bestFit="1" customWidth="1"/>
    <col min="2" max="4" width="12.1640625" style="42" bestFit="1" customWidth="1"/>
    <col min="5" max="5" width="6.5" style="42" bestFit="1" customWidth="1"/>
    <col min="6" max="6" width="6.1640625" style="42" bestFit="1" customWidth="1"/>
    <col min="7" max="9" width="12.1640625" style="42" bestFit="1" customWidth="1"/>
    <col min="10" max="10" width="6.5" style="42" bestFit="1" customWidth="1"/>
    <col min="11" max="11" width="6.1640625" style="42" bestFit="1" customWidth="1"/>
    <col min="12" max="12" width="12.1640625" style="42" bestFit="1" customWidth="1"/>
    <col min="13" max="14" width="13.1640625" style="42" bestFit="1" customWidth="1"/>
    <col min="15" max="15" width="6.5" style="42" bestFit="1" customWidth="1"/>
    <col min="16" max="16" width="6.1640625" style="42" bestFit="1" customWidth="1"/>
    <col min="17" max="17" width="11.6640625" style="42" bestFit="1" customWidth="1"/>
    <col min="18" max="18" width="10" style="42" bestFit="1" customWidth="1"/>
    <col min="19" max="19" width="10.83203125" style="42"/>
    <col min="20" max="20" width="14" style="42" bestFit="1" customWidth="1"/>
    <col min="21" max="21" width="4.83203125" style="42" bestFit="1" customWidth="1"/>
    <col min="22" max="22" width="6.5" style="42" bestFit="1" customWidth="1"/>
    <col min="23" max="23" width="4.5" style="42" bestFit="1" customWidth="1"/>
    <col min="24" max="24" width="5.33203125" style="42" bestFit="1" customWidth="1"/>
    <col min="25" max="16384" width="10.83203125" style="42"/>
  </cols>
  <sheetData>
    <row r="1" spans="1:24" x14ac:dyDescent="0.2">
      <c r="A1" s="41"/>
      <c r="B1" s="72" t="s">
        <v>0</v>
      </c>
      <c r="C1" s="72"/>
      <c r="D1" s="72"/>
      <c r="E1" s="72"/>
      <c r="F1" s="72"/>
      <c r="G1" s="73" t="s">
        <v>1</v>
      </c>
      <c r="H1" s="73"/>
      <c r="I1" s="73"/>
      <c r="J1" s="73"/>
      <c r="K1" s="73"/>
      <c r="L1" s="74" t="s">
        <v>2</v>
      </c>
      <c r="M1" s="74"/>
      <c r="N1" s="74"/>
      <c r="O1" s="74"/>
      <c r="P1" s="74"/>
      <c r="Q1" s="75" t="s">
        <v>3</v>
      </c>
      <c r="R1" s="75" t="s">
        <v>4</v>
      </c>
    </row>
    <row r="2" spans="1:24" x14ac:dyDescent="0.2">
      <c r="A2" s="41" t="s">
        <v>5</v>
      </c>
      <c r="B2" s="43" t="s">
        <v>50</v>
      </c>
      <c r="C2" s="43" t="s">
        <v>51</v>
      </c>
      <c r="D2" s="43" t="s">
        <v>52</v>
      </c>
      <c r="E2" s="43" t="s">
        <v>6</v>
      </c>
      <c r="F2" s="43" t="s">
        <v>7</v>
      </c>
      <c r="G2" s="44" t="s">
        <v>53</v>
      </c>
      <c r="H2" s="44" t="s">
        <v>54</v>
      </c>
      <c r="I2" s="44" t="s">
        <v>55</v>
      </c>
      <c r="J2" s="44" t="s">
        <v>6</v>
      </c>
      <c r="K2" s="44" t="s">
        <v>7</v>
      </c>
      <c r="L2" s="45" t="s">
        <v>56</v>
      </c>
      <c r="M2" s="45" t="s">
        <v>57</v>
      </c>
      <c r="N2" s="45" t="s">
        <v>58</v>
      </c>
      <c r="O2" s="45" t="s">
        <v>6</v>
      </c>
      <c r="P2" s="45" t="s">
        <v>7</v>
      </c>
      <c r="Q2" s="75"/>
      <c r="R2" s="75"/>
      <c r="T2" s="1" t="s">
        <v>14</v>
      </c>
      <c r="U2" s="41" t="s">
        <v>8</v>
      </c>
      <c r="V2" s="41" t="s">
        <v>9</v>
      </c>
      <c r="W2" s="41" t="s">
        <v>10</v>
      </c>
      <c r="X2" s="41" t="s">
        <v>15</v>
      </c>
    </row>
    <row r="3" spans="1:24" x14ac:dyDescent="0.2">
      <c r="A3" s="46">
        <v>1</v>
      </c>
      <c r="B3" s="47">
        <v>3</v>
      </c>
      <c r="C3" s="47">
        <v>3</v>
      </c>
      <c r="D3" s="47">
        <v>3</v>
      </c>
      <c r="E3" s="48">
        <f>SUM(B3:D3)</f>
        <v>9</v>
      </c>
      <c r="F3" s="48" t="str">
        <f>IF(AND(E3&gt;=3,E3&lt;5),"bajo",IF(AND(E3&gt;=5,E3&lt;7),"medio",IF(AND(E3&gt;=7,E3&lt;=9),"alto")))</f>
        <v>alto</v>
      </c>
      <c r="G3" s="47">
        <v>3</v>
      </c>
      <c r="H3" s="47">
        <v>3</v>
      </c>
      <c r="I3" s="47">
        <v>3</v>
      </c>
      <c r="J3" s="49">
        <f>SUM(G3:I3)</f>
        <v>9</v>
      </c>
      <c r="K3" s="49" t="str">
        <f>IF(AND(J3&gt;=3,J3&lt;5),"bajo",IF(AND(J3&gt;=5,J3&lt;7),"medio",IF(AND(J3&gt;=7,J3&lt;=9),"alto")))</f>
        <v>alto</v>
      </c>
      <c r="L3" s="47">
        <v>3</v>
      </c>
      <c r="M3" s="47">
        <v>3</v>
      </c>
      <c r="N3" s="47">
        <v>3</v>
      </c>
      <c r="O3" s="50">
        <f>SUM(L3:N3)</f>
        <v>9</v>
      </c>
      <c r="P3" s="50" t="str">
        <f>IF(AND(O3&gt;=3,O3&lt;5),"bajo",IF(AND(O3&gt;=5,O3&lt;7),"medio",IF(AND(O3&gt;=7,O3&lt;=9),"alto")))</f>
        <v>alto</v>
      </c>
      <c r="Q3" s="51">
        <f>E3+J3+O3</f>
        <v>27</v>
      </c>
      <c r="R3" s="51" t="str">
        <f>IF(AND(Q3&gt;=9,Q3&lt;15),"bajo",IF(AND(Q3&gt;=15,Q3&lt;21),"medio",IF(AND(Q3&gt;=21,Q3&lt;=27),"alto")))</f>
        <v>alto</v>
      </c>
      <c r="T3" s="69" t="s">
        <v>11</v>
      </c>
      <c r="U3" s="48">
        <f>COUNTIF(F3:F25,"bajo")</f>
        <v>11</v>
      </c>
      <c r="V3" s="48">
        <f>COUNTIF(F3:F25,"medio")</f>
        <v>7</v>
      </c>
      <c r="W3" s="48">
        <f>COUNTIF(F3:F25,"alto")</f>
        <v>5</v>
      </c>
      <c r="X3" s="48">
        <f>SUM(U3:W3)</f>
        <v>23</v>
      </c>
    </row>
    <row r="4" spans="1:24" x14ac:dyDescent="0.2">
      <c r="A4" s="46">
        <v>2</v>
      </c>
      <c r="B4" s="47">
        <v>1</v>
      </c>
      <c r="C4" s="47">
        <v>1</v>
      </c>
      <c r="D4" s="47">
        <v>1</v>
      </c>
      <c r="E4" s="48">
        <f>SUM(B4:D4)</f>
        <v>3</v>
      </c>
      <c r="F4" s="48" t="str">
        <f t="shared" ref="F4:F25" si="0">IF(AND(E4&gt;=3,E4&lt;5),"bajo",IF(AND(E4&gt;=5,E4&lt;7),"medio",IF(AND(E4&gt;=7,E4&lt;=9),"alto")))</f>
        <v>bajo</v>
      </c>
      <c r="G4" s="47">
        <v>1</v>
      </c>
      <c r="H4" s="47">
        <v>1</v>
      </c>
      <c r="I4" s="47">
        <v>1</v>
      </c>
      <c r="J4" s="49">
        <f>SUM(G4:I4)</f>
        <v>3</v>
      </c>
      <c r="K4" s="49" t="str">
        <f t="shared" ref="K4:K25" si="1">IF(AND(J4&gt;=3,J4&lt;5),"bajo",IF(AND(J4&gt;=5,J4&lt;7),"medio",IF(AND(J4&gt;=7,J4&lt;=9),"alto")))</f>
        <v>bajo</v>
      </c>
      <c r="L4" s="47">
        <v>1</v>
      </c>
      <c r="M4" s="47">
        <v>1</v>
      </c>
      <c r="N4" s="47">
        <v>1</v>
      </c>
      <c r="O4" s="50">
        <f>SUM(L4:N4)</f>
        <v>3</v>
      </c>
      <c r="P4" s="50" t="str">
        <f t="shared" ref="P4:P25" si="2">IF(AND(O4&gt;=3,O4&lt;5),"bajo",IF(AND(O4&gt;=5,O4&lt;7),"medio",IF(AND(O4&gt;=7,O4&lt;=9),"alto")))</f>
        <v>bajo</v>
      </c>
      <c r="Q4" s="51">
        <f>E4+J4+O4</f>
        <v>9</v>
      </c>
      <c r="R4" s="51" t="str">
        <f t="shared" ref="R4:R25" si="3">IF(AND(Q4&gt;=9,Q4&lt;15),"bajo",IF(AND(Q4&gt;=15,Q4&lt;21),"medio",IF(AND(Q4&gt;=21,Q4&lt;=27),"alto")))</f>
        <v>bajo</v>
      </c>
      <c r="T4" s="68" t="s">
        <v>12</v>
      </c>
      <c r="U4" s="49">
        <f>COUNTIF(K3:K25,"bajo")</f>
        <v>9</v>
      </c>
      <c r="V4" s="49">
        <f>COUNTIF(K3:K25,"medio")</f>
        <v>8</v>
      </c>
      <c r="W4" s="49">
        <f>COUNTIF(K3:K25,"alto")</f>
        <v>6</v>
      </c>
      <c r="X4" s="49">
        <f>SUM(X3)</f>
        <v>23</v>
      </c>
    </row>
    <row r="5" spans="1:24" x14ac:dyDescent="0.2">
      <c r="A5" s="46">
        <v>3</v>
      </c>
      <c r="B5" s="47">
        <v>1</v>
      </c>
      <c r="C5" s="47">
        <v>1</v>
      </c>
      <c r="D5" s="47">
        <v>1</v>
      </c>
      <c r="E5" s="48">
        <f>SUM(B5:D5)</f>
        <v>3</v>
      </c>
      <c r="F5" s="48" t="str">
        <f t="shared" si="0"/>
        <v>bajo</v>
      </c>
      <c r="G5" s="47">
        <v>1</v>
      </c>
      <c r="H5" s="47">
        <v>1</v>
      </c>
      <c r="I5" s="47">
        <v>1</v>
      </c>
      <c r="J5" s="49">
        <f>SUM(G5:I5)</f>
        <v>3</v>
      </c>
      <c r="K5" s="49" t="str">
        <f t="shared" si="1"/>
        <v>bajo</v>
      </c>
      <c r="L5" s="47">
        <v>1</v>
      </c>
      <c r="M5" s="47">
        <v>1</v>
      </c>
      <c r="N5" s="47">
        <v>1</v>
      </c>
      <c r="O5" s="50">
        <f>SUM(L5:N5)</f>
        <v>3</v>
      </c>
      <c r="P5" s="50" t="str">
        <f t="shared" si="2"/>
        <v>bajo</v>
      </c>
      <c r="Q5" s="51">
        <f>E5+J5+O5</f>
        <v>9</v>
      </c>
      <c r="R5" s="51" t="str">
        <f t="shared" si="3"/>
        <v>bajo</v>
      </c>
      <c r="T5" s="70" t="s">
        <v>13</v>
      </c>
      <c r="U5" s="50">
        <f>COUNTIF(P3:P25,"bajo")</f>
        <v>9</v>
      </c>
      <c r="V5" s="50">
        <f>COUNTIF(P3:P25,"medio")</f>
        <v>8</v>
      </c>
      <c r="W5" s="50">
        <f>COUNTIF(P3:P25,"alto")</f>
        <v>6</v>
      </c>
      <c r="X5" s="50">
        <f>SUM(U5:W5)</f>
        <v>23</v>
      </c>
    </row>
    <row r="6" spans="1:24" x14ac:dyDescent="0.2">
      <c r="A6" s="46">
        <v>4</v>
      </c>
      <c r="B6" s="47">
        <v>3</v>
      </c>
      <c r="C6" s="47">
        <v>3</v>
      </c>
      <c r="D6" s="47">
        <v>3</v>
      </c>
      <c r="E6" s="48">
        <f>SUM(B6:D6)</f>
        <v>9</v>
      </c>
      <c r="F6" s="48" t="str">
        <f t="shared" si="0"/>
        <v>alto</v>
      </c>
      <c r="G6" s="47">
        <v>3</v>
      </c>
      <c r="H6" s="47">
        <v>3</v>
      </c>
      <c r="I6" s="47">
        <v>1</v>
      </c>
      <c r="J6" s="49">
        <f>SUM(G6:I6)</f>
        <v>7</v>
      </c>
      <c r="K6" s="49" t="str">
        <f t="shared" si="1"/>
        <v>alto</v>
      </c>
      <c r="L6" s="47">
        <v>3</v>
      </c>
      <c r="M6" s="47">
        <v>3</v>
      </c>
      <c r="N6" s="47">
        <v>1</v>
      </c>
      <c r="O6" s="50">
        <f>SUM(L6:N6)</f>
        <v>7</v>
      </c>
      <c r="P6" s="50" t="str">
        <f t="shared" si="2"/>
        <v>alto</v>
      </c>
      <c r="Q6" s="51">
        <f>E6+J6+O6</f>
        <v>23</v>
      </c>
      <c r="R6" s="51" t="str">
        <f t="shared" si="3"/>
        <v>alto</v>
      </c>
      <c r="T6" s="71" t="s">
        <v>62</v>
      </c>
      <c r="U6" s="51">
        <f>COUNTIF(R3:R25,"bajo")</f>
        <v>12</v>
      </c>
      <c r="V6" s="51">
        <f>COUNTIF(R3:R25,"medio")</f>
        <v>8</v>
      </c>
      <c r="W6" s="51">
        <f>COUNTIF(R3:R25,"alto")</f>
        <v>3</v>
      </c>
      <c r="X6" s="51">
        <f>SUM(U6:W6)</f>
        <v>23</v>
      </c>
    </row>
    <row r="7" spans="1:24" x14ac:dyDescent="0.2">
      <c r="A7" s="46">
        <v>5</v>
      </c>
      <c r="B7" s="47">
        <v>1</v>
      </c>
      <c r="C7" s="47">
        <v>1</v>
      </c>
      <c r="D7" s="47">
        <v>3</v>
      </c>
      <c r="E7" s="48">
        <f>SUM(B7:D7)</f>
        <v>5</v>
      </c>
      <c r="F7" s="48" t="str">
        <f t="shared" si="0"/>
        <v>medio</v>
      </c>
      <c r="G7" s="47">
        <v>3</v>
      </c>
      <c r="H7" s="47">
        <v>1</v>
      </c>
      <c r="I7" s="47">
        <v>3</v>
      </c>
      <c r="J7" s="49">
        <f>SUM(G7:I7)</f>
        <v>7</v>
      </c>
      <c r="K7" s="49" t="str">
        <f t="shared" si="1"/>
        <v>alto</v>
      </c>
      <c r="L7" s="47">
        <v>3</v>
      </c>
      <c r="M7" s="47">
        <v>1</v>
      </c>
      <c r="N7" s="47">
        <v>3</v>
      </c>
      <c r="O7" s="50">
        <f>SUM(L7:N7)</f>
        <v>7</v>
      </c>
      <c r="P7" s="50" t="str">
        <f t="shared" si="2"/>
        <v>alto</v>
      </c>
      <c r="Q7" s="51">
        <f>E7+J7+O7</f>
        <v>19</v>
      </c>
      <c r="R7" s="51" t="str">
        <f t="shared" si="3"/>
        <v>medio</v>
      </c>
    </row>
    <row r="8" spans="1:24" x14ac:dyDescent="0.2">
      <c r="A8" s="46">
        <v>6</v>
      </c>
      <c r="B8" s="47">
        <v>1</v>
      </c>
      <c r="C8" s="47">
        <v>3</v>
      </c>
      <c r="D8" s="47">
        <v>1</v>
      </c>
      <c r="E8" s="48">
        <f>SUM(B8:D8)</f>
        <v>5</v>
      </c>
      <c r="F8" s="48" t="str">
        <f t="shared" si="0"/>
        <v>medio</v>
      </c>
      <c r="G8" s="47">
        <v>3</v>
      </c>
      <c r="H8" s="47">
        <v>1</v>
      </c>
      <c r="I8" s="47">
        <v>1</v>
      </c>
      <c r="J8" s="49">
        <f>SUM(G8:I8)</f>
        <v>5</v>
      </c>
      <c r="K8" s="49" t="str">
        <f t="shared" si="1"/>
        <v>medio</v>
      </c>
      <c r="L8" s="47">
        <v>3</v>
      </c>
      <c r="M8" s="47">
        <v>1</v>
      </c>
      <c r="N8" s="47">
        <v>1</v>
      </c>
      <c r="O8" s="50">
        <f>SUM(L8:N8)</f>
        <v>5</v>
      </c>
      <c r="P8" s="50" t="str">
        <f t="shared" si="2"/>
        <v>medio</v>
      </c>
      <c r="Q8" s="51">
        <f>E8+J8+O8</f>
        <v>15</v>
      </c>
      <c r="R8" s="51" t="str">
        <f t="shared" si="3"/>
        <v>medio</v>
      </c>
    </row>
    <row r="9" spans="1:24" x14ac:dyDescent="0.2">
      <c r="A9" s="46">
        <v>7</v>
      </c>
      <c r="B9" s="47">
        <v>1</v>
      </c>
      <c r="C9" s="47">
        <v>1</v>
      </c>
      <c r="D9" s="47">
        <v>1</v>
      </c>
      <c r="E9" s="48">
        <f>SUM(B9:D9)</f>
        <v>3</v>
      </c>
      <c r="F9" s="48" t="str">
        <f t="shared" si="0"/>
        <v>bajo</v>
      </c>
      <c r="G9" s="47">
        <v>1</v>
      </c>
      <c r="H9" s="47">
        <v>1</v>
      </c>
      <c r="I9" s="47">
        <v>1</v>
      </c>
      <c r="J9" s="49">
        <f>SUM(G9:I9)</f>
        <v>3</v>
      </c>
      <c r="K9" s="49" t="str">
        <f t="shared" si="1"/>
        <v>bajo</v>
      </c>
      <c r="L9" s="47">
        <v>1</v>
      </c>
      <c r="M9" s="47">
        <v>1</v>
      </c>
      <c r="N9" s="47">
        <v>1</v>
      </c>
      <c r="O9" s="50">
        <f>SUM(L9:N9)</f>
        <v>3</v>
      </c>
      <c r="P9" s="50" t="str">
        <f t="shared" si="2"/>
        <v>bajo</v>
      </c>
      <c r="Q9" s="51">
        <f>E9+J9+O9</f>
        <v>9</v>
      </c>
      <c r="R9" s="51" t="str">
        <f t="shared" si="3"/>
        <v>bajo</v>
      </c>
    </row>
    <row r="10" spans="1:24" x14ac:dyDescent="0.2">
      <c r="A10" s="46">
        <v>8</v>
      </c>
      <c r="B10" s="47">
        <v>1</v>
      </c>
      <c r="C10" s="47">
        <v>1</v>
      </c>
      <c r="D10" s="47">
        <v>1</v>
      </c>
      <c r="E10" s="48">
        <f>SUM(B10:D10)</f>
        <v>3</v>
      </c>
      <c r="F10" s="48" t="str">
        <f t="shared" si="0"/>
        <v>bajo</v>
      </c>
      <c r="G10" s="47">
        <v>1</v>
      </c>
      <c r="H10" s="47">
        <v>1</v>
      </c>
      <c r="I10" s="47">
        <v>1</v>
      </c>
      <c r="J10" s="49">
        <f>SUM(G10:I10)</f>
        <v>3</v>
      </c>
      <c r="K10" s="49" t="str">
        <f t="shared" si="1"/>
        <v>bajo</v>
      </c>
      <c r="L10" s="47">
        <v>1</v>
      </c>
      <c r="M10" s="47">
        <v>1</v>
      </c>
      <c r="N10" s="47">
        <v>1</v>
      </c>
      <c r="O10" s="50">
        <f>SUM(L10:N10)</f>
        <v>3</v>
      </c>
      <c r="P10" s="50" t="str">
        <f t="shared" si="2"/>
        <v>bajo</v>
      </c>
      <c r="Q10" s="51">
        <f>E10+J10+O10</f>
        <v>9</v>
      </c>
      <c r="R10" s="51" t="str">
        <f t="shared" si="3"/>
        <v>bajo</v>
      </c>
    </row>
    <row r="11" spans="1:24" x14ac:dyDescent="0.2">
      <c r="A11" s="46">
        <v>9</v>
      </c>
      <c r="B11" s="47">
        <v>1</v>
      </c>
      <c r="C11" s="47">
        <v>1</v>
      </c>
      <c r="D11" s="47">
        <v>3</v>
      </c>
      <c r="E11" s="48">
        <f>SUM(B11:D11)</f>
        <v>5</v>
      </c>
      <c r="F11" s="48" t="str">
        <f t="shared" si="0"/>
        <v>medio</v>
      </c>
      <c r="G11" s="47">
        <v>1</v>
      </c>
      <c r="H11" s="47">
        <v>1</v>
      </c>
      <c r="I11" s="47">
        <v>1</v>
      </c>
      <c r="J11" s="49">
        <f>SUM(G11:I11)</f>
        <v>3</v>
      </c>
      <c r="K11" s="49" t="str">
        <f t="shared" si="1"/>
        <v>bajo</v>
      </c>
      <c r="L11" s="47">
        <v>1</v>
      </c>
      <c r="M11" s="47">
        <v>1</v>
      </c>
      <c r="N11" s="47">
        <v>1</v>
      </c>
      <c r="O11" s="50">
        <f>SUM(L11:N11)</f>
        <v>3</v>
      </c>
      <c r="P11" s="50" t="str">
        <f t="shared" si="2"/>
        <v>bajo</v>
      </c>
      <c r="Q11" s="51">
        <f>E11+J11+O11</f>
        <v>11</v>
      </c>
      <c r="R11" s="51" t="str">
        <f t="shared" si="3"/>
        <v>bajo</v>
      </c>
    </row>
    <row r="12" spans="1:24" x14ac:dyDescent="0.2">
      <c r="A12" s="46">
        <v>10</v>
      </c>
      <c r="B12" s="47">
        <v>1</v>
      </c>
      <c r="C12" s="47">
        <v>1</v>
      </c>
      <c r="D12" s="47">
        <v>1</v>
      </c>
      <c r="E12" s="48">
        <f>SUM(B12:D12)</f>
        <v>3</v>
      </c>
      <c r="F12" s="48" t="str">
        <f t="shared" si="0"/>
        <v>bajo</v>
      </c>
      <c r="G12" s="47">
        <v>3</v>
      </c>
      <c r="H12" s="47">
        <v>1</v>
      </c>
      <c r="I12" s="47">
        <v>1</v>
      </c>
      <c r="J12" s="49">
        <f>SUM(G12:I12)</f>
        <v>5</v>
      </c>
      <c r="K12" s="49" t="str">
        <f t="shared" si="1"/>
        <v>medio</v>
      </c>
      <c r="L12" s="47">
        <v>3</v>
      </c>
      <c r="M12" s="47">
        <v>1</v>
      </c>
      <c r="N12" s="47">
        <v>1</v>
      </c>
      <c r="O12" s="50">
        <f>SUM(L12:N12)</f>
        <v>5</v>
      </c>
      <c r="P12" s="50" t="str">
        <f t="shared" si="2"/>
        <v>medio</v>
      </c>
      <c r="Q12" s="51">
        <f>E12+J12+O12</f>
        <v>13</v>
      </c>
      <c r="R12" s="51" t="str">
        <f t="shared" si="3"/>
        <v>bajo</v>
      </c>
    </row>
    <row r="13" spans="1:24" x14ac:dyDescent="0.2">
      <c r="A13" s="46">
        <v>11</v>
      </c>
      <c r="B13" s="47">
        <v>3</v>
      </c>
      <c r="C13" s="47">
        <v>1</v>
      </c>
      <c r="D13" s="47">
        <v>1</v>
      </c>
      <c r="E13" s="48">
        <f>SUM(B13:D13)</f>
        <v>5</v>
      </c>
      <c r="F13" s="48" t="str">
        <f t="shared" si="0"/>
        <v>medio</v>
      </c>
      <c r="G13" s="47">
        <v>3</v>
      </c>
      <c r="H13" s="47">
        <v>1</v>
      </c>
      <c r="I13" s="47">
        <v>3</v>
      </c>
      <c r="J13" s="49">
        <f>SUM(G13:I13)</f>
        <v>7</v>
      </c>
      <c r="K13" s="49" t="str">
        <f t="shared" si="1"/>
        <v>alto</v>
      </c>
      <c r="L13" s="47">
        <v>3</v>
      </c>
      <c r="M13" s="47">
        <v>1</v>
      </c>
      <c r="N13" s="47">
        <v>3</v>
      </c>
      <c r="O13" s="50">
        <f>SUM(L13:N13)</f>
        <v>7</v>
      </c>
      <c r="P13" s="50" t="str">
        <f t="shared" si="2"/>
        <v>alto</v>
      </c>
      <c r="Q13" s="51">
        <f>E13+J13+O13</f>
        <v>19</v>
      </c>
      <c r="R13" s="51" t="str">
        <f t="shared" si="3"/>
        <v>medio</v>
      </c>
    </row>
    <row r="14" spans="1:24" x14ac:dyDescent="0.2">
      <c r="A14" s="46">
        <v>12</v>
      </c>
      <c r="B14" s="47">
        <v>1</v>
      </c>
      <c r="C14" s="47">
        <v>3</v>
      </c>
      <c r="D14" s="47">
        <v>3</v>
      </c>
      <c r="E14" s="48">
        <f>SUM(B14:D14)</f>
        <v>7</v>
      </c>
      <c r="F14" s="48" t="str">
        <f t="shared" si="0"/>
        <v>alto</v>
      </c>
      <c r="G14" s="47">
        <v>1</v>
      </c>
      <c r="H14" s="47">
        <v>1</v>
      </c>
      <c r="I14" s="47">
        <v>3</v>
      </c>
      <c r="J14" s="49">
        <f>SUM(G14:I14)</f>
        <v>5</v>
      </c>
      <c r="K14" s="49" t="str">
        <f t="shared" si="1"/>
        <v>medio</v>
      </c>
      <c r="L14" s="47">
        <v>1</v>
      </c>
      <c r="M14" s="47">
        <v>1</v>
      </c>
      <c r="N14" s="47">
        <v>3</v>
      </c>
      <c r="O14" s="50">
        <f>SUM(L14:N14)</f>
        <v>5</v>
      </c>
      <c r="P14" s="50" t="str">
        <f t="shared" si="2"/>
        <v>medio</v>
      </c>
      <c r="Q14" s="51">
        <f>E14+J14+O14</f>
        <v>17</v>
      </c>
      <c r="R14" s="51" t="str">
        <f t="shared" si="3"/>
        <v>medio</v>
      </c>
    </row>
    <row r="15" spans="1:24" x14ac:dyDescent="0.2">
      <c r="A15" s="46">
        <v>13</v>
      </c>
      <c r="B15" s="47">
        <v>1</v>
      </c>
      <c r="C15" s="47">
        <v>1</v>
      </c>
      <c r="D15" s="47">
        <v>1</v>
      </c>
      <c r="E15" s="48">
        <f>SUM(B15:D15)</f>
        <v>3</v>
      </c>
      <c r="F15" s="48" t="str">
        <f t="shared" si="0"/>
        <v>bajo</v>
      </c>
      <c r="G15" s="47">
        <v>3</v>
      </c>
      <c r="H15" s="47">
        <v>3</v>
      </c>
      <c r="I15" s="47">
        <v>1</v>
      </c>
      <c r="J15" s="49">
        <f>SUM(G15:I15)</f>
        <v>7</v>
      </c>
      <c r="K15" s="49" t="str">
        <f t="shared" si="1"/>
        <v>alto</v>
      </c>
      <c r="L15" s="47">
        <v>3</v>
      </c>
      <c r="M15" s="47">
        <v>3</v>
      </c>
      <c r="N15" s="47">
        <v>1</v>
      </c>
      <c r="O15" s="50">
        <f>SUM(L15:N15)</f>
        <v>7</v>
      </c>
      <c r="P15" s="50" t="str">
        <f t="shared" si="2"/>
        <v>alto</v>
      </c>
      <c r="Q15" s="51">
        <f>E15+J15+O15</f>
        <v>17</v>
      </c>
      <c r="R15" s="51" t="str">
        <f t="shared" si="3"/>
        <v>medio</v>
      </c>
    </row>
    <row r="16" spans="1:24" x14ac:dyDescent="0.2">
      <c r="A16" s="46">
        <v>14</v>
      </c>
      <c r="B16" s="47">
        <v>1</v>
      </c>
      <c r="C16" s="47">
        <v>1</v>
      </c>
      <c r="D16" s="47">
        <v>1</v>
      </c>
      <c r="E16" s="48">
        <f>SUM(B16:D16)</f>
        <v>3</v>
      </c>
      <c r="F16" s="48" t="str">
        <f t="shared" si="0"/>
        <v>bajo</v>
      </c>
      <c r="G16" s="47">
        <v>1</v>
      </c>
      <c r="H16" s="47">
        <v>1</v>
      </c>
      <c r="I16" s="47">
        <v>1</v>
      </c>
      <c r="J16" s="49">
        <f>SUM(G16:I16)</f>
        <v>3</v>
      </c>
      <c r="K16" s="49" t="str">
        <f t="shared" si="1"/>
        <v>bajo</v>
      </c>
      <c r="L16" s="47">
        <v>1</v>
      </c>
      <c r="M16" s="47">
        <v>1</v>
      </c>
      <c r="N16" s="47">
        <v>1</v>
      </c>
      <c r="O16" s="50">
        <f>SUM(L16:N16)</f>
        <v>3</v>
      </c>
      <c r="P16" s="50" t="str">
        <f t="shared" si="2"/>
        <v>bajo</v>
      </c>
      <c r="Q16" s="51">
        <f>E16+J16+O16</f>
        <v>9</v>
      </c>
      <c r="R16" s="51" t="str">
        <f t="shared" si="3"/>
        <v>bajo</v>
      </c>
    </row>
    <row r="17" spans="1:18" x14ac:dyDescent="0.2">
      <c r="A17" s="46">
        <v>15</v>
      </c>
      <c r="B17" s="47">
        <v>1</v>
      </c>
      <c r="C17" s="47">
        <v>1</v>
      </c>
      <c r="D17" s="47">
        <v>1</v>
      </c>
      <c r="E17" s="48">
        <f>SUM(B17:D17)</f>
        <v>3</v>
      </c>
      <c r="F17" s="48" t="str">
        <f t="shared" si="0"/>
        <v>bajo</v>
      </c>
      <c r="G17" s="47">
        <v>1</v>
      </c>
      <c r="H17" s="47">
        <v>1</v>
      </c>
      <c r="I17" s="47">
        <v>3</v>
      </c>
      <c r="J17" s="49">
        <f>SUM(G17:I17)</f>
        <v>5</v>
      </c>
      <c r="K17" s="49" t="str">
        <f t="shared" si="1"/>
        <v>medio</v>
      </c>
      <c r="L17" s="47">
        <v>1</v>
      </c>
      <c r="M17" s="47">
        <v>1</v>
      </c>
      <c r="N17" s="47">
        <v>3</v>
      </c>
      <c r="O17" s="50">
        <f>SUM(L17:N17)</f>
        <v>5</v>
      </c>
      <c r="P17" s="50" t="str">
        <f t="shared" si="2"/>
        <v>medio</v>
      </c>
      <c r="Q17" s="51">
        <f>E17+J17+O17</f>
        <v>13</v>
      </c>
      <c r="R17" s="51" t="str">
        <f t="shared" si="3"/>
        <v>bajo</v>
      </c>
    </row>
    <row r="18" spans="1:18" x14ac:dyDescent="0.2">
      <c r="A18" s="46">
        <v>16</v>
      </c>
      <c r="B18" s="47">
        <v>1</v>
      </c>
      <c r="C18" s="47">
        <v>1</v>
      </c>
      <c r="D18" s="47">
        <v>1</v>
      </c>
      <c r="E18" s="48">
        <f>SUM(B18:D18)</f>
        <v>3</v>
      </c>
      <c r="F18" s="48" t="str">
        <f t="shared" si="0"/>
        <v>bajo</v>
      </c>
      <c r="G18" s="47">
        <v>1</v>
      </c>
      <c r="H18" s="47">
        <v>1</v>
      </c>
      <c r="I18" s="47">
        <v>1</v>
      </c>
      <c r="J18" s="49">
        <f>SUM(G18:I18)</f>
        <v>3</v>
      </c>
      <c r="K18" s="49" t="str">
        <f t="shared" si="1"/>
        <v>bajo</v>
      </c>
      <c r="L18" s="47">
        <v>1</v>
      </c>
      <c r="M18" s="47">
        <v>1</v>
      </c>
      <c r="N18" s="47">
        <v>1</v>
      </c>
      <c r="O18" s="50">
        <f>SUM(L18:N18)</f>
        <v>3</v>
      </c>
      <c r="P18" s="50" t="str">
        <f t="shared" si="2"/>
        <v>bajo</v>
      </c>
      <c r="Q18" s="51">
        <f>E18+J18+O18</f>
        <v>9</v>
      </c>
      <c r="R18" s="51" t="str">
        <f t="shared" si="3"/>
        <v>bajo</v>
      </c>
    </row>
    <row r="19" spans="1:18" x14ac:dyDescent="0.2">
      <c r="A19" s="46">
        <v>17</v>
      </c>
      <c r="B19" s="47">
        <v>1</v>
      </c>
      <c r="C19" s="47">
        <v>1</v>
      </c>
      <c r="D19" s="47">
        <v>3</v>
      </c>
      <c r="E19" s="48">
        <f>SUM(B19:D19)</f>
        <v>5</v>
      </c>
      <c r="F19" s="48" t="str">
        <f t="shared" si="0"/>
        <v>medio</v>
      </c>
      <c r="G19" s="47">
        <v>3</v>
      </c>
      <c r="H19" s="47">
        <v>1</v>
      </c>
      <c r="I19" s="47">
        <v>1</v>
      </c>
      <c r="J19" s="49">
        <f>SUM(G19:I19)</f>
        <v>5</v>
      </c>
      <c r="K19" s="49" t="str">
        <f t="shared" si="1"/>
        <v>medio</v>
      </c>
      <c r="L19" s="47">
        <v>3</v>
      </c>
      <c r="M19" s="47">
        <v>1</v>
      </c>
      <c r="N19" s="47">
        <v>1</v>
      </c>
      <c r="O19" s="50">
        <f>SUM(L19:N19)</f>
        <v>5</v>
      </c>
      <c r="P19" s="50" t="str">
        <f t="shared" si="2"/>
        <v>medio</v>
      </c>
      <c r="Q19" s="51">
        <f>E19+J19+O19</f>
        <v>15</v>
      </c>
      <c r="R19" s="51" t="str">
        <f t="shared" si="3"/>
        <v>medio</v>
      </c>
    </row>
    <row r="20" spans="1:18" x14ac:dyDescent="0.2">
      <c r="A20" s="46">
        <v>18</v>
      </c>
      <c r="B20" s="47">
        <v>1</v>
      </c>
      <c r="C20" s="47">
        <v>1</v>
      </c>
      <c r="D20" s="47">
        <v>1</v>
      </c>
      <c r="E20" s="48">
        <f>SUM(B20:D20)</f>
        <v>3</v>
      </c>
      <c r="F20" s="48" t="str">
        <f t="shared" si="0"/>
        <v>bajo</v>
      </c>
      <c r="G20" s="47">
        <v>1</v>
      </c>
      <c r="H20" s="47">
        <v>1</v>
      </c>
      <c r="I20" s="47">
        <v>3</v>
      </c>
      <c r="J20" s="49">
        <f>SUM(G20:I20)</f>
        <v>5</v>
      </c>
      <c r="K20" s="49" t="str">
        <f t="shared" si="1"/>
        <v>medio</v>
      </c>
      <c r="L20" s="47">
        <v>1</v>
      </c>
      <c r="M20" s="47">
        <v>1</v>
      </c>
      <c r="N20" s="47">
        <v>3</v>
      </c>
      <c r="O20" s="50">
        <f>SUM(L20:N20)</f>
        <v>5</v>
      </c>
      <c r="P20" s="50" t="str">
        <f t="shared" si="2"/>
        <v>medio</v>
      </c>
      <c r="Q20" s="51">
        <f>E20+J20+O20</f>
        <v>13</v>
      </c>
      <c r="R20" s="51" t="str">
        <f t="shared" si="3"/>
        <v>bajo</v>
      </c>
    </row>
    <row r="21" spans="1:18" x14ac:dyDescent="0.2">
      <c r="A21" s="46">
        <v>19</v>
      </c>
      <c r="B21" s="47">
        <v>1</v>
      </c>
      <c r="C21" s="47">
        <v>3</v>
      </c>
      <c r="D21" s="47">
        <v>1</v>
      </c>
      <c r="E21" s="48">
        <f>SUM(B21:D21)</f>
        <v>5</v>
      </c>
      <c r="F21" s="48" t="str">
        <f t="shared" si="0"/>
        <v>medio</v>
      </c>
      <c r="G21" s="47">
        <v>1</v>
      </c>
      <c r="H21" s="47">
        <v>3</v>
      </c>
      <c r="I21" s="47">
        <v>1</v>
      </c>
      <c r="J21" s="49">
        <f>SUM(G21:I21)</f>
        <v>5</v>
      </c>
      <c r="K21" s="49" t="str">
        <f t="shared" si="1"/>
        <v>medio</v>
      </c>
      <c r="L21" s="47">
        <v>1</v>
      </c>
      <c r="M21" s="47">
        <v>3</v>
      </c>
      <c r="N21" s="47">
        <v>1</v>
      </c>
      <c r="O21" s="50">
        <f>SUM(L21:N21)</f>
        <v>5</v>
      </c>
      <c r="P21" s="50" t="str">
        <f t="shared" si="2"/>
        <v>medio</v>
      </c>
      <c r="Q21" s="51">
        <f>E21+J21+O21</f>
        <v>15</v>
      </c>
      <c r="R21" s="51" t="str">
        <f t="shared" si="3"/>
        <v>medio</v>
      </c>
    </row>
    <row r="22" spans="1:18" x14ac:dyDescent="0.2">
      <c r="A22" s="46">
        <v>20</v>
      </c>
      <c r="B22" s="47">
        <v>1</v>
      </c>
      <c r="C22" s="47">
        <v>1</v>
      </c>
      <c r="D22" s="47">
        <v>1</v>
      </c>
      <c r="E22" s="48">
        <f>SUM(B22:D22)</f>
        <v>3</v>
      </c>
      <c r="F22" s="48" t="str">
        <f t="shared" si="0"/>
        <v>bajo</v>
      </c>
      <c r="G22" s="47">
        <v>1</v>
      </c>
      <c r="H22" s="47">
        <v>1</v>
      </c>
      <c r="I22" s="47">
        <v>1</v>
      </c>
      <c r="J22" s="49">
        <f>SUM(G22:I22)</f>
        <v>3</v>
      </c>
      <c r="K22" s="49" t="str">
        <f t="shared" si="1"/>
        <v>bajo</v>
      </c>
      <c r="L22" s="47">
        <v>1</v>
      </c>
      <c r="M22" s="47">
        <v>1</v>
      </c>
      <c r="N22" s="47">
        <v>1</v>
      </c>
      <c r="O22" s="50">
        <f>SUM(L22:N22)</f>
        <v>3</v>
      </c>
      <c r="P22" s="50" t="str">
        <f t="shared" si="2"/>
        <v>bajo</v>
      </c>
      <c r="Q22" s="51">
        <f>E22+J22+O22</f>
        <v>9</v>
      </c>
      <c r="R22" s="51" t="str">
        <f t="shared" si="3"/>
        <v>bajo</v>
      </c>
    </row>
    <row r="23" spans="1:18" x14ac:dyDescent="0.2">
      <c r="A23" s="46">
        <v>21</v>
      </c>
      <c r="B23" s="47">
        <v>1</v>
      </c>
      <c r="C23" s="47">
        <v>3</v>
      </c>
      <c r="D23" s="47">
        <v>3</v>
      </c>
      <c r="E23" s="48">
        <f>SUM(B23:D23)</f>
        <v>7</v>
      </c>
      <c r="F23" s="48" t="str">
        <f t="shared" si="0"/>
        <v>alto</v>
      </c>
      <c r="G23" s="47">
        <v>1</v>
      </c>
      <c r="H23" s="47">
        <v>3</v>
      </c>
      <c r="I23" s="47">
        <v>3</v>
      </c>
      <c r="J23" s="49">
        <f>SUM(G23:I23)</f>
        <v>7</v>
      </c>
      <c r="K23" s="49" t="str">
        <f t="shared" si="1"/>
        <v>alto</v>
      </c>
      <c r="L23" s="47">
        <v>1</v>
      </c>
      <c r="M23" s="47">
        <v>3</v>
      </c>
      <c r="N23" s="47">
        <v>3</v>
      </c>
      <c r="O23" s="50">
        <f>SUM(L23:N23)</f>
        <v>7</v>
      </c>
      <c r="P23" s="50" t="str">
        <f t="shared" si="2"/>
        <v>alto</v>
      </c>
      <c r="Q23" s="51">
        <f>E23+J23+O23</f>
        <v>21</v>
      </c>
      <c r="R23" s="51" t="str">
        <f t="shared" si="3"/>
        <v>alto</v>
      </c>
    </row>
    <row r="24" spans="1:18" x14ac:dyDescent="0.2">
      <c r="A24" s="46">
        <v>22</v>
      </c>
      <c r="B24" s="47">
        <v>1</v>
      </c>
      <c r="C24" s="47">
        <v>3</v>
      </c>
      <c r="D24" s="47">
        <v>1</v>
      </c>
      <c r="E24" s="48">
        <f>SUM(B24:D24)</f>
        <v>5</v>
      </c>
      <c r="F24" s="48" t="str">
        <f t="shared" si="0"/>
        <v>medio</v>
      </c>
      <c r="G24" s="47">
        <v>1</v>
      </c>
      <c r="H24" s="47">
        <v>1</v>
      </c>
      <c r="I24" s="47">
        <v>1</v>
      </c>
      <c r="J24" s="49">
        <f>SUM(G24:I24)</f>
        <v>3</v>
      </c>
      <c r="K24" s="49" t="str">
        <f t="shared" si="1"/>
        <v>bajo</v>
      </c>
      <c r="L24" s="47">
        <v>1</v>
      </c>
      <c r="M24" s="47">
        <v>1</v>
      </c>
      <c r="N24" s="47">
        <v>1</v>
      </c>
      <c r="O24" s="50">
        <f>SUM(L24:N24)</f>
        <v>3</v>
      </c>
      <c r="P24" s="50" t="str">
        <f t="shared" si="2"/>
        <v>bajo</v>
      </c>
      <c r="Q24" s="51">
        <f>E24+J24+O24</f>
        <v>11</v>
      </c>
      <c r="R24" s="51" t="str">
        <f t="shared" si="3"/>
        <v>bajo</v>
      </c>
    </row>
    <row r="25" spans="1:18" x14ac:dyDescent="0.2">
      <c r="A25" s="46">
        <v>23</v>
      </c>
      <c r="B25" s="47">
        <v>3</v>
      </c>
      <c r="C25" s="47">
        <v>3</v>
      </c>
      <c r="D25" s="47">
        <v>3</v>
      </c>
      <c r="E25" s="48">
        <f>SUM(B25:D25)</f>
        <v>9</v>
      </c>
      <c r="F25" s="48" t="str">
        <f t="shared" si="0"/>
        <v>alto</v>
      </c>
      <c r="G25" s="47">
        <v>1</v>
      </c>
      <c r="H25" s="47">
        <v>1</v>
      </c>
      <c r="I25" s="47">
        <v>3</v>
      </c>
      <c r="J25" s="49">
        <f>SUM(G25:I25)</f>
        <v>5</v>
      </c>
      <c r="K25" s="49" t="str">
        <f t="shared" si="1"/>
        <v>medio</v>
      </c>
      <c r="L25" s="47">
        <v>1</v>
      </c>
      <c r="M25" s="47">
        <v>1</v>
      </c>
      <c r="N25" s="47">
        <v>3</v>
      </c>
      <c r="O25" s="50">
        <f>SUM(L25:N25)</f>
        <v>5</v>
      </c>
      <c r="P25" s="50" t="str">
        <f t="shared" si="2"/>
        <v>medio</v>
      </c>
      <c r="Q25" s="51">
        <f>E25+J25+O25</f>
        <v>19</v>
      </c>
      <c r="R25" s="51" t="str">
        <f t="shared" si="3"/>
        <v>medio</v>
      </c>
    </row>
    <row r="26" spans="1:18" x14ac:dyDescent="0.2">
      <c r="A26" s="52" t="s">
        <v>6</v>
      </c>
      <c r="B26" s="53">
        <f>SUM(B3:B25)</f>
        <v>31</v>
      </c>
      <c r="C26" s="53">
        <f>SUM(C3:C25)</f>
        <v>39</v>
      </c>
      <c r="D26" s="53">
        <f>SUM(D3:D25)</f>
        <v>39</v>
      </c>
      <c r="E26" s="54"/>
      <c r="F26" s="54"/>
      <c r="G26" s="55">
        <f>SUM(G3:G25)</f>
        <v>39</v>
      </c>
      <c r="H26" s="55">
        <f>SUM(H3:H25)</f>
        <v>33</v>
      </c>
      <c r="I26" s="55">
        <f>SUM(I3:I25)</f>
        <v>39</v>
      </c>
      <c r="J26" s="47"/>
      <c r="K26" s="47"/>
      <c r="L26" s="56">
        <f>SUM(L3:L25)</f>
        <v>39</v>
      </c>
      <c r="M26" s="56">
        <f>SUM(M3:M25)</f>
        <v>33</v>
      </c>
      <c r="N26" s="56">
        <f>SUM(N3:N25)</f>
        <v>39</v>
      </c>
      <c r="O26" s="47"/>
      <c r="P26" s="47"/>
      <c r="Q26" s="47"/>
      <c r="R26" s="47"/>
    </row>
    <row r="27" spans="1:18" s="65" customFormat="1" x14ac:dyDescent="0.2">
      <c r="A27" s="60" t="s">
        <v>64</v>
      </c>
      <c r="B27" s="61">
        <f>B26/($A$25*3)</f>
        <v>0.44927536231884058</v>
      </c>
      <c r="C27" s="61">
        <f t="shared" ref="C27:D27" si="4">C26/($A$25*3)</f>
        <v>0.56521739130434778</v>
      </c>
      <c r="D27" s="61">
        <f t="shared" si="4"/>
        <v>0.56521739130434778</v>
      </c>
      <c r="E27" s="62"/>
      <c r="F27" s="62"/>
      <c r="G27" s="63">
        <f>G26/($A$25*3)</f>
        <v>0.56521739130434778</v>
      </c>
      <c r="H27" s="63">
        <f t="shared" ref="H27:I27" si="5">H26/($A$25*3)</f>
        <v>0.47826086956521741</v>
      </c>
      <c r="I27" s="63">
        <f t="shared" si="5"/>
        <v>0.56521739130434778</v>
      </c>
      <c r="J27" s="62"/>
      <c r="K27" s="62"/>
      <c r="L27" s="64">
        <f>L26/($A$25*3)</f>
        <v>0.56521739130434778</v>
      </c>
      <c r="M27" s="64">
        <f t="shared" ref="M27:N27" si="6">M26/($A$25*3)</f>
        <v>0.47826086956521741</v>
      </c>
      <c r="N27" s="64">
        <f t="shared" si="6"/>
        <v>0.56521739130434778</v>
      </c>
      <c r="O27" s="62"/>
      <c r="P27" s="62"/>
      <c r="Q27" s="62"/>
      <c r="R27" s="62"/>
    </row>
  </sheetData>
  <mergeCells count="5">
    <mergeCell ref="B1:F1"/>
    <mergeCell ref="G1:K1"/>
    <mergeCell ref="L1:P1"/>
    <mergeCell ref="Q1:Q2"/>
    <mergeCell ref="R1:R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8"/>
  <sheetViews>
    <sheetView workbookViewId="0">
      <selection activeCell="A26" sqref="A26"/>
    </sheetView>
  </sheetViews>
  <sheetFormatPr baseColWidth="10" defaultRowHeight="16" x14ac:dyDescent="0.2"/>
  <cols>
    <col min="1" max="1" width="11.6640625" style="19" bestFit="1" customWidth="1"/>
    <col min="2" max="4" width="12.1640625" style="19" bestFit="1" customWidth="1"/>
    <col min="5" max="5" width="6.5" style="19" bestFit="1" customWidth="1"/>
    <col min="6" max="6" width="6.1640625" style="19" bestFit="1" customWidth="1"/>
    <col min="7" max="9" width="12.1640625" style="19" bestFit="1" customWidth="1"/>
    <col min="10" max="10" width="6.5" style="19" bestFit="1" customWidth="1"/>
    <col min="11" max="11" width="6.1640625" style="19" bestFit="1" customWidth="1"/>
    <col min="12" max="12" width="12.1640625" style="19" bestFit="1" customWidth="1"/>
    <col min="13" max="14" width="13.1640625" style="19" bestFit="1" customWidth="1"/>
    <col min="15" max="15" width="6.5" style="19" bestFit="1" customWidth="1"/>
    <col min="16" max="16" width="6.1640625" style="19" bestFit="1" customWidth="1"/>
    <col min="17" max="17" width="11.6640625" style="19" bestFit="1" customWidth="1"/>
    <col min="18" max="18" width="10" style="19" bestFit="1" customWidth="1"/>
    <col min="19" max="19" width="10.83203125" style="19"/>
    <col min="20" max="20" width="14.1640625" style="19" bestFit="1" customWidth="1"/>
    <col min="21" max="21" width="4.83203125" style="19" bestFit="1" customWidth="1"/>
    <col min="22" max="22" width="6.5" style="19" bestFit="1" customWidth="1"/>
    <col min="23" max="23" width="4.5" style="19" bestFit="1" customWidth="1"/>
    <col min="24" max="24" width="5.33203125" style="19" bestFit="1" customWidth="1"/>
    <col min="25" max="16384" width="10.83203125" style="19"/>
  </cols>
  <sheetData>
    <row r="1" spans="1:24" x14ac:dyDescent="0.2">
      <c r="A1" s="18"/>
      <c r="B1" s="77" t="s">
        <v>0</v>
      </c>
      <c r="C1" s="77"/>
      <c r="D1" s="77"/>
      <c r="E1" s="77"/>
      <c r="F1" s="77"/>
      <c r="G1" s="78" t="s">
        <v>1</v>
      </c>
      <c r="H1" s="78"/>
      <c r="I1" s="78"/>
      <c r="J1" s="78"/>
      <c r="K1" s="78"/>
      <c r="L1" s="79" t="s">
        <v>2</v>
      </c>
      <c r="M1" s="79"/>
      <c r="N1" s="79"/>
      <c r="O1" s="79"/>
      <c r="P1" s="79"/>
      <c r="Q1" s="76" t="s">
        <v>3</v>
      </c>
      <c r="R1" s="76" t="s">
        <v>4</v>
      </c>
    </row>
    <row r="2" spans="1:24" x14ac:dyDescent="0.2">
      <c r="A2" s="18" t="s">
        <v>5</v>
      </c>
      <c r="B2" s="20" t="s">
        <v>50</v>
      </c>
      <c r="C2" s="20" t="s">
        <v>51</v>
      </c>
      <c r="D2" s="20" t="s">
        <v>52</v>
      </c>
      <c r="E2" s="20" t="s">
        <v>6</v>
      </c>
      <c r="F2" s="20" t="s">
        <v>7</v>
      </c>
      <c r="G2" s="15" t="s">
        <v>53</v>
      </c>
      <c r="H2" s="15" t="s">
        <v>54</v>
      </c>
      <c r="I2" s="15" t="s">
        <v>55</v>
      </c>
      <c r="J2" s="21" t="s">
        <v>6</v>
      </c>
      <c r="K2" s="21" t="s">
        <v>7</v>
      </c>
      <c r="L2" s="16" t="s">
        <v>56</v>
      </c>
      <c r="M2" s="16" t="s">
        <v>57</v>
      </c>
      <c r="N2" s="16" t="s">
        <v>58</v>
      </c>
      <c r="O2" s="22" t="s">
        <v>6</v>
      </c>
      <c r="P2" s="22" t="s">
        <v>7</v>
      </c>
      <c r="Q2" s="76"/>
      <c r="R2" s="76"/>
      <c r="T2" s="1" t="s">
        <v>59</v>
      </c>
      <c r="U2" s="18" t="s">
        <v>8</v>
      </c>
      <c r="V2" s="18" t="s">
        <v>9</v>
      </c>
      <c r="W2" s="18" t="s">
        <v>10</v>
      </c>
      <c r="X2" s="18" t="s">
        <v>15</v>
      </c>
    </row>
    <row r="3" spans="1:24" x14ac:dyDescent="0.2">
      <c r="A3" s="23">
        <v>1</v>
      </c>
      <c r="B3" s="24">
        <v>3</v>
      </c>
      <c r="C3" s="24">
        <v>3</v>
      </c>
      <c r="D3" s="24">
        <v>3</v>
      </c>
      <c r="E3" s="25">
        <f>SUM(B3:D3)</f>
        <v>9</v>
      </c>
      <c r="F3" s="48" t="str">
        <f>IF(AND(E3&gt;=3,E3&lt;5),"bajo",IF(AND(E3&gt;=5,E3&lt;7),"medio",IF(AND(E3&gt;=7,E3&lt;=9),"alto")))</f>
        <v>alto</v>
      </c>
      <c r="G3" s="24">
        <v>3</v>
      </c>
      <c r="H3" s="24">
        <v>3</v>
      </c>
      <c r="I3" s="24">
        <v>3</v>
      </c>
      <c r="J3" s="26">
        <f>SUM(G3:I3)</f>
        <v>9</v>
      </c>
      <c r="K3" s="49" t="str">
        <f>IF(AND(J3&gt;=3,J3&lt;5),"bajo",IF(AND(J3&gt;=5,J3&lt;7),"medio",IF(AND(J3&gt;=7,J3&lt;=9),"alto")))</f>
        <v>alto</v>
      </c>
      <c r="L3" s="24">
        <v>3</v>
      </c>
      <c r="M3" s="24">
        <v>3</v>
      </c>
      <c r="N3" s="24">
        <v>3</v>
      </c>
      <c r="O3" s="27">
        <f>SUM(L3:N3)</f>
        <v>9</v>
      </c>
      <c r="P3" s="50" t="str">
        <f>IF(AND(O3&gt;=3,O3&lt;5),"bajo",IF(AND(O3&gt;=5,O3&lt;7),"medio",IF(AND(O3&gt;=7,O3&lt;=9),"alto")))</f>
        <v>alto</v>
      </c>
      <c r="Q3" s="28">
        <f>E3+J3+O3</f>
        <v>27</v>
      </c>
      <c r="R3" s="51" t="str">
        <f>IF(AND(Q3&gt;=9,Q3&lt;15),"bajo",IF(AND(Q3&gt;=15,Q3&lt;21),"medio",IF(AND(Q3&gt;=21,Q3&lt;=27),"alto")))</f>
        <v>alto</v>
      </c>
      <c r="T3" s="69" t="s">
        <v>11</v>
      </c>
      <c r="U3" s="25">
        <f>COUNTIF(F3:F25,"bajo")</f>
        <v>8</v>
      </c>
      <c r="V3" s="25">
        <f>COUNTIF(F3:F25,"medio")</f>
        <v>6</v>
      </c>
      <c r="W3" s="25">
        <f>COUNTIF(F3:F25,"alto")</f>
        <v>9</v>
      </c>
      <c r="X3" s="25">
        <f>SUM(U3:W3)</f>
        <v>23</v>
      </c>
    </row>
    <row r="4" spans="1:24" x14ac:dyDescent="0.2">
      <c r="A4" s="23">
        <v>2</v>
      </c>
      <c r="B4" s="24">
        <v>1</v>
      </c>
      <c r="C4" s="24">
        <v>1</v>
      </c>
      <c r="D4" s="24">
        <v>1</v>
      </c>
      <c r="E4" s="25">
        <f>SUM(B4:D4)</f>
        <v>3</v>
      </c>
      <c r="F4" s="48" t="str">
        <f t="shared" ref="F4:F25" si="0">IF(AND(E4&gt;=3,E4&lt;5),"bajo",IF(AND(E4&gt;=5,E4&lt;7),"medio",IF(AND(E4&gt;=7,E4&lt;=9),"alto")))</f>
        <v>bajo</v>
      </c>
      <c r="G4" s="24">
        <v>1</v>
      </c>
      <c r="H4" s="24">
        <v>1</v>
      </c>
      <c r="I4" s="24">
        <v>1</v>
      </c>
      <c r="J4" s="26">
        <f>SUM(G4:I4)</f>
        <v>3</v>
      </c>
      <c r="K4" s="49" t="str">
        <f t="shared" ref="K4:K25" si="1">IF(AND(J4&gt;=3,J4&lt;5),"bajo",IF(AND(J4&gt;=5,J4&lt;7),"medio",IF(AND(J4&gt;=7,J4&lt;=9),"alto")))</f>
        <v>bajo</v>
      </c>
      <c r="L4" s="24">
        <v>1</v>
      </c>
      <c r="M4" s="24">
        <v>1</v>
      </c>
      <c r="N4" s="24">
        <v>1</v>
      </c>
      <c r="O4" s="27">
        <f>SUM(L4:N4)</f>
        <v>3</v>
      </c>
      <c r="P4" s="50" t="str">
        <f t="shared" ref="P4:P25" si="2">IF(AND(O4&gt;=3,O4&lt;5),"bajo",IF(AND(O4&gt;=5,O4&lt;7),"medio",IF(AND(O4&gt;=7,O4&lt;=9),"alto")))</f>
        <v>bajo</v>
      </c>
      <c r="Q4" s="28">
        <f>E4+J4+O4</f>
        <v>9</v>
      </c>
      <c r="R4" s="51" t="str">
        <f t="shared" ref="R4:R25" si="3">IF(AND(Q4&gt;=9,Q4&lt;15),"bajo",IF(AND(Q4&gt;=15,Q4&lt;21),"medio",IF(AND(Q4&gt;=21,Q4&lt;=27),"alto")))</f>
        <v>bajo</v>
      </c>
      <c r="T4" s="68" t="s">
        <v>12</v>
      </c>
      <c r="U4" s="26">
        <f>COUNTIF(K3:K25,"bajo")</f>
        <v>9</v>
      </c>
      <c r="V4" s="26">
        <f>COUNTIF(K3:K25,"medio")</f>
        <v>5</v>
      </c>
      <c r="W4" s="26">
        <f>COUNTIF(K3:K25,"alto")</f>
        <v>9</v>
      </c>
      <c r="X4" s="26">
        <f>SUM(X3)</f>
        <v>23</v>
      </c>
    </row>
    <row r="5" spans="1:24" x14ac:dyDescent="0.2">
      <c r="A5" s="23">
        <v>3</v>
      </c>
      <c r="B5" s="24">
        <v>3</v>
      </c>
      <c r="C5" s="24">
        <v>3</v>
      </c>
      <c r="D5" s="24">
        <v>3</v>
      </c>
      <c r="E5" s="25">
        <f>SUM(B5:D5)</f>
        <v>9</v>
      </c>
      <c r="F5" s="48" t="str">
        <f t="shared" si="0"/>
        <v>alto</v>
      </c>
      <c r="G5" s="24">
        <v>1</v>
      </c>
      <c r="H5" s="24">
        <v>1</v>
      </c>
      <c r="I5" s="24">
        <v>1</v>
      </c>
      <c r="J5" s="26">
        <f>SUM(G5:I5)</f>
        <v>3</v>
      </c>
      <c r="K5" s="49" t="str">
        <f t="shared" si="1"/>
        <v>bajo</v>
      </c>
      <c r="L5" s="24">
        <v>1</v>
      </c>
      <c r="M5" s="24">
        <v>1</v>
      </c>
      <c r="N5" s="24">
        <v>1</v>
      </c>
      <c r="O5" s="27">
        <f>SUM(L5:N5)</f>
        <v>3</v>
      </c>
      <c r="P5" s="50" t="str">
        <f t="shared" si="2"/>
        <v>bajo</v>
      </c>
      <c r="Q5" s="28">
        <f>E5+J5+O5</f>
        <v>15</v>
      </c>
      <c r="R5" s="51" t="str">
        <f t="shared" si="3"/>
        <v>medio</v>
      </c>
      <c r="T5" s="70" t="s">
        <v>13</v>
      </c>
      <c r="U5" s="27">
        <f>COUNTIF(P3:P25,"bajo")</f>
        <v>7</v>
      </c>
      <c r="V5" s="27">
        <f>COUNTIF(P3:P25,"medio")</f>
        <v>10</v>
      </c>
      <c r="W5" s="27">
        <f>COUNTIF(P3:P25,"alto")</f>
        <v>6</v>
      </c>
      <c r="X5" s="27">
        <f>SUM(U5:W5)</f>
        <v>23</v>
      </c>
    </row>
    <row r="6" spans="1:24" x14ac:dyDescent="0.2">
      <c r="A6" s="23">
        <v>4</v>
      </c>
      <c r="B6" s="24">
        <v>1</v>
      </c>
      <c r="C6" s="24">
        <v>1</v>
      </c>
      <c r="D6" s="24">
        <v>1</v>
      </c>
      <c r="E6" s="25">
        <f>SUM(B6:D6)</f>
        <v>3</v>
      </c>
      <c r="F6" s="48" t="str">
        <f t="shared" si="0"/>
        <v>bajo</v>
      </c>
      <c r="G6" s="24">
        <v>1</v>
      </c>
      <c r="H6" s="24">
        <v>3</v>
      </c>
      <c r="I6" s="24">
        <v>3</v>
      </c>
      <c r="J6" s="26">
        <f>SUM(G6:I6)</f>
        <v>7</v>
      </c>
      <c r="K6" s="49" t="str">
        <f t="shared" si="1"/>
        <v>alto</v>
      </c>
      <c r="L6" s="24">
        <v>3</v>
      </c>
      <c r="M6" s="24">
        <v>3</v>
      </c>
      <c r="N6" s="24">
        <v>1</v>
      </c>
      <c r="O6" s="27">
        <f>SUM(L6:N6)</f>
        <v>7</v>
      </c>
      <c r="P6" s="50" t="str">
        <f t="shared" si="2"/>
        <v>alto</v>
      </c>
      <c r="Q6" s="28">
        <f>E6+J6+O6</f>
        <v>17</v>
      </c>
      <c r="R6" s="51" t="str">
        <f t="shared" si="3"/>
        <v>medio</v>
      </c>
      <c r="T6" s="71" t="s">
        <v>61</v>
      </c>
      <c r="U6" s="28">
        <f>COUNTIF(R3:R25,"bajo")</f>
        <v>6</v>
      </c>
      <c r="V6" s="28">
        <f>COUNTIF(R3:R25,"medio")</f>
        <v>15</v>
      </c>
      <c r="W6" s="28">
        <f>COUNTIF(R3:R25,"alto")</f>
        <v>2</v>
      </c>
      <c r="X6" s="28">
        <f>SUM(U6:W6)</f>
        <v>23</v>
      </c>
    </row>
    <row r="7" spans="1:24" x14ac:dyDescent="0.2">
      <c r="A7" s="23">
        <v>5</v>
      </c>
      <c r="B7" s="24">
        <v>3</v>
      </c>
      <c r="C7" s="24">
        <v>3</v>
      </c>
      <c r="D7" s="24">
        <v>1</v>
      </c>
      <c r="E7" s="25">
        <f>SUM(B7:D7)</f>
        <v>7</v>
      </c>
      <c r="F7" s="48" t="str">
        <f t="shared" si="0"/>
        <v>alto</v>
      </c>
      <c r="G7" s="24">
        <v>1</v>
      </c>
      <c r="H7" s="24">
        <v>1</v>
      </c>
      <c r="I7" s="24">
        <v>1</v>
      </c>
      <c r="J7" s="26">
        <f>SUM(G7:I7)</f>
        <v>3</v>
      </c>
      <c r="K7" s="49" t="str">
        <f t="shared" si="1"/>
        <v>bajo</v>
      </c>
      <c r="L7" s="24">
        <v>3</v>
      </c>
      <c r="M7" s="24">
        <v>1</v>
      </c>
      <c r="N7" s="24">
        <v>1</v>
      </c>
      <c r="O7" s="27">
        <f>SUM(L7:N7)</f>
        <v>5</v>
      </c>
      <c r="P7" s="50" t="str">
        <f t="shared" si="2"/>
        <v>medio</v>
      </c>
      <c r="Q7" s="28">
        <f>E7+J7+O7</f>
        <v>15</v>
      </c>
      <c r="R7" s="51" t="str">
        <f t="shared" si="3"/>
        <v>medio</v>
      </c>
    </row>
    <row r="8" spans="1:24" x14ac:dyDescent="0.2">
      <c r="A8" s="23">
        <v>6</v>
      </c>
      <c r="B8" s="24">
        <v>1</v>
      </c>
      <c r="C8" s="24">
        <v>1</v>
      </c>
      <c r="D8" s="24">
        <v>1</v>
      </c>
      <c r="E8" s="25">
        <f>SUM(B8:D8)</f>
        <v>3</v>
      </c>
      <c r="F8" s="48" t="str">
        <f t="shared" si="0"/>
        <v>bajo</v>
      </c>
      <c r="G8" s="24">
        <v>3</v>
      </c>
      <c r="H8" s="24">
        <v>3</v>
      </c>
      <c r="I8" s="24">
        <v>1</v>
      </c>
      <c r="J8" s="26">
        <f>SUM(G8:I8)</f>
        <v>7</v>
      </c>
      <c r="K8" s="49" t="str">
        <f t="shared" si="1"/>
        <v>alto</v>
      </c>
      <c r="L8" s="24">
        <v>1</v>
      </c>
      <c r="M8" s="24">
        <v>3</v>
      </c>
      <c r="N8" s="24">
        <v>3</v>
      </c>
      <c r="O8" s="27">
        <f>SUM(L8:N8)</f>
        <v>7</v>
      </c>
      <c r="P8" s="50" t="str">
        <f t="shared" si="2"/>
        <v>alto</v>
      </c>
      <c r="Q8" s="28">
        <f>E8+J8+O8</f>
        <v>17</v>
      </c>
      <c r="R8" s="51" t="str">
        <f t="shared" si="3"/>
        <v>medio</v>
      </c>
    </row>
    <row r="9" spans="1:24" x14ac:dyDescent="0.2">
      <c r="A9" s="23">
        <v>7</v>
      </c>
      <c r="B9" s="24">
        <v>1</v>
      </c>
      <c r="C9" s="24">
        <v>3</v>
      </c>
      <c r="D9" s="24">
        <v>3</v>
      </c>
      <c r="E9" s="25">
        <f>SUM(B9:D9)</f>
        <v>7</v>
      </c>
      <c r="F9" s="48" t="str">
        <f t="shared" si="0"/>
        <v>alto</v>
      </c>
      <c r="G9" s="24">
        <v>3</v>
      </c>
      <c r="H9" s="24">
        <v>1</v>
      </c>
      <c r="I9" s="24">
        <v>1</v>
      </c>
      <c r="J9" s="26">
        <f>SUM(G9:I9)</f>
        <v>5</v>
      </c>
      <c r="K9" s="49" t="str">
        <f t="shared" si="1"/>
        <v>medio</v>
      </c>
      <c r="L9" s="24">
        <v>3</v>
      </c>
      <c r="M9" s="24">
        <v>1</v>
      </c>
      <c r="N9" s="24">
        <v>1</v>
      </c>
      <c r="O9" s="27">
        <f>SUM(L9:N9)</f>
        <v>5</v>
      </c>
      <c r="P9" s="50" t="str">
        <f t="shared" si="2"/>
        <v>medio</v>
      </c>
      <c r="Q9" s="28">
        <f>E9+J9+O9</f>
        <v>17</v>
      </c>
      <c r="R9" s="51" t="str">
        <f t="shared" si="3"/>
        <v>medio</v>
      </c>
    </row>
    <row r="10" spans="1:24" x14ac:dyDescent="0.2">
      <c r="A10" s="23">
        <v>8</v>
      </c>
      <c r="B10" s="24">
        <v>3</v>
      </c>
      <c r="C10" s="24">
        <v>1</v>
      </c>
      <c r="D10" s="24">
        <v>3</v>
      </c>
      <c r="E10" s="25">
        <f>SUM(B10:D10)</f>
        <v>7</v>
      </c>
      <c r="F10" s="48" t="str">
        <f t="shared" si="0"/>
        <v>alto</v>
      </c>
      <c r="G10" s="24">
        <v>1</v>
      </c>
      <c r="H10" s="24">
        <v>1</v>
      </c>
      <c r="I10" s="24">
        <v>3</v>
      </c>
      <c r="J10" s="26">
        <f>SUM(G10:I10)</f>
        <v>5</v>
      </c>
      <c r="K10" s="49" t="str">
        <f t="shared" si="1"/>
        <v>medio</v>
      </c>
      <c r="L10" s="24">
        <v>1</v>
      </c>
      <c r="M10" s="24">
        <v>1</v>
      </c>
      <c r="N10" s="24">
        <v>3</v>
      </c>
      <c r="O10" s="27">
        <f>SUM(L10:N10)</f>
        <v>5</v>
      </c>
      <c r="P10" s="50" t="str">
        <f t="shared" si="2"/>
        <v>medio</v>
      </c>
      <c r="Q10" s="28">
        <f>E10+J10+O10</f>
        <v>17</v>
      </c>
      <c r="R10" s="51" t="str">
        <f t="shared" si="3"/>
        <v>medio</v>
      </c>
    </row>
    <row r="11" spans="1:24" x14ac:dyDescent="0.2">
      <c r="A11" s="23">
        <v>9</v>
      </c>
      <c r="B11" s="24">
        <v>3</v>
      </c>
      <c r="C11" s="24">
        <v>1</v>
      </c>
      <c r="D11" s="24">
        <v>1</v>
      </c>
      <c r="E11" s="25">
        <f>SUM(B11:D11)</f>
        <v>5</v>
      </c>
      <c r="F11" s="48" t="str">
        <f t="shared" si="0"/>
        <v>medio</v>
      </c>
      <c r="G11" s="24">
        <v>1</v>
      </c>
      <c r="H11" s="24">
        <v>1</v>
      </c>
      <c r="I11" s="24">
        <v>1</v>
      </c>
      <c r="J11" s="26">
        <f>SUM(G11:I11)</f>
        <v>3</v>
      </c>
      <c r="K11" s="49" t="str">
        <f t="shared" si="1"/>
        <v>bajo</v>
      </c>
      <c r="L11" s="24">
        <v>1</v>
      </c>
      <c r="M11" s="24">
        <v>1</v>
      </c>
      <c r="N11" s="24">
        <v>1</v>
      </c>
      <c r="O11" s="27">
        <f>SUM(L11:N11)</f>
        <v>3</v>
      </c>
      <c r="P11" s="50" t="str">
        <f t="shared" si="2"/>
        <v>bajo</v>
      </c>
      <c r="Q11" s="28">
        <f>E11+J11+O11</f>
        <v>11</v>
      </c>
      <c r="R11" s="51" t="str">
        <f t="shared" si="3"/>
        <v>bajo</v>
      </c>
    </row>
    <row r="12" spans="1:24" x14ac:dyDescent="0.2">
      <c r="A12" s="23">
        <v>10</v>
      </c>
      <c r="B12" s="24">
        <v>1</v>
      </c>
      <c r="C12" s="24">
        <v>1</v>
      </c>
      <c r="D12" s="24">
        <v>1</v>
      </c>
      <c r="E12" s="25">
        <f>SUM(B12:D12)</f>
        <v>3</v>
      </c>
      <c r="F12" s="48" t="str">
        <f t="shared" si="0"/>
        <v>bajo</v>
      </c>
      <c r="G12" s="24">
        <v>1</v>
      </c>
      <c r="H12" s="24">
        <v>3</v>
      </c>
      <c r="I12" s="24">
        <v>3</v>
      </c>
      <c r="J12" s="26">
        <f>SUM(G12:I12)</f>
        <v>7</v>
      </c>
      <c r="K12" s="49" t="str">
        <f t="shared" si="1"/>
        <v>alto</v>
      </c>
      <c r="L12" s="24">
        <v>3</v>
      </c>
      <c r="M12" s="24">
        <v>1</v>
      </c>
      <c r="N12" s="24">
        <v>1</v>
      </c>
      <c r="O12" s="27">
        <f>SUM(L12:N12)</f>
        <v>5</v>
      </c>
      <c r="P12" s="50" t="str">
        <f t="shared" si="2"/>
        <v>medio</v>
      </c>
      <c r="Q12" s="28">
        <f>E12+J12+O12</f>
        <v>15</v>
      </c>
      <c r="R12" s="51" t="str">
        <f t="shared" si="3"/>
        <v>medio</v>
      </c>
    </row>
    <row r="13" spans="1:24" x14ac:dyDescent="0.2">
      <c r="A13" s="23">
        <v>11</v>
      </c>
      <c r="B13" s="24">
        <v>3</v>
      </c>
      <c r="C13" s="24">
        <v>3</v>
      </c>
      <c r="D13" s="24">
        <v>3</v>
      </c>
      <c r="E13" s="25">
        <f>SUM(B13:D13)</f>
        <v>9</v>
      </c>
      <c r="F13" s="48" t="str">
        <f t="shared" si="0"/>
        <v>alto</v>
      </c>
      <c r="G13" s="24">
        <v>1</v>
      </c>
      <c r="H13" s="24">
        <v>1</v>
      </c>
      <c r="I13" s="24">
        <v>1</v>
      </c>
      <c r="J13" s="26">
        <f>SUM(G13:I13)</f>
        <v>3</v>
      </c>
      <c r="K13" s="49" t="str">
        <f t="shared" si="1"/>
        <v>bajo</v>
      </c>
      <c r="L13" s="24">
        <v>1</v>
      </c>
      <c r="M13" s="24">
        <v>3</v>
      </c>
      <c r="N13" s="24">
        <v>1</v>
      </c>
      <c r="O13" s="27">
        <f>SUM(L13:N13)</f>
        <v>5</v>
      </c>
      <c r="P13" s="50" t="str">
        <f t="shared" si="2"/>
        <v>medio</v>
      </c>
      <c r="Q13" s="28">
        <f>E13+J13+O13</f>
        <v>17</v>
      </c>
      <c r="R13" s="51" t="str">
        <f t="shared" si="3"/>
        <v>medio</v>
      </c>
    </row>
    <row r="14" spans="1:24" x14ac:dyDescent="0.2">
      <c r="A14" s="23">
        <v>12</v>
      </c>
      <c r="B14" s="24">
        <v>1</v>
      </c>
      <c r="C14" s="24">
        <v>1</v>
      </c>
      <c r="D14" s="24">
        <v>1</v>
      </c>
      <c r="E14" s="25">
        <f>SUM(B14:D14)</f>
        <v>3</v>
      </c>
      <c r="F14" s="48" t="str">
        <f t="shared" si="0"/>
        <v>bajo</v>
      </c>
      <c r="G14" s="24">
        <v>1</v>
      </c>
      <c r="H14" s="24">
        <v>1</v>
      </c>
      <c r="I14" s="24">
        <v>1</v>
      </c>
      <c r="J14" s="26">
        <f>SUM(G14:I14)</f>
        <v>3</v>
      </c>
      <c r="K14" s="49" t="str">
        <f t="shared" si="1"/>
        <v>bajo</v>
      </c>
      <c r="L14" s="24">
        <v>1</v>
      </c>
      <c r="M14" s="24">
        <v>3</v>
      </c>
      <c r="N14" s="24">
        <v>1</v>
      </c>
      <c r="O14" s="27">
        <f>SUM(L14:N14)</f>
        <v>5</v>
      </c>
      <c r="P14" s="50" t="str">
        <f t="shared" si="2"/>
        <v>medio</v>
      </c>
      <c r="Q14" s="28">
        <f>E14+J14+O14</f>
        <v>11</v>
      </c>
      <c r="R14" s="51" t="str">
        <f t="shared" si="3"/>
        <v>bajo</v>
      </c>
    </row>
    <row r="15" spans="1:24" x14ac:dyDescent="0.2">
      <c r="A15" s="23">
        <v>13</v>
      </c>
      <c r="B15" s="24">
        <v>1</v>
      </c>
      <c r="C15" s="24">
        <v>1</v>
      </c>
      <c r="D15" s="24">
        <v>3</v>
      </c>
      <c r="E15" s="25">
        <f>SUM(B15:D15)</f>
        <v>5</v>
      </c>
      <c r="F15" s="48" t="str">
        <f t="shared" si="0"/>
        <v>medio</v>
      </c>
      <c r="G15" s="24">
        <v>3</v>
      </c>
      <c r="H15" s="24">
        <v>1</v>
      </c>
      <c r="I15" s="24">
        <v>3</v>
      </c>
      <c r="J15" s="26">
        <f>SUM(G15:I15)</f>
        <v>7</v>
      </c>
      <c r="K15" s="49" t="str">
        <f t="shared" si="1"/>
        <v>alto</v>
      </c>
      <c r="L15" s="24">
        <v>1</v>
      </c>
      <c r="M15" s="24">
        <v>1</v>
      </c>
      <c r="N15" s="24">
        <v>1</v>
      </c>
      <c r="O15" s="27">
        <f>SUM(L15:N15)</f>
        <v>3</v>
      </c>
      <c r="P15" s="50" t="str">
        <f t="shared" si="2"/>
        <v>bajo</v>
      </c>
      <c r="Q15" s="28">
        <f>E15+J15+O15</f>
        <v>15</v>
      </c>
      <c r="R15" s="51" t="str">
        <f t="shared" si="3"/>
        <v>medio</v>
      </c>
    </row>
    <row r="16" spans="1:24" x14ac:dyDescent="0.2">
      <c r="A16" s="23">
        <v>14</v>
      </c>
      <c r="B16" s="24">
        <v>3</v>
      </c>
      <c r="C16" s="24">
        <v>1</v>
      </c>
      <c r="D16" s="24">
        <v>1</v>
      </c>
      <c r="E16" s="25">
        <f>SUM(B16:D16)</f>
        <v>5</v>
      </c>
      <c r="F16" s="48" t="str">
        <f t="shared" si="0"/>
        <v>medio</v>
      </c>
      <c r="G16" s="24">
        <v>3</v>
      </c>
      <c r="H16" s="24">
        <v>1</v>
      </c>
      <c r="I16" s="24">
        <v>3</v>
      </c>
      <c r="J16" s="26">
        <f>SUM(G16:I16)</f>
        <v>7</v>
      </c>
      <c r="K16" s="49" t="str">
        <f t="shared" si="1"/>
        <v>alto</v>
      </c>
      <c r="L16" s="24">
        <v>1</v>
      </c>
      <c r="M16" s="24">
        <v>1</v>
      </c>
      <c r="N16" s="24">
        <v>1</v>
      </c>
      <c r="O16" s="27">
        <f>SUM(L16:N16)</f>
        <v>3</v>
      </c>
      <c r="P16" s="50" t="str">
        <f t="shared" si="2"/>
        <v>bajo</v>
      </c>
      <c r="Q16" s="28">
        <f>E16+J16+O16</f>
        <v>15</v>
      </c>
      <c r="R16" s="51" t="str">
        <f t="shared" si="3"/>
        <v>medio</v>
      </c>
    </row>
    <row r="17" spans="1:18" x14ac:dyDescent="0.2">
      <c r="A17" s="23">
        <v>15</v>
      </c>
      <c r="B17" s="24">
        <v>1</v>
      </c>
      <c r="C17" s="24">
        <v>1</v>
      </c>
      <c r="D17" s="24">
        <v>1</v>
      </c>
      <c r="E17" s="25">
        <f>SUM(B17:D17)</f>
        <v>3</v>
      </c>
      <c r="F17" s="48" t="str">
        <f t="shared" si="0"/>
        <v>bajo</v>
      </c>
      <c r="G17" s="24">
        <v>1</v>
      </c>
      <c r="H17" s="24">
        <v>3</v>
      </c>
      <c r="I17" s="24">
        <v>1</v>
      </c>
      <c r="J17" s="26">
        <f>SUM(G17:I17)</f>
        <v>5</v>
      </c>
      <c r="K17" s="49" t="str">
        <f t="shared" si="1"/>
        <v>medio</v>
      </c>
      <c r="L17" s="24">
        <v>1</v>
      </c>
      <c r="M17" s="24">
        <v>1</v>
      </c>
      <c r="N17" s="24">
        <v>3</v>
      </c>
      <c r="O17" s="27">
        <f>SUM(L17:N17)</f>
        <v>5</v>
      </c>
      <c r="P17" s="50" t="str">
        <f t="shared" si="2"/>
        <v>medio</v>
      </c>
      <c r="Q17" s="28">
        <f>E17+J17+O17</f>
        <v>13</v>
      </c>
      <c r="R17" s="51" t="str">
        <f t="shared" si="3"/>
        <v>bajo</v>
      </c>
    </row>
    <row r="18" spans="1:18" x14ac:dyDescent="0.2">
      <c r="A18" s="23">
        <v>16</v>
      </c>
      <c r="B18" s="24">
        <v>1</v>
      </c>
      <c r="C18" s="24">
        <v>1</v>
      </c>
      <c r="D18" s="24">
        <v>3</v>
      </c>
      <c r="E18" s="25">
        <f>SUM(B18:D18)</f>
        <v>5</v>
      </c>
      <c r="F18" s="48" t="str">
        <f t="shared" si="0"/>
        <v>medio</v>
      </c>
      <c r="G18" s="24">
        <v>3</v>
      </c>
      <c r="H18" s="24">
        <v>3</v>
      </c>
      <c r="I18" s="24">
        <v>1</v>
      </c>
      <c r="J18" s="26">
        <f>SUM(G18:I18)</f>
        <v>7</v>
      </c>
      <c r="K18" s="49" t="str">
        <f t="shared" si="1"/>
        <v>alto</v>
      </c>
      <c r="L18" s="24">
        <v>1</v>
      </c>
      <c r="M18" s="24">
        <v>1</v>
      </c>
      <c r="N18" s="24">
        <v>1</v>
      </c>
      <c r="O18" s="27">
        <f>SUM(L18:N18)</f>
        <v>3</v>
      </c>
      <c r="P18" s="50" t="str">
        <f t="shared" si="2"/>
        <v>bajo</v>
      </c>
      <c r="Q18" s="28">
        <f>E18+J18+O18</f>
        <v>15</v>
      </c>
      <c r="R18" s="51" t="str">
        <f t="shared" si="3"/>
        <v>medio</v>
      </c>
    </row>
    <row r="19" spans="1:18" x14ac:dyDescent="0.2">
      <c r="A19" s="23">
        <v>17</v>
      </c>
      <c r="B19" s="24">
        <v>1</v>
      </c>
      <c r="C19" s="24">
        <v>3</v>
      </c>
      <c r="D19" s="24">
        <v>1</v>
      </c>
      <c r="E19" s="25">
        <f>SUM(B19:D19)</f>
        <v>5</v>
      </c>
      <c r="F19" s="48" t="str">
        <f t="shared" si="0"/>
        <v>medio</v>
      </c>
      <c r="G19" s="24">
        <v>1</v>
      </c>
      <c r="H19" s="24">
        <v>1</v>
      </c>
      <c r="I19" s="24">
        <v>3</v>
      </c>
      <c r="J19" s="26">
        <f>SUM(G19:I19)</f>
        <v>5</v>
      </c>
      <c r="K19" s="49" t="str">
        <f t="shared" si="1"/>
        <v>medio</v>
      </c>
      <c r="L19" s="24">
        <v>1</v>
      </c>
      <c r="M19" s="24">
        <v>3</v>
      </c>
      <c r="N19" s="24">
        <v>1</v>
      </c>
      <c r="O19" s="27">
        <f>SUM(L19:N19)</f>
        <v>5</v>
      </c>
      <c r="P19" s="50" t="str">
        <f t="shared" si="2"/>
        <v>medio</v>
      </c>
      <c r="Q19" s="28">
        <f>E19+J19+O19</f>
        <v>15</v>
      </c>
      <c r="R19" s="51" t="str">
        <f t="shared" si="3"/>
        <v>medio</v>
      </c>
    </row>
    <row r="20" spans="1:18" x14ac:dyDescent="0.2">
      <c r="A20" s="23">
        <v>18</v>
      </c>
      <c r="B20" s="24">
        <v>3</v>
      </c>
      <c r="C20" s="24">
        <v>3</v>
      </c>
      <c r="D20" s="24">
        <v>1</v>
      </c>
      <c r="E20" s="25">
        <f>SUM(B20:D20)</f>
        <v>7</v>
      </c>
      <c r="F20" s="48" t="str">
        <f t="shared" si="0"/>
        <v>alto</v>
      </c>
      <c r="G20" s="24">
        <v>1</v>
      </c>
      <c r="H20" s="24">
        <v>1</v>
      </c>
      <c r="I20" s="24">
        <v>1</v>
      </c>
      <c r="J20" s="26">
        <f>SUM(G20:I20)</f>
        <v>3</v>
      </c>
      <c r="K20" s="49" t="str">
        <f t="shared" si="1"/>
        <v>bajo</v>
      </c>
      <c r="L20" s="24">
        <v>1</v>
      </c>
      <c r="M20" s="24">
        <v>1</v>
      </c>
      <c r="N20" s="24">
        <v>1</v>
      </c>
      <c r="O20" s="27">
        <f>SUM(L20:N20)</f>
        <v>3</v>
      </c>
      <c r="P20" s="50" t="str">
        <f t="shared" si="2"/>
        <v>bajo</v>
      </c>
      <c r="Q20" s="28">
        <f>E20+J20+O20</f>
        <v>13</v>
      </c>
      <c r="R20" s="51" t="str">
        <f t="shared" si="3"/>
        <v>bajo</v>
      </c>
    </row>
    <row r="21" spans="1:18" x14ac:dyDescent="0.2">
      <c r="A21" s="23">
        <v>19</v>
      </c>
      <c r="B21" s="24">
        <v>1</v>
      </c>
      <c r="C21" s="24">
        <v>3</v>
      </c>
      <c r="D21" s="24">
        <v>3</v>
      </c>
      <c r="E21" s="25">
        <f>SUM(B21:D21)</f>
        <v>7</v>
      </c>
      <c r="F21" s="48" t="str">
        <f t="shared" si="0"/>
        <v>alto</v>
      </c>
      <c r="G21" s="24">
        <v>1</v>
      </c>
      <c r="H21" s="24">
        <v>3</v>
      </c>
      <c r="I21" s="24">
        <v>1</v>
      </c>
      <c r="J21" s="26">
        <f>SUM(G21:I21)</f>
        <v>5</v>
      </c>
      <c r="K21" s="49" t="str">
        <f t="shared" si="1"/>
        <v>medio</v>
      </c>
      <c r="L21" s="24">
        <v>3</v>
      </c>
      <c r="M21" s="24">
        <v>1</v>
      </c>
      <c r="N21" s="24">
        <v>1</v>
      </c>
      <c r="O21" s="27">
        <f>SUM(L21:N21)</f>
        <v>5</v>
      </c>
      <c r="P21" s="50" t="str">
        <f t="shared" si="2"/>
        <v>medio</v>
      </c>
      <c r="Q21" s="28">
        <f>E21+J21+O21</f>
        <v>17</v>
      </c>
      <c r="R21" s="51" t="str">
        <f t="shared" si="3"/>
        <v>medio</v>
      </c>
    </row>
    <row r="22" spans="1:18" x14ac:dyDescent="0.2">
      <c r="A22" s="23">
        <v>20</v>
      </c>
      <c r="B22" s="24">
        <v>3</v>
      </c>
      <c r="C22" s="24">
        <v>1</v>
      </c>
      <c r="D22" s="24">
        <v>1</v>
      </c>
      <c r="E22" s="25">
        <f>SUM(B22:D22)</f>
        <v>5</v>
      </c>
      <c r="F22" s="48" t="str">
        <f t="shared" si="0"/>
        <v>medio</v>
      </c>
      <c r="G22" s="24">
        <v>1</v>
      </c>
      <c r="H22" s="24">
        <v>1</v>
      </c>
      <c r="I22" s="24">
        <v>1</v>
      </c>
      <c r="J22" s="26">
        <f>SUM(G22:I22)</f>
        <v>3</v>
      </c>
      <c r="K22" s="49" t="str">
        <f t="shared" si="1"/>
        <v>bajo</v>
      </c>
      <c r="L22" s="24">
        <v>3</v>
      </c>
      <c r="M22" s="24">
        <v>1</v>
      </c>
      <c r="N22" s="24">
        <v>3</v>
      </c>
      <c r="O22" s="27">
        <f>SUM(L22:N22)</f>
        <v>7</v>
      </c>
      <c r="P22" s="50" t="str">
        <f t="shared" si="2"/>
        <v>alto</v>
      </c>
      <c r="Q22" s="28">
        <f>E22+J22+O22</f>
        <v>15</v>
      </c>
      <c r="R22" s="51" t="str">
        <f t="shared" si="3"/>
        <v>medio</v>
      </c>
    </row>
    <row r="23" spans="1:18" x14ac:dyDescent="0.2">
      <c r="A23" s="23">
        <v>21</v>
      </c>
      <c r="B23" s="24">
        <v>1</v>
      </c>
      <c r="C23" s="24">
        <v>1</v>
      </c>
      <c r="D23" s="24">
        <v>1</v>
      </c>
      <c r="E23" s="25">
        <f>SUM(B23:D23)</f>
        <v>3</v>
      </c>
      <c r="F23" s="48" t="str">
        <f t="shared" si="0"/>
        <v>bajo</v>
      </c>
      <c r="G23" s="24">
        <v>3</v>
      </c>
      <c r="H23" s="24">
        <v>3</v>
      </c>
      <c r="I23" s="24">
        <v>3</v>
      </c>
      <c r="J23" s="26">
        <f>SUM(G23:I23)</f>
        <v>9</v>
      </c>
      <c r="K23" s="49" t="str">
        <f t="shared" si="1"/>
        <v>alto</v>
      </c>
      <c r="L23" s="24">
        <v>3</v>
      </c>
      <c r="M23" s="24">
        <v>1</v>
      </c>
      <c r="N23" s="24">
        <v>3</v>
      </c>
      <c r="O23" s="27">
        <f>SUM(L23:N23)</f>
        <v>7</v>
      </c>
      <c r="P23" s="50" t="str">
        <f t="shared" si="2"/>
        <v>alto</v>
      </c>
      <c r="Q23" s="28">
        <f>E23+J23+O23</f>
        <v>19</v>
      </c>
      <c r="R23" s="51" t="str">
        <f t="shared" si="3"/>
        <v>medio</v>
      </c>
    </row>
    <row r="24" spans="1:18" x14ac:dyDescent="0.2">
      <c r="A24" s="23">
        <v>22</v>
      </c>
      <c r="B24" s="24">
        <v>1</v>
      </c>
      <c r="C24" s="24">
        <v>1</v>
      </c>
      <c r="D24" s="24">
        <v>1</v>
      </c>
      <c r="E24" s="25">
        <f>SUM(B24:D24)</f>
        <v>3</v>
      </c>
      <c r="F24" s="48" t="str">
        <f t="shared" si="0"/>
        <v>bajo</v>
      </c>
      <c r="G24" s="24">
        <v>1</v>
      </c>
      <c r="H24" s="24">
        <v>1</v>
      </c>
      <c r="I24" s="24">
        <v>1</v>
      </c>
      <c r="J24" s="26">
        <f>SUM(G24:I24)</f>
        <v>3</v>
      </c>
      <c r="K24" s="49" t="str">
        <f t="shared" si="1"/>
        <v>bajo</v>
      </c>
      <c r="L24" s="24">
        <v>1</v>
      </c>
      <c r="M24" s="24">
        <v>1</v>
      </c>
      <c r="N24" s="24">
        <v>3</v>
      </c>
      <c r="O24" s="27">
        <f>SUM(L24:N24)</f>
        <v>5</v>
      </c>
      <c r="P24" s="50" t="str">
        <f t="shared" si="2"/>
        <v>medio</v>
      </c>
      <c r="Q24" s="28">
        <f>E24+J24+O24</f>
        <v>11</v>
      </c>
      <c r="R24" s="51" t="str">
        <f t="shared" si="3"/>
        <v>bajo</v>
      </c>
    </row>
    <row r="25" spans="1:18" x14ac:dyDescent="0.2">
      <c r="A25" s="23">
        <v>23</v>
      </c>
      <c r="B25" s="24">
        <v>3</v>
      </c>
      <c r="C25" s="24">
        <v>3</v>
      </c>
      <c r="D25" s="24">
        <v>1</v>
      </c>
      <c r="E25" s="25">
        <f>SUM(B25:D25)</f>
        <v>7</v>
      </c>
      <c r="F25" s="48" t="str">
        <f t="shared" si="0"/>
        <v>alto</v>
      </c>
      <c r="G25" s="24">
        <v>3</v>
      </c>
      <c r="H25" s="24">
        <v>3</v>
      </c>
      <c r="I25" s="24">
        <v>1</v>
      </c>
      <c r="J25" s="26">
        <f>SUM(G25:I25)</f>
        <v>7</v>
      </c>
      <c r="K25" s="49" t="str">
        <f t="shared" si="1"/>
        <v>alto</v>
      </c>
      <c r="L25" s="24">
        <v>1</v>
      </c>
      <c r="M25" s="24">
        <v>3</v>
      </c>
      <c r="N25" s="24">
        <v>3</v>
      </c>
      <c r="O25" s="27">
        <f>SUM(L25:N25)</f>
        <v>7</v>
      </c>
      <c r="P25" s="50" t="str">
        <f t="shared" si="2"/>
        <v>alto</v>
      </c>
      <c r="Q25" s="28">
        <f>E25+J25+O25</f>
        <v>21</v>
      </c>
      <c r="R25" s="51" t="str">
        <f t="shared" si="3"/>
        <v>alto</v>
      </c>
    </row>
    <row r="26" spans="1:18" x14ac:dyDescent="0.2">
      <c r="A26" s="29" t="s">
        <v>6</v>
      </c>
      <c r="B26" s="30">
        <f>SUM(B3:B25)</f>
        <v>43</v>
      </c>
      <c r="C26" s="30">
        <f>SUM(C3:C25)</f>
        <v>41</v>
      </c>
      <c r="D26" s="30">
        <f>SUM(D3:D25)</f>
        <v>39</v>
      </c>
      <c r="E26" s="31"/>
      <c r="F26" s="31"/>
      <c r="G26" s="32">
        <f>SUM(G3:G25)</f>
        <v>39</v>
      </c>
      <c r="H26" s="32">
        <f>SUM(H3:H25)</f>
        <v>41</v>
      </c>
      <c r="I26" s="32">
        <f>SUM(I3:I25)</f>
        <v>39</v>
      </c>
      <c r="J26" s="24"/>
      <c r="K26" s="24"/>
      <c r="L26" s="33">
        <f>SUM(L3:L25)</f>
        <v>39</v>
      </c>
      <c r="M26" s="33">
        <f>SUM(M3:M25)</f>
        <v>37</v>
      </c>
      <c r="N26" s="33">
        <f>SUM(N3:N25)</f>
        <v>39</v>
      </c>
      <c r="O26" s="24"/>
      <c r="P26" s="24"/>
      <c r="Q26" s="24"/>
      <c r="R26" s="24"/>
    </row>
    <row r="27" spans="1:18" s="65" customFormat="1" x14ac:dyDescent="0.2">
      <c r="A27" s="60" t="s">
        <v>63</v>
      </c>
      <c r="B27" s="61">
        <f>B26/($A$25*3)</f>
        <v>0.62318840579710144</v>
      </c>
      <c r="C27" s="61">
        <f>C26/($A$25*3)</f>
        <v>0.59420289855072461</v>
      </c>
      <c r="D27" s="61">
        <f>D26/($A$25*3)</f>
        <v>0.56521739130434778</v>
      </c>
      <c r="E27" s="62"/>
      <c r="F27" s="62"/>
      <c r="G27" s="63">
        <f>G26/($A$25*3)</f>
        <v>0.56521739130434778</v>
      </c>
      <c r="H27" s="63">
        <f>H26/($A$25*3)</f>
        <v>0.59420289855072461</v>
      </c>
      <c r="I27" s="63">
        <f>I26/($A$25*3)</f>
        <v>0.56521739130434778</v>
      </c>
      <c r="J27" s="62"/>
      <c r="K27" s="62"/>
      <c r="L27" s="64">
        <f>L26/($A$25*3)</f>
        <v>0.56521739130434778</v>
      </c>
      <c r="M27" s="64">
        <f>M26/($A$25*3)</f>
        <v>0.53623188405797106</v>
      </c>
      <c r="N27" s="64">
        <f>N26/($A$25*3)</f>
        <v>0.56521739130434778</v>
      </c>
      <c r="O27" s="62"/>
      <c r="P27" s="62"/>
      <c r="Q27" s="62"/>
      <c r="R27" s="62"/>
    </row>
    <row r="28" spans="1:18" x14ac:dyDescent="0.2">
      <c r="B28" s="59"/>
    </row>
  </sheetData>
  <mergeCells count="5">
    <mergeCell ref="Q1:Q2"/>
    <mergeCell ref="R1:R2"/>
    <mergeCell ref="B1:F1"/>
    <mergeCell ref="G1:K1"/>
    <mergeCell ref="L1:P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34"/>
  <sheetViews>
    <sheetView workbookViewId="0">
      <selection activeCell="B42" sqref="B42"/>
    </sheetView>
  </sheetViews>
  <sheetFormatPr baseColWidth="10" defaultRowHeight="16" x14ac:dyDescent="0.2"/>
  <cols>
    <col min="2" max="2" width="13.1640625" bestFit="1" customWidth="1"/>
  </cols>
  <sheetData>
    <row r="2" spans="2:4" x14ac:dyDescent="0.2">
      <c r="B2" s="83" t="s">
        <v>65</v>
      </c>
      <c r="C2" s="83"/>
      <c r="D2" s="83"/>
    </row>
    <row r="3" spans="2:4" x14ac:dyDescent="0.2">
      <c r="B3" s="66"/>
      <c r="C3" s="66" t="s">
        <v>17</v>
      </c>
      <c r="D3" s="66" t="s">
        <v>19</v>
      </c>
    </row>
    <row r="4" spans="2:4" x14ac:dyDescent="0.2">
      <c r="B4" s="66" t="s">
        <v>50</v>
      </c>
      <c r="C4" s="9">
        <f>Pretest!B27</f>
        <v>0.44927536231884058</v>
      </c>
      <c r="D4" s="9">
        <f>Postest!B27</f>
        <v>0.62318840579710144</v>
      </c>
    </row>
    <row r="5" spans="2:4" x14ac:dyDescent="0.2">
      <c r="B5" s="57" t="s">
        <v>51</v>
      </c>
      <c r="C5" s="9">
        <f>Pretest!C27</f>
        <v>0.56521739130434778</v>
      </c>
      <c r="D5" s="9">
        <f>Postest!C27</f>
        <v>0.59420289855072461</v>
      </c>
    </row>
    <row r="6" spans="2:4" x14ac:dyDescent="0.2">
      <c r="B6" s="57" t="s">
        <v>52</v>
      </c>
      <c r="C6" s="9">
        <f>Pretest!D27</f>
        <v>0.56521739130434778</v>
      </c>
      <c r="D6" s="9">
        <f>Postest!D27</f>
        <v>0.56521739130434778</v>
      </c>
    </row>
    <row r="15" spans="2:4" x14ac:dyDescent="0.2">
      <c r="B15" s="84" t="s">
        <v>20</v>
      </c>
      <c r="C15" s="85"/>
      <c r="D15" s="86"/>
    </row>
    <row r="16" spans="2:4" x14ac:dyDescent="0.2">
      <c r="B16" s="58"/>
      <c r="C16" s="58" t="s">
        <v>17</v>
      </c>
      <c r="D16" s="58" t="s">
        <v>19</v>
      </c>
    </row>
    <row r="17" spans="2:4" x14ac:dyDescent="0.2">
      <c r="B17" s="68" t="s">
        <v>53</v>
      </c>
      <c r="C17" s="9">
        <f>Pretest!G27</f>
        <v>0.56521739130434778</v>
      </c>
      <c r="D17" s="9">
        <f>Postest!G27</f>
        <v>0.56521739130434778</v>
      </c>
    </row>
    <row r="18" spans="2:4" x14ac:dyDescent="0.2">
      <c r="B18" s="68" t="s">
        <v>54</v>
      </c>
      <c r="C18" s="9">
        <f>Pretest!H27</f>
        <v>0.47826086956521741</v>
      </c>
      <c r="D18" s="9">
        <f>Postest!H27</f>
        <v>0.59420289855072461</v>
      </c>
    </row>
    <row r="19" spans="2:4" x14ac:dyDescent="0.2">
      <c r="B19" s="68" t="s">
        <v>55</v>
      </c>
      <c r="C19" s="9">
        <f>Pretest!I27</f>
        <v>0.56521739130434778</v>
      </c>
      <c r="D19" s="9">
        <f>Postest!I27</f>
        <v>0.56521739130434778</v>
      </c>
    </row>
    <row r="30" spans="2:4" x14ac:dyDescent="0.2">
      <c r="B30" s="80" t="s">
        <v>21</v>
      </c>
      <c r="C30" s="81"/>
      <c r="D30" s="82"/>
    </row>
    <row r="31" spans="2:4" x14ac:dyDescent="0.2">
      <c r="B31" s="67"/>
      <c r="C31" s="67" t="s">
        <v>17</v>
      </c>
      <c r="D31" s="67" t="s">
        <v>19</v>
      </c>
    </row>
    <row r="32" spans="2:4" x14ac:dyDescent="0.2">
      <c r="B32" s="56" t="s">
        <v>56</v>
      </c>
      <c r="C32" s="9">
        <f>Pretest!L27</f>
        <v>0.56521739130434778</v>
      </c>
      <c r="D32" s="9">
        <f>Postest!L27</f>
        <v>0.56521739130434778</v>
      </c>
    </row>
    <row r="33" spans="2:4" x14ac:dyDescent="0.2">
      <c r="B33" s="56" t="s">
        <v>57</v>
      </c>
      <c r="C33" s="9">
        <f>Pretest!M27</f>
        <v>0.47826086956521741</v>
      </c>
      <c r="D33" s="9">
        <f>Postest!M27</f>
        <v>0.53623188405797106</v>
      </c>
    </row>
    <row r="34" spans="2:4" x14ac:dyDescent="0.2">
      <c r="B34" s="56" t="s">
        <v>58</v>
      </c>
      <c r="C34" s="9">
        <f>Pretest!N27</f>
        <v>0.56521739130434778</v>
      </c>
      <c r="D34" s="9">
        <f>Postest!N27</f>
        <v>0.56521739130434778</v>
      </c>
    </row>
  </sheetData>
  <mergeCells count="3">
    <mergeCell ref="B30:D30"/>
    <mergeCell ref="B2:D2"/>
    <mergeCell ref="B15:D15"/>
  </mergeCell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Z45"/>
  <sheetViews>
    <sheetView workbookViewId="0">
      <selection activeCell="W11" sqref="W11"/>
    </sheetView>
  </sheetViews>
  <sheetFormatPr baseColWidth="10" defaultRowHeight="16" x14ac:dyDescent="0.2"/>
  <cols>
    <col min="4" max="4" width="8" customWidth="1"/>
    <col min="23" max="23" width="20.5" bestFit="1" customWidth="1"/>
  </cols>
  <sheetData>
    <row r="2" spans="1:26" x14ac:dyDescent="0.2">
      <c r="A2" s="87" t="s">
        <v>16</v>
      </c>
      <c r="B2" s="88"/>
      <c r="C2" s="88"/>
      <c r="D2" s="88"/>
      <c r="E2" s="88"/>
      <c r="F2" s="88"/>
      <c r="G2" s="89"/>
      <c r="W2" s="2"/>
      <c r="X2" s="17" t="s">
        <v>8</v>
      </c>
      <c r="Y2" s="17" t="s">
        <v>9</v>
      </c>
      <c r="Z2" s="17" t="s">
        <v>10</v>
      </c>
    </row>
    <row r="3" spans="1:26" x14ac:dyDescent="0.2">
      <c r="A3" s="5" t="s">
        <v>18</v>
      </c>
      <c r="B3" s="5" t="s">
        <v>60</v>
      </c>
      <c r="C3" s="5" t="s">
        <v>17</v>
      </c>
      <c r="D3" s="7"/>
      <c r="E3" s="5" t="s">
        <v>18</v>
      </c>
      <c r="F3" s="17" t="s">
        <v>60</v>
      </c>
      <c r="G3" s="5" t="s">
        <v>19</v>
      </c>
      <c r="W3" s="3" t="s">
        <v>66</v>
      </c>
      <c r="X3" s="9">
        <f>'Comparación Dimensiones'!$B$4</f>
        <v>0.47826086956521741</v>
      </c>
      <c r="Y3" s="9">
        <f>'Comparación Dimensiones'!$B$5</f>
        <v>0.30434782608695654</v>
      </c>
      <c r="Z3" s="9">
        <f>'Comparación Dimensiones'!$B$6</f>
        <v>0.21739130434782608</v>
      </c>
    </row>
    <row r="4" spans="1:26" x14ac:dyDescent="0.2">
      <c r="A4" s="2" t="s">
        <v>8</v>
      </c>
      <c r="B4" s="39">
        <f>C4/$C$7</f>
        <v>0.47826086956521741</v>
      </c>
      <c r="C4" s="2">
        <f>Pretest!$U$3</f>
        <v>11</v>
      </c>
      <c r="E4" s="2" t="s">
        <v>8</v>
      </c>
      <c r="F4" s="39">
        <f>G4/$G$7</f>
        <v>0.34782608695652173</v>
      </c>
      <c r="G4" s="2">
        <f>Postest!U3</f>
        <v>8</v>
      </c>
      <c r="W4" s="3" t="s">
        <v>67</v>
      </c>
      <c r="X4" s="9">
        <f>'Comparación Dimensiones'!$F$4</f>
        <v>0.34782608695652173</v>
      </c>
      <c r="Y4" s="9">
        <f>'Comparación Dimensiones'!$F$5</f>
        <v>0.2608695652173913</v>
      </c>
      <c r="Z4" s="9">
        <f>'Comparación Dimensiones'!$F$6</f>
        <v>0.39130434782608697</v>
      </c>
    </row>
    <row r="5" spans="1:26" x14ac:dyDescent="0.2">
      <c r="A5" s="2" t="s">
        <v>9</v>
      </c>
      <c r="B5" s="39">
        <f>C5/$C$7</f>
        <v>0.30434782608695654</v>
      </c>
      <c r="C5" s="2">
        <f>Pretest!$V$3</f>
        <v>7</v>
      </c>
      <c r="E5" s="2" t="s">
        <v>9</v>
      </c>
      <c r="F5" s="39">
        <f>G5/$G$7</f>
        <v>0.2608695652173913</v>
      </c>
      <c r="G5" s="2">
        <f>Postest!V3</f>
        <v>6</v>
      </c>
      <c r="W5" s="3" t="s">
        <v>68</v>
      </c>
      <c r="X5" s="9">
        <f>'Comparación Dimensiones'!$B$16</f>
        <v>0.39130434782608697</v>
      </c>
      <c r="Y5" s="9">
        <f>'Comparación Dimensiones'!$B$17</f>
        <v>0.34782608695652173</v>
      </c>
      <c r="Z5" s="9">
        <f>'Comparación Dimensiones'!$B$18</f>
        <v>0.2608695652173913</v>
      </c>
    </row>
    <row r="6" spans="1:26" x14ac:dyDescent="0.2">
      <c r="A6" s="2" t="s">
        <v>10</v>
      </c>
      <c r="B6" s="39">
        <f>C6/$C$7</f>
        <v>0.21739130434782608</v>
      </c>
      <c r="C6" s="2">
        <f>Pretest!$W$3</f>
        <v>5</v>
      </c>
      <c r="E6" s="2" t="s">
        <v>10</v>
      </c>
      <c r="F6" s="39">
        <f>G6/$G$7</f>
        <v>0.39130434782608697</v>
      </c>
      <c r="G6" s="2">
        <f>Postest!W3</f>
        <v>9</v>
      </c>
      <c r="W6" s="3" t="s">
        <v>69</v>
      </c>
      <c r="X6" s="9">
        <f>'Comparación Dimensiones'!$F$16</f>
        <v>0.39130434782608697</v>
      </c>
      <c r="Y6" s="9">
        <f>'Comparación Dimensiones'!$F$17</f>
        <v>0.21739130434782608</v>
      </c>
      <c r="Z6" s="9">
        <f>'Comparación Dimensiones'!$F$18</f>
        <v>0.39130434782608697</v>
      </c>
    </row>
    <row r="7" spans="1:26" x14ac:dyDescent="0.2">
      <c r="A7" s="4" t="s">
        <v>15</v>
      </c>
      <c r="B7" s="9">
        <f>SUM(B4:B6)</f>
        <v>1</v>
      </c>
      <c r="C7" s="2">
        <f>SUM(C4:C6)</f>
        <v>23</v>
      </c>
      <c r="E7" s="2" t="s">
        <v>15</v>
      </c>
      <c r="F7" s="9">
        <f>SUM(F4:F6)</f>
        <v>1</v>
      </c>
      <c r="G7" s="2">
        <f>SUM(G4:G6)</f>
        <v>23</v>
      </c>
      <c r="W7" s="3" t="s">
        <v>70</v>
      </c>
      <c r="X7" s="9">
        <f>'Comparación Dimensiones'!$B$28</f>
        <v>0.39130434782608697</v>
      </c>
      <c r="Y7" s="9">
        <f>'Comparación Dimensiones'!$B$29</f>
        <v>0.34782608695652173</v>
      </c>
      <c r="Z7" s="9">
        <f>'Comparación Dimensiones'!$B$30</f>
        <v>0.2608695652173913</v>
      </c>
    </row>
    <row r="8" spans="1:26" x14ac:dyDescent="0.2">
      <c r="W8" s="3" t="s">
        <v>71</v>
      </c>
      <c r="X8" s="9">
        <f>'Comparación Dimensiones'!$F$28</f>
        <v>0.30434782608695654</v>
      </c>
      <c r="Y8" s="9">
        <f>'Comparación Dimensiones'!$F$29</f>
        <v>0.43478260869565216</v>
      </c>
      <c r="Z8" s="9">
        <f>'Comparación Dimensiones'!$F$30</f>
        <v>0.2608695652173913</v>
      </c>
    </row>
    <row r="9" spans="1:26" x14ac:dyDescent="0.2">
      <c r="W9" s="6" t="s">
        <v>72</v>
      </c>
      <c r="X9" s="9">
        <f>B42</f>
        <v>0.52173913043478259</v>
      </c>
      <c r="Y9" s="9">
        <f>B43</f>
        <v>0.34782608695652173</v>
      </c>
      <c r="Z9" s="9">
        <f>B44</f>
        <v>0.13043478260869565</v>
      </c>
    </row>
    <row r="10" spans="1:26" x14ac:dyDescent="0.2">
      <c r="W10" s="6" t="s">
        <v>73</v>
      </c>
      <c r="X10" s="9">
        <f>F28</f>
        <v>0.30434782608695654</v>
      </c>
      <c r="Y10" s="9">
        <f>F43</f>
        <v>0.65217391304347827</v>
      </c>
      <c r="Z10" s="9">
        <f>F44</f>
        <v>8.6956521739130432E-2</v>
      </c>
    </row>
    <row r="14" spans="1:26" x14ac:dyDescent="0.2">
      <c r="A14" s="87" t="s">
        <v>20</v>
      </c>
      <c r="B14" s="88"/>
      <c r="C14" s="88"/>
      <c r="D14" s="88"/>
      <c r="E14" s="88"/>
      <c r="F14" s="88"/>
      <c r="G14" s="89"/>
    </row>
    <row r="15" spans="1:26" x14ac:dyDescent="0.2">
      <c r="A15" s="5" t="s">
        <v>18</v>
      </c>
      <c r="B15" s="17" t="s">
        <v>60</v>
      </c>
      <c r="C15" s="5" t="s">
        <v>17</v>
      </c>
      <c r="D15" s="7"/>
      <c r="E15" s="5" t="s">
        <v>18</v>
      </c>
      <c r="F15" s="17" t="s">
        <v>60</v>
      </c>
      <c r="G15" s="5" t="s">
        <v>19</v>
      </c>
    </row>
    <row r="16" spans="1:26" x14ac:dyDescent="0.2">
      <c r="A16" s="2" t="s">
        <v>8</v>
      </c>
      <c r="B16" s="39">
        <f>C16/$C$19</f>
        <v>0.39130434782608697</v>
      </c>
      <c r="C16" s="2">
        <f>Pretest!$U$4</f>
        <v>9</v>
      </c>
      <c r="E16" s="2" t="s">
        <v>8</v>
      </c>
      <c r="F16" s="39">
        <f>G16/$G$19</f>
        <v>0.39130434782608697</v>
      </c>
      <c r="G16" s="2">
        <f>Postest!U4</f>
        <v>9</v>
      </c>
    </row>
    <row r="17" spans="1:7" x14ac:dyDescent="0.2">
      <c r="A17" s="2" t="s">
        <v>9</v>
      </c>
      <c r="B17" s="39">
        <f>C17/$C$19</f>
        <v>0.34782608695652173</v>
      </c>
      <c r="C17" s="2">
        <f>Pretest!$V$4</f>
        <v>8</v>
      </c>
      <c r="E17" s="2" t="s">
        <v>9</v>
      </c>
      <c r="F17" s="39">
        <f>G17/$G$19</f>
        <v>0.21739130434782608</v>
      </c>
      <c r="G17" s="2">
        <f>Postest!V4</f>
        <v>5</v>
      </c>
    </row>
    <row r="18" spans="1:7" x14ac:dyDescent="0.2">
      <c r="A18" s="2" t="s">
        <v>10</v>
      </c>
      <c r="B18" s="39">
        <f>C18/$C$19</f>
        <v>0.2608695652173913</v>
      </c>
      <c r="C18" s="2">
        <f>Pretest!$W$4</f>
        <v>6</v>
      </c>
      <c r="E18" s="2" t="s">
        <v>10</v>
      </c>
      <c r="F18" s="39">
        <f>G18/$G$19</f>
        <v>0.39130434782608697</v>
      </c>
      <c r="G18" s="2">
        <f>Postest!W4</f>
        <v>9</v>
      </c>
    </row>
    <row r="19" spans="1:7" x14ac:dyDescent="0.2">
      <c r="A19" s="4" t="s">
        <v>15</v>
      </c>
      <c r="B19" s="9">
        <f>SUM(B16:B18)</f>
        <v>1</v>
      </c>
      <c r="C19" s="2">
        <f>SUM(C16:C18)</f>
        <v>23</v>
      </c>
      <c r="E19" s="2" t="s">
        <v>15</v>
      </c>
      <c r="F19" s="9">
        <f>SUM(F16:F18)</f>
        <v>1</v>
      </c>
      <c r="G19" s="2">
        <f>SUM(G16:G18)</f>
        <v>23</v>
      </c>
    </row>
    <row r="26" spans="1:7" x14ac:dyDescent="0.2">
      <c r="A26" s="87" t="s">
        <v>21</v>
      </c>
      <c r="B26" s="88"/>
      <c r="C26" s="88"/>
      <c r="D26" s="88"/>
      <c r="E26" s="88"/>
      <c r="F26" s="88"/>
      <c r="G26" s="89"/>
    </row>
    <row r="27" spans="1:7" x14ac:dyDescent="0.2">
      <c r="A27" s="5" t="s">
        <v>18</v>
      </c>
      <c r="B27" s="17" t="s">
        <v>60</v>
      </c>
      <c r="C27" s="5" t="s">
        <v>17</v>
      </c>
      <c r="D27" s="7"/>
      <c r="E27" s="5" t="s">
        <v>18</v>
      </c>
      <c r="F27" s="17" t="s">
        <v>60</v>
      </c>
      <c r="G27" s="5" t="s">
        <v>19</v>
      </c>
    </row>
    <row r="28" spans="1:7" x14ac:dyDescent="0.2">
      <c r="A28" s="2" t="s">
        <v>8</v>
      </c>
      <c r="B28" s="8">
        <f>C28/$C$31</f>
        <v>0.39130434782608697</v>
      </c>
      <c r="C28" s="2">
        <f>Pretest!$U$5</f>
        <v>9</v>
      </c>
      <c r="E28" s="2" t="s">
        <v>8</v>
      </c>
      <c r="F28" s="39">
        <f>G28/$G$31</f>
        <v>0.30434782608695654</v>
      </c>
      <c r="G28" s="2">
        <f>Postest!U5</f>
        <v>7</v>
      </c>
    </row>
    <row r="29" spans="1:7" x14ac:dyDescent="0.2">
      <c r="A29" s="2" t="s">
        <v>9</v>
      </c>
      <c r="B29" s="8">
        <f>C29/$C$31</f>
        <v>0.34782608695652173</v>
      </c>
      <c r="C29" s="2">
        <f>Pretest!$V$5</f>
        <v>8</v>
      </c>
      <c r="E29" s="2" t="s">
        <v>9</v>
      </c>
      <c r="F29" s="39">
        <f>G29/$G$31</f>
        <v>0.43478260869565216</v>
      </c>
      <c r="G29" s="2">
        <f>Postest!V5</f>
        <v>10</v>
      </c>
    </row>
    <row r="30" spans="1:7" x14ac:dyDescent="0.2">
      <c r="A30" s="2" t="s">
        <v>10</v>
      </c>
      <c r="B30" s="8">
        <f>C30/$C$31</f>
        <v>0.2608695652173913</v>
      </c>
      <c r="C30" s="2">
        <f>Pretest!$W$5</f>
        <v>6</v>
      </c>
      <c r="E30" s="2" t="s">
        <v>10</v>
      </c>
      <c r="F30" s="39">
        <f>G30/$G$31</f>
        <v>0.2608695652173913</v>
      </c>
      <c r="G30" s="2">
        <f>Postest!W5</f>
        <v>6</v>
      </c>
    </row>
    <row r="31" spans="1:7" x14ac:dyDescent="0.2">
      <c r="A31" s="4" t="s">
        <v>15</v>
      </c>
      <c r="B31" s="9">
        <f>SUM(B28:B30)</f>
        <v>1</v>
      </c>
      <c r="C31" s="2">
        <f>SUM(C28:C30)</f>
        <v>23</v>
      </c>
      <c r="E31" s="2" t="s">
        <v>15</v>
      </c>
      <c r="F31" s="9">
        <f>SUM(F28:F30)</f>
        <v>1</v>
      </c>
      <c r="G31" s="2">
        <f>SUM(G28:G30)</f>
        <v>23</v>
      </c>
    </row>
    <row r="40" spans="1:7" x14ac:dyDescent="0.2">
      <c r="A40" s="87" t="s">
        <v>15</v>
      </c>
      <c r="B40" s="88"/>
      <c r="C40" s="88"/>
      <c r="D40" s="88"/>
      <c r="E40" s="88"/>
      <c r="F40" s="88"/>
      <c r="G40" s="89"/>
    </row>
    <row r="41" spans="1:7" x14ac:dyDescent="0.2">
      <c r="A41" s="17" t="s">
        <v>18</v>
      </c>
      <c r="B41" s="17" t="s">
        <v>60</v>
      </c>
      <c r="C41" s="17" t="s">
        <v>17</v>
      </c>
      <c r="D41" s="7"/>
      <c r="E41" s="17" t="s">
        <v>18</v>
      </c>
      <c r="F41" s="17" t="s">
        <v>60</v>
      </c>
      <c r="G41" s="17" t="s">
        <v>19</v>
      </c>
    </row>
    <row r="42" spans="1:7" x14ac:dyDescent="0.2">
      <c r="A42" s="2" t="s">
        <v>8</v>
      </c>
      <c r="B42" s="8">
        <f>C42/$C$31</f>
        <v>0.52173913043478259</v>
      </c>
      <c r="C42" s="2">
        <f>Pretest!U6</f>
        <v>12</v>
      </c>
      <c r="E42" s="2" t="s">
        <v>8</v>
      </c>
      <c r="F42" s="39">
        <f>G42/$G$31</f>
        <v>0.2608695652173913</v>
      </c>
      <c r="G42" s="2">
        <f>Postest!U6</f>
        <v>6</v>
      </c>
    </row>
    <row r="43" spans="1:7" x14ac:dyDescent="0.2">
      <c r="A43" s="2" t="s">
        <v>9</v>
      </c>
      <c r="B43" s="8">
        <f>C43/$C$31</f>
        <v>0.34782608695652173</v>
      </c>
      <c r="C43" s="2">
        <f>Pretest!V6</f>
        <v>8</v>
      </c>
      <c r="E43" s="2" t="s">
        <v>9</v>
      </c>
      <c r="F43" s="39">
        <f>G43/$G$31</f>
        <v>0.65217391304347827</v>
      </c>
      <c r="G43" s="2">
        <f>Postest!V6</f>
        <v>15</v>
      </c>
    </row>
    <row r="44" spans="1:7" x14ac:dyDescent="0.2">
      <c r="A44" s="2" t="s">
        <v>10</v>
      </c>
      <c r="B44" s="8">
        <f>C44/$C$31</f>
        <v>0.13043478260869565</v>
      </c>
      <c r="C44" s="2">
        <f>Pretest!W6</f>
        <v>3</v>
      </c>
      <c r="E44" s="2" t="s">
        <v>10</v>
      </c>
      <c r="F44" s="39">
        <f>G44/$G$31</f>
        <v>8.6956521739130432E-2</v>
      </c>
      <c r="G44" s="2">
        <f>Postest!W6</f>
        <v>2</v>
      </c>
    </row>
    <row r="45" spans="1:7" x14ac:dyDescent="0.2">
      <c r="A45" s="4" t="s">
        <v>15</v>
      </c>
      <c r="B45" s="9">
        <f>SUM(B42:B44)</f>
        <v>1</v>
      </c>
      <c r="C45" s="2">
        <f>SUM(C42:C44)</f>
        <v>23</v>
      </c>
      <c r="E45" s="2" t="s">
        <v>15</v>
      </c>
      <c r="F45" s="9">
        <f>SUM(F42:F44)</f>
        <v>1</v>
      </c>
      <c r="G45" s="2">
        <f>SUM(G42:G44)</f>
        <v>23</v>
      </c>
    </row>
  </sheetData>
  <mergeCells count="4">
    <mergeCell ref="A2:G2"/>
    <mergeCell ref="A14:G14"/>
    <mergeCell ref="A26:G26"/>
    <mergeCell ref="A40:G40"/>
  </mergeCells>
  <pageMargins left="0.7" right="0.7" top="0.75" bottom="0.75" header="0.3" footer="0.3"/>
  <pageSetup orientation="portrait" horizontalDpi="0" verticalDpi="0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5"/>
  <sheetViews>
    <sheetView zoomScale="110" zoomScaleNormal="110" zoomScalePageLayoutView="110" workbookViewId="0">
      <selection activeCell="D22" sqref="D22"/>
    </sheetView>
  </sheetViews>
  <sheetFormatPr baseColWidth="10" defaultRowHeight="16" x14ac:dyDescent="0.2"/>
  <cols>
    <col min="1" max="1" width="14.1640625" bestFit="1" customWidth="1"/>
    <col min="2" max="2" width="16.6640625" bestFit="1" customWidth="1"/>
    <col min="3" max="3" width="17" bestFit="1" customWidth="1"/>
    <col min="4" max="4" width="8.83203125" customWidth="1"/>
    <col min="5" max="5" width="24.6640625" bestFit="1" customWidth="1"/>
    <col min="6" max="6" width="16.1640625" bestFit="1" customWidth="1"/>
    <col min="7" max="7" width="7.1640625" customWidth="1"/>
    <col min="8" max="8" width="24.6640625" bestFit="1" customWidth="1"/>
    <col min="9" max="9" width="16.1640625" bestFit="1" customWidth="1"/>
    <col min="10" max="10" width="7.33203125" customWidth="1"/>
    <col min="11" max="11" width="30.1640625" bestFit="1" customWidth="1"/>
    <col min="12" max="12" width="7" bestFit="1" customWidth="1"/>
    <col min="13" max="13" width="8.6640625" bestFit="1" customWidth="1"/>
    <col min="14" max="14" width="6.33203125" bestFit="1" customWidth="1"/>
  </cols>
  <sheetData>
    <row r="1" spans="1:9" ht="16.5" thickBot="1" x14ac:dyDescent="0.3"/>
    <row r="2" spans="1:9" x14ac:dyDescent="0.2">
      <c r="A2" s="5" t="s">
        <v>37</v>
      </c>
      <c r="B2" s="5" t="s">
        <v>22</v>
      </c>
      <c r="C2" s="5" t="s">
        <v>23</v>
      </c>
      <c r="E2" s="40" t="s">
        <v>22</v>
      </c>
      <c r="F2" s="13"/>
      <c r="H2" s="40" t="s">
        <v>23</v>
      </c>
      <c r="I2" s="13"/>
    </row>
    <row r="3" spans="1:9" x14ac:dyDescent="0.2">
      <c r="A3" s="2">
        <v>1</v>
      </c>
      <c r="B3" s="2">
        <f>Pretest!Q3</f>
        <v>27</v>
      </c>
      <c r="C3" s="2">
        <f>Postest!Q3</f>
        <v>27</v>
      </c>
      <c r="E3" s="10"/>
      <c r="F3" s="10"/>
      <c r="H3" s="10"/>
      <c r="I3" s="10"/>
    </row>
    <row r="4" spans="1:9" x14ac:dyDescent="0.2">
      <c r="A4" s="2">
        <v>2</v>
      </c>
      <c r="B4" s="2">
        <f>Pretest!Q4</f>
        <v>9</v>
      </c>
      <c r="C4" s="2">
        <f>Postest!Q4</f>
        <v>9</v>
      </c>
      <c r="E4" s="10" t="s">
        <v>24</v>
      </c>
      <c r="F4" s="14">
        <v>14.633333333333333</v>
      </c>
      <c r="H4" s="10" t="s">
        <v>24</v>
      </c>
      <c r="I4" s="10">
        <v>16.333333333333332</v>
      </c>
    </row>
    <row r="5" spans="1:9" x14ac:dyDescent="0.2">
      <c r="A5" s="2">
        <v>3</v>
      </c>
      <c r="B5" s="2">
        <f>Pretest!Q5</f>
        <v>9</v>
      </c>
      <c r="C5" s="2">
        <f>Postest!Q5</f>
        <v>15</v>
      </c>
      <c r="E5" s="10" t="s">
        <v>25</v>
      </c>
      <c r="F5" s="10">
        <v>1.2387269450708029</v>
      </c>
      <c r="H5" s="10" t="s">
        <v>25</v>
      </c>
      <c r="I5" s="10">
        <v>0.9747777033155951</v>
      </c>
    </row>
    <row r="6" spans="1:9" x14ac:dyDescent="0.2">
      <c r="A6" s="2">
        <v>4</v>
      </c>
      <c r="B6" s="2">
        <f>Pretest!Q6</f>
        <v>23</v>
      </c>
      <c r="C6" s="2">
        <f>Postest!Q6</f>
        <v>17</v>
      </c>
      <c r="E6" s="10" t="s">
        <v>26</v>
      </c>
      <c r="F6" s="10">
        <v>16</v>
      </c>
      <c r="H6" s="10" t="s">
        <v>26</v>
      </c>
      <c r="I6" s="10">
        <v>16.5</v>
      </c>
    </row>
    <row r="7" spans="1:9" x14ac:dyDescent="0.2">
      <c r="A7" s="2">
        <v>5</v>
      </c>
      <c r="B7" s="2">
        <f>Pretest!Q7</f>
        <v>19</v>
      </c>
      <c r="C7" s="2">
        <f>Postest!Q7</f>
        <v>15</v>
      </c>
      <c r="E7" s="10" t="s">
        <v>27</v>
      </c>
      <c r="F7" s="10">
        <v>17</v>
      </c>
      <c r="H7" s="10" t="s">
        <v>27</v>
      </c>
      <c r="I7" s="10">
        <v>17</v>
      </c>
    </row>
    <row r="8" spans="1:9" x14ac:dyDescent="0.2">
      <c r="A8" s="2">
        <v>6</v>
      </c>
      <c r="B8" s="2">
        <f>Pretest!Q8</f>
        <v>15</v>
      </c>
      <c r="C8" s="2">
        <f>Postest!Q8</f>
        <v>17</v>
      </c>
      <c r="E8" s="10" t="s">
        <v>28</v>
      </c>
      <c r="F8" s="14">
        <v>6.784786904047416</v>
      </c>
      <c r="H8" s="10" t="s">
        <v>28</v>
      </c>
      <c r="I8" s="14">
        <v>5.3390773665902982</v>
      </c>
    </row>
    <row r="9" spans="1:9" x14ac:dyDescent="0.2">
      <c r="A9" s="2">
        <v>7</v>
      </c>
      <c r="B9" s="2">
        <f>Pretest!Q9</f>
        <v>9</v>
      </c>
      <c r="C9" s="2">
        <f>Postest!Q9</f>
        <v>17</v>
      </c>
      <c r="E9" s="10" t="s">
        <v>29</v>
      </c>
      <c r="F9" s="10">
        <v>46.033333333333317</v>
      </c>
      <c r="H9" s="10" t="s">
        <v>29</v>
      </c>
      <c r="I9" s="10">
        <v>28.505747126436791</v>
      </c>
    </row>
    <row r="10" spans="1:9" x14ac:dyDescent="0.2">
      <c r="A10" s="2">
        <v>8</v>
      </c>
      <c r="B10" s="2">
        <f>Pretest!Q10</f>
        <v>9</v>
      </c>
      <c r="C10" s="2">
        <f>Postest!Q10</f>
        <v>17</v>
      </c>
      <c r="E10" s="10" t="s">
        <v>30</v>
      </c>
      <c r="F10" s="10">
        <v>0.83317298572618848</v>
      </c>
      <c r="H10" s="10" t="s">
        <v>30</v>
      </c>
      <c r="I10" s="10">
        <v>3.9532546082949298</v>
      </c>
    </row>
    <row r="11" spans="1:9" x14ac:dyDescent="0.2">
      <c r="A11" s="2">
        <v>9</v>
      </c>
      <c r="B11" s="2">
        <f>Pretest!Q11</f>
        <v>11</v>
      </c>
      <c r="C11" s="2">
        <f>Postest!Q11</f>
        <v>11</v>
      </c>
      <c r="E11" s="10" t="s">
        <v>31</v>
      </c>
      <c r="F11" s="10">
        <v>-0.15035638731981602</v>
      </c>
      <c r="H11" s="10" t="s">
        <v>31</v>
      </c>
      <c r="I11" s="10">
        <v>-3.2475104754835428E-2</v>
      </c>
    </row>
    <row r="12" spans="1:9" x14ac:dyDescent="0.2">
      <c r="A12" s="2">
        <v>10</v>
      </c>
      <c r="B12" s="2">
        <f>Pretest!Q12</f>
        <v>13</v>
      </c>
      <c r="C12" s="2">
        <f>Postest!Q12</f>
        <v>15</v>
      </c>
      <c r="E12" s="10" t="s">
        <v>32</v>
      </c>
      <c r="F12" s="10">
        <v>32</v>
      </c>
      <c r="H12" s="10" t="s">
        <v>32</v>
      </c>
      <c r="I12" s="10">
        <v>32</v>
      </c>
    </row>
    <row r="13" spans="1:9" x14ac:dyDescent="0.2">
      <c r="A13" s="2">
        <v>11</v>
      </c>
      <c r="B13" s="2">
        <f>Pretest!Q13</f>
        <v>19</v>
      </c>
      <c r="C13" s="2">
        <f>Postest!Q13</f>
        <v>17</v>
      </c>
      <c r="E13" s="10" t="s">
        <v>33</v>
      </c>
      <c r="F13" s="10">
        <v>0</v>
      </c>
      <c r="H13" s="10" t="s">
        <v>33</v>
      </c>
      <c r="I13" s="10">
        <v>0</v>
      </c>
    </row>
    <row r="14" spans="1:9" x14ac:dyDescent="0.2">
      <c r="A14" s="2">
        <v>12</v>
      </c>
      <c r="B14" s="2">
        <f>Pretest!Q14</f>
        <v>17</v>
      </c>
      <c r="C14" s="2">
        <f>Postest!Q14</f>
        <v>11</v>
      </c>
      <c r="E14" s="10" t="s">
        <v>34</v>
      </c>
      <c r="F14" s="10">
        <v>32</v>
      </c>
      <c r="H14" s="10" t="s">
        <v>34</v>
      </c>
      <c r="I14" s="10">
        <v>32</v>
      </c>
    </row>
    <row r="15" spans="1:9" x14ac:dyDescent="0.2">
      <c r="A15" s="2">
        <v>13</v>
      </c>
      <c r="B15" s="2">
        <f>Pretest!Q15</f>
        <v>17</v>
      </c>
      <c r="C15" s="2">
        <f>Postest!Q15</f>
        <v>15</v>
      </c>
      <c r="E15" s="10" t="s">
        <v>35</v>
      </c>
      <c r="F15" s="10">
        <v>439</v>
      </c>
      <c r="H15" s="10" t="s">
        <v>35</v>
      </c>
      <c r="I15" s="10">
        <v>490</v>
      </c>
    </row>
    <row r="16" spans="1:9" ht="17" thickBot="1" x14ac:dyDescent="0.25">
      <c r="A16" s="2">
        <v>14</v>
      </c>
      <c r="B16" s="2">
        <f>Pretest!Q16</f>
        <v>9</v>
      </c>
      <c r="C16" s="2">
        <f>Postest!Q16</f>
        <v>15</v>
      </c>
      <c r="E16" s="11" t="s">
        <v>36</v>
      </c>
      <c r="F16" s="11">
        <v>30</v>
      </c>
      <c r="H16" s="11" t="s">
        <v>36</v>
      </c>
      <c r="I16" s="11">
        <v>30</v>
      </c>
    </row>
    <row r="17" spans="1:3" x14ac:dyDescent="0.2">
      <c r="A17" s="2">
        <v>15</v>
      </c>
      <c r="B17" s="2">
        <f>Pretest!Q17</f>
        <v>13</v>
      </c>
      <c r="C17" s="2">
        <f>Postest!Q17</f>
        <v>13</v>
      </c>
    </row>
    <row r="18" spans="1:3" x14ac:dyDescent="0.2">
      <c r="A18" s="2">
        <v>16</v>
      </c>
      <c r="B18" s="2">
        <f>Pretest!Q18</f>
        <v>9</v>
      </c>
      <c r="C18" s="2">
        <f>Postest!Q18</f>
        <v>15</v>
      </c>
    </row>
    <row r="19" spans="1:3" x14ac:dyDescent="0.2">
      <c r="A19" s="2">
        <v>17</v>
      </c>
      <c r="B19" s="2">
        <f>Pretest!Q19</f>
        <v>15</v>
      </c>
      <c r="C19" s="2">
        <f>Postest!Q19</f>
        <v>15</v>
      </c>
    </row>
    <row r="20" spans="1:3" x14ac:dyDescent="0.2">
      <c r="A20" s="2">
        <v>18</v>
      </c>
      <c r="B20" s="2">
        <f>Pretest!Q20</f>
        <v>13</v>
      </c>
      <c r="C20" s="2">
        <f>Postest!Q20</f>
        <v>13</v>
      </c>
    </row>
    <row r="21" spans="1:3" x14ac:dyDescent="0.2">
      <c r="A21" s="2">
        <v>19</v>
      </c>
      <c r="B21" s="2">
        <f>Pretest!Q21</f>
        <v>15</v>
      </c>
      <c r="C21" s="2">
        <f>Postest!Q21</f>
        <v>17</v>
      </c>
    </row>
    <row r="22" spans="1:3" x14ac:dyDescent="0.2">
      <c r="A22" s="2">
        <v>20</v>
      </c>
      <c r="B22" s="2">
        <f>Pretest!Q22</f>
        <v>9</v>
      </c>
      <c r="C22" s="2">
        <f>Postest!Q22</f>
        <v>15</v>
      </c>
    </row>
    <row r="23" spans="1:3" x14ac:dyDescent="0.2">
      <c r="A23" s="2">
        <v>21</v>
      </c>
      <c r="B23" s="2">
        <f>Pretest!Q23</f>
        <v>21</v>
      </c>
      <c r="C23" s="2">
        <f>Postest!Q23</f>
        <v>19</v>
      </c>
    </row>
    <row r="24" spans="1:3" x14ac:dyDescent="0.2">
      <c r="A24" s="2">
        <v>22</v>
      </c>
      <c r="B24" s="2">
        <f>Pretest!Q24</f>
        <v>11</v>
      </c>
      <c r="C24" s="2">
        <f>Postest!Q24</f>
        <v>11</v>
      </c>
    </row>
    <row r="25" spans="1:3" x14ac:dyDescent="0.2">
      <c r="A25" s="2">
        <v>23</v>
      </c>
      <c r="B25" s="2">
        <f>Pretest!Q25</f>
        <v>19</v>
      </c>
      <c r="C25" s="2">
        <f>Postest!Q25</f>
        <v>21</v>
      </c>
    </row>
  </sheetData>
  <sortState ref="K3:N10">
    <sortCondition ref="K2"/>
  </sortState>
  <pageMargins left="0.7" right="0.7" top="0.75" bottom="0.75" header="0.3" footer="0.3"/>
  <pageSetup paperSize="9" orientation="portrait" horizontalDpi="0" verticalDpi="0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25"/>
  <sheetViews>
    <sheetView workbookViewId="0">
      <selection activeCell="C26" sqref="C26"/>
    </sheetView>
  </sheetViews>
  <sheetFormatPr baseColWidth="10" defaultRowHeight="16" x14ac:dyDescent="0.2"/>
  <cols>
    <col min="1" max="1" width="10" style="35" bestFit="1" customWidth="1"/>
    <col min="2" max="2" width="11.83203125" style="35" bestFit="1" customWidth="1"/>
    <col min="3" max="3" width="12" style="35" bestFit="1" customWidth="1"/>
    <col min="4" max="4" width="10.83203125" style="35"/>
    <col min="5" max="5" width="43.1640625" style="35" bestFit="1" customWidth="1"/>
    <col min="6" max="6" width="12.6640625" style="35" bestFit="1" customWidth="1"/>
    <col min="7" max="7" width="12.1640625" style="35" bestFit="1" customWidth="1"/>
    <col min="8" max="16384" width="10.83203125" style="35"/>
  </cols>
  <sheetData>
    <row r="2" spans="1:7" x14ac:dyDescent="0.2">
      <c r="A2" s="34" t="s">
        <v>37</v>
      </c>
      <c r="B2" s="34" t="s">
        <v>22</v>
      </c>
      <c r="C2" s="34" t="s">
        <v>23</v>
      </c>
      <c r="E2" t="s">
        <v>38</v>
      </c>
      <c r="F2"/>
      <c r="G2"/>
    </row>
    <row r="3" spans="1:7" ht="17" thickBot="1" x14ac:dyDescent="0.25">
      <c r="A3" s="36">
        <v>1</v>
      </c>
      <c r="B3" s="36">
        <f>Pretest!Q3</f>
        <v>27</v>
      </c>
      <c r="C3" s="36">
        <f>Postest!Q3</f>
        <v>27</v>
      </c>
      <c r="E3"/>
      <c r="F3"/>
      <c r="G3"/>
    </row>
    <row r="4" spans="1:7" x14ac:dyDescent="0.2">
      <c r="A4" s="36">
        <v>2</v>
      </c>
      <c r="B4" s="36">
        <f>Pretest!Q4</f>
        <v>9</v>
      </c>
      <c r="C4" s="36">
        <f>Postest!Q4</f>
        <v>9</v>
      </c>
      <c r="E4" s="12"/>
      <c r="F4" s="12" t="s">
        <v>22</v>
      </c>
      <c r="G4" s="12" t="s">
        <v>23</v>
      </c>
    </row>
    <row r="5" spans="1:7" x14ac:dyDescent="0.2">
      <c r="A5" s="36">
        <v>3</v>
      </c>
      <c r="B5" s="36">
        <f>Pretest!Q5</f>
        <v>9</v>
      </c>
      <c r="C5" s="36">
        <f>Postest!Q5</f>
        <v>15</v>
      </c>
      <c r="E5" s="10" t="s">
        <v>24</v>
      </c>
      <c r="F5" s="10">
        <v>14.633333333333333</v>
      </c>
      <c r="G5" s="10">
        <v>16.333333333333332</v>
      </c>
    </row>
    <row r="6" spans="1:7" x14ac:dyDescent="0.2">
      <c r="A6" s="36">
        <v>4</v>
      </c>
      <c r="B6" s="36">
        <f>Pretest!Q6</f>
        <v>23</v>
      </c>
      <c r="C6" s="36">
        <f>Postest!Q6</f>
        <v>17</v>
      </c>
      <c r="E6" s="10" t="s">
        <v>39</v>
      </c>
      <c r="F6" s="10">
        <v>46.033333333333317</v>
      </c>
      <c r="G6" s="10">
        <v>28.505747126436791</v>
      </c>
    </row>
    <row r="7" spans="1:7" x14ac:dyDescent="0.2">
      <c r="A7" s="36">
        <v>5</v>
      </c>
      <c r="B7" s="36">
        <f>Pretest!Q7</f>
        <v>19</v>
      </c>
      <c r="C7" s="36">
        <f>Postest!Q7</f>
        <v>15</v>
      </c>
      <c r="E7" s="10" t="s">
        <v>40</v>
      </c>
      <c r="F7" s="10">
        <v>30</v>
      </c>
      <c r="G7" s="10">
        <v>30</v>
      </c>
    </row>
    <row r="8" spans="1:7" x14ac:dyDescent="0.2">
      <c r="A8" s="36">
        <v>6</v>
      </c>
      <c r="B8" s="36">
        <f>Pretest!Q8</f>
        <v>15</v>
      </c>
      <c r="C8" s="36">
        <f>Postest!Q8</f>
        <v>17</v>
      </c>
      <c r="E8" s="10" t="s">
        <v>41</v>
      </c>
      <c r="F8" s="10">
        <v>0.51752613010575388</v>
      </c>
      <c r="G8" s="10"/>
    </row>
    <row r="9" spans="1:7" x14ac:dyDescent="0.2">
      <c r="A9" s="36">
        <v>7</v>
      </c>
      <c r="B9" s="36">
        <f>Pretest!Q9</f>
        <v>9</v>
      </c>
      <c r="C9" s="36">
        <f>Postest!Q9</f>
        <v>17</v>
      </c>
      <c r="E9" s="10" t="s">
        <v>42</v>
      </c>
      <c r="F9" s="10">
        <v>0</v>
      </c>
      <c r="G9" s="10"/>
    </row>
    <row r="10" spans="1:7" x14ac:dyDescent="0.2">
      <c r="A10" s="36">
        <v>8</v>
      </c>
      <c r="B10" s="36">
        <f>Pretest!Q10</f>
        <v>9</v>
      </c>
      <c r="C10" s="36">
        <f>Postest!Q10</f>
        <v>17</v>
      </c>
      <c r="E10" s="10" t="s">
        <v>43</v>
      </c>
      <c r="F10" s="10">
        <v>29</v>
      </c>
      <c r="G10" s="10"/>
    </row>
    <row r="11" spans="1:7" x14ac:dyDescent="0.2">
      <c r="A11" s="36">
        <v>9</v>
      </c>
      <c r="B11" s="36">
        <f>Pretest!Q11</f>
        <v>11</v>
      </c>
      <c r="C11" s="36">
        <f>Postest!Q11</f>
        <v>11</v>
      </c>
      <c r="E11" s="10" t="s">
        <v>44</v>
      </c>
      <c r="F11" s="10">
        <v>-1.5298391115879857</v>
      </c>
      <c r="G11" s="10"/>
    </row>
    <row r="12" spans="1:7" x14ac:dyDescent="0.2">
      <c r="A12" s="36">
        <v>10</v>
      </c>
      <c r="B12" s="36">
        <f>Pretest!Q12</f>
        <v>13</v>
      </c>
      <c r="C12" s="36">
        <f>Postest!Q12</f>
        <v>15</v>
      </c>
      <c r="E12" s="10" t="s">
        <v>45</v>
      </c>
      <c r="F12" s="10">
        <v>6.8446344078348792E-2</v>
      </c>
      <c r="G12" s="10"/>
    </row>
    <row r="13" spans="1:7" x14ac:dyDescent="0.2">
      <c r="A13" s="36">
        <v>11</v>
      </c>
      <c r="B13" s="36">
        <f>Pretest!Q13</f>
        <v>19</v>
      </c>
      <c r="C13" s="36">
        <f>Postest!Q13</f>
        <v>17</v>
      </c>
      <c r="E13" s="10" t="s">
        <v>46</v>
      </c>
      <c r="F13" s="10">
        <v>1.6991270265334986</v>
      </c>
      <c r="G13" s="10"/>
    </row>
    <row r="14" spans="1:7" x14ac:dyDescent="0.2">
      <c r="A14" s="36">
        <v>12</v>
      </c>
      <c r="B14" s="36">
        <f>Pretest!Q14</f>
        <v>17</v>
      </c>
      <c r="C14" s="36">
        <f>Postest!Q14</f>
        <v>11</v>
      </c>
      <c r="E14" s="10" t="s">
        <v>47</v>
      </c>
      <c r="F14" s="14">
        <v>0.13689268815669758</v>
      </c>
      <c r="G14" s="10"/>
    </row>
    <row r="15" spans="1:7" ht="17" thickBot="1" x14ac:dyDescent="0.25">
      <c r="A15" s="36">
        <v>13</v>
      </c>
      <c r="B15" s="36">
        <f>Pretest!Q15</f>
        <v>17</v>
      </c>
      <c r="C15" s="36">
        <f>Postest!Q15</f>
        <v>15</v>
      </c>
      <c r="E15" s="11" t="s">
        <v>48</v>
      </c>
      <c r="F15" s="11">
        <v>2.0452296421327048</v>
      </c>
      <c r="G15" s="11"/>
    </row>
    <row r="16" spans="1:7" x14ac:dyDescent="0.2">
      <c r="A16" s="36">
        <v>14</v>
      </c>
      <c r="B16" s="36">
        <f>Pretest!Q16</f>
        <v>9</v>
      </c>
      <c r="C16" s="36">
        <f>Postest!Q16</f>
        <v>15</v>
      </c>
    </row>
    <row r="17" spans="1:5" x14ac:dyDescent="0.2">
      <c r="A17" s="36">
        <v>15</v>
      </c>
      <c r="B17" s="36">
        <f>Pretest!Q17</f>
        <v>13</v>
      </c>
      <c r="C17" s="36">
        <f>Postest!Q17</f>
        <v>13</v>
      </c>
    </row>
    <row r="18" spans="1:5" x14ac:dyDescent="0.2">
      <c r="A18" s="36">
        <v>16</v>
      </c>
      <c r="B18" s="36">
        <f>Pretest!Q18</f>
        <v>9</v>
      </c>
      <c r="C18" s="36">
        <f>Postest!Q18</f>
        <v>15</v>
      </c>
    </row>
    <row r="19" spans="1:5" x14ac:dyDescent="0.2">
      <c r="A19" s="36">
        <v>17</v>
      </c>
      <c r="B19" s="36">
        <f>Pretest!Q19</f>
        <v>15</v>
      </c>
      <c r="C19" s="36">
        <f>Postest!Q19</f>
        <v>15</v>
      </c>
      <c r="E19" s="37" t="s">
        <v>49</v>
      </c>
    </row>
    <row r="20" spans="1:5" ht="32" x14ac:dyDescent="0.2">
      <c r="A20" s="36">
        <v>18</v>
      </c>
      <c r="B20" s="36">
        <f>Pretest!Q20</f>
        <v>13</v>
      </c>
      <c r="C20" s="36">
        <f>Postest!Q20</f>
        <v>13</v>
      </c>
      <c r="E20" s="38" t="str">
        <f>IF(F14&lt;0.05,"Hay un cambio significativo","No evidencia suficiente para afirmar que hubo un cambio significativo")</f>
        <v>No evidencia suficiente para afirmar que hubo un cambio significativo</v>
      </c>
    </row>
    <row r="21" spans="1:5" x14ac:dyDescent="0.2">
      <c r="A21" s="36">
        <v>19</v>
      </c>
      <c r="B21" s="36">
        <f>Pretest!Q21</f>
        <v>15</v>
      </c>
      <c r="C21" s="36">
        <f>Postest!Q21</f>
        <v>17</v>
      </c>
    </row>
    <row r="22" spans="1:5" x14ac:dyDescent="0.2">
      <c r="A22" s="36">
        <v>20</v>
      </c>
      <c r="B22" s="36">
        <f>Pretest!Q22</f>
        <v>9</v>
      </c>
      <c r="C22" s="36">
        <f>Postest!Q22</f>
        <v>15</v>
      </c>
    </row>
    <row r="23" spans="1:5" x14ac:dyDescent="0.2">
      <c r="A23" s="36">
        <v>21</v>
      </c>
      <c r="B23" s="36">
        <f>Pretest!Q23</f>
        <v>21</v>
      </c>
      <c r="C23" s="36">
        <f>Postest!Q23</f>
        <v>19</v>
      </c>
    </row>
    <row r="24" spans="1:5" x14ac:dyDescent="0.2">
      <c r="A24" s="36">
        <v>22</v>
      </c>
      <c r="B24" s="36">
        <f>Pretest!Q24</f>
        <v>11</v>
      </c>
      <c r="C24" s="36">
        <f>Postest!Q24</f>
        <v>11</v>
      </c>
    </row>
    <row r="25" spans="1:5" x14ac:dyDescent="0.2">
      <c r="A25" s="36">
        <v>23</v>
      </c>
      <c r="B25" s="36">
        <f>Pretest!Q25</f>
        <v>19</v>
      </c>
      <c r="C25" s="36">
        <f>Postest!Q25</f>
        <v>21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6</vt:i4>
      </vt:variant>
    </vt:vector>
  </HeadingPairs>
  <TitlesOfParts>
    <vt:vector size="6" baseType="lpstr">
      <vt:lpstr>Pretest</vt:lpstr>
      <vt:lpstr>Postest</vt:lpstr>
      <vt:lpstr>Comparación de Indicadores</vt:lpstr>
      <vt:lpstr>Comparación Dimensiones</vt:lpstr>
      <vt:lpstr>Comparacion de Medias</vt:lpstr>
      <vt:lpstr>T-student</vt:lpstr>
    </vt:vector>
  </TitlesOfParts>
  <Company>Universidad Tecnologica De Pereira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Andres Sucerquia Osorio</dc:creator>
  <cp:lastModifiedBy>Andres Sucerquia Osorio</cp:lastModifiedBy>
  <dcterms:created xsi:type="dcterms:W3CDTF">2017-09-10T14:38:05Z</dcterms:created>
  <dcterms:modified xsi:type="dcterms:W3CDTF">2017-09-27T22:27:21Z</dcterms:modified>
</cp:coreProperties>
</file>