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GB3/f-of-e-tools/verilog/hardware/processor/source/bsort_alu_verify/"/>
    </mc:Choice>
  </mc:AlternateContent>
  <xr:revisionPtr revIDLastSave="0" documentId="13_ncr:1_{8CEB2785-70C8-A54C-A456-9E1DA44499F3}" xr6:coauthVersionLast="47" xr6:coauthVersionMax="47" xr10:uidLastSave="{00000000-0000-0000-0000-000000000000}"/>
  <bookViews>
    <workbookView xWindow="0" yWindow="0" windowWidth="35840" windowHeight="22400" xr2:uid="{3AB65B1E-B0EA-0B4C-85B5-B5A4D7E13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M13" i="1"/>
  <c r="M11" i="1"/>
  <c r="M9" i="1"/>
  <c r="M8" i="1"/>
  <c r="M7" i="1"/>
  <c r="M16" i="1"/>
  <c r="M17" i="1"/>
  <c r="M18" i="1"/>
  <c r="M10" i="1"/>
  <c r="M12" i="1"/>
  <c r="M14" i="1"/>
  <c r="M6" i="1"/>
  <c r="M5" i="1"/>
  <c r="F5" i="1"/>
  <c r="F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</calcChain>
</file>

<file path=xl/sharedStrings.xml><?xml version="1.0" encoding="utf-8"?>
<sst xmlns="http://schemas.openxmlformats.org/spreadsheetml/2006/main" count="38" uniqueCount="33">
  <si>
    <t>USE_CORRELATING</t>
  </si>
  <si>
    <t>USE_CORRELATING &amp; USE_BRANCH</t>
  </si>
  <si>
    <t>USE_ONE_BIT</t>
  </si>
  <si>
    <t>USE_STATIC</t>
  </si>
  <si>
    <t>USE_ADDER_DSP</t>
  </si>
  <si>
    <t>USE_SUBTRACTOR_DSP</t>
  </si>
  <si>
    <t>USE_SMALL_ADDR</t>
  </si>
  <si>
    <t>USE_PLL_CLK</t>
  </si>
  <si>
    <t>Baseline (USE_HFOSC &amp; USE_NOPLL_DIV ON FOR ALL)</t>
  </si>
  <si>
    <t>USE_HFOSC NOT ON</t>
  </si>
  <si>
    <t>Power Measurements</t>
  </si>
  <si>
    <t>Timing</t>
  </si>
  <si>
    <t>DPU (LCs)</t>
  </si>
  <si>
    <t>USE_PLL_CLK with CLK_PLL_DIV_REG=2</t>
  </si>
  <si>
    <t>USE_MEMORY_OPTIMISATIONS</t>
  </si>
  <si>
    <t>PLL_12.5MHz</t>
  </si>
  <si>
    <t>CPI</t>
  </si>
  <si>
    <t>nJ per instruction</t>
  </si>
  <si>
    <t>bsort_alu_verify</t>
  </si>
  <si>
    <t>float</t>
  </si>
  <si>
    <t>Power Measurements (Watts)</t>
  </si>
  <si>
    <t>Timing (Hz)</t>
  </si>
  <si>
    <t>instruction count</t>
  </si>
  <si>
    <t>Proposal 1</t>
  </si>
  <si>
    <t>USE_CORRELATOR</t>
  </si>
  <si>
    <t>Proposal  1</t>
  </si>
  <si>
    <t>USE_BRANCH</t>
  </si>
  <si>
    <t>USE_HFOSC</t>
  </si>
  <si>
    <t>USE_NOPLL_DIV = 0b10</t>
  </si>
  <si>
    <t>Critical Path (Hz)</t>
  </si>
  <si>
    <t>Baseline with USE_NOPLL_DIV = 0b10</t>
  </si>
  <si>
    <t>Critical Path (MHz)</t>
  </si>
  <si>
    <t>Proposal 1 + 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</si>
</sst>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2" fillId="0" borderId="0" xfId="0" applyNumberFormat="1" applyFont="1"/>
    <xf numFmtId="0" fontId="2" fillId="0" borderId="0" xfId="0" applyFont="1" applyAlignment="1"/>
    <xf numFmtId="0" fontId="2" fillId="0" borderId="0" xfId="0" applyFont="1"/>
    <xf numFmtId="1" fontId="2" fillId="0" borderId="0" xfId="1" applyNumberFormat="1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D7BD-1B29-5548-99C9-D3A14905CC46}">
  <dimension ref="A1:O43"/>
  <sheetViews>
    <sheetView tabSelected="1" workbookViewId="0">
      <selection activeCell="C14" sqref="C14"/>
    </sheetView>
  </sheetViews>
  <sheetFormatPr baseColWidth="10" defaultColWidth="11" defaultRowHeight="19" x14ac:dyDescent="0.25"/>
  <cols>
    <col min="1" max="1" width="62.83203125" style="3" customWidth="1"/>
    <col min="2" max="2" width="17.1640625" style="3" customWidth="1"/>
    <col min="3" max="3" width="31.83203125" style="3" customWidth="1"/>
    <col min="4" max="4" width="14.1640625" style="3" customWidth="1"/>
    <col min="5" max="5" width="10.83203125" style="4"/>
    <col min="6" max="6" width="11" style="3"/>
    <col min="7" max="7" width="18.1640625" style="3" customWidth="1"/>
    <col min="8" max="8" width="17" style="3" customWidth="1"/>
    <col min="9" max="9" width="11" style="3"/>
    <col min="10" max="10" width="22" style="3" customWidth="1"/>
    <col min="11" max="13" width="11" style="3"/>
    <col min="14" max="14" width="19.33203125" style="3" customWidth="1"/>
    <col min="15" max="15" width="17.83203125" style="3" customWidth="1"/>
    <col min="16" max="16384" width="11" style="3"/>
  </cols>
  <sheetData>
    <row r="1" spans="1:15" x14ac:dyDescent="0.25">
      <c r="C1" s="5" t="s">
        <v>18</v>
      </c>
      <c r="D1" s="5"/>
      <c r="E1" s="5"/>
      <c r="F1" s="5"/>
      <c r="G1" s="5"/>
      <c r="H1" s="5"/>
      <c r="I1" s="6"/>
      <c r="J1" s="5" t="s">
        <v>19</v>
      </c>
      <c r="K1" s="5"/>
      <c r="L1" s="5"/>
      <c r="M1" s="5"/>
      <c r="N1" s="5"/>
      <c r="O1" s="5"/>
    </row>
    <row r="2" spans="1:15" x14ac:dyDescent="0.25">
      <c r="A2" s="2"/>
      <c r="B2" s="2"/>
      <c r="C2" s="2" t="s">
        <v>20</v>
      </c>
      <c r="D2" s="3" t="s">
        <v>21</v>
      </c>
      <c r="E2" s="4" t="s">
        <v>12</v>
      </c>
      <c r="F2" s="3" t="s">
        <v>16</v>
      </c>
      <c r="G2" s="3" t="s">
        <v>29</v>
      </c>
      <c r="H2" s="3" t="s">
        <v>17</v>
      </c>
      <c r="J2" s="2" t="s">
        <v>10</v>
      </c>
      <c r="K2" s="3" t="s">
        <v>11</v>
      </c>
      <c r="L2" s="4" t="s">
        <v>12</v>
      </c>
      <c r="M2" s="3" t="s">
        <v>16</v>
      </c>
      <c r="N2" s="3" t="s">
        <v>31</v>
      </c>
      <c r="O2" s="3" t="s">
        <v>17</v>
      </c>
    </row>
    <row r="4" spans="1:15" x14ac:dyDescent="0.25">
      <c r="A4" s="3" t="s">
        <v>8</v>
      </c>
      <c r="C4" s="1">
        <v>4.1321500000000002E-3</v>
      </c>
      <c r="D4" s="3">
        <v>10.47</v>
      </c>
      <c r="E4" s="4">
        <v>3238</v>
      </c>
      <c r="F4" s="3">
        <f>6000000/(D4*B31)</f>
        <v>2.9847182425978982</v>
      </c>
      <c r="H4" s="3">
        <f>C4/D4/192000*1000000000</f>
        <v>2.0555505810251513</v>
      </c>
    </row>
    <row r="5" spans="1:15" x14ac:dyDescent="0.25">
      <c r="A5" s="3" t="s">
        <v>30</v>
      </c>
      <c r="C5" s="3">
        <v>7.58203E-3</v>
      </c>
      <c r="D5" s="3">
        <v>20.95</v>
      </c>
      <c r="E5" s="4">
        <v>3238</v>
      </c>
      <c r="F5" s="3">
        <f>12000000/(D5*B31)</f>
        <v>2.9832935560859188</v>
      </c>
      <c r="G5" s="3">
        <v>12.56</v>
      </c>
      <c r="H5" s="3">
        <f t="shared" ref="H5:H18" si="0">C5/D5/192000*1000000000</f>
        <v>1.88495177008751</v>
      </c>
      <c r="M5" s="3" t="e">
        <f>12000000/(K5*I31)</f>
        <v>#DIV/0!</v>
      </c>
      <c r="N5" s="3">
        <v>12.26</v>
      </c>
    </row>
    <row r="6" spans="1:15" x14ac:dyDescent="0.25">
      <c r="A6" s="3" t="s">
        <v>0</v>
      </c>
      <c r="C6" s="3">
        <v>4.2287499999999999E-3</v>
      </c>
      <c r="D6" s="3">
        <v>10.465</v>
      </c>
      <c r="E6" s="4">
        <v>3270</v>
      </c>
      <c r="F6" s="3">
        <f>6000000/(D6*B31)</f>
        <v>2.9861442904921165</v>
      </c>
      <c r="H6" s="3">
        <f t="shared" si="0"/>
        <v>2.1046096114030894</v>
      </c>
      <c r="M6" s="3" t="e">
        <f>12000000/(K6*I31)</f>
        <v>#DIV/0!</v>
      </c>
    </row>
    <row r="7" spans="1:15" x14ac:dyDescent="0.25">
      <c r="A7" s="3" t="s">
        <v>1</v>
      </c>
      <c r="C7" s="3">
        <v>4.00118E-3</v>
      </c>
      <c r="D7" s="3">
        <v>10.49</v>
      </c>
      <c r="E7" s="4">
        <v>3270</v>
      </c>
      <c r="F7" s="3">
        <f>6000000/(D7*B31)</f>
        <v>2.979027645376549</v>
      </c>
      <c r="H7" s="3">
        <f t="shared" si="0"/>
        <v>1.9866043056879568</v>
      </c>
      <c r="M7" s="3" t="e">
        <f>12000000/(K7*I31)</f>
        <v>#DIV/0!</v>
      </c>
    </row>
    <row r="8" spans="1:15" x14ac:dyDescent="0.25">
      <c r="A8" s="3" t="s">
        <v>2</v>
      </c>
      <c r="C8" s="3">
        <v>4.0526E-3</v>
      </c>
      <c r="D8" s="3">
        <v>10.43</v>
      </c>
      <c r="E8" s="4">
        <v>3247</v>
      </c>
      <c r="F8" s="3">
        <f>6000000/(D8*B31)</f>
        <v>2.9961649089165867</v>
      </c>
      <c r="H8" s="3">
        <f t="shared" si="0"/>
        <v>2.023709651645893</v>
      </c>
      <c r="M8" s="3" t="e">
        <f>12000000/(K8*I31)</f>
        <v>#DIV/0!</v>
      </c>
    </row>
    <row r="9" spans="1:15" x14ac:dyDescent="0.25">
      <c r="A9" s="3" t="s">
        <v>3</v>
      </c>
      <c r="C9" s="3">
        <v>4.0426100000000003E-3</v>
      </c>
      <c r="D9" s="3">
        <v>10.35</v>
      </c>
      <c r="E9" s="4">
        <v>3222</v>
      </c>
      <c r="F9" s="3">
        <f>6000000/(D9*B31)</f>
        <v>3.0193236714975846</v>
      </c>
      <c r="H9" s="3">
        <f t="shared" si="0"/>
        <v>2.0343246779388084</v>
      </c>
      <c r="M9" s="3" t="e">
        <f>12000000/(K9*I31)</f>
        <v>#DIV/0!</v>
      </c>
    </row>
    <row r="10" spans="1:15" x14ac:dyDescent="0.25">
      <c r="A10" s="3" t="s">
        <v>4</v>
      </c>
      <c r="C10" s="3">
        <v>4.4236600000000003E-3</v>
      </c>
      <c r="D10" s="3">
        <v>10.46</v>
      </c>
      <c r="E10" s="4">
        <v>3180</v>
      </c>
      <c r="F10" s="3">
        <f>6000000/(D10*B31)</f>
        <v>2.987571701720841</v>
      </c>
      <c r="H10" s="3">
        <f t="shared" si="0"/>
        <v>2.2026669056724026</v>
      </c>
      <c r="M10" s="3" t="e">
        <f t="shared" ref="M10" si="1">12000000/(K10*I35)</f>
        <v>#DIV/0!</v>
      </c>
    </row>
    <row r="11" spans="1:15" x14ac:dyDescent="0.25">
      <c r="A11" s="3" t="s">
        <v>5</v>
      </c>
      <c r="E11" s="4">
        <v>3238</v>
      </c>
      <c r="F11" s="3" t="e">
        <f>6000000/(D11*B31)</f>
        <v>#DIV/0!</v>
      </c>
      <c r="H11" s="3" t="e">
        <f t="shared" si="0"/>
        <v>#DIV/0!</v>
      </c>
      <c r="M11" s="3" t="e">
        <f>12000000/(K11*I31)</f>
        <v>#DIV/0!</v>
      </c>
    </row>
    <row r="12" spans="1:15" x14ac:dyDescent="0.25">
      <c r="A12" s="3" t="s">
        <v>6</v>
      </c>
      <c r="C12" s="3">
        <v>3.87594E-3</v>
      </c>
      <c r="D12" s="3">
        <v>10.46</v>
      </c>
      <c r="E12" s="4">
        <v>3216</v>
      </c>
      <c r="F12" s="3">
        <f>6000000/(D12*B31)</f>
        <v>2.987571701720841</v>
      </c>
      <c r="H12" s="3">
        <f t="shared" si="0"/>
        <v>1.929941443594646</v>
      </c>
      <c r="M12" s="3" t="e">
        <f t="shared" ref="M12" si="2">12000000/(K12*I37)</f>
        <v>#DIV/0!</v>
      </c>
    </row>
    <row r="13" spans="1:15" x14ac:dyDescent="0.25">
      <c r="A13" s="3" t="s">
        <v>14</v>
      </c>
      <c r="C13" s="3">
        <v>4.1336799999999998E-3</v>
      </c>
      <c r="D13" s="3">
        <v>10.465</v>
      </c>
      <c r="E13" s="4">
        <v>3238</v>
      </c>
      <c r="F13" s="3">
        <f>6000000/(D13*B31)</f>
        <v>2.9861442904921165</v>
      </c>
      <c r="H13" s="3">
        <f t="shared" si="0"/>
        <v>2.0572941551202417</v>
      </c>
      <c r="M13" s="3" t="e">
        <f>12000000/(K13*I31)</f>
        <v>#DIV/0!</v>
      </c>
    </row>
    <row r="14" spans="1:15" x14ac:dyDescent="0.25">
      <c r="A14" s="3" t="s">
        <v>7</v>
      </c>
      <c r="E14" s="4">
        <v>3238</v>
      </c>
      <c r="F14" s="3" t="e">
        <f>6000000/(D14*B31)</f>
        <v>#DIV/0!</v>
      </c>
      <c r="H14" s="3" t="e">
        <f t="shared" si="0"/>
        <v>#DIV/0!</v>
      </c>
      <c r="M14" s="3" t="e">
        <f t="shared" ref="M14" si="3">12000000/(K14*I39)</f>
        <v>#DIV/0!</v>
      </c>
    </row>
    <row r="15" spans="1:15" x14ac:dyDescent="0.25">
      <c r="A15" s="3" t="s">
        <v>13</v>
      </c>
      <c r="C15" s="3">
        <v>5.7999599999999998E-3</v>
      </c>
      <c r="D15" s="3">
        <v>6.96</v>
      </c>
      <c r="E15" s="4">
        <v>3246</v>
      </c>
      <c r="F15" s="3">
        <f>4000000/(D15*B31)</f>
        <v>2.9932950191570882</v>
      </c>
      <c r="H15" s="3">
        <f t="shared" si="0"/>
        <v>4.3402478448275854</v>
      </c>
      <c r="M15" s="3" t="e">
        <f>12000000/(K15*I31)</f>
        <v>#DIV/0!</v>
      </c>
    </row>
    <row r="16" spans="1:15" x14ac:dyDescent="0.25">
      <c r="A16" s="3" t="s">
        <v>9</v>
      </c>
      <c r="C16" s="3">
        <v>2.5024000000000001E-3</v>
      </c>
      <c r="D16" s="3">
        <v>1.7399999999999999E-2</v>
      </c>
      <c r="E16" s="4">
        <v>3238</v>
      </c>
      <c r="F16" s="3">
        <f>10000/(D16*B31)</f>
        <v>2.9932950191570882</v>
      </c>
      <c r="H16" s="3">
        <f t="shared" si="0"/>
        <v>749.04214559386992</v>
      </c>
      <c r="M16" s="3" t="e">
        <f>12000000/(K16*I31)</f>
        <v>#DIV/0!</v>
      </c>
    </row>
    <row r="17" spans="1:14" x14ac:dyDescent="0.25">
      <c r="A17" s="3" t="s">
        <v>15</v>
      </c>
      <c r="C17" s="3">
        <v>1.1715339999999999E-2</v>
      </c>
      <c r="F17" s="3" t="e">
        <f>6000000/(D17*B31)</f>
        <v>#DIV/0!</v>
      </c>
      <c r="H17" s="3" t="e">
        <f t="shared" si="0"/>
        <v>#DIV/0!</v>
      </c>
      <c r="M17" s="3" t="e">
        <f>12000000/(K17*I31)</f>
        <v>#DIV/0!</v>
      </c>
    </row>
    <row r="18" spans="1:14" x14ac:dyDescent="0.25">
      <c r="A18" s="3" t="s">
        <v>23</v>
      </c>
      <c r="E18" s="4">
        <v>3252</v>
      </c>
      <c r="F18" s="3" t="e">
        <f>6000000/(D18*B31)</f>
        <v>#DIV/0!</v>
      </c>
      <c r="G18" s="3">
        <v>12.13</v>
      </c>
      <c r="H18" s="3" t="e">
        <f t="shared" si="0"/>
        <v>#DIV/0!</v>
      </c>
      <c r="L18" s="3">
        <v>4818</v>
      </c>
      <c r="M18" s="3" t="e">
        <f>12000000/(K18*I31)</f>
        <v>#DIV/0!</v>
      </c>
      <c r="N18" s="3">
        <v>13.94</v>
      </c>
    </row>
    <row r="19" spans="1:14" ht="20" customHeight="1" x14ac:dyDescent="0.25">
      <c r="A19" s="3" t="s">
        <v>32</v>
      </c>
      <c r="E19" s="4">
        <v>3190</v>
      </c>
      <c r="G19" s="3">
        <v>13.34</v>
      </c>
      <c r="L19" s="3">
        <v>4753</v>
      </c>
      <c r="N19" s="3">
        <v>13.09</v>
      </c>
    </row>
    <row r="31" spans="1:14" x14ac:dyDescent="0.25">
      <c r="A31" s="3" t="s">
        <v>22</v>
      </c>
      <c r="B31" s="3">
        <v>192000</v>
      </c>
    </row>
    <row r="37" spans="3:3" x14ac:dyDescent="0.25">
      <c r="C37" s="3" t="s">
        <v>25</v>
      </c>
    </row>
    <row r="38" spans="3:3" x14ac:dyDescent="0.25">
      <c r="C38" s="3" t="s">
        <v>24</v>
      </c>
    </row>
    <row r="39" spans="3:3" x14ac:dyDescent="0.25">
      <c r="C39" s="3" t="s">
        <v>26</v>
      </c>
    </row>
    <row r="40" spans="3:3" x14ac:dyDescent="0.25">
      <c r="C40" s="3" t="s">
        <v>14</v>
      </c>
    </row>
    <row r="41" spans="3:3" x14ac:dyDescent="0.25">
      <c r="C41" s="3" t="s">
        <v>6</v>
      </c>
    </row>
    <row r="42" spans="3:3" x14ac:dyDescent="0.25">
      <c r="C42" s="3" t="s">
        <v>27</v>
      </c>
    </row>
    <row r="43" spans="3:3" x14ac:dyDescent="0.25">
      <c r="C43" s="3" t="s">
        <v>28</v>
      </c>
    </row>
  </sheetData>
  <mergeCells count="2">
    <mergeCell ref="C1:H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2021-06-03T00:30:40Z</dcterms:created>
  <dcterms:modified xsi:type="dcterms:W3CDTF">2021-06-03T23:57:08Z</dcterms:modified>
</cp:coreProperties>
</file>