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GB3/f-of-e-tools/verilog/hardware/processor/source/"/>
    </mc:Choice>
  </mc:AlternateContent>
  <xr:revisionPtr revIDLastSave="0" documentId="13_ncr:1_{C3E6BE4B-4CF4-894C-BB08-7B6AB092316B}" xr6:coauthVersionLast="47" xr6:coauthVersionMax="47" xr10:uidLastSave="{00000000-0000-0000-0000-000000000000}"/>
  <bookViews>
    <workbookView xWindow="0" yWindow="500" windowWidth="29040" windowHeight="158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" i="1" l="1"/>
  <c r="AB29" i="1"/>
  <c r="AA29" i="1"/>
  <c r="Z29" i="1"/>
  <c r="AB28" i="1"/>
  <c r="AA28" i="1"/>
  <c r="Z28" i="1"/>
  <c r="AB27" i="1"/>
  <c r="AA27" i="1"/>
  <c r="Z27" i="1"/>
  <c r="AB26" i="1"/>
  <c r="AA26" i="1"/>
  <c r="Z26" i="1"/>
  <c r="AB25" i="1"/>
  <c r="AA25" i="1"/>
  <c r="Z25" i="1"/>
  <c r="AB24" i="1"/>
  <c r="AA24" i="1"/>
  <c r="Z24" i="1"/>
  <c r="AB23" i="1"/>
  <c r="AA23" i="1"/>
  <c r="AB22" i="1"/>
  <c r="AA22" i="1"/>
  <c r="Z22" i="1"/>
  <c r="AB21" i="1"/>
  <c r="AA21" i="1"/>
  <c r="Z21" i="1"/>
  <c r="AB20" i="1"/>
  <c r="AA20" i="1"/>
  <c r="Z20" i="1"/>
  <c r="AB19" i="1"/>
  <c r="AA19" i="1"/>
  <c r="Z19" i="1"/>
  <c r="AB18" i="1"/>
  <c r="AA18" i="1"/>
  <c r="Z18" i="1"/>
  <c r="AB17" i="1"/>
  <c r="AA17" i="1"/>
  <c r="Z17" i="1"/>
  <c r="AB16" i="1"/>
  <c r="AA16" i="1"/>
  <c r="AB15" i="1"/>
  <c r="AA15" i="1"/>
  <c r="Z15" i="1"/>
  <c r="AB14" i="1"/>
  <c r="AA14" i="1"/>
  <c r="AB13" i="1"/>
  <c r="AA13" i="1"/>
  <c r="AB12" i="1"/>
  <c r="AA12" i="1"/>
  <c r="AB11" i="1"/>
  <c r="AA11" i="1"/>
  <c r="Z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Z4" i="1"/>
  <c r="S5" i="1"/>
  <c r="T5" i="1"/>
  <c r="S6" i="1"/>
  <c r="T6" i="1"/>
  <c r="S7" i="1"/>
  <c r="T7" i="1"/>
  <c r="S8" i="1"/>
  <c r="T8" i="1"/>
  <c r="S9" i="1"/>
  <c r="T9" i="1"/>
  <c r="R10" i="1"/>
  <c r="S10" i="1"/>
  <c r="T10" i="1"/>
  <c r="S11" i="1"/>
  <c r="T11" i="1"/>
  <c r="S12" i="1"/>
  <c r="T12" i="1"/>
  <c r="S13" i="1"/>
  <c r="T13" i="1"/>
  <c r="R14" i="1"/>
  <c r="S14" i="1"/>
  <c r="T14" i="1"/>
  <c r="S15" i="1"/>
  <c r="T15" i="1"/>
  <c r="S16" i="1"/>
  <c r="T16" i="1"/>
  <c r="S17" i="1"/>
  <c r="T17" i="1"/>
  <c r="R18" i="1"/>
  <c r="S18" i="1"/>
  <c r="T18" i="1"/>
  <c r="S19" i="1"/>
  <c r="T19" i="1"/>
  <c r="S20" i="1"/>
  <c r="T20" i="1"/>
  <c r="S21" i="1"/>
  <c r="T21" i="1"/>
  <c r="R22" i="1"/>
  <c r="S22" i="1"/>
  <c r="T22" i="1"/>
  <c r="S23" i="1"/>
  <c r="T23" i="1"/>
  <c r="S24" i="1"/>
  <c r="T24" i="1"/>
  <c r="S25" i="1"/>
  <c r="T25" i="1"/>
  <c r="R26" i="1"/>
  <c r="S26" i="1"/>
  <c r="T26" i="1"/>
  <c r="S27" i="1"/>
  <c r="T27" i="1"/>
  <c r="S28" i="1"/>
  <c r="T28" i="1"/>
  <c r="R29" i="1"/>
  <c r="S29" i="1"/>
  <c r="T29" i="1"/>
  <c r="T4" i="1"/>
  <c r="S4" i="1"/>
  <c r="R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X23" i="1"/>
  <c r="Z23" i="1" s="1"/>
  <c r="X19" i="1"/>
  <c r="X6" i="1"/>
  <c r="Z6" i="1" s="1"/>
  <c r="X7" i="1"/>
  <c r="Z7" i="1" s="1"/>
  <c r="X8" i="1"/>
  <c r="Z8" i="1" s="1"/>
  <c r="X9" i="1"/>
  <c r="Z9" i="1" s="1"/>
  <c r="X10" i="1"/>
  <c r="Z10" i="1" s="1"/>
  <c r="X11" i="1"/>
  <c r="X12" i="1"/>
  <c r="Z12" i="1" s="1"/>
  <c r="X13" i="1"/>
  <c r="Z13" i="1" s="1"/>
  <c r="X14" i="1"/>
  <c r="Z14" i="1" s="1"/>
  <c r="X15" i="1"/>
  <c r="X16" i="1"/>
  <c r="Z16" i="1" s="1"/>
  <c r="X5" i="1"/>
  <c r="Z5" i="1" s="1"/>
  <c r="P25" i="1"/>
  <c r="R25" i="1" s="1"/>
  <c r="P23" i="1"/>
  <c r="R23" i="1" s="1"/>
  <c r="P19" i="1"/>
  <c r="R19" i="1" s="1"/>
  <c r="P16" i="1"/>
  <c r="R16" i="1" s="1"/>
  <c r="P11" i="1"/>
  <c r="R11" i="1" s="1"/>
  <c r="P9" i="1"/>
  <c r="P8" i="1"/>
  <c r="R8" i="1" s="1"/>
  <c r="P4" i="1"/>
  <c r="R7" i="1" s="1"/>
  <c r="I26" i="1"/>
  <c r="I27" i="1"/>
  <c r="I28" i="1"/>
  <c r="I29" i="1"/>
  <c r="G26" i="1"/>
  <c r="G27" i="1"/>
  <c r="G28" i="1"/>
  <c r="G29" i="1"/>
  <c r="R6" i="1" l="1"/>
  <c r="R5" i="1"/>
  <c r="R21" i="1"/>
  <c r="R17" i="1"/>
  <c r="R13" i="1"/>
  <c r="R9" i="1"/>
  <c r="R28" i="1"/>
  <c r="R24" i="1"/>
  <c r="R20" i="1"/>
  <c r="R12" i="1"/>
  <c r="R27" i="1"/>
  <c r="R15" i="1"/>
  <c r="G19" i="1"/>
  <c r="G16" i="1"/>
  <c r="G5" i="1"/>
  <c r="I9" i="1"/>
  <c r="I21" i="1"/>
  <c r="I22" i="1"/>
  <c r="I23" i="1"/>
  <c r="I24" i="1"/>
  <c r="I25" i="1"/>
  <c r="G21" i="1"/>
  <c r="G22" i="1"/>
  <c r="G23" i="1"/>
  <c r="G24" i="1"/>
  <c r="G25" i="1"/>
  <c r="G20" i="1"/>
  <c r="I20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4" i="1"/>
  <c r="G6" i="1"/>
  <c r="G7" i="1"/>
  <c r="G8" i="1"/>
  <c r="G9" i="1"/>
  <c r="G10" i="1"/>
  <c r="G11" i="1"/>
  <c r="G12" i="1"/>
  <c r="G13" i="1"/>
  <c r="G14" i="1"/>
  <c r="G15" i="1"/>
  <c r="G17" i="1"/>
  <c r="G18" i="1"/>
  <c r="G4" i="1"/>
</calcChain>
</file>

<file path=xl/sharedStrings.xml><?xml version="1.0" encoding="utf-8"?>
<sst xmlns="http://schemas.openxmlformats.org/spreadsheetml/2006/main" count="65" uniqueCount="49">
  <si>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</si>
  <si>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</si>
  <si>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</si>
  <si>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</si>
  <si>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</si>
  <si>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</si>
  <si>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</si>
  <si>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</si>
  <si>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</si>
  <si>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</si>
  <si>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</si>
  <si>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</si>
  <si>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</si>
  <si>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</si>
  <si>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</si>
  <si>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</si>
  <si>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</si>
  <si>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</si>
  <si>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</si>
  <si>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</si>
  <si>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</si>
  <si>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</si>
  <si>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</si>
  <si>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</si>
  <si>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</si>
  <si>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</si>
  <si>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</si>
  <si>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</si>
  <si>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</si>
  <si>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</si>
  <si>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</si>
  <si>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</si>
  <si>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</si>
  <si>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Proposal 2 (proposal 1 + all DSP + 1 word cache)</t>
  </si>
  <si>
    <t>competition</t>
  </si>
  <si>
    <t>Proposal 1  + 1 word cache</t>
  </si>
  <si>
    <t>Proposal 1 + all DSPs</t>
  </si>
  <si>
    <t>Cache 1w 1c init + DSPs + branch predictor</t>
  </si>
  <si>
    <t>Cache 4w + DSPs + branch predictor</t>
  </si>
  <si>
    <t>Cache 4w 1c init + DSPs + branch predictor</t>
  </si>
  <si>
    <t>all DSPs (v2) + branch predictor</t>
  </si>
  <si>
    <t>Cache 1 word (v3) + branch predictor</t>
  </si>
  <si>
    <t>low frequency + branch predictor</t>
  </si>
  <si>
    <t>Cache 4w 1c + DSPs + branch predictor</t>
  </si>
  <si>
    <t>cache 1w + all DSPs + branch predictor</t>
  </si>
  <si>
    <t>resources</t>
  </si>
  <si>
    <t>delay</t>
  </si>
  <si>
    <t>power</t>
  </si>
  <si>
    <t>normalized - less is better, 1 is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</si>
</sst>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AB79"/>
  <sheetViews>
    <sheetView tabSelected="1" zoomScale="64" zoomScaleNormal="85" workbookViewId="0">
      <selection activeCell="L34" sqref="L34"/>
    </sheetView>
  </sheetViews>
  <sheetFormatPr baseColWidth="10" defaultColWidth="11" defaultRowHeight="19" x14ac:dyDescent="0.25"/>
  <cols>
    <col min="1" max="1" width="62.83203125" style="3" customWidth="1"/>
    <col min="2" max="2" width="18.1640625" style="4" customWidth="1"/>
    <col min="3" max="3" width="9.6640625" style="3" customWidth="1"/>
    <col min="4" max="4" width="15.1640625" style="3" customWidth="1"/>
    <col min="5" max="5" width="12.33203125" style="3" customWidth="1"/>
    <col min="6" max="6" width="10.83203125" style="4"/>
    <col min="7" max="7" width="11.1640625" style="3" customWidth="1"/>
    <col min="8" max="8" width="11.6640625" style="3" customWidth="1"/>
    <col min="9" max="9" width="17" style="3" customWidth="1"/>
    <col min="10" max="10" width="18.1640625" style="3" customWidth="1"/>
    <col min="11" max="11" width="9.1640625" style="3" customWidth="1"/>
    <col min="12" max="12" width="36.83203125" style="3" customWidth="1"/>
    <col min="13" max="13" width="11" style="3"/>
    <col min="14" max="14" width="18.33203125" style="3" customWidth="1"/>
    <col min="15" max="16" width="11" style="3"/>
    <col min="17" max="17" width="19.33203125" style="3" customWidth="1"/>
    <col min="18" max="18" width="10.33203125" style="3" customWidth="1"/>
    <col min="19" max="19" width="9.1640625" style="3" customWidth="1"/>
    <col min="20" max="20" width="31" style="3" customWidth="1"/>
    <col min="21" max="21" width="17.83203125" style="3" customWidth="1"/>
    <col min="22" max="22" width="13.1640625" style="3" customWidth="1"/>
    <col min="23" max="24" width="11" style="3"/>
    <col min="25" max="25" width="13.6640625" style="3" customWidth="1"/>
    <col min="26" max="26" width="10.33203125" style="3" customWidth="1"/>
    <col min="27" max="27" width="9.1640625" style="3" customWidth="1"/>
    <col min="28" max="28" width="25.5" style="3" customWidth="1"/>
    <col min="29" max="16384" width="11" style="3"/>
  </cols>
  <sheetData>
    <row r="1" spans="1:28" x14ac:dyDescent="0.25">
      <c r="B1" s="3"/>
      <c r="D1" s="8" t="s">
        <v>17</v>
      </c>
      <c r="E1" s="8"/>
      <c r="F1" s="8"/>
      <c r="G1" s="8"/>
      <c r="H1" s="8"/>
      <c r="I1" s="8"/>
      <c r="J1" s="8" t="s">
        <v>48</v>
      </c>
      <c r="K1" s="8"/>
      <c r="L1" s="8"/>
      <c r="M1" s="5"/>
      <c r="N1" s="8" t="s">
        <v>18</v>
      </c>
      <c r="O1" s="8"/>
      <c r="P1" s="8"/>
      <c r="Q1" s="8"/>
      <c r="R1" s="8" t="s">
        <v>48</v>
      </c>
      <c r="S1" s="8"/>
      <c r="T1" s="8"/>
      <c r="U1" s="6"/>
      <c r="V1" s="8" t="s">
        <v>34</v>
      </c>
      <c r="W1" s="8"/>
      <c r="X1" s="8"/>
      <c r="Y1" s="8"/>
      <c r="Z1" s="8" t="s">
        <v>48</v>
      </c>
      <c r="AA1" s="8"/>
      <c r="AB1" s="8"/>
    </row>
    <row r="2" spans="1:28" x14ac:dyDescent="0.25">
      <c r="A2" s="2"/>
      <c r="B2" s="4" t="s">
        <v>31</v>
      </c>
      <c r="C2" s="2"/>
      <c r="D2" s="2" t="s">
        <v>19</v>
      </c>
      <c r="E2" s="3" t="s">
        <v>20</v>
      </c>
      <c r="F2" s="4" t="s">
        <v>11</v>
      </c>
      <c r="G2" s="3" t="s">
        <v>15</v>
      </c>
      <c r="H2" s="3" t="s">
        <v>29</v>
      </c>
      <c r="I2" s="3" t="s">
        <v>16</v>
      </c>
      <c r="J2" s="3" t="s">
        <v>45</v>
      </c>
      <c r="K2" s="3" t="s">
        <v>46</v>
      </c>
      <c r="L2" s="3" t="s">
        <v>47</v>
      </c>
      <c r="N2" s="2" t="s">
        <v>9</v>
      </c>
      <c r="O2" s="3" t="s">
        <v>10</v>
      </c>
      <c r="P2" s="4" t="s">
        <v>11</v>
      </c>
      <c r="Q2" s="3" t="s">
        <v>29</v>
      </c>
      <c r="R2" s="3" t="s">
        <v>45</v>
      </c>
      <c r="S2" s="3" t="s">
        <v>46</v>
      </c>
      <c r="T2" s="3" t="s">
        <v>47</v>
      </c>
      <c r="V2" s="2" t="s">
        <v>9</v>
      </c>
      <c r="W2" s="3" t="s">
        <v>10</v>
      </c>
      <c r="X2" s="4" t="s">
        <v>11</v>
      </c>
      <c r="Y2" s="3" t="s">
        <v>29</v>
      </c>
      <c r="Z2" s="3" t="s">
        <v>45</v>
      </c>
      <c r="AA2" s="3" t="s">
        <v>46</v>
      </c>
      <c r="AB2" s="3" t="s">
        <v>47</v>
      </c>
    </row>
    <row r="4" spans="1:28" x14ac:dyDescent="0.25">
      <c r="A4" s="3" t="s">
        <v>7</v>
      </c>
      <c r="B4" s="4">
        <v>6000000</v>
      </c>
      <c r="D4" s="1">
        <v>4.1321500000000002E-3</v>
      </c>
      <c r="E4" s="3">
        <v>10.46</v>
      </c>
      <c r="F4" s="4">
        <v>3238</v>
      </c>
      <c r="G4" s="3">
        <f t="shared" ref="G4:G25" si="0">$B4/(E4*C$34)</f>
        <v>2.987571701720841</v>
      </c>
      <c r="I4" s="3">
        <f t="shared" ref="I4:I19" si="1">D4/E4/C$34*1000000000</f>
        <v>2.0575157345442956</v>
      </c>
      <c r="J4" s="3">
        <f>1/(1/(F4/F$4))</f>
        <v>1</v>
      </c>
      <c r="K4" s="3">
        <f>1/(1/(E$4/E4))</f>
        <v>1</v>
      </c>
      <c r="L4" s="3">
        <f>1/(1/(D4/D$4))</f>
        <v>1</v>
      </c>
      <c r="N4" s="3">
        <v>5.7149499999999999E-3</v>
      </c>
      <c r="O4" s="3">
        <v>0.496</v>
      </c>
      <c r="P4" s="7">
        <f>F4+1570</f>
        <v>4808</v>
      </c>
      <c r="R4" s="3">
        <f>1/(1/(P4/P$4))</f>
        <v>1</v>
      </c>
      <c r="S4" s="3">
        <f>1/(1/(O$4/O4))</f>
        <v>1</v>
      </c>
      <c r="T4" s="3">
        <f>1/(1/(N4/N$4))</f>
        <v>1</v>
      </c>
      <c r="V4" s="3">
        <v>6.1450599999999999E-3</v>
      </c>
      <c r="W4" s="3">
        <v>5.3800000000000001E-2</v>
      </c>
      <c r="X4" s="3">
        <v>4632</v>
      </c>
      <c r="Y4" s="3">
        <v>12.14</v>
      </c>
      <c r="Z4" s="3">
        <f>1/(1/(X4/X$4))</f>
        <v>1</v>
      </c>
      <c r="AA4" s="3">
        <f>1/(1/(W$4/W4))</f>
        <v>1</v>
      </c>
      <c r="AB4" s="3">
        <f>1/(1/(V4/V$4))</f>
        <v>1</v>
      </c>
    </row>
    <row r="5" spans="1:28" x14ac:dyDescent="0.25">
      <c r="A5" s="3" t="s">
        <v>28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 t="shared" si="0"/>
        <v>2.9832935560859188</v>
      </c>
      <c r="H5" s="3">
        <v>12.56</v>
      </c>
      <c r="I5" s="3">
        <f t="shared" si="1"/>
        <v>1.9529335719968179</v>
      </c>
      <c r="J5" s="3">
        <f t="shared" ref="J5:J29" si="2">1/(1/(F5/F$4))</f>
        <v>1</v>
      </c>
      <c r="K5" s="3">
        <f t="shared" ref="K5:K29" si="3">1/(1/(E$4/E5))</f>
        <v>0.49928400954653951</v>
      </c>
      <c r="L5" s="3">
        <f t="shared" ref="L5:L29" si="4">1/(1/(D5/D$4))</f>
        <v>1.9010636109531358</v>
      </c>
      <c r="O5" s="3">
        <v>0.99</v>
      </c>
      <c r="P5" s="3">
        <v>4682</v>
      </c>
      <c r="Q5" s="3">
        <v>11.88</v>
      </c>
      <c r="R5" s="3">
        <f t="shared" ref="R5:R29" si="5">1/(1/(P5/P$4))</f>
        <v>0.97379367720465893</v>
      </c>
      <c r="S5" s="3">
        <f t="shared" ref="S5:S29" si="6">1/(1/(O$4/O5))</f>
        <v>0.50101010101010102</v>
      </c>
      <c r="T5" s="3" t="e">
        <f t="shared" ref="T5:T30" si="7">1/(1/(N5/N$4))</f>
        <v>#DIV/0!</v>
      </c>
      <c r="X5" s="7">
        <f>F5+1370</f>
        <v>4608</v>
      </c>
      <c r="Z5" s="3">
        <f t="shared" ref="Z5:Z29" si="8">1/(1/(X5/X$4))</f>
        <v>0.99481865284974103</v>
      </c>
      <c r="AA5" s="3" t="e">
        <f t="shared" ref="AA5:AA29" si="9">1/(1/(W$4/W5))</f>
        <v>#DIV/0!</v>
      </c>
      <c r="AB5" s="3" t="e">
        <f t="shared" ref="AB5:AB29" si="10">1/(1/(V5/V$4))</f>
        <v>#DIV/0!</v>
      </c>
    </row>
    <row r="6" spans="1:28" x14ac:dyDescent="0.25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 t="shared" si="1"/>
        <v>2.1046096114030894</v>
      </c>
      <c r="J6" s="3">
        <f t="shared" si="2"/>
        <v>1.0098826436071648</v>
      </c>
      <c r="K6" s="3">
        <f t="shared" si="3"/>
        <v>0.9995222169135215</v>
      </c>
      <c r="L6" s="3">
        <f t="shared" si="4"/>
        <v>1.0233776605399125</v>
      </c>
      <c r="N6" s="3">
        <v>5.8759199999999998E-3</v>
      </c>
      <c r="O6" s="3">
        <v>0.498</v>
      </c>
      <c r="P6" s="3">
        <v>4719</v>
      </c>
      <c r="Q6" s="3">
        <v>11.86</v>
      </c>
      <c r="R6" s="3">
        <f t="shared" si="5"/>
        <v>0.98148918469217972</v>
      </c>
      <c r="S6" s="3">
        <f t="shared" si="6"/>
        <v>0.99598393574297173</v>
      </c>
      <c r="T6" s="3">
        <f t="shared" si="7"/>
        <v>1.028166475647206</v>
      </c>
      <c r="X6" s="7">
        <f t="shared" ref="X6:X16" si="11">F6+1370</f>
        <v>4640</v>
      </c>
      <c r="Z6" s="3">
        <f t="shared" si="8"/>
        <v>1.0017271157167531</v>
      </c>
      <c r="AA6" s="3" t="e">
        <f t="shared" si="9"/>
        <v>#DIV/0!</v>
      </c>
      <c r="AB6" s="3" t="e">
        <f t="shared" si="10"/>
        <v>#DIV/0!</v>
      </c>
    </row>
    <row r="7" spans="1:28" x14ac:dyDescent="0.25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 t="shared" si="1"/>
        <v>1.9866043056879568</v>
      </c>
      <c r="J7" s="3">
        <f t="shared" si="2"/>
        <v>1.0098826436071648</v>
      </c>
      <c r="K7" s="3">
        <f t="shared" si="3"/>
        <v>0.9971401334604385</v>
      </c>
      <c r="L7" s="3">
        <f t="shared" si="4"/>
        <v>0.96830463560132118</v>
      </c>
      <c r="N7" s="3">
        <v>6.0764900000000004E-3</v>
      </c>
      <c r="O7" s="3">
        <v>0.495</v>
      </c>
      <c r="P7" s="3">
        <v>4719</v>
      </c>
      <c r="Q7" s="3">
        <v>12.18</v>
      </c>
      <c r="R7" s="3">
        <f t="shared" si="5"/>
        <v>0.98148918469217972</v>
      </c>
      <c r="S7" s="3">
        <f t="shared" si="6"/>
        <v>1.002020202020202</v>
      </c>
      <c r="T7" s="3">
        <f t="shared" si="7"/>
        <v>1.0632621457755538</v>
      </c>
      <c r="X7" s="7">
        <f t="shared" si="11"/>
        <v>4640</v>
      </c>
      <c r="Z7" s="3">
        <f t="shared" si="8"/>
        <v>1.0017271157167531</v>
      </c>
      <c r="AA7" s="3" t="e">
        <f t="shared" si="9"/>
        <v>#DIV/0!</v>
      </c>
      <c r="AB7" s="3" t="e">
        <f t="shared" si="10"/>
        <v>#DIV/0!</v>
      </c>
    </row>
    <row r="8" spans="1:28" x14ac:dyDescent="0.25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 t="shared" si="1"/>
        <v>2.023709651645893</v>
      </c>
      <c r="J8" s="3">
        <f t="shared" si="2"/>
        <v>1.0027794935145151</v>
      </c>
      <c r="K8" s="3">
        <f t="shared" si="3"/>
        <v>1.00287631831256</v>
      </c>
      <c r="L8" s="3">
        <f t="shared" si="4"/>
        <v>0.98074852074585861</v>
      </c>
      <c r="N8" s="3">
        <v>5.5741799999999998E-3</v>
      </c>
      <c r="O8" s="3">
        <v>0.499</v>
      </c>
      <c r="P8" s="7">
        <f>F8+1570</f>
        <v>4817</v>
      </c>
      <c r="R8" s="3">
        <f t="shared" si="5"/>
        <v>1.0018718801996673</v>
      </c>
      <c r="S8" s="3">
        <f t="shared" si="6"/>
        <v>0.9939879759519038</v>
      </c>
      <c r="T8" s="3">
        <f t="shared" si="7"/>
        <v>0.97536811345681063</v>
      </c>
      <c r="X8" s="7">
        <f t="shared" si="11"/>
        <v>4617</v>
      </c>
      <c r="Z8" s="3">
        <f t="shared" si="8"/>
        <v>0.99676165803108818</v>
      </c>
      <c r="AA8" s="3" t="e">
        <f t="shared" si="9"/>
        <v>#DIV/0!</v>
      </c>
      <c r="AB8" s="3" t="e">
        <f t="shared" si="10"/>
        <v>#DIV/0!</v>
      </c>
    </row>
    <row r="9" spans="1:28" x14ac:dyDescent="0.25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 t="shared" si="1"/>
        <v>2.0343246779388084</v>
      </c>
      <c r="J9" s="3">
        <f t="shared" si="2"/>
        <v>0.99505867819641758</v>
      </c>
      <c r="K9" s="3">
        <f t="shared" si="3"/>
        <v>1.0106280193236716</v>
      </c>
      <c r="L9" s="3">
        <f t="shared" si="4"/>
        <v>0.97833089311859456</v>
      </c>
      <c r="N9" s="3">
        <v>5.6631299999999997E-3</v>
      </c>
      <c r="O9" s="3">
        <v>0.499</v>
      </c>
      <c r="P9" s="7">
        <f>F9+1570</f>
        <v>4792</v>
      </c>
      <c r="R9" s="3">
        <f t="shared" si="5"/>
        <v>0.99667221297836939</v>
      </c>
      <c r="S9" s="3">
        <f t="shared" si="6"/>
        <v>0.9939879759519038</v>
      </c>
      <c r="T9" s="3">
        <f t="shared" si="7"/>
        <v>0.99093255409058678</v>
      </c>
      <c r="X9" s="7">
        <f t="shared" si="11"/>
        <v>4592</v>
      </c>
      <c r="Z9" s="3">
        <f t="shared" si="8"/>
        <v>0.99136442141623482</v>
      </c>
      <c r="AA9" s="3" t="e">
        <f t="shared" si="9"/>
        <v>#DIV/0!</v>
      </c>
      <c r="AB9" s="3" t="e">
        <f t="shared" si="10"/>
        <v>#DIV/0!</v>
      </c>
    </row>
    <row r="10" spans="1:28" ht="18" customHeight="1" x14ac:dyDescent="0.25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 t="shared" si="1"/>
        <v>2.2026669056724026</v>
      </c>
      <c r="J10" s="3">
        <f t="shared" si="2"/>
        <v>0.98208770846201343</v>
      </c>
      <c r="K10" s="3">
        <f t="shared" si="3"/>
        <v>1</v>
      </c>
      <c r="L10" s="3">
        <f t="shared" si="4"/>
        <v>1.0705468097721524</v>
      </c>
      <c r="N10" s="3">
        <v>5.8104000000000003E-3</v>
      </c>
      <c r="O10" s="3">
        <v>0.496</v>
      </c>
      <c r="P10" s="3">
        <v>4612</v>
      </c>
      <c r="Q10" s="3">
        <v>13.18</v>
      </c>
      <c r="R10" s="3">
        <f t="shared" si="5"/>
        <v>0.95923460898502511</v>
      </c>
      <c r="S10" s="3">
        <f t="shared" si="6"/>
        <v>1</v>
      </c>
      <c r="T10" s="3">
        <f t="shared" si="7"/>
        <v>1.0167018084147719</v>
      </c>
      <c r="X10" s="7">
        <f t="shared" si="11"/>
        <v>4550</v>
      </c>
      <c r="Z10" s="3">
        <f t="shared" si="8"/>
        <v>0.98229706390328164</v>
      </c>
      <c r="AA10" s="3" t="e">
        <f t="shared" si="9"/>
        <v>#DIV/0!</v>
      </c>
      <c r="AB10" s="3" t="e">
        <f t="shared" si="10"/>
        <v>#DIV/0!</v>
      </c>
    </row>
    <row r="11" spans="1:28" x14ac:dyDescent="0.25">
      <c r="A11" s="3" t="s">
        <v>5</v>
      </c>
      <c r="B11" s="4">
        <v>6000000</v>
      </c>
      <c r="D11" s="3">
        <v>4.4683600000000002E-3</v>
      </c>
      <c r="E11" s="3">
        <v>10.46</v>
      </c>
      <c r="F11" s="4">
        <v>3238</v>
      </c>
      <c r="G11" s="3">
        <f t="shared" si="0"/>
        <v>2.987571701720841</v>
      </c>
      <c r="I11" s="3">
        <f t="shared" si="1"/>
        <v>2.2249243148502229</v>
      </c>
      <c r="J11" s="3">
        <f t="shared" si="2"/>
        <v>1</v>
      </c>
      <c r="K11" s="3">
        <f t="shared" si="3"/>
        <v>1</v>
      </c>
      <c r="L11" s="3">
        <f t="shared" si="4"/>
        <v>1.0813644228791308</v>
      </c>
      <c r="P11" s="7">
        <f>F11+1570</f>
        <v>4808</v>
      </c>
      <c r="R11" s="3">
        <f t="shared" si="5"/>
        <v>1</v>
      </c>
      <c r="S11" s="3" t="e">
        <f t="shared" si="6"/>
        <v>#DIV/0!</v>
      </c>
      <c r="T11" s="3" t="e">
        <f t="shared" si="7"/>
        <v>#DIV/0!</v>
      </c>
      <c r="X11" s="7">
        <f t="shared" si="11"/>
        <v>4608</v>
      </c>
      <c r="Z11" s="3">
        <f t="shared" si="8"/>
        <v>0.99481865284974103</v>
      </c>
      <c r="AA11" s="3" t="e">
        <f t="shared" si="9"/>
        <v>#DIV/0!</v>
      </c>
      <c r="AB11" s="3" t="e">
        <f t="shared" si="10"/>
        <v>#DIV/0!</v>
      </c>
    </row>
    <row r="12" spans="1:28" x14ac:dyDescent="0.25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 t="shared" si="1"/>
        <v>1.929941443594646</v>
      </c>
      <c r="J12" s="3">
        <f t="shared" si="2"/>
        <v>0.99320568252007424</v>
      </c>
      <c r="K12" s="3">
        <f t="shared" si="3"/>
        <v>1</v>
      </c>
      <c r="L12" s="3">
        <f t="shared" si="4"/>
        <v>0.93799595852038287</v>
      </c>
      <c r="N12" s="3">
        <v>5.6674300000000002E-3</v>
      </c>
      <c r="O12" s="3">
        <v>0.497</v>
      </c>
      <c r="P12" s="3">
        <v>4647</v>
      </c>
      <c r="Q12" s="3">
        <v>12.54</v>
      </c>
      <c r="R12" s="3">
        <f t="shared" si="5"/>
        <v>0.96651414309484185</v>
      </c>
      <c r="S12" s="3">
        <f t="shared" si="6"/>
        <v>0.99798792756539245</v>
      </c>
      <c r="T12" s="3">
        <f t="shared" si="7"/>
        <v>0.99168496662263028</v>
      </c>
      <c r="W12" s="3">
        <v>5.4699999999999999E-2</v>
      </c>
      <c r="X12" s="7">
        <f t="shared" si="11"/>
        <v>4586</v>
      </c>
      <c r="Z12" s="3">
        <f t="shared" si="8"/>
        <v>0.99006908462867016</v>
      </c>
      <c r="AA12" s="3">
        <f t="shared" si="9"/>
        <v>0.98354661791590492</v>
      </c>
      <c r="AB12" s="3" t="e">
        <f t="shared" si="10"/>
        <v>#DIV/0!</v>
      </c>
    </row>
    <row r="13" spans="1:28" x14ac:dyDescent="0.25">
      <c r="A13" s="3" t="s">
        <v>13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 t="shared" si="1"/>
        <v>2.0572941551202417</v>
      </c>
      <c r="J13" s="3">
        <f t="shared" si="2"/>
        <v>1</v>
      </c>
      <c r="K13" s="3">
        <f t="shared" si="3"/>
        <v>0.9995222169135215</v>
      </c>
      <c r="L13" s="3">
        <f t="shared" si="4"/>
        <v>1.0003702672942656</v>
      </c>
      <c r="N13" s="3">
        <v>5.5419199999999997E-3</v>
      </c>
      <c r="O13" s="3">
        <v>0.496</v>
      </c>
      <c r="P13" s="3">
        <v>4664</v>
      </c>
      <c r="Q13" s="3">
        <v>11.7</v>
      </c>
      <c r="R13" s="3">
        <f t="shared" si="5"/>
        <v>0.9700499168053246</v>
      </c>
      <c r="S13" s="3">
        <f t="shared" si="6"/>
        <v>1</v>
      </c>
      <c r="T13" s="3">
        <f t="shared" si="7"/>
        <v>0.96972326966990097</v>
      </c>
      <c r="X13" s="7">
        <f t="shared" si="11"/>
        <v>4608</v>
      </c>
      <c r="Z13" s="3">
        <f t="shared" si="8"/>
        <v>0.99481865284974103</v>
      </c>
      <c r="AA13" s="3" t="e">
        <f t="shared" si="9"/>
        <v>#DIV/0!</v>
      </c>
      <c r="AB13" s="3" t="e">
        <f t="shared" si="10"/>
        <v>#DIV/0!</v>
      </c>
    </row>
    <row r="14" spans="1:28" x14ac:dyDescent="0.25">
      <c r="A14" s="3" t="s">
        <v>12</v>
      </c>
      <c r="B14" s="4">
        <v>4000000</v>
      </c>
      <c r="D14" s="3">
        <v>5.7999599999999998E-3</v>
      </c>
      <c r="E14" s="3">
        <v>6.96</v>
      </c>
      <c r="F14" s="4">
        <v>3246</v>
      </c>
      <c r="G14" s="3">
        <f t="shared" si="0"/>
        <v>2.9932950191570882</v>
      </c>
      <c r="I14" s="3">
        <f t="shared" si="1"/>
        <v>4.3402478448275854</v>
      </c>
      <c r="J14" s="3">
        <f t="shared" si="2"/>
        <v>1.0024706609017913</v>
      </c>
      <c r="K14" s="3">
        <f t="shared" si="3"/>
        <v>1.5028735632183909</v>
      </c>
      <c r="L14" s="3">
        <f t="shared" si="4"/>
        <v>1.403617971274034</v>
      </c>
      <c r="N14" s="3">
        <v>1.6313689999999999E-2</v>
      </c>
      <c r="O14" s="3">
        <v>1.31</v>
      </c>
      <c r="P14" s="3">
        <v>4675</v>
      </c>
      <c r="Q14" s="3">
        <v>11.96</v>
      </c>
      <c r="R14" s="3">
        <f t="shared" si="5"/>
        <v>0.97233777038269564</v>
      </c>
      <c r="S14" s="3">
        <f t="shared" si="6"/>
        <v>0.37862595419847328</v>
      </c>
      <c r="T14" s="3">
        <f t="shared" si="7"/>
        <v>2.8545639069458173</v>
      </c>
      <c r="X14" s="7">
        <f t="shared" si="11"/>
        <v>4616</v>
      </c>
      <c r="Z14" s="3">
        <f t="shared" si="8"/>
        <v>0.99654576856649402</v>
      </c>
      <c r="AA14" s="3" t="e">
        <f t="shared" si="9"/>
        <v>#DIV/0!</v>
      </c>
      <c r="AB14" s="3" t="e">
        <f t="shared" si="10"/>
        <v>#DIV/0!</v>
      </c>
    </row>
    <row r="15" spans="1:28" x14ac:dyDescent="0.25">
      <c r="A15" s="3" t="s">
        <v>8</v>
      </c>
      <c r="B15" s="4">
        <v>10000</v>
      </c>
      <c r="D15" s="3">
        <v>2.5024000000000001E-3</v>
      </c>
      <c r="E15" s="3">
        <v>1.7399999999999999E-2</v>
      </c>
      <c r="F15" s="4">
        <v>3238</v>
      </c>
      <c r="G15" s="3">
        <f t="shared" si="0"/>
        <v>2.9932950191570882</v>
      </c>
      <c r="I15" s="3">
        <f t="shared" si="1"/>
        <v>749.04214559386992</v>
      </c>
      <c r="J15" s="3">
        <f t="shared" si="2"/>
        <v>1</v>
      </c>
      <c r="K15" s="3">
        <f t="shared" si="3"/>
        <v>601.14942528735639</v>
      </c>
      <c r="L15" s="3">
        <f t="shared" si="4"/>
        <v>0.6055927301767845</v>
      </c>
      <c r="P15" s="3">
        <v>4682</v>
      </c>
      <c r="Q15" s="3">
        <v>11.86</v>
      </c>
      <c r="R15" s="3">
        <f t="shared" si="5"/>
        <v>0.97379367720465893</v>
      </c>
      <c r="S15" s="3" t="e">
        <f t="shared" si="6"/>
        <v>#DIV/0!</v>
      </c>
      <c r="T15" s="3" t="e">
        <f t="shared" si="7"/>
        <v>#DIV/0!</v>
      </c>
      <c r="X15" s="7">
        <f t="shared" si="11"/>
        <v>4608</v>
      </c>
      <c r="Z15" s="3">
        <f t="shared" si="8"/>
        <v>0.99481865284974103</v>
      </c>
      <c r="AA15" s="3" t="e">
        <f t="shared" si="9"/>
        <v>#DIV/0!</v>
      </c>
      <c r="AB15" s="3" t="e">
        <f t="shared" si="10"/>
        <v>#DIV/0!</v>
      </c>
    </row>
    <row r="16" spans="1:28" x14ac:dyDescent="0.25">
      <c r="A16" s="3" t="s">
        <v>14</v>
      </c>
      <c r="B16" s="4">
        <v>12500000</v>
      </c>
      <c r="D16" s="3">
        <v>1.1715339999999999E-2</v>
      </c>
      <c r="F16" s="4">
        <v>3239</v>
      </c>
      <c r="G16" s="3" t="e">
        <f t="shared" si="0"/>
        <v>#DIV/0!</v>
      </c>
      <c r="I16" s="3" t="e">
        <f t="shared" si="1"/>
        <v>#DIV/0!</v>
      </c>
      <c r="J16" s="3">
        <f t="shared" si="2"/>
        <v>1.0003088326127239</v>
      </c>
      <c r="K16" s="3" t="e">
        <f t="shared" si="3"/>
        <v>#DIV/0!</v>
      </c>
      <c r="L16" s="3">
        <f t="shared" si="4"/>
        <v>2.8351681328122162</v>
      </c>
      <c r="N16" s="3">
        <v>2.8569339999999999E-2</v>
      </c>
      <c r="O16" s="3">
        <v>0.75</v>
      </c>
      <c r="P16" s="7">
        <f>F16+1570</f>
        <v>4809</v>
      </c>
      <c r="R16" s="3">
        <f t="shared" si="5"/>
        <v>1.000207986688852</v>
      </c>
      <c r="S16" s="3">
        <f t="shared" si="6"/>
        <v>0.66133333333333333</v>
      </c>
      <c r="T16" s="3">
        <f t="shared" si="7"/>
        <v>4.9990533600468945</v>
      </c>
      <c r="X16" s="7">
        <f t="shared" si="11"/>
        <v>4609</v>
      </c>
      <c r="Z16" s="3">
        <f t="shared" si="8"/>
        <v>0.99503454231433519</v>
      </c>
      <c r="AA16" s="3" t="e">
        <f t="shared" si="9"/>
        <v>#DIV/0!</v>
      </c>
      <c r="AB16" s="3" t="e">
        <f t="shared" si="10"/>
        <v>#DIV/0!</v>
      </c>
    </row>
    <row r="17" spans="1:28" x14ac:dyDescent="0.25">
      <c r="A17" s="3" t="s">
        <v>22</v>
      </c>
      <c r="B17" s="4">
        <v>12000000</v>
      </c>
      <c r="D17" s="3">
        <v>7.46066E-3</v>
      </c>
      <c r="E17" s="3">
        <v>20.92</v>
      </c>
      <c r="F17" s="4">
        <v>3252</v>
      </c>
      <c r="G17" s="3">
        <f t="shared" si="0"/>
        <v>2.987571701720841</v>
      </c>
      <c r="H17" s="3">
        <v>12.13</v>
      </c>
      <c r="I17" s="3">
        <f t="shared" si="1"/>
        <v>1.8574380576800509</v>
      </c>
      <c r="J17" s="3">
        <f t="shared" si="2"/>
        <v>1.0043236565781346</v>
      </c>
      <c r="K17" s="3">
        <f t="shared" si="3"/>
        <v>0.5</v>
      </c>
      <c r="L17" s="3">
        <f t="shared" si="4"/>
        <v>1.8055152886511863</v>
      </c>
      <c r="N17" s="3">
        <v>1.1207190000000001E-2</v>
      </c>
      <c r="O17" s="3">
        <v>0.98699999999999999</v>
      </c>
      <c r="P17" s="3">
        <v>4818</v>
      </c>
      <c r="Q17" s="3">
        <v>13.94</v>
      </c>
      <c r="R17" s="3">
        <f t="shared" si="5"/>
        <v>1.0020798668885191</v>
      </c>
      <c r="S17" s="3">
        <f t="shared" si="6"/>
        <v>0.50253292806484295</v>
      </c>
      <c r="T17" s="3">
        <f t="shared" si="7"/>
        <v>1.9610302802299231</v>
      </c>
      <c r="X17" s="3">
        <v>4677</v>
      </c>
      <c r="Y17" s="3">
        <v>12.91</v>
      </c>
      <c r="Z17" s="3">
        <f t="shared" si="8"/>
        <v>1.0097150259067358</v>
      </c>
      <c r="AA17" s="3" t="e">
        <f t="shared" si="9"/>
        <v>#DIV/0!</v>
      </c>
      <c r="AB17" s="3" t="e">
        <f t="shared" si="10"/>
        <v>#DIV/0!</v>
      </c>
    </row>
    <row r="18" spans="1:28" ht="20" customHeight="1" x14ac:dyDescent="0.25">
      <c r="A18" s="3" t="s">
        <v>30</v>
      </c>
      <c r="B18" s="4">
        <v>12000000</v>
      </c>
      <c r="D18" s="3">
        <v>7.84551E-3</v>
      </c>
      <c r="E18" s="3">
        <v>20.95</v>
      </c>
      <c r="F18" s="4">
        <v>3190</v>
      </c>
      <c r="G18" s="3">
        <f t="shared" si="0"/>
        <v>2.9832935560859188</v>
      </c>
      <c r="H18" s="3">
        <v>13.34</v>
      </c>
      <c r="I18" s="3">
        <f t="shared" si="1"/>
        <v>1.9504549522673031</v>
      </c>
      <c r="J18" s="3">
        <f t="shared" si="2"/>
        <v>0.98517603458925262</v>
      </c>
      <c r="K18" s="3">
        <f t="shared" si="3"/>
        <v>0.49928400954653951</v>
      </c>
      <c r="L18" s="3">
        <f t="shared" si="4"/>
        <v>1.8986508234212214</v>
      </c>
      <c r="N18" s="3">
        <v>1.102446E-2</v>
      </c>
      <c r="O18" s="3">
        <v>0.98599999999999999</v>
      </c>
      <c r="P18" s="3">
        <v>4753</v>
      </c>
      <c r="Q18" s="3">
        <v>13.09</v>
      </c>
      <c r="R18" s="3">
        <f t="shared" si="5"/>
        <v>0.98856073211314466</v>
      </c>
      <c r="S18" s="3">
        <f t="shared" si="6"/>
        <v>0.50304259634888437</v>
      </c>
      <c r="T18" s="3">
        <f t="shared" si="7"/>
        <v>1.929056247211262</v>
      </c>
      <c r="X18" s="3">
        <v>4615</v>
      </c>
      <c r="Y18" s="3">
        <v>12.01</v>
      </c>
      <c r="Z18" s="3">
        <f t="shared" si="8"/>
        <v>0.99632987910189974</v>
      </c>
      <c r="AA18" s="3" t="e">
        <f t="shared" si="9"/>
        <v>#DIV/0!</v>
      </c>
      <c r="AB18" s="3" t="e">
        <f t="shared" si="10"/>
        <v>#DIV/0!</v>
      </c>
    </row>
    <row r="19" spans="1:28" ht="20" customHeight="1" x14ac:dyDescent="0.25">
      <c r="A19" s="3" t="s">
        <v>32</v>
      </c>
      <c r="B19" s="4">
        <v>12000000</v>
      </c>
      <c r="D19" s="3">
        <v>8.1435699999999993E-3</v>
      </c>
      <c r="F19" s="4">
        <v>3000</v>
      </c>
      <c r="G19" s="3" t="e">
        <f t="shared" si="0"/>
        <v>#DIV/0!</v>
      </c>
      <c r="I19" s="3" t="e">
        <f t="shared" si="1"/>
        <v>#DIV/0!</v>
      </c>
      <c r="J19" s="3">
        <f t="shared" si="2"/>
        <v>0.92649783817171105</v>
      </c>
      <c r="K19" s="3" t="e">
        <f t="shared" si="3"/>
        <v>#DIV/0!</v>
      </c>
      <c r="L19" s="3">
        <f t="shared" si="4"/>
        <v>1.9707827644204585</v>
      </c>
      <c r="P19" s="7">
        <f>F19+1570</f>
        <v>4570</v>
      </c>
      <c r="R19" s="3">
        <f t="shared" si="5"/>
        <v>0.95049916805324453</v>
      </c>
      <c r="S19" s="3" t="e">
        <f t="shared" si="6"/>
        <v>#DIV/0!</v>
      </c>
      <c r="T19" s="3" t="e">
        <f t="shared" si="7"/>
        <v>#DIV/0!</v>
      </c>
      <c r="X19" s="7">
        <f t="shared" ref="X19" si="12">F19+1370</f>
        <v>4370</v>
      </c>
      <c r="Z19" s="3">
        <f t="shared" si="8"/>
        <v>0.9434369602763385</v>
      </c>
      <c r="AA19" s="3" t="e">
        <f t="shared" si="9"/>
        <v>#DIV/0!</v>
      </c>
      <c r="AB19" s="3" t="e">
        <f t="shared" si="10"/>
        <v>#DIV/0!</v>
      </c>
    </row>
    <row r="20" spans="1:28" x14ac:dyDescent="0.25">
      <c r="A20" s="3" t="s">
        <v>33</v>
      </c>
      <c r="B20" s="4">
        <v>12000000</v>
      </c>
      <c r="D20" s="3">
        <v>1.0161750000000001E-2</v>
      </c>
      <c r="E20" s="3">
        <v>21.48</v>
      </c>
      <c r="F20" s="4">
        <v>3377</v>
      </c>
      <c r="G20" s="3">
        <f t="shared" si="0"/>
        <v>2.9096834264432028</v>
      </c>
      <c r="H20" s="3">
        <v>11.53</v>
      </c>
      <c r="I20" s="3">
        <f t="shared" ref="I20:I29" si="13">D20/E20/C$34*1000000000</f>
        <v>2.4639562965549349</v>
      </c>
      <c r="J20" s="3">
        <f t="shared" si="2"/>
        <v>1.0429277331686226</v>
      </c>
      <c r="K20" s="3">
        <f t="shared" si="3"/>
        <v>0.48696461824953446</v>
      </c>
      <c r="L20" s="3">
        <f t="shared" si="4"/>
        <v>2.4591919460813378</v>
      </c>
      <c r="N20" s="3">
        <v>1.196595E-2</v>
      </c>
      <c r="O20" s="3">
        <v>0.999</v>
      </c>
      <c r="P20" s="3">
        <v>4797</v>
      </c>
      <c r="R20" s="3">
        <f t="shared" si="5"/>
        <v>0.99771214642262884</v>
      </c>
      <c r="S20" s="3">
        <f t="shared" si="6"/>
        <v>0.49649649649649646</v>
      </c>
      <c r="T20" s="3">
        <f t="shared" si="7"/>
        <v>2.0937978460004025</v>
      </c>
      <c r="X20" s="3">
        <v>4584</v>
      </c>
      <c r="Y20" s="3">
        <v>11.21</v>
      </c>
      <c r="Z20" s="3">
        <f t="shared" si="8"/>
        <v>0.98963730569948172</v>
      </c>
      <c r="AA20" s="3" t="e">
        <f t="shared" si="9"/>
        <v>#DIV/0!</v>
      </c>
      <c r="AB20" s="3" t="e">
        <f t="shared" si="10"/>
        <v>#DIV/0!</v>
      </c>
    </row>
    <row r="21" spans="1:28" x14ac:dyDescent="0.25">
      <c r="A21" s="3" t="s">
        <v>35</v>
      </c>
      <c r="B21" s="4">
        <v>6000000</v>
      </c>
      <c r="G21" s="3" t="e">
        <f t="shared" si="0"/>
        <v>#DIV/0!</v>
      </c>
      <c r="I21" s="3" t="e">
        <f t="shared" si="13"/>
        <v>#DIV/0!</v>
      </c>
      <c r="J21" s="3" t="e">
        <f t="shared" si="2"/>
        <v>#DIV/0!</v>
      </c>
      <c r="K21" s="3" t="e">
        <f t="shared" si="3"/>
        <v>#DIV/0!</v>
      </c>
      <c r="L21" s="3" t="e">
        <f t="shared" si="4"/>
        <v>#DIV/0!</v>
      </c>
      <c r="P21" s="7"/>
      <c r="R21" s="3" t="e">
        <f t="shared" si="5"/>
        <v>#DIV/0!</v>
      </c>
      <c r="S21" s="3" t="e">
        <f t="shared" si="6"/>
        <v>#DIV/0!</v>
      </c>
      <c r="T21" s="3" t="e">
        <f t="shared" si="7"/>
        <v>#DIV/0!</v>
      </c>
      <c r="X21" s="3">
        <v>4826</v>
      </c>
      <c r="Y21" s="3">
        <v>11.06</v>
      </c>
      <c r="Z21" s="3">
        <f t="shared" si="8"/>
        <v>1.0418825561312608</v>
      </c>
      <c r="AA21" s="3" t="e">
        <f t="shared" si="9"/>
        <v>#DIV/0!</v>
      </c>
      <c r="AB21" s="3" t="e">
        <f t="shared" si="10"/>
        <v>#DIV/0!</v>
      </c>
    </row>
    <row r="22" spans="1:28" x14ac:dyDescent="0.25">
      <c r="A22" s="3" t="s">
        <v>36</v>
      </c>
      <c r="B22" s="4">
        <v>6000000</v>
      </c>
      <c r="G22" s="3" t="e">
        <f t="shared" si="0"/>
        <v>#DIV/0!</v>
      </c>
      <c r="I22" s="3" t="e">
        <f t="shared" si="13"/>
        <v>#DIV/0!</v>
      </c>
      <c r="J22" s="3" t="e">
        <f t="shared" si="2"/>
        <v>#DIV/0!</v>
      </c>
      <c r="K22" s="3" t="e">
        <f t="shared" si="3"/>
        <v>#DIV/0!</v>
      </c>
      <c r="L22" s="3" t="e">
        <f t="shared" si="4"/>
        <v>#DIV/0!</v>
      </c>
      <c r="N22" s="3">
        <v>1.3015476142278246E-2</v>
      </c>
      <c r="P22" s="3">
        <v>4617</v>
      </c>
      <c r="Q22" s="3">
        <v>13.77</v>
      </c>
      <c r="R22" s="3">
        <f t="shared" si="5"/>
        <v>0.96027454242928456</v>
      </c>
      <c r="S22" s="3" t="e">
        <f t="shared" si="6"/>
        <v>#DIV/0!</v>
      </c>
      <c r="T22" s="3">
        <f t="shared" si="7"/>
        <v>2.2774435720834383</v>
      </c>
      <c r="X22" s="3">
        <v>4406</v>
      </c>
      <c r="Y22" s="3">
        <v>14.28</v>
      </c>
      <c r="Z22" s="3">
        <f t="shared" si="8"/>
        <v>0.95120898100172702</v>
      </c>
      <c r="AA22" s="3" t="e">
        <f t="shared" si="9"/>
        <v>#DIV/0!</v>
      </c>
      <c r="AB22" s="3" t="e">
        <f t="shared" si="10"/>
        <v>#DIV/0!</v>
      </c>
    </row>
    <row r="23" spans="1:28" x14ac:dyDescent="0.25">
      <c r="A23" s="3" t="s">
        <v>39</v>
      </c>
      <c r="B23" s="4">
        <v>12000000</v>
      </c>
      <c r="D23" s="3">
        <v>2.1749669999999999E-2</v>
      </c>
      <c r="E23" s="3">
        <v>44.25</v>
      </c>
      <c r="F23" s="4">
        <v>3714</v>
      </c>
      <c r="G23" s="3">
        <f t="shared" si="0"/>
        <v>1.4124293785310735</v>
      </c>
      <c r="I23" s="3">
        <f t="shared" si="13"/>
        <v>2.5599894067796605</v>
      </c>
      <c r="J23" s="3">
        <f t="shared" si="2"/>
        <v>1.1470043236565781</v>
      </c>
      <c r="K23" s="3">
        <f t="shared" si="3"/>
        <v>0.23638418079096046</v>
      </c>
      <c r="L23" s="3">
        <f t="shared" si="4"/>
        <v>5.2635238314194783</v>
      </c>
      <c r="N23" s="3">
        <v>1.6981360000000001E-2</v>
      </c>
      <c r="P23" s="7">
        <f>F23+1570</f>
        <v>5284</v>
      </c>
      <c r="R23" s="3">
        <f t="shared" si="5"/>
        <v>1.0990016638935107</v>
      </c>
      <c r="S23" s="3" t="e">
        <f t="shared" si="6"/>
        <v>#DIV/0!</v>
      </c>
      <c r="T23" s="3">
        <f t="shared" si="7"/>
        <v>2.971392575613085</v>
      </c>
      <c r="X23" s="7">
        <f t="shared" ref="X23" si="14">F23+1370</f>
        <v>5084</v>
      </c>
      <c r="Z23" s="3">
        <f t="shared" si="8"/>
        <v>1.0975820379965457</v>
      </c>
      <c r="AA23" s="3" t="e">
        <f t="shared" si="9"/>
        <v>#DIV/0!</v>
      </c>
      <c r="AB23" s="3" t="e">
        <f t="shared" si="10"/>
        <v>#DIV/0!</v>
      </c>
    </row>
    <row r="24" spans="1:28" x14ac:dyDescent="0.25">
      <c r="A24" s="3" t="s">
        <v>37</v>
      </c>
      <c r="B24" s="4">
        <v>6000000</v>
      </c>
      <c r="D24" s="3">
        <v>1.000349E-2</v>
      </c>
      <c r="E24" s="3">
        <v>14.5</v>
      </c>
      <c r="F24" s="4">
        <v>3302</v>
      </c>
      <c r="G24" s="3">
        <f t="shared" si="0"/>
        <v>2.1551724137931036</v>
      </c>
      <c r="I24" s="3">
        <f t="shared" si="13"/>
        <v>3.5932076149425289</v>
      </c>
      <c r="J24" s="3">
        <f t="shared" si="2"/>
        <v>1.0197652872143299</v>
      </c>
      <c r="K24" s="3">
        <f t="shared" si="3"/>
        <v>0.72137931034482761</v>
      </c>
      <c r="L24" s="3">
        <f t="shared" si="4"/>
        <v>2.4208922715777499</v>
      </c>
      <c r="N24" s="3">
        <v>1.6318530000000001E-2</v>
      </c>
      <c r="O24" s="3">
        <v>0.83599999999999997</v>
      </c>
      <c r="P24" s="3">
        <v>4845</v>
      </c>
      <c r="Q24" s="3">
        <v>12.6</v>
      </c>
      <c r="R24" s="3">
        <f t="shared" si="5"/>
        <v>1.0076955074875209</v>
      </c>
      <c r="S24" s="3">
        <f t="shared" si="6"/>
        <v>0.59330143540669855</v>
      </c>
      <c r="T24" s="3">
        <f t="shared" si="7"/>
        <v>2.855410808493513</v>
      </c>
      <c r="W24" s="3">
        <v>5.1999999999999998E-2</v>
      </c>
      <c r="X24" s="3">
        <v>4661</v>
      </c>
      <c r="Z24" s="3">
        <f t="shared" si="8"/>
        <v>1.0062607944732298</v>
      </c>
      <c r="AA24" s="3">
        <f t="shared" si="9"/>
        <v>1.0346153846153847</v>
      </c>
      <c r="AB24" s="3" t="e">
        <f t="shared" si="10"/>
        <v>#DIV/0!</v>
      </c>
    </row>
    <row r="25" spans="1:28" x14ac:dyDescent="0.25">
      <c r="A25" s="3" t="s">
        <v>38</v>
      </c>
      <c r="B25" s="4">
        <v>6000000</v>
      </c>
      <c r="D25" s="3">
        <v>1.170236E-2</v>
      </c>
      <c r="E25" s="3">
        <v>22</v>
      </c>
      <c r="F25" s="4">
        <v>3708</v>
      </c>
      <c r="G25" s="3">
        <f t="shared" si="0"/>
        <v>1.4204545454545454</v>
      </c>
      <c r="I25" s="3">
        <f t="shared" si="13"/>
        <v>2.7704450757575758</v>
      </c>
      <c r="J25" s="3">
        <f t="shared" si="2"/>
        <v>1.1451513279802348</v>
      </c>
      <c r="K25" s="3">
        <f t="shared" si="3"/>
        <v>0.47545454545454557</v>
      </c>
      <c r="L25" s="3">
        <f t="shared" si="4"/>
        <v>2.832026910930145</v>
      </c>
      <c r="P25" s="7">
        <f>F25+1570</f>
        <v>5278</v>
      </c>
      <c r="R25" s="3">
        <f t="shared" si="5"/>
        <v>1.0977537437603992</v>
      </c>
      <c r="S25" s="3" t="e">
        <f t="shared" si="6"/>
        <v>#DIV/0!</v>
      </c>
      <c r="T25" s="3" t="e">
        <f t="shared" si="7"/>
        <v>#DIV/0!</v>
      </c>
      <c r="W25" s="3">
        <v>5.1999999999999998E-2</v>
      </c>
      <c r="X25" s="3">
        <v>5078</v>
      </c>
      <c r="Z25" s="3">
        <f t="shared" si="8"/>
        <v>1.096286701208981</v>
      </c>
      <c r="AA25" s="3">
        <f t="shared" si="9"/>
        <v>1.0346153846153847</v>
      </c>
      <c r="AB25" s="3" t="e">
        <f t="shared" si="10"/>
        <v>#DIV/0!</v>
      </c>
    </row>
    <row r="26" spans="1:28" x14ac:dyDescent="0.25">
      <c r="A26" s="3" t="s">
        <v>43</v>
      </c>
      <c r="B26" s="4">
        <v>6000000</v>
      </c>
      <c r="F26" s="4">
        <v>3715</v>
      </c>
      <c r="G26" s="3" t="e">
        <f t="shared" ref="G26:G29" si="15">$B26/(E26*C$34)</f>
        <v>#DIV/0!</v>
      </c>
      <c r="I26" s="3" t="e">
        <f t="shared" si="13"/>
        <v>#DIV/0!</v>
      </c>
      <c r="J26" s="3">
        <f t="shared" si="2"/>
        <v>1.147313156269302</v>
      </c>
      <c r="K26" s="3" t="e">
        <f t="shared" si="3"/>
        <v>#DIV/0!</v>
      </c>
      <c r="L26" s="3" t="e">
        <f t="shared" si="4"/>
        <v>#DIV/0!</v>
      </c>
      <c r="O26" s="3">
        <v>0.74099999999999999</v>
      </c>
      <c r="P26" s="3">
        <v>5269</v>
      </c>
      <c r="Q26" s="3">
        <v>9.8000000000000007</v>
      </c>
      <c r="R26" s="3">
        <f t="shared" si="5"/>
        <v>1.0958818635607321</v>
      </c>
      <c r="S26" s="3">
        <f t="shared" si="6"/>
        <v>0.66936572199730093</v>
      </c>
      <c r="T26" s="3" t="e">
        <f t="shared" si="7"/>
        <v>#DIV/0!</v>
      </c>
      <c r="W26" s="3">
        <v>5.3999999999999999E-2</v>
      </c>
      <c r="X26" s="3">
        <v>5085</v>
      </c>
      <c r="Z26" s="3">
        <f t="shared" si="8"/>
        <v>1.0977979274611398</v>
      </c>
      <c r="AA26" s="3">
        <f t="shared" si="9"/>
        <v>0.99629629629629635</v>
      </c>
      <c r="AB26" s="3" t="e">
        <f t="shared" si="10"/>
        <v>#DIV/0!</v>
      </c>
    </row>
    <row r="27" spans="1:28" x14ac:dyDescent="0.25">
      <c r="A27" s="3" t="s">
        <v>40</v>
      </c>
      <c r="B27" s="4">
        <v>6000000</v>
      </c>
      <c r="E27" s="3">
        <v>10.46</v>
      </c>
      <c r="F27" s="4">
        <v>3116</v>
      </c>
      <c r="G27" s="3">
        <f t="shared" si="15"/>
        <v>2.987571701720841</v>
      </c>
      <c r="I27" s="3">
        <f t="shared" si="13"/>
        <v>0</v>
      </c>
      <c r="J27" s="3">
        <f t="shared" si="2"/>
        <v>0.96232242124768375</v>
      </c>
      <c r="K27" s="3">
        <f t="shared" si="3"/>
        <v>1</v>
      </c>
      <c r="L27" s="3" t="e">
        <f t="shared" si="4"/>
        <v>#DIV/0!</v>
      </c>
      <c r="N27" s="3">
        <v>5.7009299999999999E-3</v>
      </c>
      <c r="O27" s="3">
        <v>0.379</v>
      </c>
      <c r="P27" s="3">
        <v>4661</v>
      </c>
      <c r="Q27" s="3">
        <v>13.8</v>
      </c>
      <c r="R27" s="3">
        <f t="shared" si="5"/>
        <v>0.96942595673876875</v>
      </c>
      <c r="S27" s="3">
        <f t="shared" si="6"/>
        <v>1.3087071240105541</v>
      </c>
      <c r="T27" s="3">
        <f t="shared" si="7"/>
        <v>0.99754678518622197</v>
      </c>
      <c r="V27" s="3">
        <v>5.5029600000000003E-3</v>
      </c>
      <c r="W27" s="3">
        <v>0.124</v>
      </c>
      <c r="X27" s="3">
        <v>4477</v>
      </c>
      <c r="Y27" s="3">
        <v>140</v>
      </c>
      <c r="Z27" s="3">
        <f t="shared" si="8"/>
        <v>0.96653713298791022</v>
      </c>
      <c r="AA27" s="3">
        <f t="shared" si="9"/>
        <v>0.43387096774193551</v>
      </c>
      <c r="AB27" s="3">
        <f t="shared" si="10"/>
        <v>0.89550956377968649</v>
      </c>
    </row>
    <row r="28" spans="1:28" x14ac:dyDescent="0.25">
      <c r="A28" s="3" t="s">
        <v>41</v>
      </c>
      <c r="B28" s="4">
        <v>6000000</v>
      </c>
      <c r="D28" s="3">
        <v>4.2662300000000002E-3</v>
      </c>
      <c r="E28" s="3">
        <v>10.73</v>
      </c>
      <c r="F28" s="4">
        <v>3427</v>
      </c>
      <c r="G28" s="3">
        <f t="shared" si="15"/>
        <v>2.9123951537744643</v>
      </c>
      <c r="H28" s="3">
        <v>12.9</v>
      </c>
      <c r="I28" s="3">
        <f t="shared" si="13"/>
        <v>2.070824596147872</v>
      </c>
      <c r="J28" s="3">
        <f t="shared" si="2"/>
        <v>1.0583693638048177</v>
      </c>
      <c r="K28" s="3">
        <f t="shared" si="3"/>
        <v>0.9748369058713886</v>
      </c>
      <c r="L28" s="3">
        <f t="shared" si="4"/>
        <v>1.0324479992255848</v>
      </c>
      <c r="N28" s="3">
        <v>5.6919700000000002E-3</v>
      </c>
      <c r="O28" s="3">
        <v>0.502</v>
      </c>
      <c r="P28" s="3">
        <v>5006</v>
      </c>
      <c r="Q28" s="3">
        <v>12.2</v>
      </c>
      <c r="R28" s="3">
        <f t="shared" si="5"/>
        <v>1.0411813643926788</v>
      </c>
      <c r="S28" s="3">
        <f t="shared" si="6"/>
        <v>0.98804780876494036</v>
      </c>
      <c r="T28" s="3">
        <f t="shared" si="7"/>
        <v>0.99597896744503456</v>
      </c>
      <c r="V28" s="3">
        <v>6.7408499999999996E-3</v>
      </c>
      <c r="W28" s="3">
        <v>5.3999999999999999E-2</v>
      </c>
      <c r="X28" s="3">
        <v>4812</v>
      </c>
      <c r="Y28" s="3">
        <v>121</v>
      </c>
      <c r="Z28" s="3">
        <f t="shared" si="8"/>
        <v>1.0388601036269429</v>
      </c>
      <c r="AA28" s="3">
        <f t="shared" si="9"/>
        <v>0.99629629629629635</v>
      </c>
      <c r="AB28" s="3">
        <f t="shared" si="10"/>
        <v>1.0969543015039722</v>
      </c>
    </row>
    <row r="29" spans="1:28" x14ac:dyDescent="0.25">
      <c r="A29" s="3" t="s">
        <v>42</v>
      </c>
      <c r="B29" s="4">
        <v>1500000</v>
      </c>
      <c r="D29" s="3">
        <v>1.42286E-3</v>
      </c>
      <c r="E29" s="3">
        <v>2.74</v>
      </c>
      <c r="F29" s="4">
        <v>3285</v>
      </c>
      <c r="G29" s="3">
        <f t="shared" si="15"/>
        <v>2.8512773722627736</v>
      </c>
      <c r="H29" s="3">
        <v>13.2</v>
      </c>
      <c r="I29" s="3">
        <f t="shared" si="13"/>
        <v>2.7046456812652067</v>
      </c>
      <c r="J29" s="3">
        <f t="shared" si="2"/>
        <v>1.0145151327980235</v>
      </c>
      <c r="K29" s="3">
        <f t="shared" si="3"/>
        <v>3.8175182481751824</v>
      </c>
      <c r="L29" s="3">
        <f t="shared" si="4"/>
        <v>0.34433890347639845</v>
      </c>
      <c r="N29" s="3">
        <v>2.2368100000000001E-3</v>
      </c>
      <c r="O29" s="3">
        <v>0.124</v>
      </c>
      <c r="P29" s="3">
        <v>4838</v>
      </c>
      <c r="R29" s="3">
        <f t="shared" si="5"/>
        <v>1.0062396006655574</v>
      </c>
      <c r="S29" s="3">
        <f t="shared" si="6"/>
        <v>4</v>
      </c>
      <c r="T29" s="3">
        <f t="shared" si="7"/>
        <v>0.39139625018591589</v>
      </c>
      <c r="V29" s="3">
        <v>2.2368100000000001E-3</v>
      </c>
      <c r="W29" s="3">
        <v>1.35E-2</v>
      </c>
      <c r="X29" s="3">
        <v>4634</v>
      </c>
      <c r="Y29" s="3">
        <v>120</v>
      </c>
      <c r="Z29" s="3">
        <f t="shared" si="8"/>
        <v>1.0004317789291883</v>
      </c>
      <c r="AA29" s="3">
        <f t="shared" si="9"/>
        <v>3.9851851851851854</v>
      </c>
      <c r="AB29" s="3">
        <f t="shared" si="10"/>
        <v>0.36400132789590339</v>
      </c>
    </row>
    <row r="30" spans="1:28" x14ac:dyDescent="0.25">
      <c r="A30" s="3" t="s">
        <v>44</v>
      </c>
      <c r="B30" s="3">
        <v>6000000</v>
      </c>
      <c r="F30" s="4">
        <v>3295</v>
      </c>
      <c r="N30" s="3">
        <v>1.545036E-2</v>
      </c>
      <c r="O30" s="3">
        <v>0.745</v>
      </c>
      <c r="P30" s="3">
        <v>4862</v>
      </c>
      <c r="T30" s="3">
        <f t="shared" si="7"/>
        <v>2.7034987182740005</v>
      </c>
    </row>
    <row r="31" spans="1:28" x14ac:dyDescent="0.25">
      <c r="P31" s="7"/>
    </row>
    <row r="32" spans="1:28" x14ac:dyDescent="0.25">
      <c r="P32" s="7"/>
    </row>
    <row r="33" spans="1:24" x14ac:dyDescent="0.25">
      <c r="P33" s="7"/>
    </row>
    <row r="34" spans="1:24" x14ac:dyDescent="0.25">
      <c r="A34" s="3" t="s">
        <v>21</v>
      </c>
      <c r="C34" s="3">
        <v>192000</v>
      </c>
      <c r="M34" s="3">
        <v>11961779</v>
      </c>
      <c r="X34" s="7"/>
    </row>
    <row r="35" spans="1:24" x14ac:dyDescent="0.25">
      <c r="X35" s="7"/>
    </row>
    <row r="36" spans="1:24" x14ac:dyDescent="0.25">
      <c r="X36" s="7"/>
    </row>
    <row r="37" spans="1:24" x14ac:dyDescent="0.25">
      <c r="X37" s="7"/>
    </row>
    <row r="40" spans="1:24" x14ac:dyDescent="0.25">
      <c r="D40" s="3" t="s">
        <v>24</v>
      </c>
    </row>
    <row r="41" spans="1:24" x14ac:dyDescent="0.25">
      <c r="D41" s="3" t="s">
        <v>23</v>
      </c>
    </row>
    <row r="42" spans="1:24" x14ac:dyDescent="0.25">
      <c r="D42" s="3" t="s">
        <v>25</v>
      </c>
    </row>
    <row r="43" spans="1:24" x14ac:dyDescent="0.25">
      <c r="D43" s="3" t="s">
        <v>13</v>
      </c>
    </row>
    <row r="44" spans="1:24" x14ac:dyDescent="0.25">
      <c r="D44" s="3" t="s">
        <v>6</v>
      </c>
    </row>
    <row r="45" spans="1:24" x14ac:dyDescent="0.25">
      <c r="D45" s="3" t="s">
        <v>26</v>
      </c>
    </row>
    <row r="46" spans="1:24" x14ac:dyDescent="0.25">
      <c r="D46" s="3" t="s">
        <v>27</v>
      </c>
    </row>
    <row r="51" spans="4:7" x14ac:dyDescent="0.25">
      <c r="G51" s="1"/>
    </row>
    <row r="54" spans="4:7" x14ac:dyDescent="0.25">
      <c r="D54" s="1"/>
      <c r="E54" s="1"/>
    </row>
    <row r="55" spans="4:7" x14ac:dyDescent="0.25">
      <c r="D55" s="1"/>
      <c r="E55" s="1"/>
      <c r="F55" s="3"/>
    </row>
    <row r="56" spans="4:7" x14ac:dyDescent="0.25">
      <c r="D56" s="1"/>
      <c r="E56" s="1"/>
      <c r="F56" s="3"/>
    </row>
    <row r="57" spans="4:7" x14ac:dyDescent="0.25">
      <c r="D57" s="1"/>
      <c r="E57" s="1"/>
      <c r="F57" s="3"/>
    </row>
    <row r="58" spans="4:7" x14ac:dyDescent="0.25">
      <c r="D58" s="1"/>
      <c r="E58" s="1"/>
      <c r="F58" s="3"/>
    </row>
    <row r="59" spans="4:7" x14ac:dyDescent="0.25">
      <c r="D59" s="1"/>
      <c r="E59" s="1"/>
      <c r="F59" s="3"/>
    </row>
    <row r="60" spans="4:7" x14ac:dyDescent="0.25">
      <c r="D60" s="1"/>
      <c r="E60" s="1"/>
      <c r="F60" s="3"/>
    </row>
    <row r="61" spans="4:7" x14ac:dyDescent="0.25">
      <c r="D61" s="1"/>
      <c r="E61" s="1"/>
      <c r="F61" s="3"/>
    </row>
    <row r="62" spans="4:7" x14ac:dyDescent="0.25">
      <c r="D62" s="1"/>
      <c r="E62" s="1"/>
      <c r="F62" s="3"/>
    </row>
    <row r="63" spans="4:7" x14ac:dyDescent="0.25">
      <c r="D63" s="1"/>
      <c r="E63" s="1"/>
      <c r="F63" s="3"/>
    </row>
    <row r="64" spans="4:7" x14ac:dyDescent="0.25">
      <c r="D64" s="1"/>
      <c r="E64" s="1"/>
      <c r="F64" s="3"/>
    </row>
    <row r="65" spans="4:6" x14ac:dyDescent="0.25">
      <c r="D65" s="1"/>
      <c r="E65" s="1"/>
      <c r="F65" s="3"/>
    </row>
    <row r="66" spans="4:6" x14ac:dyDescent="0.25">
      <c r="D66" s="1"/>
      <c r="E66" s="1"/>
      <c r="F66" s="3"/>
    </row>
    <row r="67" spans="4:6" x14ac:dyDescent="0.25">
      <c r="D67" s="1"/>
      <c r="E67" s="1"/>
      <c r="F67" s="3"/>
    </row>
    <row r="68" spans="4:6" x14ac:dyDescent="0.25">
      <c r="D68" s="1"/>
      <c r="E68" s="1"/>
      <c r="F68" s="3"/>
    </row>
    <row r="69" spans="4:6" x14ac:dyDescent="0.25">
      <c r="D69" s="1"/>
      <c r="E69" s="1"/>
      <c r="F69" s="3"/>
    </row>
    <row r="70" spans="4:6" x14ac:dyDescent="0.25">
      <c r="D70" s="1"/>
      <c r="E70" s="1"/>
      <c r="F70" s="3"/>
    </row>
    <row r="71" spans="4:6" x14ac:dyDescent="0.25">
      <c r="D71" s="1"/>
      <c r="E71" s="1"/>
      <c r="F71" s="3"/>
    </row>
    <row r="72" spans="4:6" x14ac:dyDescent="0.25">
      <c r="D72" s="1"/>
    </row>
    <row r="73" spans="4:6" x14ac:dyDescent="0.25">
      <c r="D73" s="1"/>
    </row>
    <row r="74" spans="4:6" x14ac:dyDescent="0.25">
      <c r="D74" s="1"/>
    </row>
    <row r="75" spans="4:6" x14ac:dyDescent="0.25">
      <c r="D75" s="1"/>
    </row>
    <row r="76" spans="4:6" x14ac:dyDescent="0.25">
      <c r="D76" s="1"/>
    </row>
    <row r="77" spans="4:6" x14ac:dyDescent="0.25">
      <c r="D77" s="1"/>
    </row>
    <row r="78" spans="4:6" x14ac:dyDescent="0.25">
      <c r="D78" s="1"/>
    </row>
    <row r="79" spans="4:6" x14ac:dyDescent="0.25">
      <c r="D79" s="1"/>
    </row>
  </sheetData>
  <mergeCells count="6">
    <mergeCell ref="Z1:AB1"/>
    <mergeCell ref="D1:I1"/>
    <mergeCell ref="N1:Q1"/>
    <mergeCell ref="V1:Y1"/>
    <mergeCell ref="J1:L1"/>
    <mergeCell ref="R1:T1"/>
  </mergeCells>
  <conditionalFormatting sqref="X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3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3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L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6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L5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7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7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3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9 O4:O14 O16:O3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9 Q2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1 W28 W13:W1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19 Y2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9 F1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9 U2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T5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1:AB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B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2021-06-03T00:30:40Z</dcterms:created>
  <dcterms:modified xsi:type="dcterms:W3CDTF">2021-06-10T12:48:16Z</dcterms:modified>
</cp:coreProperties>
</file>