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-of-e-tools\verilog\hardware\processor\source\"/>
    </mc:Choice>
  </mc:AlternateContent>
  <xr:revisionPtr revIDLastSave="0" documentId="13_ncr:1_{741D0C96-2B10-4AEE-9C3F-00CC401BEDF0}" xr6:coauthVersionLast="47" xr6:coauthVersionMax="47" xr10:uidLastSave="{00000000-0000-0000-0000-000000000000}"/>
  <bookViews>
    <workbookView xWindow="-120" yWindow="-120" windowWidth="29040" windowHeight="158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G23" i="1"/>
  <c r="G24" i="1"/>
  <c r="G25" i="1"/>
  <c r="G26" i="1"/>
  <c r="G27" i="1"/>
  <c r="Y21" i="1"/>
  <c r="W21" i="1"/>
  <c r="Y20" i="1"/>
  <c r="Y19" i="1"/>
  <c r="W19" i="1"/>
  <c r="Y18" i="1"/>
  <c r="W18" i="1"/>
  <c r="Y17" i="1"/>
  <c r="W17" i="1"/>
  <c r="Y16" i="1"/>
  <c r="W16" i="1"/>
  <c r="Y15" i="1"/>
  <c r="W15" i="1"/>
  <c r="Y14" i="1"/>
  <c r="W14" i="1"/>
  <c r="Y13" i="1"/>
  <c r="W13" i="1"/>
  <c r="Y12" i="1"/>
  <c r="W12" i="1"/>
  <c r="Y11" i="1"/>
  <c r="W11" i="1"/>
  <c r="Y10" i="1"/>
  <c r="W10" i="1"/>
  <c r="Y9" i="1"/>
  <c r="W9" i="1"/>
  <c r="Y8" i="1"/>
  <c r="W8" i="1"/>
  <c r="Y7" i="1"/>
  <c r="W7" i="1"/>
  <c r="Y6" i="1"/>
  <c r="W6" i="1"/>
  <c r="Y5" i="1"/>
  <c r="W5" i="1"/>
  <c r="Y4" i="1"/>
  <c r="W4" i="1"/>
  <c r="G22" i="1"/>
  <c r="I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4" i="1"/>
</calcChain>
</file>

<file path=xl/sharedStrings.xml><?xml version="1.0" encoding="utf-8"?>
<sst xmlns="http://schemas.openxmlformats.org/spreadsheetml/2006/main" count="56" uniqueCount="43">
  <si>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</si>
  <si>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</si>
  <si>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</si>
  <si>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</si>
  <si>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</si>
  <si>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</si>
  <si>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</si>
  <si>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USE_PLL_CLK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</si>
  <si>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</si>
  <si>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</si>
  <si>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</si>
  <si>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</si>
  <si>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</si>
  <si>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</si>
  <si>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</si>
  <si>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</si>
  <si>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</si>
  <si>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</si>
  <si>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</si>
  <si>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</si>
  <si>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</si>
  <si>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</si>
  <si>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</si>
  <si>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</si>
  <si>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</si>
  <si>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</si>
  <si>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</si>
  <si>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</si>
  <si>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</si>
  <si>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</si>
  <si>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</si>
  <si>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</si>
  <si>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</si>
  <si>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</si>
  <si>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Cache 1 word</t>
  </si>
  <si>
    <t>Proposal 2 (proposal 1 + all DSP + 1 word cache)</t>
  </si>
  <si>
    <t>competition</t>
  </si>
  <si>
    <t>Proposal 1  + 1 word cache</t>
  </si>
  <si>
    <t>Proposal 1 + all DSPs</t>
  </si>
  <si>
    <t>Proposal 3</t>
  </si>
  <si>
    <t xml:space="preserve">Cache 1w 1c init </t>
  </si>
  <si>
    <t>Cache 4w delayed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</si>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</sst>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Y44"/>
  <sheetViews>
    <sheetView tabSelected="1" zoomScale="85" zoomScaleNormal="85" workbookViewId="0">
      <selection activeCell="G25" sqref="G25"/>
    </sheetView>
  </sheetViews>
  <sheetFormatPr defaultColWidth="11" defaultRowHeight="18.75" x14ac:dyDescent="0.3"/>
  <cols>
    <col min="1" max="1" width="62.875" style="3" customWidth="1"/>
    <col min="2" max="2" width="11" style="4"/>
    <col min="3" max="3" width="17.125" style="3" customWidth="1"/>
    <col min="4" max="4" width="31.875" style="3" customWidth="1"/>
    <col min="5" max="5" width="14.125" style="3" customWidth="1"/>
    <col min="6" max="6" width="10.875" style="4"/>
    <col min="7" max="7" width="11" style="3"/>
    <col min="8" max="8" width="18.125" style="3" customWidth="1"/>
    <col min="9" max="9" width="17" style="3" customWidth="1"/>
    <col min="10" max="10" width="11" style="3"/>
    <col min="11" max="11" width="22" style="3" customWidth="1"/>
    <col min="12" max="14" width="11" style="3"/>
    <col min="15" max="15" width="19.375" style="3" customWidth="1"/>
    <col min="16" max="17" width="17.875" style="3" customWidth="1"/>
    <col min="18" max="19" width="11" style="4"/>
    <col min="20" max="22" width="11" style="3"/>
    <col min="23" max="23" width="18.625" style="3" customWidth="1"/>
    <col min="24" max="24" width="18.375" style="3" customWidth="1"/>
    <col min="25" max="25" width="21" style="3" customWidth="1"/>
    <col min="26" max="16384" width="11" style="3"/>
  </cols>
  <sheetData>
    <row r="1" spans="1:25" x14ac:dyDescent="0.3">
      <c r="B1" s="3"/>
      <c r="D1" s="8" t="s">
        <v>18</v>
      </c>
      <c r="E1" s="8"/>
      <c r="F1" s="8"/>
      <c r="G1" s="8"/>
      <c r="H1" s="8"/>
      <c r="I1" s="8"/>
      <c r="J1" s="5"/>
      <c r="K1" s="8" t="s">
        <v>19</v>
      </c>
      <c r="L1" s="8"/>
      <c r="M1" s="8"/>
      <c r="N1" s="8"/>
      <c r="O1" s="8"/>
      <c r="P1" s="8"/>
      <c r="Q1" s="6"/>
      <c r="R1" s="3"/>
      <c r="S1" s="3"/>
      <c r="T1" s="8" t="s">
        <v>36</v>
      </c>
      <c r="U1" s="8"/>
      <c r="V1" s="8"/>
      <c r="W1" s="8"/>
      <c r="X1" s="8"/>
      <c r="Y1" s="8"/>
    </row>
    <row r="2" spans="1:25" x14ac:dyDescent="0.3">
      <c r="A2" s="2"/>
      <c r="B2" s="4" t="s">
        <v>32</v>
      </c>
      <c r="C2" s="2"/>
      <c r="D2" s="2" t="s">
        <v>20</v>
      </c>
      <c r="E2" s="3" t="s">
        <v>21</v>
      </c>
      <c r="F2" s="4" t="s">
        <v>12</v>
      </c>
      <c r="G2" s="3" t="s">
        <v>16</v>
      </c>
      <c r="H2" s="3" t="s">
        <v>30</v>
      </c>
      <c r="I2" s="3" t="s">
        <v>17</v>
      </c>
      <c r="K2" s="2" t="s">
        <v>10</v>
      </c>
      <c r="L2" s="3" t="s">
        <v>11</v>
      </c>
      <c r="M2" s="4" t="s">
        <v>12</v>
      </c>
      <c r="N2" s="3" t="s">
        <v>16</v>
      </c>
      <c r="O2" s="3" t="s">
        <v>30</v>
      </c>
      <c r="P2" s="3" t="s">
        <v>17</v>
      </c>
      <c r="R2" s="4" t="s">
        <v>32</v>
      </c>
      <c r="T2" s="2" t="s">
        <v>10</v>
      </c>
      <c r="U2" s="3" t="s">
        <v>11</v>
      </c>
      <c r="V2" s="4" t="s">
        <v>12</v>
      </c>
      <c r="W2" s="3" t="s">
        <v>16</v>
      </c>
      <c r="X2" s="3" t="s">
        <v>30</v>
      </c>
      <c r="Y2" s="3" t="s">
        <v>17</v>
      </c>
    </row>
    <row r="4" spans="1:25" x14ac:dyDescent="0.3">
      <c r="A4" s="3" t="s">
        <v>8</v>
      </c>
      <c r="B4" s="4">
        <v>6000000</v>
      </c>
      <c r="D4" s="1">
        <v>4.1321500000000002E-3</v>
      </c>
      <c r="E4" s="3">
        <v>10.47</v>
      </c>
      <c r="F4" s="4">
        <v>3238</v>
      </c>
      <c r="G4" s="3">
        <f t="shared" ref="G4:G19" si="0">$B4/(E4*C$32)</f>
        <v>2.9847182425978982</v>
      </c>
      <c r="I4" s="3">
        <f>D4/E4/C$32*1000000000</f>
        <v>2.0555505810251513</v>
      </c>
      <c r="N4" s="3" t="e">
        <f>$B4/(L4*J$32)</f>
        <v>#DIV/0!</v>
      </c>
      <c r="P4" s="3" t="e">
        <f>K4/L4/J$32*1000000000</f>
        <v>#DIV/0!</v>
      </c>
      <c r="R4" s="4">
        <v>6000000</v>
      </c>
      <c r="V4" s="3">
        <v>4632</v>
      </c>
      <c r="W4" s="3" t="e">
        <f>$B4/(U4*R$32)</f>
        <v>#DIV/0!</v>
      </c>
      <c r="X4" s="3">
        <v>12.14</v>
      </c>
      <c r="Y4" s="3" t="e">
        <f>T4/U4/R$32*1000000000</f>
        <v>#DIV/0!</v>
      </c>
    </row>
    <row r="5" spans="1:25" x14ac:dyDescent="0.3">
      <c r="A5" s="3" t="s">
        <v>29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 t="shared" si="0"/>
        <v>2.9832935560859188</v>
      </c>
      <c r="H5" s="3">
        <v>12.56</v>
      </c>
      <c r="I5" s="3">
        <f t="shared" ref="I5:I21" si="1">D5/E5/C$32*1000000000</f>
        <v>1.9529335719968179</v>
      </c>
      <c r="K5" s="3">
        <v>1.055913E-2</v>
      </c>
      <c r="L5" s="3">
        <v>0.99099999999999999</v>
      </c>
      <c r="N5" s="3" t="e">
        <f>$B5/(L5*J$32)</f>
        <v>#DIV/0!</v>
      </c>
      <c r="O5" s="3">
        <v>12.26</v>
      </c>
      <c r="P5" s="3" t="e">
        <f t="shared" ref="P5:P21" si="2">K5/L5/J$32*1000000000</f>
        <v>#DIV/0!</v>
      </c>
      <c r="R5" s="4">
        <v>12000000</v>
      </c>
      <c r="W5" s="3" t="e">
        <f>$B5/(U5*R$32)</f>
        <v>#DIV/0!</v>
      </c>
      <c r="Y5" s="3" t="e">
        <f t="shared" ref="Y5:Y21" si="3">T5/U5/R$32*1000000000</f>
        <v>#DIV/0!</v>
      </c>
    </row>
    <row r="6" spans="1:25" x14ac:dyDescent="0.3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 t="shared" si="1"/>
        <v>2.1046096114030894</v>
      </c>
      <c r="N6" s="3" t="e">
        <f>$B6/(L18*J$32)</f>
        <v>#DIV/0!</v>
      </c>
      <c r="P6" s="3" t="e">
        <f t="shared" si="2"/>
        <v>#DIV/0!</v>
      </c>
      <c r="R6" s="4">
        <v>12000000</v>
      </c>
      <c r="W6" s="3" t="e">
        <f>$B6/(U18*R$32)</f>
        <v>#DIV/0!</v>
      </c>
      <c r="Y6" s="3" t="e">
        <f t="shared" si="3"/>
        <v>#DIV/0!</v>
      </c>
    </row>
    <row r="7" spans="1:25" x14ac:dyDescent="0.3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 t="shared" si="1"/>
        <v>1.9866043056879568</v>
      </c>
      <c r="N7" s="3" t="e">
        <f>$B7/(L19*J$32)</f>
        <v>#DIV/0!</v>
      </c>
      <c r="P7" s="3" t="e">
        <f t="shared" si="2"/>
        <v>#DIV/0!</v>
      </c>
      <c r="R7" s="4">
        <v>12000000</v>
      </c>
      <c r="W7" s="3" t="e">
        <f>$B7/(U19*R$32)</f>
        <v>#DIV/0!</v>
      </c>
      <c r="Y7" s="3" t="e">
        <f t="shared" si="3"/>
        <v>#DIV/0!</v>
      </c>
    </row>
    <row r="8" spans="1:25" x14ac:dyDescent="0.3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 t="shared" si="1"/>
        <v>2.023709651645893</v>
      </c>
      <c r="N8" s="3" t="e">
        <f t="shared" ref="N8:N17" si="4">$B8/(L8*J$32)</f>
        <v>#DIV/0!</v>
      </c>
      <c r="P8" s="3" t="e">
        <f t="shared" si="2"/>
        <v>#DIV/0!</v>
      </c>
      <c r="R8" s="4">
        <v>12000000</v>
      </c>
      <c r="W8" s="3" t="e">
        <f t="shared" ref="W8:W17" si="5">$B8/(U8*R$32)</f>
        <v>#DIV/0!</v>
      </c>
      <c r="Y8" s="3" t="e">
        <f t="shared" si="3"/>
        <v>#DIV/0!</v>
      </c>
    </row>
    <row r="9" spans="1:25" x14ac:dyDescent="0.3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 t="shared" si="1"/>
        <v>2.0343246779388084</v>
      </c>
      <c r="N9" s="3" t="e">
        <f t="shared" si="4"/>
        <v>#DIV/0!</v>
      </c>
      <c r="P9" s="3" t="e">
        <f t="shared" si="2"/>
        <v>#DIV/0!</v>
      </c>
      <c r="R9" s="4">
        <v>12000000</v>
      </c>
      <c r="W9" s="3" t="e">
        <f t="shared" si="5"/>
        <v>#DIV/0!</v>
      </c>
      <c r="Y9" s="3" t="e">
        <f t="shared" si="3"/>
        <v>#DIV/0!</v>
      </c>
    </row>
    <row r="10" spans="1:25" x14ac:dyDescent="0.3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 t="shared" si="1"/>
        <v>2.2026669056724026</v>
      </c>
      <c r="N10" s="3" t="e">
        <f t="shared" si="4"/>
        <v>#DIV/0!</v>
      </c>
      <c r="P10" s="3" t="e">
        <f t="shared" si="2"/>
        <v>#DIV/0!</v>
      </c>
      <c r="R10" s="4">
        <v>12000000</v>
      </c>
      <c r="W10" s="3" t="e">
        <f t="shared" si="5"/>
        <v>#DIV/0!</v>
      </c>
      <c r="Y10" s="3" t="e">
        <f t="shared" si="3"/>
        <v>#DIV/0!</v>
      </c>
    </row>
    <row r="11" spans="1:25" x14ac:dyDescent="0.3">
      <c r="A11" s="3" t="s">
        <v>5</v>
      </c>
      <c r="B11" s="4">
        <v>6000000</v>
      </c>
      <c r="D11" s="3">
        <v>4.4683600000000002E-3</v>
      </c>
      <c r="F11" s="4">
        <v>3238</v>
      </c>
      <c r="G11" s="3" t="e">
        <f t="shared" si="0"/>
        <v>#DIV/0!</v>
      </c>
      <c r="I11" s="3" t="e">
        <f t="shared" si="1"/>
        <v>#DIV/0!</v>
      </c>
      <c r="N11" s="3" t="e">
        <f t="shared" si="4"/>
        <v>#DIV/0!</v>
      </c>
      <c r="P11" s="3" t="e">
        <f t="shared" si="2"/>
        <v>#DIV/0!</v>
      </c>
      <c r="R11" s="4">
        <v>12000000</v>
      </c>
      <c r="W11" s="3" t="e">
        <f t="shared" si="5"/>
        <v>#DIV/0!</v>
      </c>
      <c r="Y11" s="3" t="e">
        <f t="shared" si="3"/>
        <v>#DIV/0!</v>
      </c>
    </row>
    <row r="12" spans="1:25" x14ac:dyDescent="0.3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 t="shared" si="1"/>
        <v>1.929941443594646</v>
      </c>
      <c r="N12" s="3" t="e">
        <f t="shared" si="4"/>
        <v>#DIV/0!</v>
      </c>
      <c r="P12" s="3" t="e">
        <f t="shared" si="2"/>
        <v>#DIV/0!</v>
      </c>
      <c r="R12" s="4">
        <v>12000000</v>
      </c>
      <c r="W12" s="3" t="e">
        <f t="shared" si="5"/>
        <v>#DIV/0!</v>
      </c>
      <c r="Y12" s="3" t="e">
        <f t="shared" si="3"/>
        <v>#DIV/0!</v>
      </c>
    </row>
    <row r="13" spans="1:25" x14ac:dyDescent="0.3">
      <c r="A13" s="3" t="s">
        <v>14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 t="shared" si="1"/>
        <v>2.0572941551202417</v>
      </c>
      <c r="N13" s="3" t="e">
        <f t="shared" si="4"/>
        <v>#DIV/0!</v>
      </c>
      <c r="P13" s="3" t="e">
        <f t="shared" si="2"/>
        <v>#DIV/0!</v>
      </c>
      <c r="R13" s="4">
        <v>12000000</v>
      </c>
      <c r="W13" s="3" t="e">
        <f t="shared" si="5"/>
        <v>#DIV/0!</v>
      </c>
      <c r="Y13" s="3" t="e">
        <f t="shared" si="3"/>
        <v>#DIV/0!</v>
      </c>
    </row>
    <row r="14" spans="1:25" x14ac:dyDescent="0.3">
      <c r="A14" s="3" t="s">
        <v>7</v>
      </c>
      <c r="B14" s="4">
        <v>16000000</v>
      </c>
      <c r="F14" s="4">
        <v>3238</v>
      </c>
      <c r="G14" s="3" t="e">
        <f t="shared" si="0"/>
        <v>#DIV/0!</v>
      </c>
      <c r="I14" s="3" t="e">
        <f t="shared" si="1"/>
        <v>#DIV/0!</v>
      </c>
      <c r="N14" s="3" t="e">
        <f t="shared" si="4"/>
        <v>#DIV/0!</v>
      </c>
      <c r="P14" s="3" t="e">
        <f t="shared" si="2"/>
        <v>#DIV/0!</v>
      </c>
      <c r="R14" s="4">
        <v>12000000</v>
      </c>
      <c r="W14" s="3" t="e">
        <f t="shared" si="5"/>
        <v>#DIV/0!</v>
      </c>
      <c r="Y14" s="3" t="e">
        <f t="shared" si="3"/>
        <v>#DIV/0!</v>
      </c>
    </row>
    <row r="15" spans="1:25" x14ac:dyDescent="0.3">
      <c r="A15" s="3" t="s">
        <v>13</v>
      </c>
      <c r="B15" s="4">
        <v>4000000</v>
      </c>
      <c r="D15" s="3">
        <v>5.7999599999999998E-3</v>
      </c>
      <c r="E15" s="3">
        <v>6.96</v>
      </c>
      <c r="F15" s="4">
        <v>3246</v>
      </c>
      <c r="G15" s="3">
        <f t="shared" si="0"/>
        <v>2.9932950191570882</v>
      </c>
      <c r="I15" s="3">
        <f t="shared" si="1"/>
        <v>4.3402478448275854</v>
      </c>
      <c r="N15" s="3" t="e">
        <f t="shared" si="4"/>
        <v>#DIV/0!</v>
      </c>
      <c r="P15" s="3" t="e">
        <f t="shared" si="2"/>
        <v>#DIV/0!</v>
      </c>
      <c r="R15" s="4">
        <v>12000000</v>
      </c>
      <c r="W15" s="3" t="e">
        <f t="shared" si="5"/>
        <v>#DIV/0!</v>
      </c>
      <c r="Y15" s="3" t="e">
        <f t="shared" si="3"/>
        <v>#DIV/0!</v>
      </c>
    </row>
    <row r="16" spans="1:25" x14ac:dyDescent="0.3">
      <c r="A16" s="3" t="s">
        <v>9</v>
      </c>
      <c r="B16" s="4">
        <v>10000</v>
      </c>
      <c r="D16" s="3">
        <v>2.5024000000000001E-3</v>
      </c>
      <c r="E16" s="3">
        <v>1.7399999999999999E-2</v>
      </c>
      <c r="F16" s="4">
        <v>3238</v>
      </c>
      <c r="G16" s="3">
        <f t="shared" si="0"/>
        <v>2.9932950191570882</v>
      </c>
      <c r="I16" s="3">
        <f t="shared" si="1"/>
        <v>749.04214559386992</v>
      </c>
      <c r="N16" s="3" t="e">
        <f t="shared" si="4"/>
        <v>#DIV/0!</v>
      </c>
      <c r="P16" s="3" t="e">
        <f t="shared" si="2"/>
        <v>#DIV/0!</v>
      </c>
      <c r="R16" s="4">
        <v>12000000</v>
      </c>
      <c r="W16" s="3" t="e">
        <f t="shared" si="5"/>
        <v>#DIV/0!</v>
      </c>
      <c r="Y16" s="3" t="e">
        <f t="shared" si="3"/>
        <v>#DIV/0!</v>
      </c>
    </row>
    <row r="17" spans="1:25" x14ac:dyDescent="0.3">
      <c r="A17" s="3" t="s">
        <v>15</v>
      </c>
      <c r="B17" s="4">
        <v>12500000</v>
      </c>
      <c r="D17" s="3">
        <v>1.1715339999999999E-2</v>
      </c>
      <c r="G17" s="3" t="e">
        <f t="shared" si="0"/>
        <v>#DIV/0!</v>
      </c>
      <c r="I17" s="3" t="e">
        <f t="shared" si="1"/>
        <v>#DIV/0!</v>
      </c>
      <c r="N17" s="3" t="e">
        <f t="shared" si="4"/>
        <v>#DIV/0!</v>
      </c>
      <c r="P17" s="3" t="e">
        <f t="shared" si="2"/>
        <v>#DIV/0!</v>
      </c>
      <c r="R17" s="4">
        <v>12000000</v>
      </c>
      <c r="W17" s="3" t="e">
        <f t="shared" si="5"/>
        <v>#DIV/0!</v>
      </c>
      <c r="Y17" s="3" t="e">
        <f t="shared" si="3"/>
        <v>#DIV/0!</v>
      </c>
    </row>
    <row r="18" spans="1:25" x14ac:dyDescent="0.3">
      <c r="A18" s="3" t="s">
        <v>23</v>
      </c>
      <c r="B18" s="4">
        <v>12000000</v>
      </c>
      <c r="D18" s="3">
        <v>7.46066E-3</v>
      </c>
      <c r="E18" s="3">
        <v>20.92</v>
      </c>
      <c r="F18" s="4">
        <v>3252</v>
      </c>
      <c r="G18" s="3">
        <f t="shared" si="0"/>
        <v>2.987571701720841</v>
      </c>
      <c r="H18" s="3">
        <v>12.13</v>
      </c>
      <c r="I18" s="3">
        <f t="shared" si="1"/>
        <v>1.8574380576800509</v>
      </c>
      <c r="K18" s="3">
        <v>1.072027E-2</v>
      </c>
      <c r="L18" s="3">
        <v>0.98699999999999999</v>
      </c>
      <c r="M18" s="3">
        <v>4818</v>
      </c>
      <c r="N18" s="3" t="e">
        <f>$B18/(#REF!*J$32)</f>
        <v>#REF!</v>
      </c>
      <c r="O18" s="3">
        <v>13.94</v>
      </c>
      <c r="P18" s="3" t="e">
        <f t="shared" si="2"/>
        <v>#DIV/0!</v>
      </c>
      <c r="R18" s="4">
        <v>12000000</v>
      </c>
      <c r="V18" s="3">
        <v>4677</v>
      </c>
      <c r="W18" s="3" t="e">
        <f>$B18/(#REF!*R$32)</f>
        <v>#REF!</v>
      </c>
      <c r="X18" s="3">
        <v>12.91</v>
      </c>
      <c r="Y18" s="3" t="e">
        <f t="shared" si="3"/>
        <v>#DIV/0!</v>
      </c>
    </row>
    <row r="19" spans="1:25" ht="20.100000000000001" customHeight="1" x14ac:dyDescent="0.3">
      <c r="A19" s="3" t="s">
        <v>31</v>
      </c>
      <c r="B19" s="4">
        <v>12000000</v>
      </c>
      <c r="D19" s="3">
        <v>7.84551E-3</v>
      </c>
      <c r="E19" s="3">
        <v>20.95</v>
      </c>
      <c r="F19" s="4">
        <v>3190</v>
      </c>
      <c r="G19" s="3">
        <f t="shared" si="0"/>
        <v>2.9832935560859188</v>
      </c>
      <c r="H19" s="3">
        <v>13.34</v>
      </c>
      <c r="I19" s="3">
        <f t="shared" si="1"/>
        <v>1.9504549522673031</v>
      </c>
      <c r="K19" s="3">
        <v>1.102446E-2</v>
      </c>
      <c r="L19" s="3">
        <v>0.98599999999999999</v>
      </c>
      <c r="M19" s="3">
        <v>4753</v>
      </c>
      <c r="N19" s="3" t="e">
        <f>$B19/(#REF!*J$32)</f>
        <v>#REF!</v>
      </c>
      <c r="O19" s="3">
        <v>13.09</v>
      </c>
      <c r="P19" s="3" t="e">
        <f t="shared" si="2"/>
        <v>#DIV/0!</v>
      </c>
      <c r="R19" s="4">
        <v>12000000</v>
      </c>
      <c r="V19" s="3">
        <v>4615</v>
      </c>
      <c r="W19" s="3" t="e">
        <f>$B19/(#REF!*R$32)</f>
        <v>#REF!</v>
      </c>
      <c r="X19" s="3">
        <v>12.01</v>
      </c>
      <c r="Y19" s="3" t="e">
        <f t="shared" si="3"/>
        <v>#DIV/0!</v>
      </c>
    </row>
    <row r="20" spans="1:25" ht="20.100000000000001" customHeight="1" x14ac:dyDescent="0.3">
      <c r="A20" s="3" t="s">
        <v>33</v>
      </c>
      <c r="B20" s="4">
        <v>12000000</v>
      </c>
      <c r="D20" s="3">
        <v>8.1435699999999993E-3</v>
      </c>
      <c r="I20" s="3" t="e">
        <f t="shared" si="1"/>
        <v>#DIV/0!</v>
      </c>
      <c r="P20" s="3" t="e">
        <f t="shared" si="2"/>
        <v>#DIV/0!</v>
      </c>
      <c r="R20" s="4">
        <v>12000000</v>
      </c>
      <c r="Y20" s="3" t="e">
        <f t="shared" si="3"/>
        <v>#DIV/0!</v>
      </c>
    </row>
    <row r="21" spans="1:25" x14ac:dyDescent="0.3">
      <c r="A21" s="3" t="s">
        <v>34</v>
      </c>
      <c r="B21" s="4">
        <v>6000000</v>
      </c>
      <c r="D21" s="3">
        <v>4.6831299999999998E-3</v>
      </c>
      <c r="E21" s="3">
        <v>10.73</v>
      </c>
      <c r="F21" s="4">
        <v>3377</v>
      </c>
      <c r="G21" s="3">
        <f>$B21/(E21*C$32)</f>
        <v>2.9123951537744643</v>
      </c>
      <c r="H21" s="3">
        <v>10.47</v>
      </c>
      <c r="I21" s="3">
        <f t="shared" si="1"/>
        <v>2.2731875194159676</v>
      </c>
      <c r="N21" s="3" t="e">
        <f>$B21/(L21*J$32)</f>
        <v>#DIV/0!</v>
      </c>
      <c r="P21" s="3" t="e">
        <f t="shared" si="2"/>
        <v>#DIV/0!</v>
      </c>
      <c r="R21" s="4">
        <v>12000000</v>
      </c>
      <c r="W21" s="3" t="e">
        <f>$B21/(U21*R$32)</f>
        <v>#DIV/0!</v>
      </c>
      <c r="Y21" s="3" t="e">
        <f t="shared" si="3"/>
        <v>#DIV/0!</v>
      </c>
    </row>
    <row r="22" spans="1:25" x14ac:dyDescent="0.3">
      <c r="A22" s="3" t="s">
        <v>35</v>
      </c>
      <c r="B22" s="4">
        <v>12000000</v>
      </c>
      <c r="D22" s="3">
        <v>1.0161750000000001E-2</v>
      </c>
      <c r="E22" s="3">
        <v>21.48</v>
      </c>
      <c r="F22" s="4">
        <v>3377</v>
      </c>
      <c r="G22" s="3">
        <f>$B22/(E22*C$32)</f>
        <v>2.9096834264432028</v>
      </c>
      <c r="H22" s="3">
        <v>11.53</v>
      </c>
      <c r="I22" s="3">
        <f t="shared" ref="I22:I27" si="6">D22/E22/C$32*1000000000</f>
        <v>2.4639562965549349</v>
      </c>
      <c r="R22" s="4">
        <v>12000000</v>
      </c>
      <c r="V22" s="3">
        <v>4584</v>
      </c>
      <c r="X22" s="3">
        <v>11.21</v>
      </c>
    </row>
    <row r="23" spans="1:25" x14ac:dyDescent="0.3">
      <c r="A23" s="3" t="s">
        <v>37</v>
      </c>
      <c r="G23" s="3" t="e">
        <f t="shared" ref="G23:G29" si="7">$B23/(E23*C$32)</f>
        <v>#DIV/0!</v>
      </c>
      <c r="I23" s="3" t="e">
        <f t="shared" si="6"/>
        <v>#DIV/0!</v>
      </c>
      <c r="R23" s="4">
        <v>12000000</v>
      </c>
      <c r="V23" s="3">
        <v>4826</v>
      </c>
      <c r="X23" s="3">
        <v>11.06</v>
      </c>
    </row>
    <row r="24" spans="1:25" x14ac:dyDescent="0.3">
      <c r="A24" s="3" t="s">
        <v>38</v>
      </c>
      <c r="G24" s="3" t="e">
        <f t="shared" si="7"/>
        <v>#DIV/0!</v>
      </c>
      <c r="I24" s="3" t="e">
        <f t="shared" si="6"/>
        <v>#DIV/0!</v>
      </c>
      <c r="R24" s="4">
        <v>12000000</v>
      </c>
      <c r="V24" s="3">
        <v>4406</v>
      </c>
      <c r="X24" s="3">
        <v>14.28</v>
      </c>
    </row>
    <row r="25" spans="1:25" x14ac:dyDescent="0.3">
      <c r="A25" s="3" t="s">
        <v>39</v>
      </c>
      <c r="B25" s="4">
        <v>12000000</v>
      </c>
      <c r="D25" s="3">
        <v>2.1749669999999999E-2</v>
      </c>
      <c r="E25" s="3">
        <v>44.25</v>
      </c>
      <c r="G25" s="3">
        <f t="shared" si="7"/>
        <v>1.4124293785310735</v>
      </c>
      <c r="I25" s="3">
        <f t="shared" si="6"/>
        <v>2.5599894067796605</v>
      </c>
    </row>
    <row r="26" spans="1:25" x14ac:dyDescent="0.3">
      <c r="A26" s="3" t="s">
        <v>40</v>
      </c>
      <c r="B26" s="4">
        <v>6000000</v>
      </c>
      <c r="D26" s="3">
        <v>1.000349E-2</v>
      </c>
      <c r="E26" s="3">
        <v>14.5</v>
      </c>
      <c r="G26" s="3">
        <f t="shared" si="7"/>
        <v>2.1551724137931036</v>
      </c>
      <c r="I26" s="3">
        <f t="shared" si="6"/>
        <v>3.5932076149425289</v>
      </c>
    </row>
    <row r="27" spans="1:25" x14ac:dyDescent="0.3">
      <c r="A27" s="3" t="s">
        <v>41</v>
      </c>
      <c r="B27" s="4">
        <v>6000000</v>
      </c>
      <c r="D27" s="7">
        <v>1.170236E-2</v>
      </c>
      <c r="E27" s="3">
        <v>22</v>
      </c>
      <c r="G27" s="3">
        <f t="shared" si="7"/>
        <v>1.4204545454545454</v>
      </c>
      <c r="I27" s="3">
        <f t="shared" si="6"/>
        <v>2.7704450757575758</v>
      </c>
    </row>
    <row r="28" spans="1:25" x14ac:dyDescent="0.3">
      <c r="A28" s="3" t="s">
        <v>42</v>
      </c>
      <c r="D28" s="3">
        <v>6.1450599999999999E-3</v>
      </c>
    </row>
    <row r="32" spans="1:25" x14ac:dyDescent="0.3">
      <c r="A32" s="3" t="s">
        <v>22</v>
      </c>
      <c r="C32" s="3">
        <v>192000</v>
      </c>
    </row>
    <row r="38" spans="4:4" x14ac:dyDescent="0.3">
      <c r="D38" s="3" t="s">
        <v>25</v>
      </c>
    </row>
    <row r="39" spans="4:4" x14ac:dyDescent="0.3">
      <c r="D39" s="3" t="s">
        <v>24</v>
      </c>
    </row>
    <row r="40" spans="4:4" x14ac:dyDescent="0.3">
      <c r="D40" s="3" t="s">
        <v>26</v>
      </c>
    </row>
    <row r="41" spans="4:4" x14ac:dyDescent="0.3">
      <c r="D41" s="3" t="s">
        <v>14</v>
      </c>
    </row>
    <row r="42" spans="4:4" x14ac:dyDescent="0.3">
      <c r="D42" s="3" t="s">
        <v>6</v>
      </c>
    </row>
    <row r="43" spans="4:4" x14ac:dyDescent="0.3">
      <c r="D43" s="3" t="s">
        <v>27</v>
      </c>
    </row>
    <row r="44" spans="4:4" x14ac:dyDescent="0.3">
      <c r="D44" s="3" t="s">
        <v>28</v>
      </c>
    </row>
  </sheetData>
  <mergeCells count="3">
    <mergeCell ref="D1:I1"/>
    <mergeCell ref="K1:P1"/>
    <mergeCell ref="T1:Y1"/>
  </mergeCells>
  <conditionalFormatting sqref="F4:F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Q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suchanek</cp:lastModifiedBy>
  <dcterms:created xsi:type="dcterms:W3CDTF">2021-06-03T00:30:40Z</dcterms:created>
  <dcterms:modified xsi:type="dcterms:W3CDTF">2021-06-08T10:05:26Z</dcterms:modified>
</cp:coreProperties>
</file>