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y5 PRO\INF\"/>
    </mc:Choice>
  </mc:AlternateContent>
  <xr:revisionPtr revIDLastSave="0" documentId="13_ncr:1_{891A3C6D-0413-492F-AE79-AB285C9BB1AF}" xr6:coauthVersionLast="47" xr6:coauthVersionMax="47" xr10:uidLastSave="{00000000-0000-0000-0000-000000000000}"/>
  <bookViews>
    <workbookView xWindow="-108" yWindow="-108" windowWidth="23256" windowHeight="12576" xr2:uid="{414FF13E-498A-4EAA-8B4D-1B074E7A43FE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2" i="1"/>
  <c r="H3" i="1"/>
  <c r="M3" i="1" s="1"/>
  <c r="H9" i="1"/>
  <c r="L9" i="1" s="1"/>
  <c r="H11" i="1"/>
  <c r="M11" i="1" s="1"/>
  <c r="H17" i="1"/>
  <c r="L17" i="1" s="1"/>
  <c r="H19" i="1"/>
  <c r="M19" i="1" s="1"/>
  <c r="H25" i="1"/>
  <c r="L25" i="1" s="1"/>
  <c r="H27" i="1"/>
  <c r="M27" i="1" s="1"/>
  <c r="H33" i="1"/>
  <c r="L33" i="1" s="1"/>
  <c r="H35" i="1"/>
  <c r="M35" i="1" s="1"/>
  <c r="H41" i="1"/>
  <c r="L41" i="1" s="1"/>
  <c r="H43" i="1"/>
  <c r="M43" i="1" s="1"/>
  <c r="H49" i="1"/>
  <c r="L49" i="1" s="1"/>
  <c r="H51" i="1"/>
  <c r="M51" i="1" s="1"/>
  <c r="H57" i="1"/>
  <c r="L57" i="1" s="1"/>
  <c r="H59" i="1"/>
  <c r="M59" i="1" s="1"/>
  <c r="H65" i="1"/>
  <c r="L65" i="1" s="1"/>
  <c r="H67" i="1"/>
  <c r="M67" i="1" s="1"/>
  <c r="H73" i="1"/>
  <c r="L73" i="1" s="1"/>
  <c r="H75" i="1"/>
  <c r="M75" i="1" s="1"/>
  <c r="H81" i="1"/>
  <c r="L81" i="1" s="1"/>
  <c r="H82" i="1"/>
  <c r="M82" i="1" s="1"/>
  <c r="H83" i="1"/>
  <c r="M83" i="1" s="1"/>
  <c r="H89" i="1"/>
  <c r="L89" i="1" s="1"/>
  <c r="H90" i="1"/>
  <c r="M90" i="1" s="1"/>
  <c r="H91" i="1"/>
  <c r="M91" i="1" s="1"/>
  <c r="H97" i="1"/>
  <c r="L97" i="1" s="1"/>
  <c r="H98" i="1"/>
  <c r="M98" i="1" s="1"/>
  <c r="H99" i="1"/>
  <c r="M99" i="1" s="1"/>
  <c r="F3" i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F34" i="1"/>
  <c r="H34" i="1" s="1"/>
  <c r="F35" i="1"/>
  <c r="F36" i="1"/>
  <c r="H36" i="1" s="1"/>
  <c r="F37" i="1"/>
  <c r="H37" i="1" s="1"/>
  <c r="F38" i="1"/>
  <c r="H38" i="1" s="1"/>
  <c r="F39" i="1"/>
  <c r="H39" i="1" s="1"/>
  <c r="F40" i="1"/>
  <c r="H40" i="1" s="1"/>
  <c r="F41" i="1"/>
  <c r="F42" i="1"/>
  <c r="H42" i="1" s="1"/>
  <c r="F43" i="1"/>
  <c r="F44" i="1"/>
  <c r="H44" i="1" s="1"/>
  <c r="F45" i="1"/>
  <c r="H45" i="1" s="1"/>
  <c r="F46" i="1"/>
  <c r="H46" i="1" s="1"/>
  <c r="F47" i="1"/>
  <c r="H47" i="1" s="1"/>
  <c r="F48" i="1"/>
  <c r="H48" i="1" s="1"/>
  <c r="F49" i="1"/>
  <c r="F50" i="1"/>
  <c r="H50" i="1" s="1"/>
  <c r="F51" i="1"/>
  <c r="F52" i="1"/>
  <c r="H52" i="1" s="1"/>
  <c r="F53" i="1"/>
  <c r="H53" i="1" s="1"/>
  <c r="F54" i="1"/>
  <c r="H54" i="1" s="1"/>
  <c r="F55" i="1"/>
  <c r="H55" i="1" s="1"/>
  <c r="F56" i="1"/>
  <c r="H56" i="1" s="1"/>
  <c r="F57" i="1"/>
  <c r="F58" i="1"/>
  <c r="H58" i="1" s="1"/>
  <c r="F59" i="1"/>
  <c r="F60" i="1"/>
  <c r="H60" i="1" s="1"/>
  <c r="F61" i="1"/>
  <c r="H61" i="1" s="1"/>
  <c r="F62" i="1"/>
  <c r="H62" i="1" s="1"/>
  <c r="F63" i="1"/>
  <c r="H63" i="1" s="1"/>
  <c r="F64" i="1"/>
  <c r="H64" i="1" s="1"/>
  <c r="F65" i="1"/>
  <c r="F66" i="1"/>
  <c r="H66" i="1" s="1"/>
  <c r="F67" i="1"/>
  <c r="F68" i="1"/>
  <c r="H68" i="1" s="1"/>
  <c r="F69" i="1"/>
  <c r="H69" i="1" s="1"/>
  <c r="F70" i="1"/>
  <c r="H70" i="1" s="1"/>
  <c r="F71" i="1"/>
  <c r="H71" i="1" s="1"/>
  <c r="F72" i="1"/>
  <c r="H72" i="1" s="1"/>
  <c r="F73" i="1"/>
  <c r="F74" i="1"/>
  <c r="H74" i="1" s="1"/>
  <c r="F75" i="1"/>
  <c r="F76" i="1"/>
  <c r="H76" i="1" s="1"/>
  <c r="F77" i="1"/>
  <c r="H77" i="1" s="1"/>
  <c r="F78" i="1"/>
  <c r="H78" i="1" s="1"/>
  <c r="F79" i="1"/>
  <c r="H79" i="1" s="1"/>
  <c r="F80" i="1"/>
  <c r="H80" i="1" s="1"/>
  <c r="F81" i="1"/>
  <c r="F82" i="1"/>
  <c r="F83" i="1"/>
  <c r="F84" i="1"/>
  <c r="H84" i="1" s="1"/>
  <c r="F85" i="1"/>
  <c r="H85" i="1" s="1"/>
  <c r="F86" i="1"/>
  <c r="H86" i="1" s="1"/>
  <c r="F87" i="1"/>
  <c r="H87" i="1" s="1"/>
  <c r="F88" i="1"/>
  <c r="H88" i="1" s="1"/>
  <c r="F89" i="1"/>
  <c r="F90" i="1"/>
  <c r="F91" i="1"/>
  <c r="F92" i="1"/>
  <c r="H92" i="1" s="1"/>
  <c r="F93" i="1"/>
  <c r="H93" i="1" s="1"/>
  <c r="F94" i="1"/>
  <c r="H94" i="1" s="1"/>
  <c r="F95" i="1"/>
  <c r="H95" i="1" s="1"/>
  <c r="F96" i="1"/>
  <c r="H96" i="1" s="1"/>
  <c r="F97" i="1"/>
  <c r="F98" i="1"/>
  <c r="F99" i="1"/>
  <c r="F2" i="1"/>
  <c r="H2" i="1" s="1"/>
  <c r="I2" i="1"/>
  <c r="I3" i="1"/>
  <c r="L3" i="1" s="1"/>
  <c r="I4" i="1"/>
  <c r="I5" i="1"/>
  <c r="I6" i="1"/>
  <c r="I7" i="1"/>
  <c r="I8" i="1"/>
  <c r="I9" i="1"/>
  <c r="I10" i="1"/>
  <c r="I11" i="1"/>
  <c r="L11" i="1" s="1"/>
  <c r="I12" i="1"/>
  <c r="I13" i="1"/>
  <c r="I14" i="1"/>
  <c r="I15" i="1"/>
  <c r="I16" i="1"/>
  <c r="I17" i="1"/>
  <c r="I18" i="1"/>
  <c r="I19" i="1"/>
  <c r="L19" i="1" s="1"/>
  <c r="I20" i="1"/>
  <c r="I21" i="1"/>
  <c r="I22" i="1"/>
  <c r="I23" i="1"/>
  <c r="I24" i="1"/>
  <c r="I25" i="1"/>
  <c r="I26" i="1"/>
  <c r="I27" i="1"/>
  <c r="L27" i="1" s="1"/>
  <c r="I28" i="1"/>
  <c r="I29" i="1"/>
  <c r="I30" i="1"/>
  <c r="I31" i="1"/>
  <c r="I32" i="1"/>
  <c r="I33" i="1"/>
  <c r="I34" i="1"/>
  <c r="I35" i="1"/>
  <c r="L35" i="1" s="1"/>
  <c r="I36" i="1"/>
  <c r="I37" i="1"/>
  <c r="I38" i="1"/>
  <c r="I39" i="1"/>
  <c r="I40" i="1"/>
  <c r="I41" i="1"/>
  <c r="I42" i="1"/>
  <c r="I43" i="1"/>
  <c r="L43" i="1" s="1"/>
  <c r="I44" i="1"/>
  <c r="I45" i="1"/>
  <c r="I46" i="1"/>
  <c r="I47" i="1"/>
  <c r="I48" i="1"/>
  <c r="I49" i="1"/>
  <c r="I50" i="1"/>
  <c r="I51" i="1"/>
  <c r="L51" i="1" s="1"/>
  <c r="I52" i="1"/>
  <c r="I53" i="1"/>
  <c r="I54" i="1"/>
  <c r="I55" i="1"/>
  <c r="I56" i="1"/>
  <c r="I57" i="1"/>
  <c r="I58" i="1"/>
  <c r="I59" i="1"/>
  <c r="L59" i="1" s="1"/>
  <c r="I60" i="1"/>
  <c r="I61" i="1"/>
  <c r="I62" i="1"/>
  <c r="I63" i="1"/>
  <c r="I64" i="1"/>
  <c r="I65" i="1"/>
  <c r="I66" i="1"/>
  <c r="I67" i="1"/>
  <c r="L67" i="1" s="1"/>
  <c r="I68" i="1"/>
  <c r="I69" i="1"/>
  <c r="I70" i="1"/>
  <c r="I71" i="1"/>
  <c r="I72" i="1"/>
  <c r="I73" i="1"/>
  <c r="I74" i="1"/>
  <c r="I75" i="1"/>
  <c r="L75" i="1" s="1"/>
  <c r="I76" i="1"/>
  <c r="I77" i="1"/>
  <c r="I78" i="1"/>
  <c r="I79" i="1"/>
  <c r="I80" i="1"/>
  <c r="I81" i="1"/>
  <c r="I82" i="1"/>
  <c r="I83" i="1"/>
  <c r="L83" i="1" s="1"/>
  <c r="I84" i="1"/>
  <c r="I85" i="1"/>
  <c r="I86" i="1"/>
  <c r="I87" i="1"/>
  <c r="I88" i="1"/>
  <c r="I89" i="1"/>
  <c r="I90" i="1"/>
  <c r="I91" i="1"/>
  <c r="L91" i="1" s="1"/>
  <c r="I92" i="1"/>
  <c r="I93" i="1"/>
  <c r="I94" i="1"/>
  <c r="I95" i="1"/>
  <c r="I96" i="1"/>
  <c r="I97" i="1"/>
  <c r="I98" i="1"/>
  <c r="I99" i="1"/>
  <c r="L99" i="1" s="1"/>
  <c r="G4" i="1"/>
  <c r="B5" i="2" s="1"/>
  <c r="G5" i="1"/>
  <c r="B6" i="2" s="1"/>
  <c r="G6" i="1"/>
  <c r="B7" i="2" s="1"/>
  <c r="G7" i="1"/>
  <c r="C8" i="2" s="1"/>
  <c r="G8" i="1"/>
  <c r="C9" i="2" s="1"/>
  <c r="G9" i="1"/>
  <c r="C10" i="2" s="1"/>
  <c r="G10" i="1"/>
  <c r="B11" i="2" s="1"/>
  <c r="G11" i="1"/>
  <c r="C11" i="2" s="1"/>
  <c r="G12" i="1"/>
  <c r="B13" i="2" s="1"/>
  <c r="G13" i="1"/>
  <c r="B14" i="2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" i="1"/>
  <c r="B4" i="2" s="1"/>
  <c r="M74" i="1" l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M92" i="1"/>
  <c r="L92" i="1"/>
  <c r="L76" i="1"/>
  <c r="M76" i="1"/>
  <c r="L60" i="1"/>
  <c r="M60" i="1"/>
  <c r="L44" i="1"/>
  <c r="M44" i="1"/>
  <c r="L28" i="1"/>
  <c r="M28" i="1"/>
  <c r="L12" i="1"/>
  <c r="M12" i="1"/>
  <c r="M95" i="1"/>
  <c r="L95" i="1"/>
  <c r="M87" i="1"/>
  <c r="L87" i="1"/>
  <c r="M79" i="1"/>
  <c r="L79" i="1"/>
  <c r="M71" i="1"/>
  <c r="L71" i="1"/>
  <c r="M63" i="1"/>
  <c r="L63" i="1"/>
  <c r="M55" i="1"/>
  <c r="L55" i="1"/>
  <c r="M47" i="1"/>
  <c r="L47" i="1"/>
  <c r="M39" i="1"/>
  <c r="L39" i="1"/>
  <c r="M31" i="1"/>
  <c r="L31" i="1"/>
  <c r="M23" i="1"/>
  <c r="L23" i="1"/>
  <c r="M15" i="1"/>
  <c r="L15" i="1"/>
  <c r="M7" i="1"/>
  <c r="L7" i="1"/>
  <c r="M2" i="1"/>
  <c r="L2" i="1"/>
  <c r="M84" i="1"/>
  <c r="L84" i="1"/>
  <c r="M68" i="1"/>
  <c r="L68" i="1"/>
  <c r="M52" i="1"/>
  <c r="L52" i="1"/>
  <c r="M36" i="1"/>
  <c r="L36" i="1"/>
  <c r="M20" i="1"/>
  <c r="L20" i="1"/>
  <c r="M4" i="1"/>
  <c r="L4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M93" i="1"/>
  <c r="L93" i="1"/>
  <c r="M85" i="1"/>
  <c r="L85" i="1"/>
  <c r="M77" i="1"/>
  <c r="L77" i="1"/>
  <c r="M69" i="1"/>
  <c r="L69" i="1"/>
  <c r="M61" i="1"/>
  <c r="L61" i="1"/>
  <c r="M53" i="1"/>
  <c r="L53" i="1"/>
  <c r="M45" i="1"/>
  <c r="L45" i="1"/>
  <c r="M37" i="1"/>
  <c r="L37" i="1"/>
  <c r="M29" i="1"/>
  <c r="L29" i="1"/>
  <c r="M21" i="1"/>
  <c r="L21" i="1"/>
  <c r="M13" i="1"/>
  <c r="L13" i="1"/>
  <c r="M5" i="1"/>
  <c r="L5" i="1"/>
  <c r="B12" i="2"/>
  <c r="C3" i="2"/>
  <c r="C7" i="2"/>
  <c r="M97" i="1"/>
  <c r="M89" i="1"/>
  <c r="M81" i="1"/>
  <c r="M73" i="1"/>
  <c r="M65" i="1"/>
  <c r="M57" i="1"/>
  <c r="M49" i="1"/>
  <c r="M41" i="1"/>
  <c r="M33" i="1"/>
  <c r="M25" i="1"/>
  <c r="M17" i="1"/>
  <c r="M9" i="1"/>
  <c r="C14" i="2"/>
  <c r="C6" i="2"/>
  <c r="B10" i="2"/>
  <c r="C13" i="2"/>
  <c r="C5" i="2"/>
  <c r="C4" i="2"/>
  <c r="C12" i="2"/>
  <c r="B8" i="2"/>
  <c r="L98" i="1"/>
  <c r="L90" i="1"/>
  <c r="L82" i="1"/>
  <c r="B3" i="2"/>
  <c r="B9" i="2"/>
</calcChain>
</file>

<file path=xl/sharedStrings.xml><?xml version="1.0" encoding="utf-8"?>
<sst xmlns="http://schemas.openxmlformats.org/spreadsheetml/2006/main" count="416" uniqueCount="356">
  <si>
    <t>RC</t>
  </si>
  <si>
    <t>Meno</t>
  </si>
  <si>
    <t>Priezvisko</t>
  </si>
  <si>
    <t>Pohlavie</t>
  </si>
  <si>
    <t>Dátum narodenia</t>
  </si>
  <si>
    <t>Vek</t>
  </si>
  <si>
    <t>101101/8569</t>
  </si>
  <si>
    <t>Stanislav</t>
  </si>
  <si>
    <t>Bacovčin</t>
  </si>
  <si>
    <t>muž</t>
  </si>
  <si>
    <t>475102/9877</t>
  </si>
  <si>
    <t>005330/7364</t>
  </si>
  <si>
    <t>040831/1750</t>
  </si>
  <si>
    <t>415617/6024</t>
  </si>
  <si>
    <t>135416/2359</t>
  </si>
  <si>
    <t xml:space="preserve">Na žlto označené stĺpce treba vyplniť </t>
  </si>
  <si>
    <t>710705/2722</t>
  </si>
  <si>
    <t>Text červeným písmom môžete vymazať, sú to  len ilustračné údaje</t>
  </si>
  <si>
    <t>635308/6212</t>
  </si>
  <si>
    <t>V tomto hárku ponechajte všetky vzorce</t>
  </si>
  <si>
    <t>045422/7488</t>
  </si>
  <si>
    <t>070909/9446</t>
  </si>
  <si>
    <t>1. Rozdeľte meno a priezvisko zákazníka</t>
  </si>
  <si>
    <t>835421/6552</t>
  </si>
  <si>
    <t>2. Z rodného čísla uveďte pohlavie zákazníka (asi to nebude sedieť s jeho menom)</t>
  </si>
  <si>
    <t>536211/5528</t>
  </si>
  <si>
    <t>3. V stĺpci F uveďte podľa RČ dátum narodenia</t>
  </si>
  <si>
    <t>091010/6846</t>
  </si>
  <si>
    <t>Predpokladajme, že všetky RČ sú ok a nik nemá viac ako 100 rokov</t>
  </si>
  <si>
    <t>725622/6989</t>
  </si>
  <si>
    <t>4. V stĺpci G uveďte vek zákazníka</t>
  </si>
  <si>
    <t>955622/3886</t>
  </si>
  <si>
    <t>981110/5887</t>
  </si>
  <si>
    <t>096218/4520</t>
  </si>
  <si>
    <t>905626/1082</t>
  </si>
  <si>
    <t>310427/7209</t>
  </si>
  <si>
    <t>945501/2765</t>
  </si>
  <si>
    <t>595901/5898</t>
  </si>
  <si>
    <t>020115/2875</t>
  </si>
  <si>
    <t>115727/9244</t>
  </si>
  <si>
    <t>136015/4136</t>
  </si>
  <si>
    <t>480531/6098</t>
  </si>
  <si>
    <t>036114/9822</t>
  </si>
  <si>
    <t>895804/6757</t>
  </si>
  <si>
    <t>400208/5659</t>
  </si>
  <si>
    <t>595707/7313</t>
  </si>
  <si>
    <t>585826/2355</t>
  </si>
  <si>
    <t>890814/3079</t>
  </si>
  <si>
    <t>535615/5090</t>
  </si>
  <si>
    <t>986113/7385</t>
  </si>
  <si>
    <t>710704/8828</t>
  </si>
  <si>
    <t>575401/6730</t>
  </si>
  <si>
    <t>565904/4820</t>
  </si>
  <si>
    <t>950724/9521</t>
  </si>
  <si>
    <t>856011/9370</t>
  </si>
  <si>
    <t>445227/3991</t>
  </si>
  <si>
    <t>320221/5027</t>
  </si>
  <si>
    <t>985509/9001</t>
  </si>
  <si>
    <t>085829/2897</t>
  </si>
  <si>
    <t>690304/8031</t>
  </si>
  <si>
    <t>615905/6552</t>
  </si>
  <si>
    <t>945407/7985</t>
  </si>
  <si>
    <t>800125/4272</t>
  </si>
  <si>
    <t>995514/9259</t>
  </si>
  <si>
    <t>775420/3237</t>
  </si>
  <si>
    <t>471104/7594</t>
  </si>
  <si>
    <t>795312/6412</t>
  </si>
  <si>
    <t>436003/8826</t>
  </si>
  <si>
    <t>321111/7800</t>
  </si>
  <si>
    <t>575222/5567</t>
  </si>
  <si>
    <t>645407/1448</t>
  </si>
  <si>
    <t>021117/7439</t>
  </si>
  <si>
    <t>845219/4927</t>
  </si>
  <si>
    <t>865804/4197</t>
  </si>
  <si>
    <t>060307/6771</t>
  </si>
  <si>
    <t>316125/9442</t>
  </si>
  <si>
    <t>025111/2422</t>
  </si>
  <si>
    <t>011228/2456</t>
  </si>
  <si>
    <t>526213/6627</t>
  </si>
  <si>
    <t>335129/9908</t>
  </si>
  <si>
    <t>670701/6800</t>
  </si>
  <si>
    <t>815914/4741</t>
  </si>
  <si>
    <t>755430/1986</t>
  </si>
  <si>
    <t>500702/7916</t>
  </si>
  <si>
    <t>906013/3522</t>
  </si>
  <si>
    <t>345823/5407</t>
  </si>
  <si>
    <t>311107/2107</t>
  </si>
  <si>
    <t>755806/10006</t>
  </si>
  <si>
    <t>795804/7273</t>
  </si>
  <si>
    <t>751215/2131</t>
  </si>
  <si>
    <t>445327/1691</t>
  </si>
  <si>
    <t>635524/5996</t>
  </si>
  <si>
    <t>400912/7034</t>
  </si>
  <si>
    <t>425314/9373</t>
  </si>
  <si>
    <t>855314/3467</t>
  </si>
  <si>
    <t>510317/7354</t>
  </si>
  <si>
    <t>516007/3061</t>
  </si>
  <si>
    <t>325804/5670</t>
  </si>
  <si>
    <t>571118/1982</t>
  </si>
  <si>
    <t>775813/6056</t>
  </si>
  <si>
    <t>135129/8850</t>
  </si>
  <si>
    <t>100405/2071</t>
  </si>
  <si>
    <t>925920/7463</t>
  </si>
  <si>
    <t>945523/1478</t>
  </si>
  <si>
    <t>891018/2985</t>
  </si>
  <si>
    <t>416129/3785</t>
  </si>
  <si>
    <t>685403/1074</t>
  </si>
  <si>
    <t>111023/4664</t>
  </si>
  <si>
    <t>375905/5080</t>
  </si>
  <si>
    <t>865809/1673</t>
  </si>
  <si>
    <t>881109/5986</t>
  </si>
  <si>
    <t>965923/6235</t>
  </si>
  <si>
    <t>895806/6436</t>
  </si>
  <si>
    <t>391113/3490</t>
  </si>
  <si>
    <t>885502/5245</t>
  </si>
  <si>
    <t>5. Zobrazte graf (na novom hárku), ktorý bude zobrazovať počet ľudí narodených v jednotlivých mesiacoch mužov a žien</t>
  </si>
  <si>
    <t>Cigániková</t>
  </si>
  <si>
    <t>Gabriela</t>
  </si>
  <si>
    <t>Dubňanský</t>
  </si>
  <si>
    <t>Ján</t>
  </si>
  <si>
    <t>Dutka</t>
  </si>
  <si>
    <t>Michal</t>
  </si>
  <si>
    <t>Gavronová</t>
  </si>
  <si>
    <t>Lucia</t>
  </si>
  <si>
    <t>Gnip</t>
  </si>
  <si>
    <t>Haburajová</t>
  </si>
  <si>
    <t>Zdenka</t>
  </si>
  <si>
    <t>Hromadka</t>
  </si>
  <si>
    <t>Daniel</t>
  </si>
  <si>
    <t>Hudák</t>
  </si>
  <si>
    <t>Oldřich</t>
  </si>
  <si>
    <t>Karoľ</t>
  </si>
  <si>
    <t>Martin</t>
  </si>
  <si>
    <t>Lecišcová</t>
  </si>
  <si>
    <t>Mantič</t>
  </si>
  <si>
    <t>Naščák</t>
  </si>
  <si>
    <t>Jozef</t>
  </si>
  <si>
    <t>Poliak</t>
  </si>
  <si>
    <t>Marek</t>
  </si>
  <si>
    <t>Popovič</t>
  </si>
  <si>
    <t>Vladislav</t>
  </si>
  <si>
    <t>Rondzik</t>
  </si>
  <si>
    <t>Juraj</t>
  </si>
  <si>
    <t>Seňko</t>
  </si>
  <si>
    <t>Vladimír</t>
  </si>
  <si>
    <t>Starec</t>
  </si>
  <si>
    <t>Marcel</t>
  </si>
  <si>
    <t>Štofík</t>
  </si>
  <si>
    <t>Matúš</t>
  </si>
  <si>
    <t>Peter</t>
  </si>
  <si>
    <t>Štofíková</t>
  </si>
  <si>
    <t>Jana</t>
  </si>
  <si>
    <t>Čopík</t>
  </si>
  <si>
    <t>Filip</t>
  </si>
  <si>
    <t>Haburaj</t>
  </si>
  <si>
    <t>Halaburková</t>
  </si>
  <si>
    <t>Hašuľ</t>
  </si>
  <si>
    <t>Hucová</t>
  </si>
  <si>
    <t>Miroslava</t>
  </si>
  <si>
    <t>Chudík</t>
  </si>
  <si>
    <t>Roman</t>
  </si>
  <si>
    <t>Karľa</t>
  </si>
  <si>
    <t>Kaučák</t>
  </si>
  <si>
    <t>Dušan</t>
  </si>
  <si>
    <t>Kocová</t>
  </si>
  <si>
    <t>Kotús</t>
  </si>
  <si>
    <t>Ladislav</t>
  </si>
  <si>
    <t>Kovaľ</t>
  </si>
  <si>
    <t>Marián</t>
  </si>
  <si>
    <t>Kuľhová</t>
  </si>
  <si>
    <t>Martina</t>
  </si>
  <si>
    <t>Kurilla</t>
  </si>
  <si>
    <t>Mandrík</t>
  </si>
  <si>
    <t>Ondrejkovič</t>
  </si>
  <si>
    <t>Tomáš</t>
  </si>
  <si>
    <t>Pavlík</t>
  </si>
  <si>
    <t>Piškanin</t>
  </si>
  <si>
    <t>Milan</t>
  </si>
  <si>
    <t>Solomonová</t>
  </si>
  <si>
    <t>Miloslava</t>
  </si>
  <si>
    <t>Surinčák</t>
  </si>
  <si>
    <t>Štutika</t>
  </si>
  <si>
    <t>Rastislav</t>
  </si>
  <si>
    <t>Verba</t>
  </si>
  <si>
    <t>Burda</t>
  </si>
  <si>
    <t>Aľušik</t>
  </si>
  <si>
    <t>Bednár</t>
  </si>
  <si>
    <t>Bučko</t>
  </si>
  <si>
    <t>Cucková</t>
  </si>
  <si>
    <t>Lenka</t>
  </si>
  <si>
    <t>Dický</t>
  </si>
  <si>
    <t>Fedin</t>
  </si>
  <si>
    <t>Fedorňák</t>
  </si>
  <si>
    <t>Ľuboslav</t>
  </si>
  <si>
    <t>Gribanič</t>
  </si>
  <si>
    <t>Jaroslav</t>
  </si>
  <si>
    <t>Lecká</t>
  </si>
  <si>
    <t>Michalcová</t>
  </si>
  <si>
    <t>Padaras</t>
  </si>
  <si>
    <t>Adrián</t>
  </si>
  <si>
    <t>Pavlovčin</t>
  </si>
  <si>
    <t>Pčola</t>
  </si>
  <si>
    <t>František</t>
  </si>
  <si>
    <t>Potocký</t>
  </si>
  <si>
    <t>Sidun</t>
  </si>
  <si>
    <t>Špitalik</t>
  </si>
  <si>
    <t>Vozárová</t>
  </si>
  <si>
    <t>Andrea</t>
  </si>
  <si>
    <t>Žido</t>
  </si>
  <si>
    <t>Baľová</t>
  </si>
  <si>
    <t>Anna</t>
  </si>
  <si>
    <t>Bobenič</t>
  </si>
  <si>
    <t>Bobiš</t>
  </si>
  <si>
    <t>Pavol</t>
  </si>
  <si>
    <t>Bobrik</t>
  </si>
  <si>
    <t>Čus</t>
  </si>
  <si>
    <t>Gavura</t>
  </si>
  <si>
    <t>Miroslav</t>
  </si>
  <si>
    <t>Holotová</t>
  </si>
  <si>
    <t>Ivana</t>
  </si>
  <si>
    <t>Chochrun</t>
  </si>
  <si>
    <t>Ľuboš</t>
  </si>
  <si>
    <t>Karamam</t>
  </si>
  <si>
    <t>Konopeus</t>
  </si>
  <si>
    <t>Radován</t>
  </si>
  <si>
    <t>Lelko</t>
  </si>
  <si>
    <t>Lempeľ</t>
  </si>
  <si>
    <t>Lojan</t>
  </si>
  <si>
    <t>Obšatník</t>
  </si>
  <si>
    <t>Ondika</t>
  </si>
  <si>
    <t>Perec</t>
  </si>
  <si>
    <t>Podová</t>
  </si>
  <si>
    <t>Viera</t>
  </si>
  <si>
    <t>Pomykal</t>
  </si>
  <si>
    <t>Rusič</t>
  </si>
  <si>
    <t>Salaj</t>
  </si>
  <si>
    <t>Viktor</t>
  </si>
  <si>
    <t>Simkuletová</t>
  </si>
  <si>
    <t>Jaroslava</t>
  </si>
  <si>
    <t>Telvák</t>
  </si>
  <si>
    <t>Timuľák</t>
  </si>
  <si>
    <t>Andrejčík</t>
  </si>
  <si>
    <t>Antoniková</t>
  </si>
  <si>
    <t>Aneta</t>
  </si>
  <si>
    <t>Balogová</t>
  </si>
  <si>
    <t>Bartek</t>
  </si>
  <si>
    <t>Cimbák</t>
  </si>
  <si>
    <t>Čornanič</t>
  </si>
  <si>
    <t>Ďurika</t>
  </si>
  <si>
    <t>Hafinec</t>
  </si>
  <si>
    <t>rok</t>
  </si>
  <si>
    <t>mesiac</t>
  </si>
  <si>
    <t>den</t>
  </si>
  <si>
    <t>RC mesiac</t>
  </si>
  <si>
    <t>RC ROK</t>
  </si>
  <si>
    <t>1/2/1947</t>
  </si>
  <si>
    <t>3/30/2000</t>
  </si>
  <si>
    <t>8/31/2004</t>
  </si>
  <si>
    <t>6/17/1941</t>
  </si>
  <si>
    <t>4/16/2013</t>
  </si>
  <si>
    <t>7/5/1971</t>
  </si>
  <si>
    <t>3/8/1963</t>
  </si>
  <si>
    <t>4/22/2004</t>
  </si>
  <si>
    <t>9/9/2007</t>
  </si>
  <si>
    <t>4/21/1983</t>
  </si>
  <si>
    <t>12/11/1953</t>
  </si>
  <si>
    <t>10/10/2009</t>
  </si>
  <si>
    <t>6/22/1972</t>
  </si>
  <si>
    <t>6/22/1995</t>
  </si>
  <si>
    <t>11/10/1998</t>
  </si>
  <si>
    <t>12/18/2009</t>
  </si>
  <si>
    <t>6/26/1990</t>
  </si>
  <si>
    <t>4/27/1931</t>
  </si>
  <si>
    <t>5/1/1994</t>
  </si>
  <si>
    <t>9/1/1959</t>
  </si>
  <si>
    <t>1/15/2002</t>
  </si>
  <si>
    <t>7/27/2011</t>
  </si>
  <si>
    <t>10/15/2013</t>
  </si>
  <si>
    <t>5/31/1948</t>
  </si>
  <si>
    <t>11/14/2003</t>
  </si>
  <si>
    <t>8/4/1989</t>
  </si>
  <si>
    <t>2/8/1940</t>
  </si>
  <si>
    <t>7/7/1959</t>
  </si>
  <si>
    <t>8/26/1958</t>
  </si>
  <si>
    <t>8/14/1989</t>
  </si>
  <si>
    <t>6/15/1953</t>
  </si>
  <si>
    <t>11/13/1998</t>
  </si>
  <si>
    <t>7/4/1971</t>
  </si>
  <si>
    <t>4/1/1957</t>
  </si>
  <si>
    <t>9/4/1956</t>
  </si>
  <si>
    <t>7/24/1995</t>
  </si>
  <si>
    <t>10/11/1985</t>
  </si>
  <si>
    <t>2/27/1944</t>
  </si>
  <si>
    <t>2/21/1932</t>
  </si>
  <si>
    <t>5/9/1998</t>
  </si>
  <si>
    <t>8/29/2008</t>
  </si>
  <si>
    <t>3/4/1969</t>
  </si>
  <si>
    <t>9/5/1961</t>
  </si>
  <si>
    <t>4/7/1994</t>
  </si>
  <si>
    <t>1/25/1980</t>
  </si>
  <si>
    <t>5/14/1999</t>
  </si>
  <si>
    <t>4/20/1977</t>
  </si>
  <si>
    <t>11/4/1947</t>
  </si>
  <si>
    <t>3/12/1979</t>
  </si>
  <si>
    <t>10/3/1943</t>
  </si>
  <si>
    <t>11/11/1932</t>
  </si>
  <si>
    <t>2/22/1957</t>
  </si>
  <si>
    <t>4/7/1964</t>
  </si>
  <si>
    <t>11/17/2002</t>
  </si>
  <si>
    <t>2/19/1984</t>
  </si>
  <si>
    <t>8/4/1986</t>
  </si>
  <si>
    <t>3/7/2006</t>
  </si>
  <si>
    <t>11/25/1931</t>
  </si>
  <si>
    <t>1/11/2002</t>
  </si>
  <si>
    <t>12/28/2001</t>
  </si>
  <si>
    <t>12/13/1952</t>
  </si>
  <si>
    <t>1/29/1933</t>
  </si>
  <si>
    <t>7/1/1967</t>
  </si>
  <si>
    <t>9/14/1981</t>
  </si>
  <si>
    <t>4/30/1975</t>
  </si>
  <si>
    <t>7/2/1950</t>
  </si>
  <si>
    <t>10/13/1990</t>
  </si>
  <si>
    <t>8/23/1934</t>
  </si>
  <si>
    <t>11/7/1931</t>
  </si>
  <si>
    <t>8/6/1975</t>
  </si>
  <si>
    <t>8/4/1979</t>
  </si>
  <si>
    <t>12/15/1975</t>
  </si>
  <si>
    <t>3/27/1944</t>
  </si>
  <si>
    <t>5/24/1963</t>
  </si>
  <si>
    <t>9/12/1940</t>
  </si>
  <si>
    <t>3/14/1942</t>
  </si>
  <si>
    <t>3/14/1985</t>
  </si>
  <si>
    <t>3/17/1951</t>
  </si>
  <si>
    <t>10/7/1951</t>
  </si>
  <si>
    <t>8/4/1932</t>
  </si>
  <si>
    <t>11/18/1957</t>
  </si>
  <si>
    <t>8/13/1977</t>
  </si>
  <si>
    <t>1/29/2013</t>
  </si>
  <si>
    <t>4/5/2010</t>
  </si>
  <si>
    <t>9/20/1992</t>
  </si>
  <si>
    <t>5/23/1994</t>
  </si>
  <si>
    <t>10/18/1989</t>
  </si>
  <si>
    <t>11/29/1941</t>
  </si>
  <si>
    <t>4/3/1968</t>
  </si>
  <si>
    <t>10/23/2011</t>
  </si>
  <si>
    <t>9/5/1937</t>
  </si>
  <si>
    <t>8/9/1986</t>
  </si>
  <si>
    <t>11/9/1988</t>
  </si>
  <si>
    <t>9/23/1996</t>
  </si>
  <si>
    <t>8/6/1989</t>
  </si>
  <si>
    <t>11/13/1939</t>
  </si>
  <si>
    <t>5/2/1988</t>
  </si>
  <si>
    <t>muz</t>
  </si>
  <si>
    <t>zena</t>
  </si>
  <si>
    <t>vek skuska</t>
  </si>
  <si>
    <t>p+m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</si>
</sst>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yy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2" fontId="0" fillId="0" borderId="0" xfId="0" applyNumberFormat="1"/>
    <xf numFmtId="1" fontId="2" fillId="2" borderId="0" xfId="0" applyNumberFormat="1" applyFont="1" applyFill="1"/>
    <xf numFmtId="1" fontId="0" fillId="0" borderId="0" xfId="0" applyNumberFormat="1"/>
    <xf numFmtId="0" fontId="4" fillId="2" borderId="0" xfId="0" applyFont="1" applyFill="1"/>
    <xf numFmtId="0" fontId="5" fillId="0" borderId="0" xfId="0" applyFont="1"/>
    <xf numFmtId="2" fontId="2" fillId="0" borderId="0" xfId="0" applyNumberFormat="1" applyFont="1"/>
    <xf numFmtId="1" fontId="0" fillId="0" borderId="0" xfId="1" applyNumberFormat="1" applyFont="1"/>
    <xf numFmtId="1" fontId="5" fillId="0" borderId="0" xfId="0" applyNumberFormat="1" applyFont="1"/>
    <xf numFmtId="14" fontId="5" fillId="0" borderId="0" xfId="0" applyNumberFormat="1" applyFont="1"/>
    <xf numFmtId="14" fontId="0" fillId="0" borderId="0" xfId="0" applyNumberFormat="1"/>
    <xf numFmtId="1" fontId="1" fillId="0" borderId="0" xfId="0" applyNumberFormat="1" applyFont="1"/>
    <xf numFmtId="166" fontId="0" fillId="0" borderId="0" xfId="0" applyNumberFormat="1"/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Hárok2!$B$2</c:f>
              <c:strCache>
                <c:ptCount val="1"/>
                <c:pt idx="0">
                  <c:v>muz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Hárok2!$A$3:$A$14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Hárok2!$B$3:$B$14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648-B34F-5056BC28DC78}"/>
            </c:ext>
          </c:extLst>
        </c:ser>
        <c:ser>
          <c:idx val="1"/>
          <c:order val="1"/>
          <c:tx>
            <c:strRef>
              <c:f>Hárok2!$C$2</c:f>
              <c:strCache>
                <c:ptCount val="1"/>
                <c:pt idx="0">
                  <c:v>zena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Hárok2!$A$3:$A$14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Hárok2!$C$3:$C$14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11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8-4648-B34F-5056BC28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882959"/>
        <c:axId val="1576797919"/>
      </c:barChart>
      <c:catAx>
        <c:axId val="15768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76797919"/>
        <c:crosses val="autoZero"/>
        <c:auto val="1"/>
        <c:lblAlgn val="ctr"/>
        <c:lblOffset val="100"/>
        <c:noMultiLvlLbl val="0"/>
      </c:catAx>
      <c:valAx>
        <c:axId val="15767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768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179070</xdr:rowOff>
    </xdr:from>
    <xdr:to>
      <xdr:col>11</xdr:col>
      <xdr:colOff>297180</xdr:colOff>
      <xdr:row>15</xdr:row>
      <xdr:rowOff>179070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EC65297-2848-888E-E916-ADE1278E1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782B-4481-4242-8B2A-E53F735896CE}">
  <dimension ref="A1:N99"/>
  <sheetViews>
    <sheetView tabSelected="1" workbookViewId="0">
      <selection activeCell="G5" sqref="G5"/>
    </sheetView>
  </sheetViews>
  <sheetFormatPr defaultRowHeight="14.4" x14ac:dyDescent="0.3"/>
  <cols>
    <col min="1" max="1" width="11.21875" bestFit="1" customWidth="1"/>
    <col min="2" max="2" width="9" bestFit="1" customWidth="1"/>
    <col min="3" max="3" width="16" bestFit="1" customWidth="1"/>
    <col min="4" max="4" width="17.6640625" customWidth="1"/>
    <col min="5" max="5" width="9.44140625" bestFit="1" customWidth="1"/>
    <col min="6" max="6" width="8.88671875" style="4" customWidth="1"/>
    <col min="7" max="7" width="13.88671875" customWidth="1"/>
    <col min="8" max="8" width="13.88671875" style="8" customWidth="1"/>
    <col min="9" max="9" width="13.88671875" style="6" customWidth="1"/>
    <col min="10" max="10" width="13.88671875" customWidth="1"/>
    <col min="11" max="11" width="16.109375" customWidth="1"/>
    <col min="12" max="12" width="12.6640625" customWidth="1"/>
    <col min="14" max="14" width="9.5546875" bestFit="1" customWidth="1"/>
  </cols>
  <sheetData>
    <row r="1" spans="1:14" s="1" customFormat="1" x14ac:dyDescent="0.3">
      <c r="A1" s="1" t="s">
        <v>2</v>
      </c>
      <c r="B1" s="1" t="s">
        <v>1</v>
      </c>
      <c r="C1" s="1" t="s">
        <v>355</v>
      </c>
      <c r="D1" s="1" t="s">
        <v>0</v>
      </c>
      <c r="E1" s="1" t="s">
        <v>253</v>
      </c>
      <c r="F1" s="9" t="s">
        <v>254</v>
      </c>
      <c r="G1" s="2" t="s">
        <v>3</v>
      </c>
      <c r="H1" s="7" t="s">
        <v>250</v>
      </c>
      <c r="I1" s="5" t="s">
        <v>251</v>
      </c>
      <c r="J1" s="2" t="s">
        <v>252</v>
      </c>
      <c r="K1" s="2" t="s">
        <v>4</v>
      </c>
      <c r="L1" s="2" t="s">
        <v>5</v>
      </c>
      <c r="M1" s="1" t="s">
        <v>354</v>
      </c>
    </row>
    <row r="2" spans="1:14" x14ac:dyDescent="0.3">
      <c r="A2" t="s">
        <v>8</v>
      </c>
      <c r="B2" t="s">
        <v>7</v>
      </c>
      <c r="C2" t="str">
        <f>B2&amp;" "&amp;A2</f>
        <v>Stanislav Bacovčin</v>
      </c>
      <c r="D2" t="s">
        <v>6</v>
      </c>
      <c r="E2">
        <v>11</v>
      </c>
      <c r="F2" s="10">
        <f>INT(LEFT(D2,2))</f>
        <v>10</v>
      </c>
      <c r="G2" t="s">
        <v>9</v>
      </c>
      <c r="H2" s="11">
        <f>IF(F2&lt;=23,2000+F2,1900+F2)</f>
        <v>2010</v>
      </c>
      <c r="I2" s="10">
        <f>IF(E2&gt;12,(E2)-50,E2)</f>
        <v>11</v>
      </c>
      <c r="J2" s="11">
        <f>INT(MID(D2,5,2))</f>
        <v>1</v>
      </c>
      <c r="K2" s="12">
        <v>40483</v>
      </c>
      <c r="L2" s="14" t="str">
        <f>TEXT(DATE(2023,11,15)-DATE(H2,I2,J2),"yy")</f>
        <v>13</v>
      </c>
      <c r="M2" s="15">
        <f>DATE(2023,11,15)-DATE(H2,I2,J2)</f>
        <v>4762</v>
      </c>
    </row>
    <row r="3" spans="1:14" x14ac:dyDescent="0.3">
      <c r="A3" t="s">
        <v>116</v>
      </c>
      <c r="B3" t="s">
        <v>117</v>
      </c>
      <c r="C3" t="str">
        <f t="shared" ref="C3:C66" si="0">B3&amp;" "&amp;A3</f>
        <v>Gabriela Cigániková</v>
      </c>
      <c r="D3" t="s">
        <v>10</v>
      </c>
      <c r="E3">
        <v>51</v>
      </c>
      <c r="F3" s="10">
        <f t="shared" ref="F3:F66" si="1">INT(LEFT(D3,2))</f>
        <v>47</v>
      </c>
      <c r="G3" t="str">
        <f>IF(OR(MID(D3,3,1)="0",MID(D3,3,1)="1"),"muz","zena")</f>
        <v>zena</v>
      </c>
      <c r="H3" s="11">
        <f t="shared" ref="H3:H66" si="2">IF(F3&lt;=23,2000+F3,1900+F3)</f>
        <v>1947</v>
      </c>
      <c r="I3" s="10">
        <f t="shared" ref="I3:I66" si="3">IF(E3&gt;12,(E3)-50,E3)</f>
        <v>1</v>
      </c>
      <c r="J3" s="11">
        <f t="shared" ref="J3:J66" si="4">INT(MID(D3,5,2))</f>
        <v>2</v>
      </c>
      <c r="K3" s="12" t="s">
        <v>255</v>
      </c>
      <c r="L3" s="14" t="str">
        <f t="shared" ref="L3:L66" si="5">TEXT(DATE(2023,11,15)-DATE(H3,I3,J3),"yy")</f>
        <v>76</v>
      </c>
      <c r="M3" s="15">
        <f t="shared" ref="M3:M66" si="6">DATE(2023,11,15)-DATE(H3,I3,J3)</f>
        <v>28076</v>
      </c>
      <c r="N3" s="3" t="s">
        <v>15</v>
      </c>
    </row>
    <row r="4" spans="1:14" x14ac:dyDescent="0.3">
      <c r="A4" t="s">
        <v>118</v>
      </c>
      <c r="B4" t="s">
        <v>119</v>
      </c>
      <c r="C4" t="str">
        <f t="shared" si="0"/>
        <v>Ján Dubňanský</v>
      </c>
      <c r="D4" t="s">
        <v>11</v>
      </c>
      <c r="E4">
        <v>53</v>
      </c>
      <c r="F4" s="10">
        <f t="shared" si="1"/>
        <v>0</v>
      </c>
      <c r="G4" t="str">
        <f t="shared" ref="G4:G67" si="7">IF(OR(MID(D4,3,1)="0",MID(D4,3,1)="1"),"muz","zena")</f>
        <v>zena</v>
      </c>
      <c r="H4" s="11">
        <f t="shared" si="2"/>
        <v>2000</v>
      </c>
      <c r="I4" s="10">
        <f t="shared" si="3"/>
        <v>3</v>
      </c>
      <c r="J4" s="11">
        <f t="shared" si="4"/>
        <v>30</v>
      </c>
      <c r="K4" s="12" t="s">
        <v>256</v>
      </c>
      <c r="L4" s="14" t="str">
        <f t="shared" si="5"/>
        <v>23</v>
      </c>
      <c r="M4" s="15">
        <f t="shared" si="6"/>
        <v>8630</v>
      </c>
      <c r="N4" s="1" t="s">
        <v>17</v>
      </c>
    </row>
    <row r="5" spans="1:14" x14ac:dyDescent="0.3">
      <c r="A5" t="s">
        <v>120</v>
      </c>
      <c r="B5" t="s">
        <v>121</v>
      </c>
      <c r="C5" t="str">
        <f t="shared" si="0"/>
        <v>Michal Dutka</v>
      </c>
      <c r="D5" t="s">
        <v>12</v>
      </c>
      <c r="E5">
        <v>8</v>
      </c>
      <c r="F5" s="10">
        <f t="shared" si="1"/>
        <v>4</v>
      </c>
      <c r="G5" t="str">
        <f t="shared" si="7"/>
        <v>muz</v>
      </c>
      <c r="H5" s="11">
        <f t="shared" si="2"/>
        <v>2004</v>
      </c>
      <c r="I5" s="10">
        <f t="shared" si="3"/>
        <v>8</v>
      </c>
      <c r="J5" s="11">
        <f t="shared" si="4"/>
        <v>31</v>
      </c>
      <c r="K5" s="12" t="s">
        <v>257</v>
      </c>
      <c r="L5" s="14" t="str">
        <f t="shared" si="5"/>
        <v>19</v>
      </c>
      <c r="M5" s="15">
        <f t="shared" si="6"/>
        <v>7015</v>
      </c>
      <c r="N5" s="1" t="s">
        <v>19</v>
      </c>
    </row>
    <row r="6" spans="1:14" x14ac:dyDescent="0.3">
      <c r="A6" t="s">
        <v>122</v>
      </c>
      <c r="B6" t="s">
        <v>123</v>
      </c>
      <c r="C6" t="str">
        <f t="shared" si="0"/>
        <v>Lucia Gavronová</v>
      </c>
      <c r="D6" t="s">
        <v>13</v>
      </c>
      <c r="E6">
        <v>56</v>
      </c>
      <c r="F6" s="10">
        <f t="shared" si="1"/>
        <v>41</v>
      </c>
      <c r="G6" t="str">
        <f t="shared" si="7"/>
        <v>zena</v>
      </c>
      <c r="H6" s="11">
        <f t="shared" si="2"/>
        <v>1941</v>
      </c>
      <c r="I6" s="10">
        <f t="shared" si="3"/>
        <v>6</v>
      </c>
      <c r="J6" s="11">
        <f t="shared" si="4"/>
        <v>17</v>
      </c>
      <c r="K6" s="12" t="s">
        <v>258</v>
      </c>
      <c r="L6" s="14" t="str">
        <f t="shared" si="5"/>
        <v>82</v>
      </c>
      <c r="M6" s="15">
        <f t="shared" si="6"/>
        <v>30101</v>
      </c>
    </row>
    <row r="7" spans="1:14" x14ac:dyDescent="0.3">
      <c r="A7" t="s">
        <v>124</v>
      </c>
      <c r="B7" t="s">
        <v>119</v>
      </c>
      <c r="C7" t="str">
        <f t="shared" si="0"/>
        <v>Ján Gnip</v>
      </c>
      <c r="D7" t="s">
        <v>14</v>
      </c>
      <c r="E7">
        <v>54</v>
      </c>
      <c r="F7" s="10">
        <f t="shared" si="1"/>
        <v>13</v>
      </c>
      <c r="G7" t="str">
        <f t="shared" si="7"/>
        <v>zena</v>
      </c>
      <c r="H7" s="11">
        <f t="shared" si="2"/>
        <v>2013</v>
      </c>
      <c r="I7" s="10">
        <f t="shared" si="3"/>
        <v>4</v>
      </c>
      <c r="J7" s="11">
        <f t="shared" si="4"/>
        <v>16</v>
      </c>
      <c r="K7" s="12" t="s">
        <v>259</v>
      </c>
      <c r="L7" s="14" t="str">
        <f t="shared" si="5"/>
        <v>10</v>
      </c>
      <c r="M7" s="15">
        <f t="shared" si="6"/>
        <v>3865</v>
      </c>
      <c r="N7" s="2" t="s">
        <v>22</v>
      </c>
    </row>
    <row r="8" spans="1:14" x14ac:dyDescent="0.3">
      <c r="A8" t="s">
        <v>125</v>
      </c>
      <c r="B8" t="s">
        <v>126</v>
      </c>
      <c r="C8" t="str">
        <f t="shared" si="0"/>
        <v>Zdenka Haburajová</v>
      </c>
      <c r="D8" t="s">
        <v>16</v>
      </c>
      <c r="E8">
        <v>7</v>
      </c>
      <c r="F8" s="10">
        <f t="shared" si="1"/>
        <v>71</v>
      </c>
      <c r="G8" t="str">
        <f t="shared" si="7"/>
        <v>muz</v>
      </c>
      <c r="H8" s="11">
        <f t="shared" si="2"/>
        <v>1971</v>
      </c>
      <c r="I8" s="10">
        <f t="shared" si="3"/>
        <v>7</v>
      </c>
      <c r="J8" s="11">
        <f t="shared" si="4"/>
        <v>5</v>
      </c>
      <c r="K8" s="12" t="s">
        <v>260</v>
      </c>
      <c r="L8" s="14" t="str">
        <f t="shared" si="5"/>
        <v>52</v>
      </c>
      <c r="M8" s="15">
        <f t="shared" si="6"/>
        <v>19126</v>
      </c>
      <c r="N8" s="1" t="s">
        <v>24</v>
      </c>
    </row>
    <row r="9" spans="1:14" x14ac:dyDescent="0.3">
      <c r="A9" t="s">
        <v>127</v>
      </c>
      <c r="B9" t="s">
        <v>128</v>
      </c>
      <c r="C9" t="str">
        <f t="shared" si="0"/>
        <v>Daniel Hromadka</v>
      </c>
      <c r="D9" t="s">
        <v>18</v>
      </c>
      <c r="E9">
        <v>53</v>
      </c>
      <c r="F9" s="10">
        <f t="shared" si="1"/>
        <v>63</v>
      </c>
      <c r="G9" t="str">
        <f t="shared" si="7"/>
        <v>zena</v>
      </c>
      <c r="H9" s="11">
        <f t="shared" si="2"/>
        <v>1963</v>
      </c>
      <c r="I9" s="10">
        <f t="shared" si="3"/>
        <v>3</v>
      </c>
      <c r="J9" s="11">
        <f t="shared" si="4"/>
        <v>8</v>
      </c>
      <c r="K9" s="12" t="s">
        <v>261</v>
      </c>
      <c r="L9" s="14" t="str">
        <f t="shared" si="5"/>
        <v>60</v>
      </c>
      <c r="M9" s="15">
        <f t="shared" si="6"/>
        <v>22167</v>
      </c>
      <c r="N9" s="1" t="s">
        <v>26</v>
      </c>
    </row>
    <row r="10" spans="1:14" x14ac:dyDescent="0.3">
      <c r="A10" t="s">
        <v>129</v>
      </c>
      <c r="B10" t="s">
        <v>130</v>
      </c>
      <c r="C10" t="str">
        <f t="shared" si="0"/>
        <v>Oldřich Hudák</v>
      </c>
      <c r="D10" t="s">
        <v>20</v>
      </c>
      <c r="E10">
        <v>54</v>
      </c>
      <c r="F10" s="10">
        <f t="shared" si="1"/>
        <v>4</v>
      </c>
      <c r="G10" t="str">
        <f t="shared" si="7"/>
        <v>zena</v>
      </c>
      <c r="H10" s="11">
        <f t="shared" si="2"/>
        <v>2004</v>
      </c>
      <c r="I10" s="10">
        <f t="shared" si="3"/>
        <v>4</v>
      </c>
      <c r="J10" s="11">
        <f t="shared" si="4"/>
        <v>22</v>
      </c>
      <c r="K10" s="12" t="s">
        <v>262</v>
      </c>
      <c r="L10" s="14" t="str">
        <f t="shared" si="5"/>
        <v>19</v>
      </c>
      <c r="M10" s="15">
        <f t="shared" si="6"/>
        <v>7146</v>
      </c>
      <c r="N10" t="s">
        <v>28</v>
      </c>
    </row>
    <row r="11" spans="1:14" x14ac:dyDescent="0.3">
      <c r="A11" t="s">
        <v>131</v>
      </c>
      <c r="B11" t="s">
        <v>132</v>
      </c>
      <c r="C11" t="str">
        <f t="shared" si="0"/>
        <v>Martin Karoľ</v>
      </c>
      <c r="D11" t="s">
        <v>21</v>
      </c>
      <c r="E11">
        <v>9</v>
      </c>
      <c r="F11" s="10">
        <f t="shared" si="1"/>
        <v>7</v>
      </c>
      <c r="G11" t="str">
        <f t="shared" si="7"/>
        <v>muz</v>
      </c>
      <c r="H11" s="11">
        <f t="shared" si="2"/>
        <v>2007</v>
      </c>
      <c r="I11" s="10">
        <f t="shared" si="3"/>
        <v>9</v>
      </c>
      <c r="J11" s="11">
        <f t="shared" si="4"/>
        <v>9</v>
      </c>
      <c r="K11" s="12" t="s">
        <v>263</v>
      </c>
      <c r="L11" s="14" t="str">
        <f t="shared" si="5"/>
        <v>16</v>
      </c>
      <c r="M11" s="15">
        <f t="shared" si="6"/>
        <v>5911</v>
      </c>
      <c r="N11" s="1" t="s">
        <v>30</v>
      </c>
    </row>
    <row r="12" spans="1:14" x14ac:dyDescent="0.3">
      <c r="A12" t="s">
        <v>133</v>
      </c>
      <c r="B12" t="s">
        <v>123</v>
      </c>
      <c r="C12" t="str">
        <f t="shared" si="0"/>
        <v>Lucia Lecišcová</v>
      </c>
      <c r="D12" t="s">
        <v>23</v>
      </c>
      <c r="E12">
        <v>54</v>
      </c>
      <c r="F12" s="10">
        <f t="shared" si="1"/>
        <v>83</v>
      </c>
      <c r="G12" t="str">
        <f t="shared" si="7"/>
        <v>zena</v>
      </c>
      <c r="H12" s="11">
        <f t="shared" si="2"/>
        <v>1983</v>
      </c>
      <c r="I12" s="10">
        <f t="shared" si="3"/>
        <v>4</v>
      </c>
      <c r="J12" s="11">
        <f t="shared" si="4"/>
        <v>21</v>
      </c>
      <c r="K12" s="12" t="s">
        <v>264</v>
      </c>
      <c r="L12" s="14" t="str">
        <f t="shared" si="5"/>
        <v>40</v>
      </c>
      <c r="M12" s="15">
        <f t="shared" si="6"/>
        <v>14818</v>
      </c>
      <c r="N12" s="1" t="s">
        <v>115</v>
      </c>
    </row>
    <row r="13" spans="1:14" x14ac:dyDescent="0.3">
      <c r="A13" t="s">
        <v>134</v>
      </c>
      <c r="B13" t="s">
        <v>121</v>
      </c>
      <c r="C13" t="str">
        <f t="shared" si="0"/>
        <v>Michal Mantič</v>
      </c>
      <c r="D13" t="s">
        <v>25</v>
      </c>
      <c r="E13">
        <v>62</v>
      </c>
      <c r="F13" s="10">
        <f t="shared" si="1"/>
        <v>53</v>
      </c>
      <c r="G13" t="str">
        <f t="shared" si="7"/>
        <v>zena</v>
      </c>
      <c r="H13" s="11">
        <f t="shared" si="2"/>
        <v>1953</v>
      </c>
      <c r="I13" s="10">
        <f t="shared" si="3"/>
        <v>12</v>
      </c>
      <c r="J13" s="11">
        <f t="shared" si="4"/>
        <v>11</v>
      </c>
      <c r="K13" s="12" t="s">
        <v>265</v>
      </c>
      <c r="L13" s="14" t="str">
        <f t="shared" si="5"/>
        <v>69</v>
      </c>
      <c r="M13" s="15">
        <f t="shared" si="6"/>
        <v>25541</v>
      </c>
    </row>
    <row r="14" spans="1:14" x14ac:dyDescent="0.3">
      <c r="A14" t="s">
        <v>135</v>
      </c>
      <c r="B14" t="s">
        <v>136</v>
      </c>
      <c r="C14" t="str">
        <f t="shared" si="0"/>
        <v>Jozef Naščák</v>
      </c>
      <c r="D14" t="s">
        <v>27</v>
      </c>
      <c r="E14">
        <v>10</v>
      </c>
      <c r="F14" s="10">
        <f t="shared" si="1"/>
        <v>9</v>
      </c>
      <c r="G14" t="str">
        <f t="shared" si="7"/>
        <v>muz</v>
      </c>
      <c r="H14" s="11">
        <f t="shared" si="2"/>
        <v>2009</v>
      </c>
      <c r="I14" s="10">
        <f t="shared" si="3"/>
        <v>10</v>
      </c>
      <c r="J14" s="11">
        <f t="shared" si="4"/>
        <v>10</v>
      </c>
      <c r="K14" s="12" t="s">
        <v>266</v>
      </c>
      <c r="L14" s="14" t="str">
        <f t="shared" si="5"/>
        <v>14</v>
      </c>
      <c r="M14" s="15">
        <f t="shared" si="6"/>
        <v>5149</v>
      </c>
    </row>
    <row r="15" spans="1:14" x14ac:dyDescent="0.3">
      <c r="A15" t="s">
        <v>137</v>
      </c>
      <c r="B15" t="s">
        <v>138</v>
      </c>
      <c r="C15" t="str">
        <f t="shared" si="0"/>
        <v>Marek Poliak</v>
      </c>
      <c r="D15" t="s">
        <v>29</v>
      </c>
      <c r="E15">
        <v>56</v>
      </c>
      <c r="F15" s="10">
        <f t="shared" si="1"/>
        <v>72</v>
      </c>
      <c r="G15" t="str">
        <f t="shared" si="7"/>
        <v>zena</v>
      </c>
      <c r="H15" s="11">
        <f t="shared" si="2"/>
        <v>1972</v>
      </c>
      <c r="I15" s="10">
        <f t="shared" si="3"/>
        <v>6</v>
      </c>
      <c r="J15" s="11">
        <f t="shared" si="4"/>
        <v>22</v>
      </c>
      <c r="K15" s="12" t="s">
        <v>267</v>
      </c>
      <c r="L15" s="14" t="str">
        <f t="shared" si="5"/>
        <v>51</v>
      </c>
      <c r="M15" s="15">
        <f t="shared" si="6"/>
        <v>18773</v>
      </c>
    </row>
    <row r="16" spans="1:14" x14ac:dyDescent="0.3">
      <c r="A16" t="s">
        <v>139</v>
      </c>
      <c r="B16" t="s">
        <v>140</v>
      </c>
      <c r="C16" t="str">
        <f t="shared" si="0"/>
        <v>Vladislav Popovič</v>
      </c>
      <c r="D16" t="s">
        <v>31</v>
      </c>
      <c r="E16">
        <v>56</v>
      </c>
      <c r="F16" s="10">
        <f t="shared" si="1"/>
        <v>95</v>
      </c>
      <c r="G16" t="str">
        <f t="shared" si="7"/>
        <v>zena</v>
      </c>
      <c r="H16" s="11">
        <f t="shared" si="2"/>
        <v>1995</v>
      </c>
      <c r="I16" s="10">
        <f t="shared" si="3"/>
        <v>6</v>
      </c>
      <c r="J16" s="11">
        <f t="shared" si="4"/>
        <v>22</v>
      </c>
      <c r="K16" s="12" t="s">
        <v>268</v>
      </c>
      <c r="L16" s="14" t="str">
        <f t="shared" si="5"/>
        <v>28</v>
      </c>
      <c r="M16" s="15">
        <f t="shared" si="6"/>
        <v>10373</v>
      </c>
    </row>
    <row r="17" spans="1:14" x14ac:dyDescent="0.3">
      <c r="A17" t="s">
        <v>141</v>
      </c>
      <c r="B17" t="s">
        <v>142</v>
      </c>
      <c r="C17" t="str">
        <f t="shared" si="0"/>
        <v>Juraj Rondzik</v>
      </c>
      <c r="D17" t="s">
        <v>32</v>
      </c>
      <c r="E17">
        <v>11</v>
      </c>
      <c r="F17" s="10">
        <f t="shared" si="1"/>
        <v>98</v>
      </c>
      <c r="G17" t="str">
        <f t="shared" si="7"/>
        <v>muz</v>
      </c>
      <c r="H17" s="11">
        <f t="shared" si="2"/>
        <v>1998</v>
      </c>
      <c r="I17" s="10">
        <f t="shared" si="3"/>
        <v>11</v>
      </c>
      <c r="J17" s="11">
        <f t="shared" si="4"/>
        <v>10</v>
      </c>
      <c r="K17" s="12" t="s">
        <v>269</v>
      </c>
      <c r="L17" s="14" t="str">
        <f t="shared" si="5"/>
        <v>25</v>
      </c>
      <c r="M17" s="15">
        <f t="shared" si="6"/>
        <v>9136</v>
      </c>
    </row>
    <row r="18" spans="1:14" x14ac:dyDescent="0.3">
      <c r="A18" t="s">
        <v>143</v>
      </c>
      <c r="B18" t="s">
        <v>144</v>
      </c>
      <c r="C18" t="str">
        <f t="shared" si="0"/>
        <v>Vladimír Seňko</v>
      </c>
      <c r="D18" t="s">
        <v>33</v>
      </c>
      <c r="E18">
        <v>62</v>
      </c>
      <c r="F18" s="10">
        <f t="shared" si="1"/>
        <v>9</v>
      </c>
      <c r="G18" t="str">
        <f t="shared" si="7"/>
        <v>zena</v>
      </c>
      <c r="H18" s="11">
        <f t="shared" si="2"/>
        <v>2009</v>
      </c>
      <c r="I18" s="10">
        <f t="shared" si="3"/>
        <v>12</v>
      </c>
      <c r="J18" s="11">
        <f t="shared" si="4"/>
        <v>18</v>
      </c>
      <c r="K18" s="12" t="s">
        <v>270</v>
      </c>
      <c r="L18" s="14" t="str">
        <f t="shared" si="5"/>
        <v>13</v>
      </c>
      <c r="M18" s="15">
        <f t="shared" si="6"/>
        <v>5080</v>
      </c>
    </row>
    <row r="19" spans="1:14" x14ac:dyDescent="0.3">
      <c r="A19" t="s">
        <v>145</v>
      </c>
      <c r="B19" t="s">
        <v>146</v>
      </c>
      <c r="C19" t="str">
        <f t="shared" si="0"/>
        <v>Marcel Starec</v>
      </c>
      <c r="D19" t="s">
        <v>34</v>
      </c>
      <c r="E19">
        <v>56</v>
      </c>
      <c r="F19" s="10">
        <f t="shared" si="1"/>
        <v>90</v>
      </c>
      <c r="G19" t="str">
        <f t="shared" si="7"/>
        <v>zena</v>
      </c>
      <c r="H19" s="11">
        <f t="shared" si="2"/>
        <v>1990</v>
      </c>
      <c r="I19" s="10">
        <f t="shared" si="3"/>
        <v>6</v>
      </c>
      <c r="J19" s="11">
        <f t="shared" si="4"/>
        <v>26</v>
      </c>
      <c r="K19" s="12" t="s">
        <v>271</v>
      </c>
      <c r="L19" s="14" t="str">
        <f t="shared" si="5"/>
        <v>33</v>
      </c>
      <c r="M19" s="15">
        <f t="shared" si="6"/>
        <v>12195</v>
      </c>
    </row>
    <row r="20" spans="1:14" x14ac:dyDescent="0.3">
      <c r="A20" t="s">
        <v>147</v>
      </c>
      <c r="B20" t="s">
        <v>148</v>
      </c>
      <c r="C20" t="str">
        <f t="shared" si="0"/>
        <v>Matúš Štofík</v>
      </c>
      <c r="D20" t="s">
        <v>35</v>
      </c>
      <c r="E20">
        <v>4</v>
      </c>
      <c r="F20" s="10">
        <f t="shared" si="1"/>
        <v>31</v>
      </c>
      <c r="G20" t="str">
        <f t="shared" si="7"/>
        <v>muz</v>
      </c>
      <c r="H20" s="11">
        <f t="shared" si="2"/>
        <v>1931</v>
      </c>
      <c r="I20" s="10">
        <f t="shared" si="3"/>
        <v>4</v>
      </c>
      <c r="J20" s="11">
        <f t="shared" si="4"/>
        <v>27</v>
      </c>
      <c r="K20" s="12" t="s">
        <v>272</v>
      </c>
      <c r="L20" s="14" t="str">
        <f t="shared" si="5"/>
        <v>92</v>
      </c>
      <c r="M20" s="15">
        <f t="shared" si="6"/>
        <v>33805</v>
      </c>
      <c r="N20" s="13"/>
    </row>
    <row r="21" spans="1:14" x14ac:dyDescent="0.3">
      <c r="A21" t="s">
        <v>147</v>
      </c>
      <c r="B21" t="s">
        <v>149</v>
      </c>
      <c r="C21" t="str">
        <f t="shared" si="0"/>
        <v>Peter Štofík</v>
      </c>
      <c r="D21" t="s">
        <v>36</v>
      </c>
      <c r="E21">
        <v>55</v>
      </c>
      <c r="F21" s="10">
        <f t="shared" si="1"/>
        <v>94</v>
      </c>
      <c r="G21" t="str">
        <f t="shared" si="7"/>
        <v>zena</v>
      </c>
      <c r="H21" s="11">
        <f t="shared" si="2"/>
        <v>1994</v>
      </c>
      <c r="I21" s="10">
        <f t="shared" si="3"/>
        <v>5</v>
      </c>
      <c r="J21" s="11">
        <f t="shared" si="4"/>
        <v>1</v>
      </c>
      <c r="K21" s="12" t="s">
        <v>273</v>
      </c>
      <c r="L21" s="14" t="str">
        <f t="shared" si="5"/>
        <v>29</v>
      </c>
      <c r="M21" s="15">
        <f t="shared" si="6"/>
        <v>10790</v>
      </c>
    </row>
    <row r="22" spans="1:14" x14ac:dyDescent="0.3">
      <c r="A22" t="s">
        <v>150</v>
      </c>
      <c r="B22" t="s">
        <v>151</v>
      </c>
      <c r="C22" t="str">
        <f t="shared" si="0"/>
        <v>Jana Štofíková</v>
      </c>
      <c r="D22" t="s">
        <v>37</v>
      </c>
      <c r="E22">
        <v>59</v>
      </c>
      <c r="F22" s="10">
        <f t="shared" si="1"/>
        <v>59</v>
      </c>
      <c r="G22" t="str">
        <f t="shared" si="7"/>
        <v>zena</v>
      </c>
      <c r="H22" s="11">
        <f t="shared" si="2"/>
        <v>1959</v>
      </c>
      <c r="I22" s="10">
        <f t="shared" si="3"/>
        <v>9</v>
      </c>
      <c r="J22" s="11">
        <f t="shared" si="4"/>
        <v>1</v>
      </c>
      <c r="K22" s="12" t="s">
        <v>274</v>
      </c>
      <c r="L22" s="14" t="str">
        <f t="shared" si="5"/>
        <v>64</v>
      </c>
      <c r="M22" s="15">
        <f t="shared" si="6"/>
        <v>23451</v>
      </c>
    </row>
    <row r="23" spans="1:14" x14ac:dyDescent="0.3">
      <c r="A23" t="s">
        <v>152</v>
      </c>
      <c r="B23" t="s">
        <v>138</v>
      </c>
      <c r="C23" t="str">
        <f t="shared" si="0"/>
        <v>Marek Čopík</v>
      </c>
      <c r="D23" t="s">
        <v>38</v>
      </c>
      <c r="E23">
        <v>1</v>
      </c>
      <c r="F23" s="10">
        <f t="shared" si="1"/>
        <v>2</v>
      </c>
      <c r="G23" t="str">
        <f t="shared" si="7"/>
        <v>muz</v>
      </c>
      <c r="H23" s="11">
        <f t="shared" si="2"/>
        <v>2002</v>
      </c>
      <c r="I23" s="10">
        <f t="shared" si="3"/>
        <v>1</v>
      </c>
      <c r="J23" s="11">
        <f t="shared" si="4"/>
        <v>15</v>
      </c>
      <c r="K23" s="12" t="s">
        <v>275</v>
      </c>
      <c r="L23" s="14" t="str">
        <f t="shared" si="5"/>
        <v>21</v>
      </c>
      <c r="M23" s="15">
        <f t="shared" si="6"/>
        <v>7974</v>
      </c>
    </row>
    <row r="24" spans="1:14" x14ac:dyDescent="0.3">
      <c r="A24" t="s">
        <v>153</v>
      </c>
      <c r="B24" t="s">
        <v>7</v>
      </c>
      <c r="C24" t="str">
        <f t="shared" si="0"/>
        <v>Stanislav Filip</v>
      </c>
      <c r="D24" t="s">
        <v>39</v>
      </c>
      <c r="E24">
        <v>57</v>
      </c>
      <c r="F24" s="10">
        <f t="shared" si="1"/>
        <v>11</v>
      </c>
      <c r="G24" t="str">
        <f t="shared" si="7"/>
        <v>zena</v>
      </c>
      <c r="H24" s="11">
        <f t="shared" si="2"/>
        <v>2011</v>
      </c>
      <c r="I24" s="10">
        <f t="shared" si="3"/>
        <v>7</v>
      </c>
      <c r="J24" s="11">
        <f t="shared" si="4"/>
        <v>27</v>
      </c>
      <c r="K24" s="12" t="s">
        <v>276</v>
      </c>
      <c r="L24" s="14" t="str">
        <f t="shared" si="5"/>
        <v>12</v>
      </c>
      <c r="M24" s="15">
        <f t="shared" si="6"/>
        <v>4494</v>
      </c>
    </row>
    <row r="25" spans="1:14" x14ac:dyDescent="0.3">
      <c r="A25" t="s">
        <v>154</v>
      </c>
      <c r="B25" t="s">
        <v>149</v>
      </c>
      <c r="C25" t="str">
        <f t="shared" si="0"/>
        <v>Peter Haburaj</v>
      </c>
      <c r="D25" t="s">
        <v>40</v>
      </c>
      <c r="E25">
        <v>60</v>
      </c>
      <c r="F25" s="10">
        <f t="shared" si="1"/>
        <v>13</v>
      </c>
      <c r="G25" t="str">
        <f t="shared" si="7"/>
        <v>zena</v>
      </c>
      <c r="H25" s="11">
        <f t="shared" si="2"/>
        <v>2013</v>
      </c>
      <c r="I25" s="10">
        <f t="shared" si="3"/>
        <v>10</v>
      </c>
      <c r="J25" s="11">
        <f t="shared" si="4"/>
        <v>15</v>
      </c>
      <c r="K25" s="12" t="s">
        <v>277</v>
      </c>
      <c r="L25" s="14" t="str">
        <f t="shared" si="5"/>
        <v>10</v>
      </c>
      <c r="M25" s="15">
        <f t="shared" si="6"/>
        <v>3683</v>
      </c>
    </row>
    <row r="26" spans="1:14" x14ac:dyDescent="0.3">
      <c r="A26" t="s">
        <v>155</v>
      </c>
      <c r="B26" t="s">
        <v>117</v>
      </c>
      <c r="C26" t="str">
        <f t="shared" si="0"/>
        <v>Gabriela Halaburková</v>
      </c>
      <c r="D26" t="s">
        <v>41</v>
      </c>
      <c r="E26">
        <v>5</v>
      </c>
      <c r="F26" s="10">
        <f t="shared" si="1"/>
        <v>48</v>
      </c>
      <c r="G26" t="str">
        <f t="shared" si="7"/>
        <v>muz</v>
      </c>
      <c r="H26" s="11">
        <f t="shared" si="2"/>
        <v>1948</v>
      </c>
      <c r="I26" s="10">
        <f t="shared" si="3"/>
        <v>5</v>
      </c>
      <c r="J26" s="11">
        <f t="shared" si="4"/>
        <v>31</v>
      </c>
      <c r="K26" s="12" t="s">
        <v>278</v>
      </c>
      <c r="L26" s="14" t="str">
        <f t="shared" si="5"/>
        <v>75</v>
      </c>
      <c r="M26" s="15">
        <f t="shared" si="6"/>
        <v>27561</v>
      </c>
    </row>
    <row r="27" spans="1:14" x14ac:dyDescent="0.3">
      <c r="A27" t="s">
        <v>156</v>
      </c>
      <c r="B27" t="s">
        <v>136</v>
      </c>
      <c r="C27" t="str">
        <f t="shared" si="0"/>
        <v>Jozef Hašuľ</v>
      </c>
      <c r="D27" t="s">
        <v>42</v>
      </c>
      <c r="E27">
        <v>61</v>
      </c>
      <c r="F27" s="10">
        <f t="shared" si="1"/>
        <v>3</v>
      </c>
      <c r="G27" t="str">
        <f t="shared" si="7"/>
        <v>zena</v>
      </c>
      <c r="H27" s="11">
        <f t="shared" si="2"/>
        <v>2003</v>
      </c>
      <c r="I27" s="10">
        <f t="shared" si="3"/>
        <v>11</v>
      </c>
      <c r="J27" s="11">
        <f t="shared" si="4"/>
        <v>14</v>
      </c>
      <c r="K27" s="12" t="s">
        <v>279</v>
      </c>
      <c r="L27" s="14" t="str">
        <f t="shared" si="5"/>
        <v>20</v>
      </c>
      <c r="M27" s="15">
        <f t="shared" si="6"/>
        <v>7306</v>
      </c>
    </row>
    <row r="28" spans="1:14" x14ac:dyDescent="0.3">
      <c r="A28" t="s">
        <v>157</v>
      </c>
      <c r="B28" t="s">
        <v>151</v>
      </c>
      <c r="C28" t="str">
        <f t="shared" si="0"/>
        <v>Jana Hucová</v>
      </c>
      <c r="D28" t="s">
        <v>43</v>
      </c>
      <c r="E28">
        <v>58</v>
      </c>
      <c r="F28" s="10">
        <f t="shared" si="1"/>
        <v>89</v>
      </c>
      <c r="G28" t="str">
        <f t="shared" si="7"/>
        <v>zena</v>
      </c>
      <c r="H28" s="11">
        <f t="shared" si="2"/>
        <v>1989</v>
      </c>
      <c r="I28" s="10">
        <f t="shared" si="3"/>
        <v>8</v>
      </c>
      <c r="J28" s="11">
        <f t="shared" si="4"/>
        <v>4</v>
      </c>
      <c r="K28" s="12" t="s">
        <v>280</v>
      </c>
      <c r="L28" s="14" t="str">
        <f t="shared" si="5"/>
        <v>34</v>
      </c>
      <c r="M28" s="15">
        <f t="shared" si="6"/>
        <v>12521</v>
      </c>
    </row>
    <row r="29" spans="1:14" x14ac:dyDescent="0.3">
      <c r="A29" t="s">
        <v>157</v>
      </c>
      <c r="B29" t="s">
        <v>158</v>
      </c>
      <c r="C29" t="str">
        <f t="shared" si="0"/>
        <v>Miroslava Hucová</v>
      </c>
      <c r="D29" t="s">
        <v>44</v>
      </c>
      <c r="E29">
        <v>2</v>
      </c>
      <c r="F29" s="10">
        <f t="shared" si="1"/>
        <v>40</v>
      </c>
      <c r="G29" t="str">
        <f t="shared" si="7"/>
        <v>muz</v>
      </c>
      <c r="H29" s="11">
        <f t="shared" si="2"/>
        <v>1940</v>
      </c>
      <c r="I29" s="10">
        <f t="shared" si="3"/>
        <v>2</v>
      </c>
      <c r="J29" s="11">
        <f t="shared" si="4"/>
        <v>8</v>
      </c>
      <c r="K29" s="12" t="s">
        <v>281</v>
      </c>
      <c r="L29" s="14" t="str">
        <f t="shared" si="5"/>
        <v>83</v>
      </c>
      <c r="M29" s="15">
        <f t="shared" si="6"/>
        <v>30596</v>
      </c>
    </row>
    <row r="30" spans="1:14" x14ac:dyDescent="0.3">
      <c r="A30" t="s">
        <v>159</v>
      </c>
      <c r="B30" t="s">
        <v>160</v>
      </c>
      <c r="C30" t="str">
        <f t="shared" si="0"/>
        <v>Roman Chudík</v>
      </c>
      <c r="D30" t="s">
        <v>45</v>
      </c>
      <c r="E30">
        <v>57</v>
      </c>
      <c r="F30" s="10">
        <f t="shared" si="1"/>
        <v>59</v>
      </c>
      <c r="G30" t="str">
        <f t="shared" si="7"/>
        <v>zena</v>
      </c>
      <c r="H30" s="11">
        <f t="shared" si="2"/>
        <v>1959</v>
      </c>
      <c r="I30" s="10">
        <f t="shared" si="3"/>
        <v>7</v>
      </c>
      <c r="J30" s="11">
        <f t="shared" si="4"/>
        <v>7</v>
      </c>
      <c r="K30" s="12" t="s">
        <v>282</v>
      </c>
      <c r="L30" s="14" t="str">
        <f t="shared" si="5"/>
        <v>64</v>
      </c>
      <c r="M30" s="15">
        <f t="shared" si="6"/>
        <v>23507</v>
      </c>
    </row>
    <row r="31" spans="1:14" x14ac:dyDescent="0.3">
      <c r="A31" t="s">
        <v>161</v>
      </c>
      <c r="B31" t="s">
        <v>132</v>
      </c>
      <c r="C31" t="str">
        <f t="shared" si="0"/>
        <v>Martin Karľa</v>
      </c>
      <c r="D31" t="s">
        <v>46</v>
      </c>
      <c r="E31">
        <v>58</v>
      </c>
      <c r="F31" s="10">
        <f t="shared" si="1"/>
        <v>58</v>
      </c>
      <c r="G31" t="str">
        <f t="shared" si="7"/>
        <v>zena</v>
      </c>
      <c r="H31" s="11">
        <f t="shared" si="2"/>
        <v>1958</v>
      </c>
      <c r="I31" s="10">
        <f t="shared" si="3"/>
        <v>8</v>
      </c>
      <c r="J31" s="11">
        <f t="shared" si="4"/>
        <v>26</v>
      </c>
      <c r="K31" s="12" t="s">
        <v>283</v>
      </c>
      <c r="L31" s="14" t="str">
        <f t="shared" si="5"/>
        <v>65</v>
      </c>
      <c r="M31" s="15">
        <f t="shared" si="6"/>
        <v>23822</v>
      </c>
    </row>
    <row r="32" spans="1:14" x14ac:dyDescent="0.3">
      <c r="A32" t="s">
        <v>162</v>
      </c>
      <c r="B32" t="s">
        <v>163</v>
      </c>
      <c r="C32" t="str">
        <f t="shared" si="0"/>
        <v>Dušan Kaučák</v>
      </c>
      <c r="D32" t="s">
        <v>47</v>
      </c>
      <c r="E32">
        <v>8</v>
      </c>
      <c r="F32" s="10">
        <f t="shared" si="1"/>
        <v>89</v>
      </c>
      <c r="G32" t="str">
        <f t="shared" si="7"/>
        <v>muz</v>
      </c>
      <c r="H32" s="11">
        <f t="shared" si="2"/>
        <v>1989</v>
      </c>
      <c r="I32" s="10">
        <f t="shared" si="3"/>
        <v>8</v>
      </c>
      <c r="J32" s="11">
        <f t="shared" si="4"/>
        <v>14</v>
      </c>
      <c r="K32" s="12" t="s">
        <v>284</v>
      </c>
      <c r="L32" s="14" t="str">
        <f t="shared" si="5"/>
        <v>34</v>
      </c>
      <c r="M32" s="15">
        <f t="shared" si="6"/>
        <v>12511</v>
      </c>
    </row>
    <row r="33" spans="1:13" x14ac:dyDescent="0.3">
      <c r="A33" t="s">
        <v>164</v>
      </c>
      <c r="B33" t="s">
        <v>151</v>
      </c>
      <c r="C33" t="str">
        <f t="shared" si="0"/>
        <v>Jana Kocová</v>
      </c>
      <c r="D33" t="s">
        <v>48</v>
      </c>
      <c r="E33">
        <v>56</v>
      </c>
      <c r="F33" s="10">
        <f t="shared" si="1"/>
        <v>53</v>
      </c>
      <c r="G33" t="str">
        <f t="shared" si="7"/>
        <v>zena</v>
      </c>
      <c r="H33" s="11">
        <f t="shared" si="2"/>
        <v>1953</v>
      </c>
      <c r="I33" s="10">
        <f t="shared" si="3"/>
        <v>6</v>
      </c>
      <c r="J33" s="11">
        <f t="shared" si="4"/>
        <v>15</v>
      </c>
      <c r="K33" s="12" t="s">
        <v>285</v>
      </c>
      <c r="L33" s="14" t="str">
        <f t="shared" si="5"/>
        <v>70</v>
      </c>
      <c r="M33" s="15">
        <f t="shared" si="6"/>
        <v>25720</v>
      </c>
    </row>
    <row r="34" spans="1:13" x14ac:dyDescent="0.3">
      <c r="A34" t="s">
        <v>165</v>
      </c>
      <c r="B34" t="s">
        <v>166</v>
      </c>
      <c r="C34" t="str">
        <f t="shared" si="0"/>
        <v>Ladislav Kotús</v>
      </c>
      <c r="D34" t="s">
        <v>49</v>
      </c>
      <c r="E34">
        <v>61</v>
      </c>
      <c r="F34" s="10">
        <f t="shared" si="1"/>
        <v>98</v>
      </c>
      <c r="G34" t="str">
        <f t="shared" si="7"/>
        <v>zena</v>
      </c>
      <c r="H34" s="11">
        <f t="shared" si="2"/>
        <v>1998</v>
      </c>
      <c r="I34" s="10">
        <f t="shared" si="3"/>
        <v>11</v>
      </c>
      <c r="J34" s="11">
        <f t="shared" si="4"/>
        <v>13</v>
      </c>
      <c r="K34" s="12" t="s">
        <v>286</v>
      </c>
      <c r="L34" s="14" t="str">
        <f t="shared" si="5"/>
        <v>25</v>
      </c>
      <c r="M34" s="15">
        <f t="shared" si="6"/>
        <v>9133</v>
      </c>
    </row>
    <row r="35" spans="1:13" x14ac:dyDescent="0.3">
      <c r="A35" t="s">
        <v>167</v>
      </c>
      <c r="B35" t="s">
        <v>168</v>
      </c>
      <c r="C35" t="str">
        <f t="shared" si="0"/>
        <v>Marián Kovaľ</v>
      </c>
      <c r="D35" t="s">
        <v>50</v>
      </c>
      <c r="E35">
        <v>7</v>
      </c>
      <c r="F35" s="10">
        <f t="shared" si="1"/>
        <v>71</v>
      </c>
      <c r="G35" t="str">
        <f t="shared" si="7"/>
        <v>muz</v>
      </c>
      <c r="H35" s="11">
        <f t="shared" si="2"/>
        <v>1971</v>
      </c>
      <c r="I35" s="10">
        <f t="shared" si="3"/>
        <v>7</v>
      </c>
      <c r="J35" s="11">
        <f t="shared" si="4"/>
        <v>4</v>
      </c>
      <c r="K35" s="12" t="s">
        <v>287</v>
      </c>
      <c r="L35" s="14" t="str">
        <f t="shared" si="5"/>
        <v>52</v>
      </c>
      <c r="M35" s="15">
        <f t="shared" si="6"/>
        <v>19127</v>
      </c>
    </row>
    <row r="36" spans="1:13" x14ac:dyDescent="0.3">
      <c r="A36" t="s">
        <v>169</v>
      </c>
      <c r="B36" t="s">
        <v>170</v>
      </c>
      <c r="C36" t="str">
        <f t="shared" si="0"/>
        <v>Martina Kuľhová</v>
      </c>
      <c r="D36" t="s">
        <v>51</v>
      </c>
      <c r="E36">
        <v>54</v>
      </c>
      <c r="F36" s="10">
        <f t="shared" si="1"/>
        <v>57</v>
      </c>
      <c r="G36" t="str">
        <f t="shared" si="7"/>
        <v>zena</v>
      </c>
      <c r="H36" s="11">
        <f t="shared" si="2"/>
        <v>1957</v>
      </c>
      <c r="I36" s="10">
        <f t="shared" si="3"/>
        <v>4</v>
      </c>
      <c r="J36" s="11">
        <f t="shared" si="4"/>
        <v>1</v>
      </c>
      <c r="K36" s="12" t="s">
        <v>288</v>
      </c>
      <c r="L36" s="14" t="str">
        <f t="shared" si="5"/>
        <v>66</v>
      </c>
      <c r="M36" s="15">
        <f t="shared" si="6"/>
        <v>24334</v>
      </c>
    </row>
    <row r="37" spans="1:13" x14ac:dyDescent="0.3">
      <c r="A37" t="s">
        <v>171</v>
      </c>
      <c r="B37" t="s">
        <v>168</v>
      </c>
      <c r="C37" t="str">
        <f t="shared" si="0"/>
        <v>Marián Kurilla</v>
      </c>
      <c r="D37" t="s">
        <v>52</v>
      </c>
      <c r="E37">
        <v>59</v>
      </c>
      <c r="F37" s="10">
        <f t="shared" si="1"/>
        <v>56</v>
      </c>
      <c r="G37" t="str">
        <f t="shared" si="7"/>
        <v>zena</v>
      </c>
      <c r="H37" s="11">
        <f t="shared" si="2"/>
        <v>1956</v>
      </c>
      <c r="I37" s="10">
        <f t="shared" si="3"/>
        <v>9</v>
      </c>
      <c r="J37" s="11">
        <f t="shared" si="4"/>
        <v>4</v>
      </c>
      <c r="K37" s="12" t="s">
        <v>289</v>
      </c>
      <c r="L37" s="14" t="str">
        <f t="shared" si="5"/>
        <v>67</v>
      </c>
      <c r="M37" s="15">
        <f t="shared" si="6"/>
        <v>24543</v>
      </c>
    </row>
    <row r="38" spans="1:13" x14ac:dyDescent="0.3">
      <c r="A38" t="s">
        <v>172</v>
      </c>
      <c r="B38" t="s">
        <v>148</v>
      </c>
      <c r="C38" t="str">
        <f t="shared" si="0"/>
        <v>Matúš Mandrík</v>
      </c>
      <c r="D38" t="s">
        <v>53</v>
      </c>
      <c r="E38">
        <v>7</v>
      </c>
      <c r="F38" s="10">
        <f t="shared" si="1"/>
        <v>95</v>
      </c>
      <c r="G38" t="str">
        <f t="shared" si="7"/>
        <v>muz</v>
      </c>
      <c r="H38" s="11">
        <f t="shared" si="2"/>
        <v>1995</v>
      </c>
      <c r="I38" s="10">
        <f t="shared" si="3"/>
        <v>7</v>
      </c>
      <c r="J38" s="11">
        <f t="shared" si="4"/>
        <v>24</v>
      </c>
      <c r="K38" s="12" t="s">
        <v>290</v>
      </c>
      <c r="L38" s="14" t="str">
        <f t="shared" si="5"/>
        <v>28</v>
      </c>
      <c r="M38" s="15">
        <f t="shared" si="6"/>
        <v>10341</v>
      </c>
    </row>
    <row r="39" spans="1:13" x14ac:dyDescent="0.3">
      <c r="A39" t="s">
        <v>173</v>
      </c>
      <c r="B39" t="s">
        <v>174</v>
      </c>
      <c r="C39" t="str">
        <f t="shared" si="0"/>
        <v>Tomáš Ondrejkovič</v>
      </c>
      <c r="D39" t="s">
        <v>54</v>
      </c>
      <c r="E39">
        <v>60</v>
      </c>
      <c r="F39" s="10">
        <f t="shared" si="1"/>
        <v>85</v>
      </c>
      <c r="G39" t="str">
        <f t="shared" si="7"/>
        <v>zena</v>
      </c>
      <c r="H39" s="11">
        <f t="shared" si="2"/>
        <v>1985</v>
      </c>
      <c r="I39" s="10">
        <f t="shared" si="3"/>
        <v>10</v>
      </c>
      <c r="J39" s="11">
        <f t="shared" si="4"/>
        <v>11</v>
      </c>
      <c r="K39" s="12" t="s">
        <v>291</v>
      </c>
      <c r="L39" s="14" t="str">
        <f t="shared" si="5"/>
        <v>38</v>
      </c>
      <c r="M39" s="15">
        <f t="shared" si="6"/>
        <v>13914</v>
      </c>
    </row>
    <row r="40" spans="1:13" x14ac:dyDescent="0.3">
      <c r="A40" t="s">
        <v>175</v>
      </c>
      <c r="B40" t="s">
        <v>149</v>
      </c>
      <c r="C40" t="str">
        <f t="shared" si="0"/>
        <v>Peter Pavlík</v>
      </c>
      <c r="D40" t="s">
        <v>55</v>
      </c>
      <c r="E40">
        <v>52</v>
      </c>
      <c r="F40" s="10">
        <f t="shared" si="1"/>
        <v>44</v>
      </c>
      <c r="G40" t="str">
        <f t="shared" si="7"/>
        <v>zena</v>
      </c>
      <c r="H40" s="11">
        <f t="shared" si="2"/>
        <v>1944</v>
      </c>
      <c r="I40" s="10">
        <f t="shared" si="3"/>
        <v>2</v>
      </c>
      <c r="J40" s="11">
        <f t="shared" si="4"/>
        <v>27</v>
      </c>
      <c r="K40" s="12" t="s">
        <v>292</v>
      </c>
      <c r="L40" s="14" t="str">
        <f t="shared" si="5"/>
        <v>79</v>
      </c>
      <c r="M40" s="15">
        <f t="shared" si="6"/>
        <v>29116</v>
      </c>
    </row>
    <row r="41" spans="1:13" x14ac:dyDescent="0.3">
      <c r="A41" t="s">
        <v>176</v>
      </c>
      <c r="B41" t="s">
        <v>177</v>
      </c>
      <c r="C41" t="str">
        <f t="shared" si="0"/>
        <v>Milan Piškanin</v>
      </c>
      <c r="D41" t="s">
        <v>56</v>
      </c>
      <c r="E41">
        <v>2</v>
      </c>
      <c r="F41" s="10">
        <f t="shared" si="1"/>
        <v>32</v>
      </c>
      <c r="G41" t="str">
        <f t="shared" si="7"/>
        <v>muz</v>
      </c>
      <c r="H41" s="11">
        <f t="shared" si="2"/>
        <v>1932</v>
      </c>
      <c r="I41" s="10">
        <f t="shared" si="3"/>
        <v>2</v>
      </c>
      <c r="J41" s="11">
        <f t="shared" si="4"/>
        <v>21</v>
      </c>
      <c r="K41" s="12" t="s">
        <v>293</v>
      </c>
      <c r="L41" s="14" t="str">
        <f t="shared" si="5"/>
        <v>91</v>
      </c>
      <c r="M41" s="15">
        <f t="shared" si="6"/>
        <v>33505</v>
      </c>
    </row>
    <row r="42" spans="1:13" x14ac:dyDescent="0.3">
      <c r="A42" t="s">
        <v>178</v>
      </c>
      <c r="B42" t="s">
        <v>179</v>
      </c>
      <c r="C42" t="str">
        <f t="shared" si="0"/>
        <v>Miloslava Solomonová</v>
      </c>
      <c r="D42" t="s">
        <v>57</v>
      </c>
      <c r="E42">
        <v>55</v>
      </c>
      <c r="F42" s="10">
        <f t="shared" si="1"/>
        <v>98</v>
      </c>
      <c r="G42" t="str">
        <f t="shared" si="7"/>
        <v>zena</v>
      </c>
      <c r="H42" s="11">
        <f t="shared" si="2"/>
        <v>1998</v>
      </c>
      <c r="I42" s="10">
        <f t="shared" si="3"/>
        <v>5</v>
      </c>
      <c r="J42" s="11">
        <f t="shared" si="4"/>
        <v>9</v>
      </c>
      <c r="K42" s="12" t="s">
        <v>294</v>
      </c>
      <c r="L42" s="14" t="str">
        <f t="shared" si="5"/>
        <v>25</v>
      </c>
      <c r="M42" s="15">
        <f t="shared" si="6"/>
        <v>9321</v>
      </c>
    </row>
    <row r="43" spans="1:13" x14ac:dyDescent="0.3">
      <c r="A43" t="s">
        <v>180</v>
      </c>
      <c r="B43" t="s">
        <v>121</v>
      </c>
      <c r="C43" t="str">
        <f t="shared" si="0"/>
        <v>Michal Surinčák</v>
      </c>
      <c r="D43" t="s">
        <v>58</v>
      </c>
      <c r="E43">
        <v>58</v>
      </c>
      <c r="F43" s="10">
        <f t="shared" si="1"/>
        <v>8</v>
      </c>
      <c r="G43" t="str">
        <f t="shared" si="7"/>
        <v>zena</v>
      </c>
      <c r="H43" s="11">
        <f t="shared" si="2"/>
        <v>2008</v>
      </c>
      <c r="I43" s="10">
        <f t="shared" si="3"/>
        <v>8</v>
      </c>
      <c r="J43" s="11">
        <f t="shared" si="4"/>
        <v>29</v>
      </c>
      <c r="K43" s="12" t="s">
        <v>295</v>
      </c>
      <c r="L43" s="14" t="str">
        <f t="shared" si="5"/>
        <v>15</v>
      </c>
      <c r="M43" s="15">
        <f t="shared" si="6"/>
        <v>5556</v>
      </c>
    </row>
    <row r="44" spans="1:13" x14ac:dyDescent="0.3">
      <c r="A44" t="s">
        <v>181</v>
      </c>
      <c r="B44" t="s">
        <v>182</v>
      </c>
      <c r="C44" t="str">
        <f t="shared" si="0"/>
        <v>Rastislav Štutika</v>
      </c>
      <c r="D44" t="s">
        <v>59</v>
      </c>
      <c r="E44">
        <v>3</v>
      </c>
      <c r="F44" s="10">
        <f t="shared" si="1"/>
        <v>69</v>
      </c>
      <c r="G44" t="str">
        <f t="shared" si="7"/>
        <v>muz</v>
      </c>
      <c r="H44" s="11">
        <f t="shared" si="2"/>
        <v>1969</v>
      </c>
      <c r="I44" s="10">
        <f t="shared" si="3"/>
        <v>3</v>
      </c>
      <c r="J44" s="11">
        <f t="shared" si="4"/>
        <v>4</v>
      </c>
      <c r="K44" s="12" t="s">
        <v>296</v>
      </c>
      <c r="L44" s="14" t="str">
        <f t="shared" si="5"/>
        <v>54</v>
      </c>
      <c r="M44" s="15">
        <f t="shared" si="6"/>
        <v>19979</v>
      </c>
    </row>
    <row r="45" spans="1:13" x14ac:dyDescent="0.3">
      <c r="A45" t="s">
        <v>183</v>
      </c>
      <c r="B45" t="s">
        <v>144</v>
      </c>
      <c r="C45" t="str">
        <f t="shared" si="0"/>
        <v>Vladimír Verba</v>
      </c>
      <c r="D45" t="s">
        <v>60</v>
      </c>
      <c r="E45">
        <v>59</v>
      </c>
      <c r="F45" s="10">
        <f t="shared" si="1"/>
        <v>61</v>
      </c>
      <c r="G45" t="str">
        <f t="shared" si="7"/>
        <v>zena</v>
      </c>
      <c r="H45" s="11">
        <f t="shared" si="2"/>
        <v>1961</v>
      </c>
      <c r="I45" s="10">
        <f t="shared" si="3"/>
        <v>9</v>
      </c>
      <c r="J45" s="11">
        <f t="shared" si="4"/>
        <v>5</v>
      </c>
      <c r="K45" s="12" t="s">
        <v>297</v>
      </c>
      <c r="L45" s="14" t="str">
        <f t="shared" si="5"/>
        <v>62</v>
      </c>
      <c r="M45" s="15">
        <f t="shared" si="6"/>
        <v>22716</v>
      </c>
    </row>
    <row r="46" spans="1:13" x14ac:dyDescent="0.3">
      <c r="A46" t="s">
        <v>184</v>
      </c>
      <c r="B46" t="s">
        <v>136</v>
      </c>
      <c r="C46" t="str">
        <f t="shared" si="0"/>
        <v>Jozef Burda</v>
      </c>
      <c r="D46" t="s">
        <v>61</v>
      </c>
      <c r="E46">
        <v>54</v>
      </c>
      <c r="F46" s="10">
        <f t="shared" si="1"/>
        <v>94</v>
      </c>
      <c r="G46" t="str">
        <f t="shared" si="7"/>
        <v>zena</v>
      </c>
      <c r="H46" s="11">
        <f t="shared" si="2"/>
        <v>1994</v>
      </c>
      <c r="I46" s="10">
        <f t="shared" si="3"/>
        <v>4</v>
      </c>
      <c r="J46" s="11">
        <f t="shared" si="4"/>
        <v>7</v>
      </c>
      <c r="K46" s="12" t="s">
        <v>298</v>
      </c>
      <c r="L46" s="14" t="str">
        <f t="shared" si="5"/>
        <v>29</v>
      </c>
      <c r="M46" s="15">
        <f t="shared" si="6"/>
        <v>10814</v>
      </c>
    </row>
    <row r="47" spans="1:13" x14ac:dyDescent="0.3">
      <c r="A47" t="s">
        <v>185</v>
      </c>
      <c r="B47" t="s">
        <v>121</v>
      </c>
      <c r="C47" t="str">
        <f t="shared" si="0"/>
        <v>Michal Aľušik</v>
      </c>
      <c r="D47" t="s">
        <v>62</v>
      </c>
      <c r="E47">
        <v>1</v>
      </c>
      <c r="F47" s="10">
        <f t="shared" si="1"/>
        <v>80</v>
      </c>
      <c r="G47" t="str">
        <f t="shared" si="7"/>
        <v>muz</v>
      </c>
      <c r="H47" s="11">
        <f t="shared" si="2"/>
        <v>1980</v>
      </c>
      <c r="I47" s="10">
        <f t="shared" si="3"/>
        <v>1</v>
      </c>
      <c r="J47" s="11">
        <f t="shared" si="4"/>
        <v>25</v>
      </c>
      <c r="K47" s="12" t="s">
        <v>299</v>
      </c>
      <c r="L47" s="14" t="str">
        <f t="shared" si="5"/>
        <v>43</v>
      </c>
      <c r="M47" s="15">
        <f t="shared" si="6"/>
        <v>16000</v>
      </c>
    </row>
    <row r="48" spans="1:13" x14ac:dyDescent="0.3">
      <c r="A48" t="s">
        <v>186</v>
      </c>
      <c r="B48" t="s">
        <v>119</v>
      </c>
      <c r="C48" t="str">
        <f t="shared" si="0"/>
        <v>Ján Bednár</v>
      </c>
      <c r="D48" t="s">
        <v>63</v>
      </c>
      <c r="E48">
        <v>55</v>
      </c>
      <c r="F48" s="10">
        <f t="shared" si="1"/>
        <v>99</v>
      </c>
      <c r="G48" t="str">
        <f t="shared" si="7"/>
        <v>zena</v>
      </c>
      <c r="H48" s="11">
        <f t="shared" si="2"/>
        <v>1999</v>
      </c>
      <c r="I48" s="10">
        <f t="shared" si="3"/>
        <v>5</v>
      </c>
      <c r="J48" s="11">
        <f t="shared" si="4"/>
        <v>14</v>
      </c>
      <c r="K48" s="12" t="s">
        <v>300</v>
      </c>
      <c r="L48" s="14" t="str">
        <f t="shared" si="5"/>
        <v>24</v>
      </c>
      <c r="M48" s="15">
        <f t="shared" si="6"/>
        <v>8951</v>
      </c>
    </row>
    <row r="49" spans="1:13" x14ac:dyDescent="0.3">
      <c r="A49" t="s">
        <v>187</v>
      </c>
      <c r="B49" t="s">
        <v>174</v>
      </c>
      <c r="C49" t="str">
        <f t="shared" si="0"/>
        <v>Tomáš Bučko</v>
      </c>
      <c r="D49" t="s">
        <v>64</v>
      </c>
      <c r="E49">
        <v>54</v>
      </c>
      <c r="F49" s="10">
        <f t="shared" si="1"/>
        <v>77</v>
      </c>
      <c r="G49" t="str">
        <f t="shared" si="7"/>
        <v>zena</v>
      </c>
      <c r="H49" s="11">
        <f t="shared" si="2"/>
        <v>1977</v>
      </c>
      <c r="I49" s="10">
        <f t="shared" si="3"/>
        <v>4</v>
      </c>
      <c r="J49" s="11">
        <f t="shared" si="4"/>
        <v>20</v>
      </c>
      <c r="K49" s="12" t="s">
        <v>301</v>
      </c>
      <c r="L49" s="14" t="str">
        <f t="shared" si="5"/>
        <v>46</v>
      </c>
      <c r="M49" s="15">
        <f t="shared" si="6"/>
        <v>17010</v>
      </c>
    </row>
    <row r="50" spans="1:13" x14ac:dyDescent="0.3">
      <c r="A50" t="s">
        <v>188</v>
      </c>
      <c r="B50" t="s">
        <v>189</v>
      </c>
      <c r="C50" t="str">
        <f t="shared" si="0"/>
        <v>Lenka Cucková</v>
      </c>
      <c r="D50" t="s">
        <v>65</v>
      </c>
      <c r="E50">
        <v>11</v>
      </c>
      <c r="F50" s="10">
        <f t="shared" si="1"/>
        <v>47</v>
      </c>
      <c r="G50" t="str">
        <f t="shared" si="7"/>
        <v>muz</v>
      </c>
      <c r="H50" s="11">
        <f t="shared" si="2"/>
        <v>1947</v>
      </c>
      <c r="I50" s="10">
        <f t="shared" si="3"/>
        <v>11</v>
      </c>
      <c r="J50" s="11">
        <f t="shared" si="4"/>
        <v>4</v>
      </c>
      <c r="K50" s="12" t="s">
        <v>302</v>
      </c>
      <c r="L50" s="14" t="str">
        <f t="shared" si="5"/>
        <v>76</v>
      </c>
      <c r="M50" s="15">
        <f t="shared" si="6"/>
        <v>27770</v>
      </c>
    </row>
    <row r="51" spans="1:13" x14ac:dyDescent="0.3">
      <c r="A51" t="s">
        <v>190</v>
      </c>
      <c r="B51" t="s">
        <v>119</v>
      </c>
      <c r="C51" t="str">
        <f t="shared" si="0"/>
        <v>Ján Dický</v>
      </c>
      <c r="D51" t="s">
        <v>66</v>
      </c>
      <c r="E51">
        <v>53</v>
      </c>
      <c r="F51" s="10">
        <f t="shared" si="1"/>
        <v>79</v>
      </c>
      <c r="G51" t="str">
        <f t="shared" si="7"/>
        <v>zena</v>
      </c>
      <c r="H51" s="11">
        <f t="shared" si="2"/>
        <v>1979</v>
      </c>
      <c r="I51" s="10">
        <f t="shared" si="3"/>
        <v>3</v>
      </c>
      <c r="J51" s="11">
        <f t="shared" si="4"/>
        <v>12</v>
      </c>
      <c r="K51" s="12" t="s">
        <v>303</v>
      </c>
      <c r="L51" s="14" t="str">
        <f t="shared" si="5"/>
        <v>44</v>
      </c>
      <c r="M51" s="15">
        <f t="shared" si="6"/>
        <v>16319</v>
      </c>
    </row>
    <row r="52" spans="1:13" x14ac:dyDescent="0.3">
      <c r="A52" t="s">
        <v>191</v>
      </c>
      <c r="B52" t="s">
        <v>174</v>
      </c>
      <c r="C52" t="str">
        <f t="shared" si="0"/>
        <v>Tomáš Fedin</v>
      </c>
      <c r="D52" t="s">
        <v>67</v>
      </c>
      <c r="E52">
        <v>60</v>
      </c>
      <c r="F52" s="10">
        <f t="shared" si="1"/>
        <v>43</v>
      </c>
      <c r="G52" t="str">
        <f t="shared" si="7"/>
        <v>zena</v>
      </c>
      <c r="H52" s="11">
        <f t="shared" si="2"/>
        <v>1943</v>
      </c>
      <c r="I52" s="10">
        <f t="shared" si="3"/>
        <v>10</v>
      </c>
      <c r="J52" s="11">
        <f t="shared" si="4"/>
        <v>3</v>
      </c>
      <c r="K52" s="12" t="s">
        <v>304</v>
      </c>
      <c r="L52" s="14" t="str">
        <f t="shared" si="5"/>
        <v>80</v>
      </c>
      <c r="M52" s="15">
        <f t="shared" si="6"/>
        <v>29263</v>
      </c>
    </row>
    <row r="53" spans="1:13" x14ac:dyDescent="0.3">
      <c r="A53" t="s">
        <v>192</v>
      </c>
      <c r="B53" t="s">
        <v>193</v>
      </c>
      <c r="C53" t="str">
        <f t="shared" si="0"/>
        <v>Ľuboslav Fedorňák</v>
      </c>
      <c r="D53" t="s">
        <v>68</v>
      </c>
      <c r="E53">
        <v>11</v>
      </c>
      <c r="F53" s="10">
        <f t="shared" si="1"/>
        <v>32</v>
      </c>
      <c r="G53" t="str">
        <f t="shared" si="7"/>
        <v>muz</v>
      </c>
      <c r="H53" s="11">
        <f t="shared" si="2"/>
        <v>1932</v>
      </c>
      <c r="I53" s="10">
        <f t="shared" si="3"/>
        <v>11</v>
      </c>
      <c r="J53" s="11">
        <f t="shared" si="4"/>
        <v>11</v>
      </c>
      <c r="K53" s="12" t="s">
        <v>305</v>
      </c>
      <c r="L53" s="14" t="str">
        <f t="shared" si="5"/>
        <v>91</v>
      </c>
      <c r="M53" s="15">
        <f t="shared" si="6"/>
        <v>33241</v>
      </c>
    </row>
    <row r="54" spans="1:13" x14ac:dyDescent="0.3">
      <c r="A54" t="s">
        <v>194</v>
      </c>
      <c r="B54" t="s">
        <v>148</v>
      </c>
      <c r="C54" t="str">
        <f t="shared" si="0"/>
        <v>Matúš Gribanič</v>
      </c>
      <c r="D54" t="s">
        <v>69</v>
      </c>
      <c r="E54">
        <v>52</v>
      </c>
      <c r="F54" s="10">
        <f t="shared" si="1"/>
        <v>57</v>
      </c>
      <c r="G54" t="str">
        <f t="shared" si="7"/>
        <v>zena</v>
      </c>
      <c r="H54" s="11">
        <f t="shared" si="2"/>
        <v>1957</v>
      </c>
      <c r="I54" s="10">
        <f t="shared" si="3"/>
        <v>2</v>
      </c>
      <c r="J54" s="11">
        <f t="shared" si="4"/>
        <v>22</v>
      </c>
      <c r="K54" s="12" t="s">
        <v>306</v>
      </c>
      <c r="L54" s="14" t="str">
        <f t="shared" si="5"/>
        <v>66</v>
      </c>
      <c r="M54" s="15">
        <f t="shared" si="6"/>
        <v>24372</v>
      </c>
    </row>
    <row r="55" spans="1:13" x14ac:dyDescent="0.3">
      <c r="A55" t="s">
        <v>161</v>
      </c>
      <c r="B55" t="s">
        <v>195</v>
      </c>
      <c r="C55" t="str">
        <f t="shared" si="0"/>
        <v>Jaroslav Karľa</v>
      </c>
      <c r="D55" t="s">
        <v>70</v>
      </c>
      <c r="E55">
        <v>54</v>
      </c>
      <c r="F55" s="10">
        <f t="shared" si="1"/>
        <v>64</v>
      </c>
      <c r="G55" t="str">
        <f t="shared" si="7"/>
        <v>zena</v>
      </c>
      <c r="H55" s="11">
        <f t="shared" si="2"/>
        <v>1964</v>
      </c>
      <c r="I55" s="10">
        <f t="shared" si="3"/>
        <v>4</v>
      </c>
      <c r="J55" s="11">
        <f t="shared" si="4"/>
        <v>7</v>
      </c>
      <c r="K55" s="12" t="s">
        <v>307</v>
      </c>
      <c r="L55" s="14" t="str">
        <f t="shared" si="5"/>
        <v>59</v>
      </c>
      <c r="M55" s="15">
        <f t="shared" si="6"/>
        <v>21771</v>
      </c>
    </row>
    <row r="56" spans="1:13" x14ac:dyDescent="0.3">
      <c r="A56" t="s">
        <v>196</v>
      </c>
      <c r="B56" t="s">
        <v>123</v>
      </c>
      <c r="C56" t="str">
        <f t="shared" si="0"/>
        <v>Lucia Lecká</v>
      </c>
      <c r="D56" t="s">
        <v>71</v>
      </c>
      <c r="E56">
        <v>11</v>
      </c>
      <c r="F56" s="10">
        <f t="shared" si="1"/>
        <v>2</v>
      </c>
      <c r="G56" t="str">
        <f t="shared" si="7"/>
        <v>muz</v>
      </c>
      <c r="H56" s="11">
        <f t="shared" si="2"/>
        <v>2002</v>
      </c>
      <c r="I56" s="10">
        <f t="shared" si="3"/>
        <v>11</v>
      </c>
      <c r="J56" s="11">
        <f t="shared" si="4"/>
        <v>17</v>
      </c>
      <c r="K56" s="12" t="s">
        <v>308</v>
      </c>
      <c r="L56" s="14" t="str">
        <f t="shared" si="5"/>
        <v>20</v>
      </c>
      <c r="M56" s="15">
        <f t="shared" si="6"/>
        <v>7668</v>
      </c>
    </row>
    <row r="57" spans="1:13" x14ac:dyDescent="0.3">
      <c r="A57" t="s">
        <v>197</v>
      </c>
      <c r="B57" t="s">
        <v>123</v>
      </c>
      <c r="C57" t="str">
        <f t="shared" si="0"/>
        <v>Lucia Michalcová</v>
      </c>
      <c r="D57" t="s">
        <v>72</v>
      </c>
      <c r="E57">
        <v>52</v>
      </c>
      <c r="F57" s="10">
        <f t="shared" si="1"/>
        <v>84</v>
      </c>
      <c r="G57" t="str">
        <f t="shared" si="7"/>
        <v>zena</v>
      </c>
      <c r="H57" s="11">
        <f t="shared" si="2"/>
        <v>1984</v>
      </c>
      <c r="I57" s="10">
        <f t="shared" si="3"/>
        <v>2</v>
      </c>
      <c r="J57" s="11">
        <f t="shared" si="4"/>
        <v>19</v>
      </c>
      <c r="K57" s="12" t="s">
        <v>309</v>
      </c>
      <c r="L57" s="14" t="str">
        <f t="shared" si="5"/>
        <v>39</v>
      </c>
      <c r="M57" s="15">
        <f t="shared" si="6"/>
        <v>14514</v>
      </c>
    </row>
    <row r="58" spans="1:13" x14ac:dyDescent="0.3">
      <c r="A58" t="s">
        <v>198</v>
      </c>
      <c r="B58" t="s">
        <v>199</v>
      </c>
      <c r="C58" t="str">
        <f t="shared" si="0"/>
        <v>Adrián Padaras</v>
      </c>
      <c r="D58" t="s">
        <v>73</v>
      </c>
      <c r="E58">
        <v>58</v>
      </c>
      <c r="F58" s="10">
        <f t="shared" si="1"/>
        <v>86</v>
      </c>
      <c r="G58" t="str">
        <f t="shared" si="7"/>
        <v>zena</v>
      </c>
      <c r="H58" s="11">
        <f t="shared" si="2"/>
        <v>1986</v>
      </c>
      <c r="I58" s="10">
        <f t="shared" si="3"/>
        <v>8</v>
      </c>
      <c r="J58" s="11">
        <f t="shared" si="4"/>
        <v>4</v>
      </c>
      <c r="K58" s="12" t="s">
        <v>310</v>
      </c>
      <c r="L58" s="14" t="str">
        <f t="shared" si="5"/>
        <v>37</v>
      </c>
      <c r="M58" s="15">
        <f t="shared" si="6"/>
        <v>13617</v>
      </c>
    </row>
    <row r="59" spans="1:13" x14ac:dyDescent="0.3">
      <c r="A59" t="s">
        <v>200</v>
      </c>
      <c r="B59" t="s">
        <v>149</v>
      </c>
      <c r="C59" t="str">
        <f t="shared" si="0"/>
        <v>Peter Pavlovčin</v>
      </c>
      <c r="D59" t="s">
        <v>74</v>
      </c>
      <c r="E59">
        <v>3</v>
      </c>
      <c r="F59" s="10">
        <f t="shared" si="1"/>
        <v>6</v>
      </c>
      <c r="G59" t="str">
        <f t="shared" si="7"/>
        <v>muz</v>
      </c>
      <c r="H59" s="11">
        <f t="shared" si="2"/>
        <v>2006</v>
      </c>
      <c r="I59" s="10">
        <f t="shared" si="3"/>
        <v>3</v>
      </c>
      <c r="J59" s="11">
        <f t="shared" si="4"/>
        <v>7</v>
      </c>
      <c r="K59" s="12" t="s">
        <v>311</v>
      </c>
      <c r="L59" s="14" t="str">
        <f t="shared" si="5"/>
        <v>17</v>
      </c>
      <c r="M59" s="15">
        <f t="shared" si="6"/>
        <v>6462</v>
      </c>
    </row>
    <row r="60" spans="1:13" x14ac:dyDescent="0.3">
      <c r="A60" t="s">
        <v>201</v>
      </c>
      <c r="B60" t="s">
        <v>128</v>
      </c>
      <c r="C60" t="str">
        <f t="shared" si="0"/>
        <v>Daniel Pčola</v>
      </c>
      <c r="D60" t="s">
        <v>75</v>
      </c>
      <c r="E60">
        <v>61</v>
      </c>
      <c r="F60" s="10">
        <f t="shared" si="1"/>
        <v>31</v>
      </c>
      <c r="G60" t="str">
        <f t="shared" si="7"/>
        <v>zena</v>
      </c>
      <c r="H60" s="11">
        <f t="shared" si="2"/>
        <v>1931</v>
      </c>
      <c r="I60" s="10">
        <f t="shared" si="3"/>
        <v>11</v>
      </c>
      <c r="J60" s="11">
        <f t="shared" si="4"/>
        <v>25</v>
      </c>
      <c r="K60" s="12" t="s">
        <v>312</v>
      </c>
      <c r="L60" s="14" t="str">
        <f t="shared" si="5"/>
        <v>91</v>
      </c>
      <c r="M60" s="15">
        <f t="shared" si="6"/>
        <v>33593</v>
      </c>
    </row>
    <row r="61" spans="1:13" x14ac:dyDescent="0.3">
      <c r="A61" t="s">
        <v>176</v>
      </c>
      <c r="B61" t="s">
        <v>202</v>
      </c>
      <c r="C61" t="str">
        <f t="shared" si="0"/>
        <v>František Piškanin</v>
      </c>
      <c r="D61" t="s">
        <v>76</v>
      </c>
      <c r="E61">
        <v>51</v>
      </c>
      <c r="F61" s="10">
        <f t="shared" si="1"/>
        <v>2</v>
      </c>
      <c r="G61" t="str">
        <f t="shared" si="7"/>
        <v>zena</v>
      </c>
      <c r="H61" s="11">
        <f t="shared" si="2"/>
        <v>2002</v>
      </c>
      <c r="I61" s="10">
        <f t="shared" si="3"/>
        <v>1</v>
      </c>
      <c r="J61" s="11">
        <f t="shared" si="4"/>
        <v>11</v>
      </c>
      <c r="K61" s="12" t="s">
        <v>313</v>
      </c>
      <c r="L61" s="14" t="str">
        <f t="shared" si="5"/>
        <v>21</v>
      </c>
      <c r="M61" s="15">
        <f t="shared" si="6"/>
        <v>7978</v>
      </c>
    </row>
    <row r="62" spans="1:13" x14ac:dyDescent="0.3">
      <c r="A62" t="s">
        <v>203</v>
      </c>
      <c r="B62" t="s">
        <v>142</v>
      </c>
      <c r="C62" t="str">
        <f t="shared" si="0"/>
        <v>Juraj Potocký</v>
      </c>
      <c r="D62" t="s">
        <v>77</v>
      </c>
      <c r="E62">
        <v>12</v>
      </c>
      <c r="F62" s="10">
        <f t="shared" si="1"/>
        <v>1</v>
      </c>
      <c r="G62" t="str">
        <f t="shared" si="7"/>
        <v>muz</v>
      </c>
      <c r="H62" s="11">
        <f t="shared" si="2"/>
        <v>2001</v>
      </c>
      <c r="I62" s="10">
        <f t="shared" si="3"/>
        <v>12</v>
      </c>
      <c r="J62" s="11">
        <f t="shared" si="4"/>
        <v>28</v>
      </c>
      <c r="K62" s="12" t="s">
        <v>314</v>
      </c>
      <c r="L62" s="14" t="str">
        <f t="shared" si="5"/>
        <v>21</v>
      </c>
      <c r="M62" s="15">
        <f t="shared" si="6"/>
        <v>7992</v>
      </c>
    </row>
    <row r="63" spans="1:13" x14ac:dyDescent="0.3">
      <c r="A63" t="s">
        <v>204</v>
      </c>
      <c r="B63" t="s">
        <v>136</v>
      </c>
      <c r="C63" t="str">
        <f t="shared" si="0"/>
        <v>Jozef Sidun</v>
      </c>
      <c r="D63" t="s">
        <v>78</v>
      </c>
      <c r="E63">
        <v>62</v>
      </c>
      <c r="F63" s="10">
        <f t="shared" si="1"/>
        <v>52</v>
      </c>
      <c r="G63" t="str">
        <f t="shared" si="7"/>
        <v>zena</v>
      </c>
      <c r="H63" s="11">
        <f t="shared" si="2"/>
        <v>1952</v>
      </c>
      <c r="I63" s="10">
        <f t="shared" si="3"/>
        <v>12</v>
      </c>
      <c r="J63" s="11">
        <f t="shared" si="4"/>
        <v>13</v>
      </c>
      <c r="K63" s="12" t="s">
        <v>315</v>
      </c>
      <c r="L63" s="14" t="str">
        <f t="shared" si="5"/>
        <v>70</v>
      </c>
      <c r="M63" s="15">
        <f t="shared" si="6"/>
        <v>25904</v>
      </c>
    </row>
    <row r="64" spans="1:13" x14ac:dyDescent="0.3">
      <c r="A64" t="s">
        <v>205</v>
      </c>
      <c r="B64" t="s">
        <v>174</v>
      </c>
      <c r="C64" t="str">
        <f t="shared" si="0"/>
        <v>Tomáš Špitalik</v>
      </c>
      <c r="D64" t="s">
        <v>79</v>
      </c>
      <c r="E64">
        <v>51</v>
      </c>
      <c r="F64" s="10">
        <f t="shared" si="1"/>
        <v>33</v>
      </c>
      <c r="G64" t="str">
        <f t="shared" si="7"/>
        <v>zena</v>
      </c>
      <c r="H64" s="11">
        <f t="shared" si="2"/>
        <v>1933</v>
      </c>
      <c r="I64" s="10">
        <f t="shared" si="3"/>
        <v>1</v>
      </c>
      <c r="J64" s="11">
        <f t="shared" si="4"/>
        <v>29</v>
      </c>
      <c r="K64" s="12" t="s">
        <v>316</v>
      </c>
      <c r="L64" s="14" t="str">
        <f t="shared" si="5"/>
        <v>90</v>
      </c>
      <c r="M64" s="15">
        <f t="shared" si="6"/>
        <v>33162</v>
      </c>
    </row>
    <row r="65" spans="1:13" x14ac:dyDescent="0.3">
      <c r="A65" t="s">
        <v>205</v>
      </c>
      <c r="B65" t="s">
        <v>146</v>
      </c>
      <c r="C65" t="str">
        <f t="shared" si="0"/>
        <v>Marcel Špitalik</v>
      </c>
      <c r="D65" t="s">
        <v>80</v>
      </c>
      <c r="E65">
        <v>7</v>
      </c>
      <c r="F65" s="10">
        <f t="shared" si="1"/>
        <v>67</v>
      </c>
      <c r="G65" t="str">
        <f t="shared" si="7"/>
        <v>muz</v>
      </c>
      <c r="H65" s="11">
        <f t="shared" si="2"/>
        <v>1967</v>
      </c>
      <c r="I65" s="10">
        <f t="shared" si="3"/>
        <v>7</v>
      </c>
      <c r="J65" s="11">
        <f t="shared" si="4"/>
        <v>1</v>
      </c>
      <c r="K65" s="12" t="s">
        <v>317</v>
      </c>
      <c r="L65" s="14" t="str">
        <f t="shared" si="5"/>
        <v>56</v>
      </c>
      <c r="M65" s="15">
        <f t="shared" si="6"/>
        <v>20591</v>
      </c>
    </row>
    <row r="66" spans="1:13" x14ac:dyDescent="0.3">
      <c r="A66" t="s">
        <v>206</v>
      </c>
      <c r="B66" t="s">
        <v>207</v>
      </c>
      <c r="C66" t="str">
        <f t="shared" si="0"/>
        <v>Andrea Vozárová</v>
      </c>
      <c r="D66" t="s">
        <v>81</v>
      </c>
      <c r="E66">
        <v>59</v>
      </c>
      <c r="F66" s="10">
        <f t="shared" si="1"/>
        <v>81</v>
      </c>
      <c r="G66" t="str">
        <f t="shared" si="7"/>
        <v>zena</v>
      </c>
      <c r="H66" s="11">
        <f t="shared" si="2"/>
        <v>1981</v>
      </c>
      <c r="I66" s="10">
        <f t="shared" si="3"/>
        <v>9</v>
      </c>
      <c r="J66" s="11">
        <f t="shared" si="4"/>
        <v>14</v>
      </c>
      <c r="K66" s="12" t="s">
        <v>318</v>
      </c>
      <c r="L66" s="14" t="str">
        <f t="shared" si="5"/>
        <v>42</v>
      </c>
      <c r="M66" s="15">
        <f t="shared" si="6"/>
        <v>15402</v>
      </c>
    </row>
    <row r="67" spans="1:13" x14ac:dyDescent="0.3">
      <c r="A67" t="s">
        <v>208</v>
      </c>
      <c r="B67" t="s">
        <v>149</v>
      </c>
      <c r="C67" t="str">
        <f t="shared" ref="C67:C99" si="8">B67&amp;" "&amp;A67</f>
        <v>Peter Žido</v>
      </c>
      <c r="D67" t="s">
        <v>82</v>
      </c>
      <c r="E67">
        <v>54</v>
      </c>
      <c r="F67" s="10">
        <f t="shared" ref="F67:F99" si="9">INT(LEFT(D67,2))</f>
        <v>75</v>
      </c>
      <c r="G67" t="str">
        <f t="shared" si="7"/>
        <v>zena</v>
      </c>
      <c r="H67" s="11">
        <f t="shared" ref="H67:H99" si="10">IF(F67&lt;=23,2000+F67,1900+F67)</f>
        <v>1975</v>
      </c>
      <c r="I67" s="10">
        <f t="shared" ref="I67:I99" si="11">IF(E67&gt;12,(E67)-50,E67)</f>
        <v>4</v>
      </c>
      <c r="J67" s="11">
        <f t="shared" ref="J67:J99" si="12">INT(MID(D67,5,2))</f>
        <v>30</v>
      </c>
      <c r="K67" s="12" t="s">
        <v>319</v>
      </c>
      <c r="L67" s="14" t="str">
        <f t="shared" ref="L67:L99" si="13">TEXT(DATE(2023,11,15)-DATE(H67,I67,J67),"yy")</f>
        <v>48</v>
      </c>
      <c r="M67" s="15">
        <f t="shared" ref="M67:M99" si="14">DATE(2023,11,15)-DATE(H67,I67,J67)</f>
        <v>17731</v>
      </c>
    </row>
    <row r="68" spans="1:13" x14ac:dyDescent="0.3">
      <c r="A68" t="s">
        <v>209</v>
      </c>
      <c r="B68" t="s">
        <v>210</v>
      </c>
      <c r="C68" t="str">
        <f t="shared" si="8"/>
        <v>Anna Baľová</v>
      </c>
      <c r="D68" t="s">
        <v>83</v>
      </c>
      <c r="E68">
        <v>7</v>
      </c>
      <c r="F68" s="10">
        <f t="shared" si="9"/>
        <v>50</v>
      </c>
      <c r="G68" t="str">
        <f t="shared" ref="G68:G99" si="15">IF(OR(MID(D68,3,1)="0",MID(D68,3,1)="1"),"muz","zena")</f>
        <v>muz</v>
      </c>
      <c r="H68" s="11">
        <f t="shared" si="10"/>
        <v>1950</v>
      </c>
      <c r="I68" s="10">
        <f t="shared" si="11"/>
        <v>7</v>
      </c>
      <c r="J68" s="11">
        <f t="shared" si="12"/>
        <v>2</v>
      </c>
      <c r="K68" s="12" t="s">
        <v>320</v>
      </c>
      <c r="L68" s="14" t="str">
        <f t="shared" si="13"/>
        <v>73</v>
      </c>
      <c r="M68" s="15">
        <f t="shared" si="14"/>
        <v>26799</v>
      </c>
    </row>
    <row r="69" spans="1:13" x14ac:dyDescent="0.3">
      <c r="A69" t="s">
        <v>211</v>
      </c>
      <c r="B69" t="s">
        <v>7</v>
      </c>
      <c r="C69" t="str">
        <f t="shared" si="8"/>
        <v>Stanislav Bobenič</v>
      </c>
      <c r="D69" t="s">
        <v>84</v>
      </c>
      <c r="E69">
        <v>60</v>
      </c>
      <c r="F69" s="10">
        <f t="shared" si="9"/>
        <v>90</v>
      </c>
      <c r="G69" t="str">
        <f t="shared" si="15"/>
        <v>zena</v>
      </c>
      <c r="H69" s="11">
        <f t="shared" si="10"/>
        <v>1990</v>
      </c>
      <c r="I69" s="10">
        <f t="shared" si="11"/>
        <v>10</v>
      </c>
      <c r="J69" s="11">
        <f t="shared" si="12"/>
        <v>13</v>
      </c>
      <c r="K69" s="12" t="s">
        <v>321</v>
      </c>
      <c r="L69" s="14" t="str">
        <f t="shared" si="13"/>
        <v>33</v>
      </c>
      <c r="M69" s="15">
        <f t="shared" si="14"/>
        <v>12086</v>
      </c>
    </row>
    <row r="70" spans="1:13" x14ac:dyDescent="0.3">
      <c r="A70" t="s">
        <v>212</v>
      </c>
      <c r="B70" t="s">
        <v>213</v>
      </c>
      <c r="C70" t="str">
        <f t="shared" si="8"/>
        <v>Pavol Bobiš</v>
      </c>
      <c r="D70" t="s">
        <v>85</v>
      </c>
      <c r="E70">
        <v>58</v>
      </c>
      <c r="F70" s="10">
        <f t="shared" si="9"/>
        <v>34</v>
      </c>
      <c r="G70" t="str">
        <f t="shared" si="15"/>
        <v>zena</v>
      </c>
      <c r="H70" s="11">
        <f t="shared" si="10"/>
        <v>1934</v>
      </c>
      <c r="I70" s="10">
        <f t="shared" si="11"/>
        <v>8</v>
      </c>
      <c r="J70" s="11">
        <f t="shared" si="12"/>
        <v>23</v>
      </c>
      <c r="K70" s="12" t="s">
        <v>322</v>
      </c>
      <c r="L70" s="14" t="str">
        <f t="shared" si="13"/>
        <v>89</v>
      </c>
      <c r="M70" s="15">
        <f t="shared" si="14"/>
        <v>32591</v>
      </c>
    </row>
    <row r="71" spans="1:13" x14ac:dyDescent="0.3">
      <c r="A71" t="s">
        <v>214</v>
      </c>
      <c r="B71" t="s">
        <v>149</v>
      </c>
      <c r="C71" t="str">
        <f t="shared" si="8"/>
        <v>Peter Bobrik</v>
      </c>
      <c r="D71" t="s">
        <v>86</v>
      </c>
      <c r="E71">
        <v>11</v>
      </c>
      <c r="F71" s="10">
        <f t="shared" si="9"/>
        <v>31</v>
      </c>
      <c r="G71" t="str">
        <f t="shared" si="15"/>
        <v>muz</v>
      </c>
      <c r="H71" s="11">
        <f t="shared" si="10"/>
        <v>1931</v>
      </c>
      <c r="I71" s="10">
        <f t="shared" si="11"/>
        <v>11</v>
      </c>
      <c r="J71" s="11">
        <f t="shared" si="12"/>
        <v>7</v>
      </c>
      <c r="K71" s="12" t="s">
        <v>323</v>
      </c>
      <c r="L71" s="14" t="str">
        <f t="shared" si="13"/>
        <v>92</v>
      </c>
      <c r="M71" s="15">
        <f t="shared" si="14"/>
        <v>33611</v>
      </c>
    </row>
    <row r="72" spans="1:13" x14ac:dyDescent="0.3">
      <c r="A72" t="s">
        <v>215</v>
      </c>
      <c r="B72" t="s">
        <v>119</v>
      </c>
      <c r="C72" t="str">
        <f t="shared" si="8"/>
        <v>Ján Čus</v>
      </c>
      <c r="D72" t="s">
        <v>87</v>
      </c>
      <c r="E72">
        <v>58</v>
      </c>
      <c r="F72" s="10">
        <f t="shared" si="9"/>
        <v>75</v>
      </c>
      <c r="G72" t="str">
        <f t="shared" si="15"/>
        <v>zena</v>
      </c>
      <c r="H72" s="11">
        <f t="shared" si="10"/>
        <v>1975</v>
      </c>
      <c r="I72" s="10">
        <f t="shared" si="11"/>
        <v>8</v>
      </c>
      <c r="J72" s="11">
        <f t="shared" si="12"/>
        <v>6</v>
      </c>
      <c r="K72" s="12" t="s">
        <v>324</v>
      </c>
      <c r="L72" s="14" t="str">
        <f t="shared" si="13"/>
        <v>48</v>
      </c>
      <c r="M72" s="15">
        <f t="shared" si="14"/>
        <v>17633</v>
      </c>
    </row>
    <row r="73" spans="1:13" x14ac:dyDescent="0.3">
      <c r="A73" t="s">
        <v>216</v>
      </c>
      <c r="B73" t="s">
        <v>217</v>
      </c>
      <c r="C73" t="str">
        <f t="shared" si="8"/>
        <v>Miroslav Gavura</v>
      </c>
      <c r="D73" t="s">
        <v>88</v>
      </c>
      <c r="E73">
        <v>58</v>
      </c>
      <c r="F73" s="10">
        <f t="shared" si="9"/>
        <v>79</v>
      </c>
      <c r="G73" t="str">
        <f t="shared" si="15"/>
        <v>zena</v>
      </c>
      <c r="H73" s="11">
        <f t="shared" si="10"/>
        <v>1979</v>
      </c>
      <c r="I73" s="10">
        <f t="shared" si="11"/>
        <v>8</v>
      </c>
      <c r="J73" s="11">
        <f t="shared" si="12"/>
        <v>4</v>
      </c>
      <c r="K73" s="12" t="s">
        <v>325</v>
      </c>
      <c r="L73" s="14" t="str">
        <f t="shared" si="13"/>
        <v>44</v>
      </c>
      <c r="M73" s="15">
        <f t="shared" si="14"/>
        <v>16174</v>
      </c>
    </row>
    <row r="74" spans="1:13" x14ac:dyDescent="0.3">
      <c r="A74" t="s">
        <v>218</v>
      </c>
      <c r="B74" t="s">
        <v>219</v>
      </c>
      <c r="C74" t="str">
        <f t="shared" si="8"/>
        <v>Ivana Holotová</v>
      </c>
      <c r="D74" t="s">
        <v>89</v>
      </c>
      <c r="E74">
        <v>12</v>
      </c>
      <c r="F74" s="10">
        <f t="shared" si="9"/>
        <v>75</v>
      </c>
      <c r="G74" t="str">
        <f t="shared" si="15"/>
        <v>muz</v>
      </c>
      <c r="H74" s="11">
        <f t="shared" si="10"/>
        <v>1975</v>
      </c>
      <c r="I74" s="10">
        <f t="shared" si="11"/>
        <v>12</v>
      </c>
      <c r="J74" s="11">
        <f t="shared" si="12"/>
        <v>15</v>
      </c>
      <c r="K74" s="12" t="s">
        <v>326</v>
      </c>
      <c r="L74" s="14" t="str">
        <f t="shared" si="13"/>
        <v>47</v>
      </c>
      <c r="M74" s="15">
        <f t="shared" si="14"/>
        <v>17502</v>
      </c>
    </row>
    <row r="75" spans="1:13" x14ac:dyDescent="0.3">
      <c r="A75" t="s">
        <v>220</v>
      </c>
      <c r="B75" t="s">
        <v>221</v>
      </c>
      <c r="C75" t="str">
        <f t="shared" si="8"/>
        <v>Ľuboš Chochrun</v>
      </c>
      <c r="D75" t="s">
        <v>90</v>
      </c>
      <c r="E75">
        <v>53</v>
      </c>
      <c r="F75" s="10">
        <f t="shared" si="9"/>
        <v>44</v>
      </c>
      <c r="G75" t="str">
        <f t="shared" si="15"/>
        <v>zena</v>
      </c>
      <c r="H75" s="11">
        <f t="shared" si="10"/>
        <v>1944</v>
      </c>
      <c r="I75" s="10">
        <f t="shared" si="11"/>
        <v>3</v>
      </c>
      <c r="J75" s="11">
        <f t="shared" si="12"/>
        <v>27</v>
      </c>
      <c r="K75" s="12" t="s">
        <v>327</v>
      </c>
      <c r="L75" s="14" t="str">
        <f t="shared" si="13"/>
        <v>79</v>
      </c>
      <c r="M75" s="15">
        <f t="shared" si="14"/>
        <v>29087</v>
      </c>
    </row>
    <row r="76" spans="1:13" x14ac:dyDescent="0.3">
      <c r="A76" t="s">
        <v>222</v>
      </c>
      <c r="B76" t="s">
        <v>217</v>
      </c>
      <c r="C76" t="str">
        <f t="shared" si="8"/>
        <v>Miroslav Karamam</v>
      </c>
      <c r="D76" t="s">
        <v>91</v>
      </c>
      <c r="E76">
        <v>55</v>
      </c>
      <c r="F76" s="10">
        <f t="shared" si="9"/>
        <v>63</v>
      </c>
      <c r="G76" t="str">
        <f t="shared" si="15"/>
        <v>zena</v>
      </c>
      <c r="H76" s="11">
        <f t="shared" si="10"/>
        <v>1963</v>
      </c>
      <c r="I76" s="10">
        <f t="shared" si="11"/>
        <v>5</v>
      </c>
      <c r="J76" s="11">
        <f t="shared" si="12"/>
        <v>24</v>
      </c>
      <c r="K76" s="12" t="s">
        <v>328</v>
      </c>
      <c r="L76" s="14" t="str">
        <f t="shared" si="13"/>
        <v>60</v>
      </c>
      <c r="M76" s="15">
        <f t="shared" si="14"/>
        <v>22090</v>
      </c>
    </row>
    <row r="77" spans="1:13" x14ac:dyDescent="0.3">
      <c r="A77" t="s">
        <v>223</v>
      </c>
      <c r="B77" t="s">
        <v>224</v>
      </c>
      <c r="C77" t="str">
        <f t="shared" si="8"/>
        <v>Radován Konopeus</v>
      </c>
      <c r="D77" t="s">
        <v>92</v>
      </c>
      <c r="E77">
        <v>9</v>
      </c>
      <c r="F77" s="10">
        <f t="shared" si="9"/>
        <v>40</v>
      </c>
      <c r="G77" t="str">
        <f t="shared" si="15"/>
        <v>muz</v>
      </c>
      <c r="H77" s="11">
        <f t="shared" si="10"/>
        <v>1940</v>
      </c>
      <c r="I77" s="10">
        <f t="shared" si="11"/>
        <v>9</v>
      </c>
      <c r="J77" s="11">
        <f t="shared" si="12"/>
        <v>12</v>
      </c>
      <c r="K77" s="12" t="s">
        <v>329</v>
      </c>
      <c r="L77" s="14" t="str">
        <f t="shared" si="13"/>
        <v>83</v>
      </c>
      <c r="M77" s="15">
        <f t="shared" si="14"/>
        <v>30379</v>
      </c>
    </row>
    <row r="78" spans="1:13" x14ac:dyDescent="0.3">
      <c r="A78" t="s">
        <v>225</v>
      </c>
      <c r="B78" t="s">
        <v>136</v>
      </c>
      <c r="C78" t="str">
        <f t="shared" si="8"/>
        <v>Jozef Lelko</v>
      </c>
      <c r="D78" t="s">
        <v>93</v>
      </c>
      <c r="E78">
        <v>53</v>
      </c>
      <c r="F78" s="10">
        <f t="shared" si="9"/>
        <v>42</v>
      </c>
      <c r="G78" t="str">
        <f t="shared" si="15"/>
        <v>zena</v>
      </c>
      <c r="H78" s="11">
        <f t="shared" si="10"/>
        <v>1942</v>
      </c>
      <c r="I78" s="10">
        <f t="shared" si="11"/>
        <v>3</v>
      </c>
      <c r="J78" s="11">
        <f t="shared" si="12"/>
        <v>14</v>
      </c>
      <c r="K78" s="12" t="s">
        <v>330</v>
      </c>
      <c r="L78" s="14" t="str">
        <f t="shared" si="13"/>
        <v>81</v>
      </c>
      <c r="M78" s="15">
        <f t="shared" si="14"/>
        <v>29831</v>
      </c>
    </row>
    <row r="79" spans="1:13" x14ac:dyDescent="0.3">
      <c r="A79" t="s">
        <v>226</v>
      </c>
      <c r="B79" t="s">
        <v>138</v>
      </c>
      <c r="C79" t="str">
        <f t="shared" si="8"/>
        <v>Marek Lempeľ</v>
      </c>
      <c r="D79" t="s">
        <v>94</v>
      </c>
      <c r="E79">
        <v>53</v>
      </c>
      <c r="F79" s="10">
        <f t="shared" si="9"/>
        <v>85</v>
      </c>
      <c r="G79" t="str">
        <f t="shared" si="15"/>
        <v>zena</v>
      </c>
      <c r="H79" s="11">
        <f t="shared" si="10"/>
        <v>1985</v>
      </c>
      <c r="I79" s="10">
        <f t="shared" si="11"/>
        <v>3</v>
      </c>
      <c r="J79" s="11">
        <f t="shared" si="12"/>
        <v>14</v>
      </c>
      <c r="K79" s="12" t="s">
        <v>331</v>
      </c>
      <c r="L79" s="14" t="str">
        <f t="shared" si="13"/>
        <v>38</v>
      </c>
      <c r="M79" s="15">
        <f t="shared" si="14"/>
        <v>14125</v>
      </c>
    </row>
    <row r="80" spans="1:13" x14ac:dyDescent="0.3">
      <c r="A80" t="s">
        <v>227</v>
      </c>
      <c r="B80" t="s">
        <v>195</v>
      </c>
      <c r="C80" t="str">
        <f t="shared" si="8"/>
        <v>Jaroslav Lojan</v>
      </c>
      <c r="D80" t="s">
        <v>95</v>
      </c>
      <c r="E80">
        <v>3</v>
      </c>
      <c r="F80" s="10">
        <f t="shared" si="9"/>
        <v>51</v>
      </c>
      <c r="G80" t="str">
        <f t="shared" si="15"/>
        <v>muz</v>
      </c>
      <c r="H80" s="11">
        <f t="shared" si="10"/>
        <v>1951</v>
      </c>
      <c r="I80" s="10">
        <f t="shared" si="11"/>
        <v>3</v>
      </c>
      <c r="J80" s="11">
        <f t="shared" si="12"/>
        <v>17</v>
      </c>
      <c r="K80" s="12" t="s">
        <v>332</v>
      </c>
      <c r="L80" s="14" t="str">
        <f t="shared" si="13"/>
        <v>72</v>
      </c>
      <c r="M80" s="15">
        <f t="shared" si="14"/>
        <v>26541</v>
      </c>
    </row>
    <row r="81" spans="1:13" x14ac:dyDescent="0.3">
      <c r="A81" t="s">
        <v>228</v>
      </c>
      <c r="B81" t="s">
        <v>149</v>
      </c>
      <c r="C81" t="str">
        <f t="shared" si="8"/>
        <v>Peter Obšatník</v>
      </c>
      <c r="D81" t="s">
        <v>96</v>
      </c>
      <c r="E81">
        <v>60</v>
      </c>
      <c r="F81" s="10">
        <f t="shared" si="9"/>
        <v>51</v>
      </c>
      <c r="G81" t="str">
        <f t="shared" si="15"/>
        <v>zena</v>
      </c>
      <c r="H81" s="11">
        <f t="shared" si="10"/>
        <v>1951</v>
      </c>
      <c r="I81" s="10">
        <f t="shared" si="11"/>
        <v>10</v>
      </c>
      <c r="J81" s="11">
        <f t="shared" si="12"/>
        <v>7</v>
      </c>
      <c r="K81" s="12" t="s">
        <v>333</v>
      </c>
      <c r="L81" s="14" t="str">
        <f t="shared" si="13"/>
        <v>72</v>
      </c>
      <c r="M81" s="15">
        <f t="shared" si="14"/>
        <v>26337</v>
      </c>
    </row>
    <row r="82" spans="1:13" x14ac:dyDescent="0.3">
      <c r="A82" t="s">
        <v>229</v>
      </c>
      <c r="B82" t="s">
        <v>119</v>
      </c>
      <c r="C82" t="str">
        <f t="shared" si="8"/>
        <v>Ján Ondika</v>
      </c>
      <c r="D82" t="s">
        <v>97</v>
      </c>
      <c r="E82">
        <v>58</v>
      </c>
      <c r="F82" s="10">
        <f t="shared" si="9"/>
        <v>32</v>
      </c>
      <c r="G82" t="str">
        <f t="shared" si="15"/>
        <v>zena</v>
      </c>
      <c r="H82" s="11">
        <f t="shared" si="10"/>
        <v>1932</v>
      </c>
      <c r="I82" s="10">
        <f t="shared" si="11"/>
        <v>8</v>
      </c>
      <c r="J82" s="11">
        <f t="shared" si="12"/>
        <v>4</v>
      </c>
      <c r="K82" s="12" t="s">
        <v>334</v>
      </c>
      <c r="L82" s="14" t="str">
        <f t="shared" si="13"/>
        <v>91</v>
      </c>
      <c r="M82" s="15">
        <f t="shared" si="14"/>
        <v>33340</v>
      </c>
    </row>
    <row r="83" spans="1:13" x14ac:dyDescent="0.3">
      <c r="A83" t="s">
        <v>230</v>
      </c>
      <c r="B83" t="s">
        <v>149</v>
      </c>
      <c r="C83" t="str">
        <f t="shared" si="8"/>
        <v>Peter Perec</v>
      </c>
      <c r="D83" t="s">
        <v>98</v>
      </c>
      <c r="E83">
        <v>11</v>
      </c>
      <c r="F83" s="10">
        <f t="shared" si="9"/>
        <v>57</v>
      </c>
      <c r="G83" t="str">
        <f t="shared" si="15"/>
        <v>muz</v>
      </c>
      <c r="H83" s="11">
        <f t="shared" si="10"/>
        <v>1957</v>
      </c>
      <c r="I83" s="10">
        <f t="shared" si="11"/>
        <v>11</v>
      </c>
      <c r="J83" s="11">
        <f t="shared" si="12"/>
        <v>18</v>
      </c>
      <c r="K83" s="12" t="s">
        <v>335</v>
      </c>
      <c r="L83" s="14" t="str">
        <f t="shared" si="13"/>
        <v>65</v>
      </c>
      <c r="M83" s="15">
        <f t="shared" si="14"/>
        <v>24103</v>
      </c>
    </row>
    <row r="84" spans="1:13" x14ac:dyDescent="0.3">
      <c r="A84" t="s">
        <v>231</v>
      </c>
      <c r="B84" t="s">
        <v>232</v>
      </c>
      <c r="C84" t="str">
        <f t="shared" si="8"/>
        <v>Viera Podová</v>
      </c>
      <c r="D84" t="s">
        <v>99</v>
      </c>
      <c r="E84">
        <v>58</v>
      </c>
      <c r="F84" s="10">
        <f t="shared" si="9"/>
        <v>77</v>
      </c>
      <c r="G84" t="str">
        <f t="shared" si="15"/>
        <v>zena</v>
      </c>
      <c r="H84" s="11">
        <f t="shared" si="10"/>
        <v>1977</v>
      </c>
      <c r="I84" s="10">
        <f t="shared" si="11"/>
        <v>8</v>
      </c>
      <c r="J84" s="11">
        <f t="shared" si="12"/>
        <v>13</v>
      </c>
      <c r="K84" s="12" t="s">
        <v>336</v>
      </c>
      <c r="L84" s="14" t="str">
        <f t="shared" si="13"/>
        <v>46</v>
      </c>
      <c r="M84" s="15">
        <f t="shared" si="14"/>
        <v>16895</v>
      </c>
    </row>
    <row r="85" spans="1:13" x14ac:dyDescent="0.3">
      <c r="A85" t="s">
        <v>233</v>
      </c>
      <c r="B85" t="s">
        <v>121</v>
      </c>
      <c r="C85" t="str">
        <f t="shared" si="8"/>
        <v>Michal Pomykal</v>
      </c>
      <c r="D85" t="s">
        <v>100</v>
      </c>
      <c r="E85">
        <v>51</v>
      </c>
      <c r="F85" s="10">
        <f t="shared" si="9"/>
        <v>13</v>
      </c>
      <c r="G85" t="str">
        <f t="shared" si="15"/>
        <v>zena</v>
      </c>
      <c r="H85" s="11">
        <f t="shared" si="10"/>
        <v>2013</v>
      </c>
      <c r="I85" s="10">
        <f t="shared" si="11"/>
        <v>1</v>
      </c>
      <c r="J85" s="11">
        <f t="shared" si="12"/>
        <v>29</v>
      </c>
      <c r="K85" s="12" t="s">
        <v>337</v>
      </c>
      <c r="L85" s="14" t="str">
        <f t="shared" si="13"/>
        <v>10</v>
      </c>
      <c r="M85" s="15">
        <f t="shared" si="14"/>
        <v>3942</v>
      </c>
    </row>
    <row r="86" spans="1:13" x14ac:dyDescent="0.3">
      <c r="A86" t="s">
        <v>234</v>
      </c>
      <c r="B86" t="s">
        <v>149</v>
      </c>
      <c r="C86" t="str">
        <f t="shared" si="8"/>
        <v>Peter Rusič</v>
      </c>
      <c r="D86" t="s">
        <v>101</v>
      </c>
      <c r="E86">
        <v>4</v>
      </c>
      <c r="F86" s="10">
        <f t="shared" si="9"/>
        <v>10</v>
      </c>
      <c r="G86" t="str">
        <f t="shared" si="15"/>
        <v>muz</v>
      </c>
      <c r="H86" s="11">
        <f t="shared" si="10"/>
        <v>2010</v>
      </c>
      <c r="I86" s="10">
        <f t="shared" si="11"/>
        <v>4</v>
      </c>
      <c r="J86" s="11">
        <f t="shared" si="12"/>
        <v>5</v>
      </c>
      <c r="K86" s="12" t="s">
        <v>338</v>
      </c>
      <c r="L86" s="14" t="str">
        <f t="shared" si="13"/>
        <v>13</v>
      </c>
      <c r="M86" s="15">
        <f t="shared" si="14"/>
        <v>4972</v>
      </c>
    </row>
    <row r="87" spans="1:13" x14ac:dyDescent="0.3">
      <c r="A87" t="s">
        <v>235</v>
      </c>
      <c r="B87" t="s">
        <v>236</v>
      </c>
      <c r="C87" t="str">
        <f t="shared" si="8"/>
        <v>Viktor Salaj</v>
      </c>
      <c r="D87" t="s">
        <v>102</v>
      </c>
      <c r="E87">
        <v>59</v>
      </c>
      <c r="F87" s="10">
        <f t="shared" si="9"/>
        <v>92</v>
      </c>
      <c r="G87" t="str">
        <f t="shared" si="15"/>
        <v>zena</v>
      </c>
      <c r="H87" s="11">
        <f t="shared" si="10"/>
        <v>1992</v>
      </c>
      <c r="I87" s="10">
        <f t="shared" si="11"/>
        <v>9</v>
      </c>
      <c r="J87" s="11">
        <f t="shared" si="12"/>
        <v>20</v>
      </c>
      <c r="K87" s="12" t="s">
        <v>339</v>
      </c>
      <c r="L87" s="14" t="str">
        <f t="shared" si="13"/>
        <v>31</v>
      </c>
      <c r="M87" s="15">
        <f t="shared" si="14"/>
        <v>11378</v>
      </c>
    </row>
    <row r="88" spans="1:13" x14ac:dyDescent="0.3">
      <c r="A88" t="s">
        <v>237</v>
      </c>
      <c r="B88" t="s">
        <v>238</v>
      </c>
      <c r="C88" t="str">
        <f t="shared" si="8"/>
        <v>Jaroslava Simkuletová</v>
      </c>
      <c r="D88" t="s">
        <v>103</v>
      </c>
      <c r="E88">
        <v>55</v>
      </c>
      <c r="F88" s="10">
        <f t="shared" si="9"/>
        <v>94</v>
      </c>
      <c r="G88" t="str">
        <f t="shared" si="15"/>
        <v>zena</v>
      </c>
      <c r="H88" s="11">
        <f t="shared" si="10"/>
        <v>1994</v>
      </c>
      <c r="I88" s="10">
        <f t="shared" si="11"/>
        <v>5</v>
      </c>
      <c r="J88" s="11">
        <f t="shared" si="12"/>
        <v>23</v>
      </c>
      <c r="K88" s="12" t="s">
        <v>340</v>
      </c>
      <c r="L88" s="14" t="str">
        <f t="shared" si="13"/>
        <v>29</v>
      </c>
      <c r="M88" s="15">
        <f t="shared" si="14"/>
        <v>10768</v>
      </c>
    </row>
    <row r="89" spans="1:13" x14ac:dyDescent="0.3">
      <c r="A89" t="s">
        <v>150</v>
      </c>
      <c r="B89" t="s">
        <v>219</v>
      </c>
      <c r="C89" t="str">
        <f t="shared" si="8"/>
        <v>Ivana Štofíková</v>
      </c>
      <c r="D89" t="s">
        <v>104</v>
      </c>
      <c r="E89">
        <v>10</v>
      </c>
      <c r="F89" s="10">
        <f t="shared" si="9"/>
        <v>89</v>
      </c>
      <c r="G89" t="str">
        <f t="shared" si="15"/>
        <v>muz</v>
      </c>
      <c r="H89" s="11">
        <f t="shared" si="10"/>
        <v>1989</v>
      </c>
      <c r="I89" s="10">
        <f t="shared" si="11"/>
        <v>10</v>
      </c>
      <c r="J89" s="11">
        <f t="shared" si="12"/>
        <v>18</v>
      </c>
      <c r="K89" s="12" t="s">
        <v>341</v>
      </c>
      <c r="L89" s="14" t="str">
        <f t="shared" si="13"/>
        <v>34</v>
      </c>
      <c r="M89" s="15">
        <f t="shared" si="14"/>
        <v>12446</v>
      </c>
    </row>
    <row r="90" spans="1:13" x14ac:dyDescent="0.3">
      <c r="A90" t="s">
        <v>239</v>
      </c>
      <c r="B90" t="s">
        <v>174</v>
      </c>
      <c r="C90" t="str">
        <f t="shared" si="8"/>
        <v>Tomáš Telvák</v>
      </c>
      <c r="D90" t="s">
        <v>105</v>
      </c>
      <c r="E90">
        <v>61</v>
      </c>
      <c r="F90" s="10">
        <f t="shared" si="9"/>
        <v>41</v>
      </c>
      <c r="G90" t="str">
        <f t="shared" si="15"/>
        <v>zena</v>
      </c>
      <c r="H90" s="11">
        <f t="shared" si="10"/>
        <v>1941</v>
      </c>
      <c r="I90" s="10">
        <f t="shared" si="11"/>
        <v>11</v>
      </c>
      <c r="J90" s="11">
        <f t="shared" si="12"/>
        <v>29</v>
      </c>
      <c r="K90" s="12" t="s">
        <v>342</v>
      </c>
      <c r="L90" s="14" t="str">
        <f t="shared" si="13"/>
        <v>81</v>
      </c>
      <c r="M90" s="15">
        <f t="shared" si="14"/>
        <v>29936</v>
      </c>
    </row>
    <row r="91" spans="1:13" x14ac:dyDescent="0.3">
      <c r="A91" t="s">
        <v>240</v>
      </c>
      <c r="B91" t="s">
        <v>174</v>
      </c>
      <c r="C91" t="str">
        <f t="shared" si="8"/>
        <v>Tomáš Timuľák</v>
      </c>
      <c r="D91" t="s">
        <v>106</v>
      </c>
      <c r="E91">
        <v>54</v>
      </c>
      <c r="F91" s="10">
        <f t="shared" si="9"/>
        <v>68</v>
      </c>
      <c r="G91" t="str">
        <f t="shared" si="15"/>
        <v>zena</v>
      </c>
      <c r="H91" s="11">
        <f t="shared" si="10"/>
        <v>1968</v>
      </c>
      <c r="I91" s="10">
        <f t="shared" si="11"/>
        <v>4</v>
      </c>
      <c r="J91" s="11">
        <f t="shared" si="12"/>
        <v>3</v>
      </c>
      <c r="K91" s="12" t="s">
        <v>343</v>
      </c>
      <c r="L91" s="14" t="str">
        <f t="shared" si="13"/>
        <v>55</v>
      </c>
      <c r="M91" s="15">
        <f t="shared" si="14"/>
        <v>20314</v>
      </c>
    </row>
    <row r="92" spans="1:13" x14ac:dyDescent="0.3">
      <c r="A92" t="s">
        <v>241</v>
      </c>
      <c r="B92" t="s">
        <v>149</v>
      </c>
      <c r="C92" t="str">
        <f t="shared" si="8"/>
        <v>Peter Andrejčík</v>
      </c>
      <c r="D92" t="s">
        <v>107</v>
      </c>
      <c r="E92">
        <v>10</v>
      </c>
      <c r="F92" s="10">
        <f t="shared" si="9"/>
        <v>11</v>
      </c>
      <c r="G92" t="str">
        <f t="shared" si="15"/>
        <v>muz</v>
      </c>
      <c r="H92" s="11">
        <f t="shared" si="10"/>
        <v>2011</v>
      </c>
      <c r="I92" s="10">
        <f t="shared" si="11"/>
        <v>10</v>
      </c>
      <c r="J92" s="11">
        <f t="shared" si="12"/>
        <v>23</v>
      </c>
      <c r="K92" s="12" t="s">
        <v>344</v>
      </c>
      <c r="L92" s="14" t="str">
        <f t="shared" si="13"/>
        <v>12</v>
      </c>
      <c r="M92" s="15">
        <f t="shared" si="14"/>
        <v>4406</v>
      </c>
    </row>
    <row r="93" spans="1:13" x14ac:dyDescent="0.3">
      <c r="A93" t="s">
        <v>242</v>
      </c>
      <c r="B93" t="s">
        <v>243</v>
      </c>
      <c r="C93" t="str">
        <f t="shared" si="8"/>
        <v>Aneta Antoniková</v>
      </c>
      <c r="D93" t="s">
        <v>108</v>
      </c>
      <c r="E93">
        <v>59</v>
      </c>
      <c r="F93" s="10">
        <f t="shared" si="9"/>
        <v>37</v>
      </c>
      <c r="G93" t="str">
        <f t="shared" si="15"/>
        <v>zena</v>
      </c>
      <c r="H93" s="11">
        <f t="shared" si="10"/>
        <v>1937</v>
      </c>
      <c r="I93" s="10">
        <f t="shared" si="11"/>
        <v>9</v>
      </c>
      <c r="J93" s="11">
        <f t="shared" si="12"/>
        <v>5</v>
      </c>
      <c r="K93" s="12" t="s">
        <v>345</v>
      </c>
      <c r="L93" s="14" t="str">
        <f t="shared" si="13"/>
        <v>86</v>
      </c>
      <c r="M93" s="15">
        <f t="shared" si="14"/>
        <v>31482</v>
      </c>
    </row>
    <row r="94" spans="1:13" x14ac:dyDescent="0.3">
      <c r="A94" t="s">
        <v>244</v>
      </c>
      <c r="B94" t="s">
        <v>210</v>
      </c>
      <c r="C94" t="str">
        <f t="shared" si="8"/>
        <v>Anna Balogová</v>
      </c>
      <c r="D94" t="s">
        <v>109</v>
      </c>
      <c r="E94">
        <v>58</v>
      </c>
      <c r="F94" s="10">
        <f t="shared" si="9"/>
        <v>86</v>
      </c>
      <c r="G94" t="str">
        <f t="shared" si="15"/>
        <v>zena</v>
      </c>
      <c r="H94" s="11">
        <f t="shared" si="10"/>
        <v>1986</v>
      </c>
      <c r="I94" s="10">
        <f t="shared" si="11"/>
        <v>8</v>
      </c>
      <c r="J94" s="11">
        <f t="shared" si="12"/>
        <v>9</v>
      </c>
      <c r="K94" s="12" t="s">
        <v>346</v>
      </c>
      <c r="L94" s="14" t="str">
        <f t="shared" si="13"/>
        <v>37</v>
      </c>
      <c r="M94" s="15">
        <f t="shared" si="14"/>
        <v>13612</v>
      </c>
    </row>
    <row r="95" spans="1:13" x14ac:dyDescent="0.3">
      <c r="A95" t="s">
        <v>245</v>
      </c>
      <c r="B95" t="s">
        <v>121</v>
      </c>
      <c r="C95" t="str">
        <f t="shared" si="8"/>
        <v>Michal Bartek</v>
      </c>
      <c r="D95" t="s">
        <v>110</v>
      </c>
      <c r="E95">
        <v>11</v>
      </c>
      <c r="F95" s="10">
        <f t="shared" si="9"/>
        <v>88</v>
      </c>
      <c r="G95" t="str">
        <f t="shared" si="15"/>
        <v>muz</v>
      </c>
      <c r="H95" s="11">
        <f t="shared" si="10"/>
        <v>1988</v>
      </c>
      <c r="I95" s="10">
        <f t="shared" si="11"/>
        <v>11</v>
      </c>
      <c r="J95" s="11">
        <f t="shared" si="12"/>
        <v>9</v>
      </c>
      <c r="K95" s="12" t="s">
        <v>347</v>
      </c>
      <c r="L95" s="14" t="str">
        <f t="shared" si="13"/>
        <v>35</v>
      </c>
      <c r="M95" s="15">
        <f t="shared" si="14"/>
        <v>12789</v>
      </c>
    </row>
    <row r="96" spans="1:13" x14ac:dyDescent="0.3">
      <c r="A96" t="s">
        <v>246</v>
      </c>
      <c r="B96" t="s">
        <v>132</v>
      </c>
      <c r="C96" t="str">
        <f t="shared" si="8"/>
        <v>Martin Cimbák</v>
      </c>
      <c r="D96" t="s">
        <v>111</v>
      </c>
      <c r="E96">
        <v>59</v>
      </c>
      <c r="F96" s="10">
        <f t="shared" si="9"/>
        <v>96</v>
      </c>
      <c r="G96" t="str">
        <f t="shared" si="15"/>
        <v>zena</v>
      </c>
      <c r="H96" s="11">
        <f t="shared" si="10"/>
        <v>1996</v>
      </c>
      <c r="I96" s="10">
        <f t="shared" si="11"/>
        <v>9</v>
      </c>
      <c r="J96" s="11">
        <f t="shared" si="12"/>
        <v>23</v>
      </c>
      <c r="K96" s="12" t="s">
        <v>348</v>
      </c>
      <c r="L96" s="14" t="str">
        <f t="shared" si="13"/>
        <v>27</v>
      </c>
      <c r="M96" s="15">
        <f t="shared" si="14"/>
        <v>9914</v>
      </c>
    </row>
    <row r="97" spans="1:13" x14ac:dyDescent="0.3">
      <c r="A97" t="s">
        <v>247</v>
      </c>
      <c r="B97" t="s">
        <v>132</v>
      </c>
      <c r="C97" t="str">
        <f t="shared" si="8"/>
        <v>Martin Čornanič</v>
      </c>
      <c r="D97" t="s">
        <v>112</v>
      </c>
      <c r="E97">
        <v>58</v>
      </c>
      <c r="F97" s="10">
        <f t="shared" si="9"/>
        <v>89</v>
      </c>
      <c r="G97" t="str">
        <f t="shared" si="15"/>
        <v>zena</v>
      </c>
      <c r="H97" s="11">
        <f t="shared" si="10"/>
        <v>1989</v>
      </c>
      <c r="I97" s="10">
        <f t="shared" si="11"/>
        <v>8</v>
      </c>
      <c r="J97" s="11">
        <f t="shared" si="12"/>
        <v>6</v>
      </c>
      <c r="K97" s="12" t="s">
        <v>349</v>
      </c>
      <c r="L97" s="14" t="str">
        <f t="shared" si="13"/>
        <v>34</v>
      </c>
      <c r="M97" s="15">
        <f t="shared" si="14"/>
        <v>12519</v>
      </c>
    </row>
    <row r="98" spans="1:13" x14ac:dyDescent="0.3">
      <c r="A98" t="s">
        <v>248</v>
      </c>
      <c r="B98" t="s">
        <v>121</v>
      </c>
      <c r="C98" t="str">
        <f t="shared" si="8"/>
        <v>Michal Ďurika</v>
      </c>
      <c r="D98" t="s">
        <v>113</v>
      </c>
      <c r="E98">
        <v>11</v>
      </c>
      <c r="F98" s="10">
        <f t="shared" si="9"/>
        <v>39</v>
      </c>
      <c r="G98" t="str">
        <f t="shared" si="15"/>
        <v>muz</v>
      </c>
      <c r="H98" s="11">
        <f t="shared" si="10"/>
        <v>1939</v>
      </c>
      <c r="I98" s="10">
        <f t="shared" si="11"/>
        <v>11</v>
      </c>
      <c r="J98" s="11">
        <f t="shared" si="12"/>
        <v>13</v>
      </c>
      <c r="K98" s="12" t="s">
        <v>350</v>
      </c>
      <c r="L98" s="14" t="str">
        <f t="shared" si="13"/>
        <v>84</v>
      </c>
      <c r="M98" s="15">
        <f t="shared" si="14"/>
        <v>30683</v>
      </c>
    </row>
    <row r="99" spans="1:13" x14ac:dyDescent="0.3">
      <c r="A99" t="s">
        <v>249</v>
      </c>
      <c r="B99" t="s">
        <v>221</v>
      </c>
      <c r="C99" t="str">
        <f t="shared" si="8"/>
        <v>Ľuboš Hafinec</v>
      </c>
      <c r="D99" t="s">
        <v>114</v>
      </c>
      <c r="E99">
        <v>55</v>
      </c>
      <c r="F99" s="10">
        <f t="shared" si="9"/>
        <v>88</v>
      </c>
      <c r="G99" t="str">
        <f t="shared" si="15"/>
        <v>zena</v>
      </c>
      <c r="H99" s="11">
        <f t="shared" si="10"/>
        <v>1988</v>
      </c>
      <c r="I99" s="10">
        <f t="shared" si="11"/>
        <v>5</v>
      </c>
      <c r="J99" s="11">
        <f t="shared" si="12"/>
        <v>2</v>
      </c>
      <c r="K99" s="12" t="s">
        <v>351</v>
      </c>
      <c r="L99" s="14" t="str">
        <f t="shared" si="13"/>
        <v>35</v>
      </c>
      <c r="M99" s="15">
        <f t="shared" si="14"/>
        <v>12980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0A03-7E6F-4077-8BFF-C5742386E2CD}">
  <dimension ref="A2:C14"/>
  <sheetViews>
    <sheetView workbookViewId="0">
      <selection activeCell="B9" sqref="B9"/>
    </sheetView>
  </sheetViews>
  <sheetFormatPr defaultRowHeight="14.4" x14ac:dyDescent="0.3"/>
  <sheetData>
    <row r="2" spans="1:3" x14ac:dyDescent="0.3">
      <c r="B2" t="s">
        <v>352</v>
      </c>
      <c r="C2" t="s">
        <v>353</v>
      </c>
    </row>
    <row r="3" spans="1:3" x14ac:dyDescent="0.3">
      <c r="A3">
        <v>1</v>
      </c>
      <c r="B3">
        <f>COUNTIFS(Hárok1!G2:G99,"muz",Hárok1!I2:I99,Hárok2!A3)</f>
        <v>2</v>
      </c>
      <c r="C3">
        <f>COUNTIFS(Hárok1!G2:G99,"zena",Hárok1!I2:I99,Hárok2!A3)</f>
        <v>4</v>
      </c>
    </row>
    <row r="4" spans="1:3" x14ac:dyDescent="0.3">
      <c r="A4">
        <v>2</v>
      </c>
      <c r="B4">
        <f>COUNTIFS(Hárok1!G3:G100,"muz",Hárok1!I3:I100,Hárok2!A4)</f>
        <v>2</v>
      </c>
      <c r="C4">
        <f>COUNTIFS(Hárok1!G3:G100,"zena",Hárok1!I3:I100,Hárok2!A4)</f>
        <v>3</v>
      </c>
    </row>
    <row r="5" spans="1:3" x14ac:dyDescent="0.3">
      <c r="A5">
        <v>3</v>
      </c>
      <c r="B5">
        <f>COUNTIFS(Hárok1!G4:G101,"muz",Hárok1!I4:I101,Hárok2!A5)</f>
        <v>3</v>
      </c>
      <c r="C5">
        <f>COUNTIFS(Hárok1!G4:G101,"zena",Hárok1!I4:I101,Hárok2!A5)</f>
        <v>6</v>
      </c>
    </row>
    <row r="6" spans="1:3" x14ac:dyDescent="0.3">
      <c r="A6">
        <v>4</v>
      </c>
      <c r="B6">
        <f>COUNTIFS(Hárok1!G5:G102,"muz",Hárok1!I5:I102,Hárok2!A6)</f>
        <v>2</v>
      </c>
      <c r="C6">
        <f>COUNTIFS(Hárok1!G5:G102,"zena",Hárok1!I5:I102,Hárok2!A6)</f>
        <v>9</v>
      </c>
    </row>
    <row r="7" spans="1:3" x14ac:dyDescent="0.3">
      <c r="A7">
        <v>5</v>
      </c>
      <c r="B7">
        <f>COUNTIFS(Hárok1!G6:G103,"muz",Hárok1!I6:I103,Hárok2!A7)</f>
        <v>1</v>
      </c>
      <c r="C7">
        <f>COUNTIFS(Hárok1!G6:G103,"zena",Hárok1!I6:I103,Hárok2!A7)</f>
        <v>6</v>
      </c>
    </row>
    <row r="8" spans="1:3" x14ac:dyDescent="0.3">
      <c r="A8">
        <v>6</v>
      </c>
      <c r="B8">
        <f>COUNTIFS(Hárok1!G7:G104,"muz",Hárok1!I7:I104,Hárok2!A8)</f>
        <v>0</v>
      </c>
      <c r="C8">
        <f>COUNTIFS(Hárok1!G7:G104,"zena",Hárok1!I7:I104,Hárok2!A8)</f>
        <v>4</v>
      </c>
    </row>
    <row r="9" spans="1:3" x14ac:dyDescent="0.3">
      <c r="A9">
        <v>7</v>
      </c>
      <c r="B9">
        <f>COUNTIFS(Hárok1!G8:G105,"muz",Hárok1!I8:I105,Hárok2!A9)</f>
        <v>5</v>
      </c>
      <c r="C9">
        <f>COUNTIFS(Hárok1!G8:G105,"zena",Hárok1!I8:I105,Hárok2!A9)</f>
        <v>2</v>
      </c>
    </row>
    <row r="10" spans="1:3" x14ac:dyDescent="0.3">
      <c r="A10">
        <v>8</v>
      </c>
      <c r="B10">
        <f>COUNTIFS(Hárok1!G9:G106,"muz",Hárok1!I9:I106,Hárok2!A10)</f>
        <v>1</v>
      </c>
      <c r="C10">
        <f>COUNTIFS(Hárok1!G9:G106,"zena",Hárok1!I9:I106,Hárok2!A10)</f>
        <v>11</v>
      </c>
    </row>
    <row r="11" spans="1:3" x14ac:dyDescent="0.3">
      <c r="A11">
        <v>9</v>
      </c>
      <c r="B11">
        <f>COUNTIFS(Hárok1!G10:G107,"muz",Hárok1!I10:I107,Hárok2!A11)</f>
        <v>2</v>
      </c>
      <c r="C11">
        <f>COUNTIFS(Hárok1!G10:G107,"zena",Hárok1!I10:I107,Hárok2!A11)</f>
        <v>7</v>
      </c>
    </row>
    <row r="12" spans="1:3" x14ac:dyDescent="0.3">
      <c r="A12">
        <v>10</v>
      </c>
      <c r="B12">
        <f>COUNTIFS(Hárok1!G11:G108,"muz",Hárok1!I11:I108,Hárok2!A12)</f>
        <v>3</v>
      </c>
      <c r="C12">
        <f>COUNTIFS(Hárok1!G11:G108,"zena",Hárok1!I11:I108,Hárok2!A12)</f>
        <v>5</v>
      </c>
    </row>
    <row r="13" spans="1:3" x14ac:dyDescent="0.3">
      <c r="A13">
        <v>11</v>
      </c>
      <c r="B13">
        <f>COUNTIFS(Hárok1!G12:G109,"muz",Hárok1!I12:I109,Hárok2!A13)</f>
        <v>8</v>
      </c>
      <c r="C13">
        <f>COUNTIFS(Hárok1!G12:G109,"zena",Hárok1!I12:I109,Hárok2!A13)</f>
        <v>4</v>
      </c>
    </row>
    <row r="14" spans="1:3" x14ac:dyDescent="0.3">
      <c r="A14">
        <v>12</v>
      </c>
      <c r="B14">
        <f>COUNTIFS(Hárok1!G13:G110,"muz",Hárok1!I13:I110,Hárok2!A14)</f>
        <v>2</v>
      </c>
      <c r="C14">
        <f>COUNTIFS(Hárok1!G13:G110,"zena",Hárok1!I13:I110,Hárok2!A14)</f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768806-26F6-49AC-8BB7-3C83478AA8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9F6736-30F7-420E-A78D-BE7C7E6E03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CA735F2-C3D8-4CB1-8016-434DA04DA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</dc:creator>
  <cp:lastModifiedBy>Tomas Lamlech</cp:lastModifiedBy>
  <dcterms:created xsi:type="dcterms:W3CDTF">2023-11-09T22:53:47Z</dcterms:created>
  <dcterms:modified xsi:type="dcterms:W3CDTF">2023-11-21T08:13:25Z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