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ITL\12\"/>
    </mc:Choice>
  </mc:AlternateContent>
  <xr:revisionPtr revIDLastSave="0" documentId="13_ncr:1_{7B933A3A-4574-4CE8-A21C-1A8348F01E24}" xr6:coauthVersionLast="47" xr6:coauthVersionMax="47" xr10:uidLastSave="{00000000-0000-0000-0000-000000000000}"/>
  <bookViews>
    <workbookView xWindow="-108" yWindow="-108" windowWidth="23256" windowHeight="12576" xr2:uid="{BB41A597-F87D-444E-8869-8D2E78692F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6" i="1"/>
  <c r="N5" i="1" s="1"/>
  <c r="N3" i="1"/>
  <c r="M3" i="1"/>
  <c r="G10" i="2"/>
  <c r="G9" i="2"/>
  <c r="G7" i="2"/>
  <c r="G6" i="2"/>
  <c r="G4" i="2"/>
  <c r="G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F24" i="1"/>
  <c r="F23" i="1"/>
  <c r="F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F21" i="1"/>
  <c r="C24" i="1"/>
  <c r="C23" i="1"/>
  <c r="C22" i="1"/>
  <c r="C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5" i="1" l="1"/>
</calcChain>
</file>

<file path=xl/sharedStrings.xml><?xml version="1.0" encoding="utf-8"?>
<sst xmlns="http://schemas.openxmlformats.org/spreadsheetml/2006/main" count="135" uniqueCount="96">
  <si>
    <t>Date</t>
  </si>
  <si>
    <t>Type</t>
  </si>
  <si>
    <t>Units sold</t>
  </si>
  <si>
    <t>Price</t>
  </si>
  <si>
    <t>States</t>
  </si>
  <si>
    <t>Revenue</t>
  </si>
  <si>
    <t>SAP Code</t>
  </si>
  <si>
    <t>Store ID</t>
  </si>
  <si>
    <t>A</t>
  </si>
  <si>
    <t>Bangalore</t>
  </si>
  <si>
    <t>A16</t>
  </si>
  <si>
    <t>FG12</t>
  </si>
  <si>
    <t>B</t>
  </si>
  <si>
    <t>Tamil Nadu</t>
  </si>
  <si>
    <t>B12</t>
  </si>
  <si>
    <t>HJI</t>
  </si>
  <si>
    <t>C</t>
  </si>
  <si>
    <t>Madhya Pradesh</t>
  </si>
  <si>
    <t>C26</t>
  </si>
  <si>
    <t>A20</t>
  </si>
  <si>
    <t>D</t>
  </si>
  <si>
    <t>Haryana</t>
  </si>
  <si>
    <t>D18</t>
  </si>
  <si>
    <t>K09</t>
  </si>
  <si>
    <t>E</t>
  </si>
  <si>
    <t>Hyderabad</t>
  </si>
  <si>
    <t>E22</t>
  </si>
  <si>
    <t>F</t>
  </si>
  <si>
    <t>Chennai</t>
  </si>
  <si>
    <t>F13</t>
  </si>
  <si>
    <t>U89</t>
  </si>
  <si>
    <t>G</t>
  </si>
  <si>
    <t>Pune</t>
  </si>
  <si>
    <t>G15</t>
  </si>
  <si>
    <t>H</t>
  </si>
  <si>
    <t>Assam</t>
  </si>
  <si>
    <t>H14</t>
  </si>
  <si>
    <t>I</t>
  </si>
  <si>
    <t>Gurgaon</t>
  </si>
  <si>
    <t>I27</t>
  </si>
  <si>
    <t>J</t>
  </si>
  <si>
    <t>Varanasi</t>
  </si>
  <si>
    <t>J29</t>
  </si>
  <si>
    <t>K</t>
  </si>
  <si>
    <t>Mumbai</t>
  </si>
  <si>
    <t>K28</t>
  </si>
  <si>
    <t>P91</t>
  </si>
  <si>
    <t>L</t>
  </si>
  <si>
    <t>Punjab</t>
  </si>
  <si>
    <t>L17</t>
  </si>
  <si>
    <t>M</t>
  </si>
  <si>
    <t>Rajasthan</t>
  </si>
  <si>
    <t>M23</t>
  </si>
  <si>
    <t>N</t>
  </si>
  <si>
    <t>Kanpur</t>
  </si>
  <si>
    <t>N25</t>
  </si>
  <si>
    <t>O</t>
  </si>
  <si>
    <t>Gujrat</t>
  </si>
  <si>
    <t>O20</t>
  </si>
  <si>
    <t>P</t>
  </si>
  <si>
    <t>Trichi</t>
  </si>
  <si>
    <t>P24</t>
  </si>
  <si>
    <t>Q</t>
  </si>
  <si>
    <t>Delhi</t>
  </si>
  <si>
    <t>Q19</t>
  </si>
  <si>
    <t>R</t>
  </si>
  <si>
    <t>Kolkata</t>
  </si>
  <si>
    <t>R21</t>
  </si>
  <si>
    <t>DATE</t>
  </si>
  <si>
    <t>Laptop brand</t>
  </si>
  <si>
    <t>Mode</t>
  </si>
  <si>
    <t>Card</t>
  </si>
  <si>
    <t>HP</t>
  </si>
  <si>
    <t xml:space="preserve">Online </t>
  </si>
  <si>
    <t>Credit</t>
  </si>
  <si>
    <t>Lennovo</t>
  </si>
  <si>
    <t>Debit</t>
  </si>
  <si>
    <t>Toshiba</t>
  </si>
  <si>
    <t>Offline</t>
  </si>
  <si>
    <t>Apple</t>
  </si>
  <si>
    <t>Dell</t>
  </si>
  <si>
    <t>Acer</t>
  </si>
  <si>
    <t>HCL</t>
  </si>
  <si>
    <t>Sony</t>
  </si>
  <si>
    <t>Panasonic</t>
  </si>
  <si>
    <t>Samsung</t>
  </si>
  <si>
    <t>LG</t>
  </si>
  <si>
    <t>Micromax</t>
  </si>
  <si>
    <t>XIAOMI</t>
  </si>
  <si>
    <t>ASUS</t>
  </si>
  <si>
    <t>Sum</t>
  </si>
  <si>
    <t>Max</t>
  </si>
  <si>
    <t>Min</t>
  </si>
  <si>
    <t>Average</t>
  </si>
  <si>
    <t>Revenue Perecntage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</si>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</sst>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0" fillId="2" borderId="1" xfId="0" applyFill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0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righ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2279D-B666-4F2D-AF12-1331E9FB0F8B}">
  <dimension ref="A1:P24"/>
  <sheetViews>
    <sheetView tabSelected="1" workbookViewId="0">
      <selection activeCell="O18" sqref="O18"/>
    </sheetView>
  </sheetViews>
  <sheetFormatPr defaultRowHeight="14.4" x14ac:dyDescent="0.3"/>
  <cols>
    <col min="1" max="1" width="19.88671875" customWidth="1"/>
    <col min="9" max="9" width="17.88671875" customWidth="1"/>
    <col min="12" max="12" width="8.88671875" customWidth="1"/>
  </cols>
  <sheetData>
    <row r="1" spans="1:1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2" t="s">
        <v>94</v>
      </c>
      <c r="J1" s="3" t="s">
        <v>95</v>
      </c>
    </row>
    <row r="2" spans="1:16" x14ac:dyDescent="0.3">
      <c r="A2" s="8">
        <v>44521</v>
      </c>
      <c r="B2" s="9" t="s">
        <v>8</v>
      </c>
      <c r="C2" s="9">
        <v>12</v>
      </c>
      <c r="D2" s="10">
        <v>23</v>
      </c>
      <c r="E2" s="9" t="s">
        <v>9</v>
      </c>
      <c r="F2" s="10">
        <f t="shared" ref="F2:F19" si="0">C2*D2</f>
        <v>276</v>
      </c>
      <c r="G2" s="11" t="s">
        <v>10</v>
      </c>
      <c r="H2" s="11" t="s">
        <v>11</v>
      </c>
      <c r="I2" s="12">
        <f t="shared" ref="I2:I19" si="1">F2/$F$21</f>
        <v>1.835472501163796E-2</v>
      </c>
      <c r="J2" s="9" t="str">
        <f>_xlfn.CONCAT(G2, H2)</f>
        <v>A16FG12</v>
      </c>
    </row>
    <row r="3" spans="1:16" x14ac:dyDescent="0.3">
      <c r="A3" s="8">
        <v>44522</v>
      </c>
      <c r="B3" s="9" t="s">
        <v>12</v>
      </c>
      <c r="C3" s="9">
        <v>3</v>
      </c>
      <c r="D3" s="10">
        <v>44</v>
      </c>
      <c r="E3" s="9" t="s">
        <v>13</v>
      </c>
      <c r="F3" s="10">
        <f t="shared" si="0"/>
        <v>132</v>
      </c>
      <c r="G3" s="11" t="s">
        <v>14</v>
      </c>
      <c r="H3" s="11" t="s">
        <v>15</v>
      </c>
      <c r="I3" s="12">
        <f t="shared" si="1"/>
        <v>8.778346744696415E-3</v>
      </c>
      <c r="J3" s="9" t="str">
        <f t="shared" ref="J3:J19" si="2">_xlfn.CONCAT(G3, H3)</f>
        <v>B12HJI</v>
      </c>
      <c r="L3" s="13" t="s">
        <v>43</v>
      </c>
      <c r="M3" s="17" t="str">
        <f>INDEX(A1:J19, 12, 7)</f>
        <v>K28</v>
      </c>
      <c r="N3" s="17" t="str">
        <f>INDEX(A1:J19, 12, 8)</f>
        <v>P91</v>
      </c>
    </row>
    <row r="4" spans="1:16" x14ac:dyDescent="0.3">
      <c r="A4" s="8">
        <v>44523</v>
      </c>
      <c r="B4" s="9" t="s">
        <v>16</v>
      </c>
      <c r="C4" s="9">
        <v>45</v>
      </c>
      <c r="D4" s="10">
        <v>55</v>
      </c>
      <c r="E4" s="9" t="s">
        <v>17</v>
      </c>
      <c r="F4" s="10">
        <f t="shared" si="0"/>
        <v>2475</v>
      </c>
      <c r="G4" s="11" t="s">
        <v>18</v>
      </c>
      <c r="H4" s="11" t="s">
        <v>19</v>
      </c>
      <c r="I4" s="12">
        <f t="shared" si="1"/>
        <v>0.1645940014630578</v>
      </c>
      <c r="J4" s="9" t="str">
        <f t="shared" si="2"/>
        <v>C26A20</v>
      </c>
    </row>
    <row r="5" spans="1:16" x14ac:dyDescent="0.3">
      <c r="A5" s="8">
        <v>44524</v>
      </c>
      <c r="B5" s="9" t="s">
        <v>20</v>
      </c>
      <c r="C5" s="9">
        <v>12</v>
      </c>
      <c r="D5" s="10">
        <v>66</v>
      </c>
      <c r="E5" s="9" t="s">
        <v>21</v>
      </c>
      <c r="F5" s="10">
        <f t="shared" si="0"/>
        <v>792</v>
      </c>
      <c r="G5" s="11" t="s">
        <v>22</v>
      </c>
      <c r="H5" s="11" t="s">
        <v>23</v>
      </c>
      <c r="I5" s="12">
        <f t="shared" si="1"/>
        <v>5.267008046817849E-2</v>
      </c>
      <c r="J5" s="9" t="str">
        <f t="shared" si="2"/>
        <v>D18K09</v>
      </c>
      <c r="L5" s="13" t="s">
        <v>8</v>
      </c>
      <c r="M5" s="17" t="str">
        <f>INDEX(A1:J19, L6, 7)</f>
        <v>A16</v>
      </c>
      <c r="N5" s="17" t="str">
        <f>INDEX(A1:J19, L6, 8)</f>
        <v>FG12</v>
      </c>
    </row>
    <row r="6" spans="1:16" x14ac:dyDescent="0.3">
      <c r="A6" s="8">
        <v>44525</v>
      </c>
      <c r="B6" s="9" t="s">
        <v>24</v>
      </c>
      <c r="C6" s="9">
        <v>11</v>
      </c>
      <c r="D6" s="10">
        <v>98</v>
      </c>
      <c r="E6" s="9" t="s">
        <v>25</v>
      </c>
      <c r="F6" s="10">
        <f t="shared" si="0"/>
        <v>1078</v>
      </c>
      <c r="G6" s="11" t="s">
        <v>26</v>
      </c>
      <c r="H6" s="11" t="s">
        <v>15</v>
      </c>
      <c r="I6" s="12">
        <f t="shared" si="1"/>
        <v>7.1689831748354055E-2</v>
      </c>
      <c r="J6" s="9" t="str">
        <f t="shared" si="2"/>
        <v>E22HJI</v>
      </c>
      <c r="L6" s="17">
        <f>MATCH(L5, B1:B19, 0)</f>
        <v>2</v>
      </c>
    </row>
    <row r="7" spans="1:16" x14ac:dyDescent="0.3">
      <c r="A7" s="8">
        <v>44526</v>
      </c>
      <c r="B7" s="9" t="s">
        <v>27</v>
      </c>
      <c r="C7" s="9">
        <v>23</v>
      </c>
      <c r="D7" s="10">
        <v>12</v>
      </c>
      <c r="E7" s="9" t="s">
        <v>28</v>
      </c>
      <c r="F7" s="10">
        <f t="shared" si="0"/>
        <v>276</v>
      </c>
      <c r="G7" s="11" t="s">
        <v>29</v>
      </c>
      <c r="H7" s="11" t="s">
        <v>30</v>
      </c>
      <c r="I7" s="12">
        <f t="shared" si="1"/>
        <v>1.835472501163796E-2</v>
      </c>
      <c r="J7" s="9" t="str">
        <f t="shared" si="2"/>
        <v>F13U89</v>
      </c>
    </row>
    <row r="8" spans="1:16" x14ac:dyDescent="0.3">
      <c r="A8" s="8">
        <v>44527</v>
      </c>
      <c r="B8" s="9" t="s">
        <v>31</v>
      </c>
      <c r="C8" s="9">
        <v>7</v>
      </c>
      <c r="D8" s="10">
        <v>34</v>
      </c>
      <c r="E8" s="9" t="s">
        <v>32</v>
      </c>
      <c r="F8" s="10">
        <f t="shared" si="0"/>
        <v>238</v>
      </c>
      <c r="G8" s="11" t="s">
        <v>33</v>
      </c>
      <c r="H8" s="11" t="s">
        <v>11</v>
      </c>
      <c r="I8" s="12">
        <f t="shared" si="1"/>
        <v>1.5827625191195051E-2</v>
      </c>
      <c r="J8" s="9" t="str">
        <f t="shared" si="2"/>
        <v>G15FG12</v>
      </c>
      <c r="L8" s="18">
        <v>44521</v>
      </c>
      <c r="M8" s="17" t="str">
        <f>VLOOKUP(L8, A1:J19, 2, 0)</f>
        <v>A</v>
      </c>
      <c r="N8" s="17">
        <f>VLOOKUP(L8, A1:J19, 3, 0)</f>
        <v>12</v>
      </c>
      <c r="O8" s="17">
        <f>VLOOKUP(L8, A1:J19, 4, 0)</f>
        <v>23</v>
      </c>
      <c r="P8" s="17" t="str">
        <f>VLOOKUP(L8, A1:J19, 5, 0)</f>
        <v>Bangalore</v>
      </c>
    </row>
    <row r="9" spans="1:16" x14ac:dyDescent="0.3">
      <c r="A9" s="8">
        <v>44528</v>
      </c>
      <c r="B9" s="9" t="s">
        <v>34</v>
      </c>
      <c r="C9" s="9">
        <v>19</v>
      </c>
      <c r="D9" s="10">
        <v>45</v>
      </c>
      <c r="E9" s="9" t="s">
        <v>35</v>
      </c>
      <c r="F9" s="10">
        <f t="shared" si="0"/>
        <v>855</v>
      </c>
      <c r="G9" s="11" t="s">
        <v>36</v>
      </c>
      <c r="H9" s="11" t="s">
        <v>19</v>
      </c>
      <c r="I9" s="12">
        <f t="shared" si="1"/>
        <v>5.6859745959965416E-2</v>
      </c>
      <c r="J9" s="9" t="str">
        <f t="shared" si="2"/>
        <v>H14A20</v>
      </c>
    </row>
    <row r="10" spans="1:16" x14ac:dyDescent="0.3">
      <c r="A10" s="8">
        <v>44529</v>
      </c>
      <c r="B10" s="9" t="s">
        <v>37</v>
      </c>
      <c r="C10" s="9">
        <v>10</v>
      </c>
      <c r="D10" s="10">
        <v>23</v>
      </c>
      <c r="E10" s="9" t="s">
        <v>38</v>
      </c>
      <c r="F10" s="10">
        <f t="shared" si="0"/>
        <v>230</v>
      </c>
      <c r="G10" s="11" t="s">
        <v>39</v>
      </c>
      <c r="H10" s="11" t="s">
        <v>23</v>
      </c>
      <c r="I10" s="12">
        <f t="shared" si="1"/>
        <v>1.5295604176364967E-2</v>
      </c>
      <c r="J10" s="9" t="str">
        <f t="shared" si="2"/>
        <v>I27K09</v>
      </c>
    </row>
    <row r="11" spans="1:16" x14ac:dyDescent="0.3">
      <c r="A11" s="8">
        <v>44530</v>
      </c>
      <c r="B11" s="9" t="s">
        <v>40</v>
      </c>
      <c r="C11" s="9">
        <v>10</v>
      </c>
      <c r="D11" s="10">
        <v>9</v>
      </c>
      <c r="E11" s="9" t="s">
        <v>41</v>
      </c>
      <c r="F11" s="10">
        <f t="shared" si="0"/>
        <v>90</v>
      </c>
      <c r="G11" s="11" t="s">
        <v>42</v>
      </c>
      <c r="H11" s="11" t="s">
        <v>19</v>
      </c>
      <c r="I11" s="12">
        <f t="shared" si="1"/>
        <v>5.9852364168384653E-3</v>
      </c>
      <c r="J11" s="9" t="str">
        <f t="shared" si="2"/>
        <v>J29A20</v>
      </c>
    </row>
    <row r="12" spans="1:16" x14ac:dyDescent="0.3">
      <c r="A12" s="8">
        <v>44531</v>
      </c>
      <c r="B12" s="9" t="s">
        <v>43</v>
      </c>
      <c r="C12" s="9">
        <v>4</v>
      </c>
      <c r="D12" s="10">
        <v>78</v>
      </c>
      <c r="E12" s="9" t="s">
        <v>44</v>
      </c>
      <c r="F12" s="10">
        <f t="shared" si="0"/>
        <v>312</v>
      </c>
      <c r="G12" s="11" t="s">
        <v>45</v>
      </c>
      <c r="H12" s="11" t="s">
        <v>46</v>
      </c>
      <c r="I12" s="12">
        <f t="shared" si="1"/>
        <v>2.0748819578373347E-2</v>
      </c>
      <c r="J12" s="9" t="str">
        <f t="shared" si="2"/>
        <v>K28P91</v>
      </c>
    </row>
    <row r="13" spans="1:16" x14ac:dyDescent="0.3">
      <c r="A13" s="8">
        <v>44532</v>
      </c>
      <c r="B13" s="9" t="s">
        <v>47</v>
      </c>
      <c r="C13" s="9">
        <v>22</v>
      </c>
      <c r="D13" s="10">
        <v>89</v>
      </c>
      <c r="E13" s="9" t="s">
        <v>48</v>
      </c>
      <c r="F13" s="10">
        <f t="shared" si="0"/>
        <v>1958</v>
      </c>
      <c r="G13" s="11" t="s">
        <v>49</v>
      </c>
      <c r="H13" s="11" t="s">
        <v>23</v>
      </c>
      <c r="I13" s="12">
        <f t="shared" si="1"/>
        <v>0.1302121433796635</v>
      </c>
      <c r="J13" s="9" t="str">
        <f t="shared" si="2"/>
        <v>L17K09</v>
      </c>
    </row>
    <row r="14" spans="1:16" x14ac:dyDescent="0.3">
      <c r="A14" s="8">
        <v>44533</v>
      </c>
      <c r="B14" s="9" t="s">
        <v>50</v>
      </c>
      <c r="C14" s="9">
        <v>20</v>
      </c>
      <c r="D14" s="10">
        <v>11</v>
      </c>
      <c r="E14" s="9" t="s">
        <v>51</v>
      </c>
      <c r="F14" s="10">
        <f t="shared" si="0"/>
        <v>220</v>
      </c>
      <c r="G14" s="11" t="s">
        <v>52</v>
      </c>
      <c r="H14" s="11" t="s">
        <v>15</v>
      </c>
      <c r="I14" s="12">
        <f t="shared" si="1"/>
        <v>1.4630577907827359E-2</v>
      </c>
      <c r="J14" s="9" t="str">
        <f t="shared" si="2"/>
        <v>M23HJI</v>
      </c>
    </row>
    <row r="15" spans="1:16" x14ac:dyDescent="0.3">
      <c r="A15" s="8">
        <v>44534</v>
      </c>
      <c r="B15" s="9" t="s">
        <v>53</v>
      </c>
      <c r="C15" s="9">
        <v>45</v>
      </c>
      <c r="D15" s="10">
        <v>23</v>
      </c>
      <c r="E15" s="9" t="s">
        <v>54</v>
      </c>
      <c r="F15" s="10">
        <f t="shared" si="0"/>
        <v>1035</v>
      </c>
      <c r="G15" s="11" t="s">
        <v>55</v>
      </c>
      <c r="H15" s="11" t="s">
        <v>46</v>
      </c>
      <c r="I15" s="12">
        <f t="shared" si="1"/>
        <v>6.8830218793642345E-2</v>
      </c>
      <c r="J15" s="9" t="str">
        <f t="shared" si="2"/>
        <v>N25P91</v>
      </c>
    </row>
    <row r="16" spans="1:16" x14ac:dyDescent="0.3">
      <c r="A16" s="8">
        <v>44535</v>
      </c>
      <c r="B16" s="9" t="s">
        <v>56</v>
      </c>
      <c r="C16" s="9">
        <v>15</v>
      </c>
      <c r="D16" s="10">
        <v>34</v>
      </c>
      <c r="E16" s="9" t="s">
        <v>57</v>
      </c>
      <c r="F16" s="10">
        <f t="shared" si="0"/>
        <v>510</v>
      </c>
      <c r="G16" s="11" t="s">
        <v>58</v>
      </c>
      <c r="H16" s="11" t="s">
        <v>30</v>
      </c>
      <c r="I16" s="12">
        <f t="shared" si="1"/>
        <v>3.391633969541797E-2</v>
      </c>
      <c r="J16" s="9" t="str">
        <f t="shared" si="2"/>
        <v>O20U89</v>
      </c>
    </row>
    <row r="17" spans="1:10" x14ac:dyDescent="0.3">
      <c r="A17" s="8">
        <v>44536</v>
      </c>
      <c r="B17" s="9" t="s">
        <v>59</v>
      </c>
      <c r="C17" s="9">
        <v>16</v>
      </c>
      <c r="D17" s="10">
        <v>78</v>
      </c>
      <c r="E17" s="9" t="s">
        <v>60</v>
      </c>
      <c r="F17" s="10">
        <f t="shared" si="0"/>
        <v>1248</v>
      </c>
      <c r="G17" s="11" t="s">
        <v>61</v>
      </c>
      <c r="H17" s="11" t="s">
        <v>11</v>
      </c>
      <c r="I17" s="12">
        <f t="shared" si="1"/>
        <v>8.299527831349339E-2</v>
      </c>
      <c r="J17" s="9" t="str">
        <f t="shared" si="2"/>
        <v>P24FG12</v>
      </c>
    </row>
    <row r="18" spans="1:10" x14ac:dyDescent="0.3">
      <c r="A18" s="8">
        <v>44537</v>
      </c>
      <c r="B18" s="9" t="s">
        <v>62</v>
      </c>
      <c r="C18" s="9">
        <v>17</v>
      </c>
      <c r="D18" s="10">
        <v>90</v>
      </c>
      <c r="E18" s="9" t="s">
        <v>63</v>
      </c>
      <c r="F18" s="10">
        <f t="shared" si="0"/>
        <v>1530</v>
      </c>
      <c r="G18" s="11" t="s">
        <v>64</v>
      </c>
      <c r="H18" s="11" t="s">
        <v>46</v>
      </c>
      <c r="I18" s="12">
        <f t="shared" si="1"/>
        <v>0.1017490190862539</v>
      </c>
      <c r="J18" s="9" t="str">
        <f t="shared" si="2"/>
        <v>Q19P91</v>
      </c>
    </row>
    <row r="19" spans="1:10" x14ac:dyDescent="0.3">
      <c r="A19" s="8">
        <v>44538</v>
      </c>
      <c r="B19" s="9" t="s">
        <v>65</v>
      </c>
      <c r="C19" s="9">
        <v>18</v>
      </c>
      <c r="D19" s="10">
        <v>99</v>
      </c>
      <c r="E19" s="9" t="s">
        <v>66</v>
      </c>
      <c r="F19" s="10">
        <f t="shared" si="0"/>
        <v>1782</v>
      </c>
      <c r="G19" s="11" t="s">
        <v>67</v>
      </c>
      <c r="H19" s="11" t="s">
        <v>30</v>
      </c>
      <c r="I19" s="12">
        <f t="shared" si="1"/>
        <v>0.11850768105340161</v>
      </c>
      <c r="J19" s="9" t="str">
        <f t="shared" si="2"/>
        <v>R21U89</v>
      </c>
    </row>
    <row r="21" spans="1:10" x14ac:dyDescent="0.3">
      <c r="B21" s="14" t="s">
        <v>90</v>
      </c>
      <c r="C21" s="15">
        <f>SUM(C2:C19)</f>
        <v>309</v>
      </c>
      <c r="F21" s="16">
        <f>SUM(F2:F19)</f>
        <v>15037</v>
      </c>
    </row>
    <row r="22" spans="1:10" x14ac:dyDescent="0.3">
      <c r="B22" s="14" t="s">
        <v>91</v>
      </c>
      <c r="C22" s="15">
        <f>MAX(C2:C19)</f>
        <v>45</v>
      </c>
      <c r="F22" s="16">
        <f>MAX(F2:F19)</f>
        <v>2475</v>
      </c>
    </row>
    <row r="23" spans="1:10" x14ac:dyDescent="0.3">
      <c r="B23" s="14" t="s">
        <v>92</v>
      </c>
      <c r="C23" s="15">
        <f>MIN(C2:C19)</f>
        <v>3</v>
      </c>
      <c r="F23" s="16">
        <f>MIN(F2:F19)</f>
        <v>90</v>
      </c>
    </row>
    <row r="24" spans="1:10" x14ac:dyDescent="0.3">
      <c r="B24" s="14" t="s">
        <v>93</v>
      </c>
      <c r="C24" s="15">
        <f>AVERAGE(C2:C19)</f>
        <v>17.166666666666668</v>
      </c>
      <c r="F24" s="16">
        <f>AVERAGE(F2:F19)</f>
        <v>835.38888888888891</v>
      </c>
    </row>
  </sheetData>
  <dataValidations count="2">
    <dataValidation type="list" allowBlank="1" showInputMessage="1" showErrorMessage="1" sqref="L5" xr:uid="{B26D5CEA-A8F9-4C89-AD5B-50DF6546A183}">
      <formula1>$B$2:$B$19</formula1>
    </dataValidation>
    <dataValidation type="list" allowBlank="1" showInputMessage="1" showErrorMessage="1" sqref="L8" xr:uid="{373C229A-B3ED-491F-844A-CFE717AF4476}">
      <formula1>$A$2:$A$19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5776E-789F-4592-9664-0CCD4A861295}">
  <dimension ref="A1:G15"/>
  <sheetViews>
    <sheetView workbookViewId="0">
      <selection activeCell="J16" sqref="J16"/>
    </sheetView>
  </sheetViews>
  <sheetFormatPr defaultRowHeight="14.4" x14ac:dyDescent="0.3"/>
  <cols>
    <col min="1" max="1" width="17.5546875" customWidth="1"/>
  </cols>
  <sheetData>
    <row r="1" spans="1:7" x14ac:dyDescent="0.3">
      <c r="A1" s="6" t="s">
        <v>68</v>
      </c>
      <c r="B1" s="7" t="s">
        <v>69</v>
      </c>
      <c r="C1" s="7" t="s">
        <v>2</v>
      </c>
      <c r="D1" s="7" t="s">
        <v>70</v>
      </c>
      <c r="E1" s="7" t="s">
        <v>71</v>
      </c>
    </row>
    <row r="2" spans="1:7" x14ac:dyDescent="0.3">
      <c r="A2" s="8">
        <v>44470</v>
      </c>
      <c r="B2" s="9" t="s">
        <v>72</v>
      </c>
      <c r="C2" s="9">
        <v>16</v>
      </c>
      <c r="D2" s="9" t="s">
        <v>73</v>
      </c>
      <c r="E2" s="9" t="s">
        <v>74</v>
      </c>
    </row>
    <row r="3" spans="1:7" x14ac:dyDescent="0.3">
      <c r="A3" s="8">
        <v>44471</v>
      </c>
      <c r="B3" s="9" t="s">
        <v>75</v>
      </c>
      <c r="C3" s="9"/>
      <c r="D3" s="9" t="s">
        <v>73</v>
      </c>
      <c r="E3" s="9" t="s">
        <v>76</v>
      </c>
      <c r="G3" s="17">
        <f>COUNTBLANK(C2:C15)</f>
        <v>3</v>
      </c>
    </row>
    <row r="4" spans="1:7" x14ac:dyDescent="0.3">
      <c r="A4" s="8">
        <v>44472</v>
      </c>
      <c r="B4" s="9" t="s">
        <v>77</v>
      </c>
      <c r="C4" s="9">
        <v>12</v>
      </c>
      <c r="D4" s="9" t="s">
        <v>78</v>
      </c>
      <c r="E4" s="9" t="s">
        <v>74</v>
      </c>
      <c r="G4" s="17">
        <f>COUNTA(C2:C15)</f>
        <v>11</v>
      </c>
    </row>
    <row r="5" spans="1:7" x14ac:dyDescent="0.3">
      <c r="A5" s="8">
        <v>44473</v>
      </c>
      <c r="B5" s="9" t="s">
        <v>79</v>
      </c>
      <c r="C5" s="9">
        <v>23</v>
      </c>
      <c r="D5" s="9" t="s">
        <v>73</v>
      </c>
      <c r="E5" s="9" t="s">
        <v>76</v>
      </c>
    </row>
    <row r="6" spans="1:7" x14ac:dyDescent="0.3">
      <c r="A6" s="8">
        <v>44474</v>
      </c>
      <c r="B6" s="9" t="s">
        <v>80</v>
      </c>
      <c r="C6" s="9"/>
      <c r="D6" s="9" t="s">
        <v>73</v>
      </c>
      <c r="E6" s="9" t="s">
        <v>74</v>
      </c>
      <c r="G6" s="17">
        <f>SUMIF(D2:D15, D2, C2:C15)</f>
        <v>86</v>
      </c>
    </row>
    <row r="7" spans="1:7" x14ac:dyDescent="0.3">
      <c r="A7" s="8">
        <v>44475</v>
      </c>
      <c r="B7" s="9" t="s">
        <v>81</v>
      </c>
      <c r="C7" s="9">
        <v>13</v>
      </c>
      <c r="D7" s="9" t="s">
        <v>78</v>
      </c>
      <c r="E7" s="9" t="s">
        <v>76</v>
      </c>
      <c r="G7" s="17">
        <f>SUMIFS(C2:C15, D2:D15, D2, E2:E15, E2)</f>
        <v>45</v>
      </c>
    </row>
    <row r="8" spans="1:7" x14ac:dyDescent="0.3">
      <c r="A8" s="8">
        <v>44476</v>
      </c>
      <c r="B8" s="9" t="s">
        <v>82</v>
      </c>
      <c r="C8" s="9">
        <v>12</v>
      </c>
      <c r="D8" s="9" t="s">
        <v>78</v>
      </c>
      <c r="E8" s="9" t="s">
        <v>74</v>
      </c>
    </row>
    <row r="9" spans="1:7" x14ac:dyDescent="0.3">
      <c r="A9" s="8">
        <v>44477</v>
      </c>
      <c r="B9" s="9" t="s">
        <v>83</v>
      </c>
      <c r="C9" s="9">
        <v>18</v>
      </c>
      <c r="D9" s="9" t="s">
        <v>73</v>
      </c>
      <c r="E9" s="9" t="s">
        <v>76</v>
      </c>
      <c r="G9" s="17">
        <f>COUNTIF(D2:D15, D2)</f>
        <v>7</v>
      </c>
    </row>
    <row r="10" spans="1:7" x14ac:dyDescent="0.3">
      <c r="A10" s="8">
        <v>44478</v>
      </c>
      <c r="B10" s="9" t="s">
        <v>84</v>
      </c>
      <c r="C10" s="9">
        <v>19</v>
      </c>
      <c r="D10" s="9" t="s">
        <v>78</v>
      </c>
      <c r="E10" s="9" t="s">
        <v>74</v>
      </c>
      <c r="G10" s="17">
        <f>COUNTIFS(D2:D15, D2, E2:E15, E2)</f>
        <v>4</v>
      </c>
    </row>
    <row r="11" spans="1:7" x14ac:dyDescent="0.3">
      <c r="A11" s="8">
        <v>44479</v>
      </c>
      <c r="B11" s="9" t="s">
        <v>85</v>
      </c>
      <c r="C11" s="9">
        <v>22</v>
      </c>
      <c r="D11" s="9" t="s">
        <v>73</v>
      </c>
      <c r="E11" s="9" t="s">
        <v>74</v>
      </c>
    </row>
    <row r="12" spans="1:7" x14ac:dyDescent="0.3">
      <c r="A12" s="8">
        <v>44480</v>
      </c>
      <c r="B12" s="9" t="s">
        <v>86</v>
      </c>
      <c r="C12" s="9">
        <v>0</v>
      </c>
      <c r="D12" s="9" t="s">
        <v>78</v>
      </c>
      <c r="E12" s="9" t="s">
        <v>76</v>
      </c>
    </row>
    <row r="13" spans="1:7" x14ac:dyDescent="0.3">
      <c r="A13" s="8">
        <v>44481</v>
      </c>
      <c r="B13" s="9" t="s">
        <v>87</v>
      </c>
      <c r="C13" s="9">
        <v>9</v>
      </c>
      <c r="D13" s="9" t="s">
        <v>78</v>
      </c>
      <c r="E13" s="9" t="s">
        <v>76</v>
      </c>
    </row>
    <row r="14" spans="1:7" x14ac:dyDescent="0.3">
      <c r="A14" s="8">
        <v>44482</v>
      </c>
      <c r="B14" s="9" t="s">
        <v>88</v>
      </c>
      <c r="C14" s="9">
        <v>7</v>
      </c>
      <c r="D14" s="9" t="s">
        <v>73</v>
      </c>
      <c r="E14" s="9" t="s">
        <v>74</v>
      </c>
    </row>
    <row r="15" spans="1:7" x14ac:dyDescent="0.3">
      <c r="A15" s="8">
        <v>44483</v>
      </c>
      <c r="B15" s="9" t="s">
        <v>89</v>
      </c>
      <c r="C15" s="9"/>
      <c r="D15" s="9" t="s">
        <v>78</v>
      </c>
      <c r="E15" s="9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hhhp</dc:creator>
  <cp:lastModifiedBy>SUDEEP KUMAR</cp:lastModifiedBy>
  <dcterms:created xsi:type="dcterms:W3CDTF">2021-06-16T09:59:38Z</dcterms:created>
  <dcterms:modified xsi:type="dcterms:W3CDTF">2021-06-21T18:55:56Z</dcterms:modified>
</cp:coreProperties>
</file>