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defaultThemeVersion="166925"/>
  <mc:AlternateContent xmlns:mc="http://schemas.openxmlformats.org/markup-compatibility/2006">
    <mc:Choice Requires="x15">
      <x15ac:absPath xmlns:x15ac="http://schemas.microsoft.com/office/spreadsheetml/2010/11/ac" url="C:\Users\DD\Documents\"/>
    </mc:Choice>
  </mc:AlternateContent>
  <xr:revisionPtr revIDLastSave="0" documentId="13_ncr:1_{C9939B62-4019-4BE8-A104-1DAA43B8D089}" xr6:coauthVersionLast="45" xr6:coauthVersionMax="45" xr10:uidLastSave="{00000000-0000-0000-0000-000000000000}"/>
  <bookViews>
    <workbookView xWindow="10890" yWindow="2310" windowWidth="15375" windowHeight="7875" activeTab="1" xr2:uid="{03C4CF9D-356C-4319-A9A4-81AC8AEB6605}"/>
  </bookViews>
  <sheets>
    <sheet name="NaturalGas" sheetId="1" r:id="rId1"/>
    <sheet name="Intraday Strategy" sheetId="3" r:id="rId2"/>
    <sheet name="Silver" sheetId="2" r:id="rId3"/>
    <sheet name="Sheet4" sheetId="4" r:id="rId4"/>
    <sheet name="Sheet1" sheetId="5" r:id="rId5"/>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3" i="5" l="1"/>
  <c r="D4" i="5"/>
  <c r="D5" i="5"/>
  <c r="D6" i="5"/>
  <c r="D7" i="5"/>
  <c r="D8" i="5"/>
  <c r="D9" i="5"/>
  <c r="D10" i="5"/>
  <c r="D11" i="5"/>
  <c r="D12" i="5"/>
  <c r="D13" i="5"/>
  <c r="D14" i="5"/>
  <c r="D15" i="5"/>
  <c r="D16" i="5"/>
  <c r="D17" i="5"/>
  <c r="D18" i="5"/>
  <c r="D19" i="5"/>
  <c r="D20" i="5"/>
  <c r="C3" i="5"/>
  <c r="C4" i="5"/>
  <c r="C5" i="5"/>
  <c r="C6" i="5"/>
  <c r="C7" i="5"/>
  <c r="C8" i="5"/>
  <c r="C9" i="5"/>
  <c r="C10" i="5"/>
  <c r="C11" i="5"/>
  <c r="C12" i="5"/>
  <c r="C13" i="5"/>
  <c r="C14" i="5"/>
  <c r="C15" i="5"/>
  <c r="C16" i="5"/>
  <c r="C17" i="5"/>
  <c r="C18" i="5"/>
  <c r="C19" i="5"/>
  <c r="C20" i="5"/>
  <c r="D2" i="5"/>
  <c r="C2" i="5"/>
  <c r="K5" i="1" l="1"/>
  <c r="K6" i="1"/>
  <c r="K7" i="1"/>
  <c r="K8" i="1"/>
  <c r="K9" i="1"/>
  <c r="K10" i="1"/>
  <c r="K11" i="1"/>
  <c r="K12" i="1"/>
  <c r="K13" i="1"/>
  <c r="K14" i="1"/>
  <c r="K15" i="1"/>
  <c r="K16" i="1"/>
  <c r="K17" i="1"/>
  <c r="K18" i="1"/>
  <c r="J5" i="1"/>
  <c r="J6" i="1"/>
  <c r="J7" i="1"/>
  <c r="J8" i="1"/>
  <c r="J9" i="1"/>
  <c r="J10" i="1"/>
  <c r="J11" i="1"/>
  <c r="J12" i="1"/>
  <c r="J13" i="1"/>
  <c r="J14" i="1"/>
  <c r="J15" i="1"/>
  <c r="J16" i="1"/>
  <c r="J17" i="1"/>
  <c r="J18" i="1"/>
  <c r="I5" i="1"/>
  <c r="I6" i="1"/>
  <c r="I7" i="1"/>
  <c r="I8" i="1"/>
  <c r="I9" i="1"/>
  <c r="I10" i="1"/>
  <c r="I11" i="1"/>
  <c r="I12" i="1"/>
  <c r="I13" i="1"/>
  <c r="I14" i="1"/>
  <c r="I15" i="1"/>
  <c r="I16" i="1"/>
  <c r="I17" i="1"/>
  <c r="I18" i="1"/>
  <c r="K4" i="1"/>
  <c r="J4" i="1"/>
  <c r="I4" i="1"/>
  <c r="G4" i="1"/>
  <c r="G5" i="1"/>
  <c r="G6" i="1"/>
  <c r="G7" i="1"/>
  <c r="G8" i="1"/>
  <c r="G9" i="1"/>
  <c r="G10" i="1"/>
  <c r="G11" i="1"/>
  <c r="G12" i="1"/>
  <c r="G13" i="1"/>
  <c r="G14" i="1"/>
  <c r="G15" i="1"/>
  <c r="G16" i="1"/>
  <c r="G17" i="1"/>
  <c r="G18" i="1"/>
  <c r="G19" i="1"/>
  <c r="F4" i="1"/>
  <c r="F5" i="1"/>
  <c r="F6" i="1"/>
  <c r="F7" i="1"/>
  <c r="F8" i="1"/>
  <c r="F9" i="1"/>
  <c r="F10" i="1"/>
  <c r="F11" i="1"/>
  <c r="F12" i="1"/>
  <c r="F13" i="1"/>
  <c r="F14" i="1"/>
  <c r="F15" i="1"/>
  <c r="F16" i="1"/>
  <c r="F17" i="1"/>
  <c r="F18" i="1"/>
  <c r="F19" i="1"/>
  <c r="G3" i="1"/>
  <c r="F3" i="1"/>
  <c r="D3" i="1"/>
  <c r="D5" i="1"/>
  <c r="D6" i="1"/>
  <c r="D7" i="1"/>
  <c r="D8" i="1"/>
  <c r="D9" i="1"/>
  <c r="D10" i="1"/>
  <c r="D11" i="1"/>
  <c r="D12" i="1"/>
  <c r="D13" i="1"/>
  <c r="D14" i="1"/>
  <c r="D15" i="1"/>
  <c r="D16" i="1"/>
  <c r="D17" i="1"/>
  <c r="D18" i="1"/>
  <c r="D19" i="1"/>
  <c r="D4" i="1"/>
</calcChain>
</file>

<file path=xl/sharedStrings.xml><?xml version="1.0" encoding="utf-8"?>
<sst xmlns="http://schemas.openxmlformats.org/spreadsheetml/2006/main" count="172" uniqueCount="136">
  <si>
    <t>2hr</t>
  </si>
  <si>
    <t>Time</t>
  </si>
  <si>
    <t>TimeFrame</t>
  </si>
  <si>
    <t>Chart</t>
  </si>
  <si>
    <t>Candle</t>
  </si>
  <si>
    <t>Focus on Candle</t>
  </si>
  <si>
    <t>9:00 am Candle Colour</t>
  </si>
  <si>
    <t>Trade Setup</t>
  </si>
  <si>
    <t>CMP/High-Low</t>
  </si>
  <si>
    <t>SL</t>
  </si>
  <si>
    <t>High-Low of First Candle</t>
  </si>
  <si>
    <t>Profit</t>
  </si>
  <si>
    <t>Looking for 3-4 Same Colour Candle</t>
  </si>
  <si>
    <t>Green</t>
  </si>
  <si>
    <t>Buy</t>
  </si>
  <si>
    <t>Red</t>
  </si>
  <si>
    <t>Sell</t>
  </si>
  <si>
    <t>CMP</t>
  </si>
  <si>
    <t>Buy @ High</t>
  </si>
  <si>
    <t>Sell @ Low</t>
  </si>
  <si>
    <t>Buy @ CMP</t>
  </si>
  <si>
    <t>Sell @ CMP</t>
  </si>
  <si>
    <t>SL Hit Ratio is High</t>
  </si>
  <si>
    <t>SL Hit Ratio is Low</t>
  </si>
  <si>
    <t>Date</t>
  </si>
  <si>
    <t>Previous High</t>
  </si>
  <si>
    <t>Previous Low</t>
  </si>
  <si>
    <t>Todays Open</t>
  </si>
  <si>
    <t>H-L/3</t>
  </si>
  <si>
    <t>H-L/4</t>
  </si>
  <si>
    <t>Column1</t>
  </si>
  <si>
    <t>Buy2</t>
  </si>
  <si>
    <t>Sell2</t>
  </si>
  <si>
    <t>Close - MA = (A) &gt; 10</t>
  </si>
  <si>
    <t>Sell When:</t>
  </si>
  <si>
    <t>Buy When:</t>
  </si>
  <si>
    <t>MA - Close = (A) &gt; 10</t>
  </si>
  <si>
    <t>1 hour</t>
  </si>
  <si>
    <t>Moving Average</t>
  </si>
  <si>
    <t>Stock RSI</t>
  </si>
  <si>
    <t>MACD</t>
  </si>
  <si>
    <t>DonChain Channels</t>
  </si>
  <si>
    <t>Renko</t>
  </si>
  <si>
    <t>ADX &gt; 20</t>
  </si>
  <si>
    <t>Calculate the value of P from previous day.</t>
  </si>
  <si>
    <t>For Today use 1 Hour Chart</t>
  </si>
  <si>
    <t>Draw the P value on the chart</t>
  </si>
  <si>
    <t>If CMP above P line. Then create Sell order on the P line.</t>
  </si>
  <si>
    <t>If CMP below the P line. Then create Buy order on the P line.</t>
  </si>
  <si>
    <t>Take Chart of Daily</t>
  </si>
  <si>
    <t>P = (High + Low + Close) * 0.67</t>
  </si>
  <si>
    <t>Heikin Ashi</t>
  </si>
  <si>
    <t>Required same Colour at</t>
  </si>
  <si>
    <t>Candle Colour change after 17:00 PM</t>
  </si>
  <si>
    <t>Exit</t>
  </si>
  <si>
    <t>20:00 PM</t>
  </si>
  <si>
    <t>If 2 Candle Colour is same after 15:00 PM</t>
  </si>
  <si>
    <t>Simple</t>
  </si>
  <si>
    <t>Time Frame</t>
  </si>
  <si>
    <t>15, 30</t>
  </si>
  <si>
    <t>SuperTrend</t>
  </si>
  <si>
    <t>18, 9</t>
  </si>
  <si>
    <t>Mark High Low of the candle where SuperTrend gives indication</t>
  </si>
  <si>
    <t>Buy above High - High + .10</t>
  </si>
  <si>
    <t>Sell below Low - Low -.10</t>
  </si>
  <si>
    <t>SL = .70</t>
  </si>
  <si>
    <t>Target = 1.40 - 3.00</t>
  </si>
  <si>
    <t>Natural Gas - SuperTrend Strategy</t>
  </si>
  <si>
    <t>9 am (O+C)/2</t>
  </si>
  <si>
    <t>10 am (O+C)/2</t>
  </si>
  <si>
    <t>If 10 am &gt; 9 am - Trend is Up</t>
  </si>
  <si>
    <t>NICKEL</t>
  </si>
  <si>
    <t>ZINC</t>
  </si>
  <si>
    <t>EMA</t>
  </si>
  <si>
    <t>10 min</t>
  </si>
  <si>
    <t>Target</t>
  </si>
  <si>
    <t>.70 - 1.00</t>
  </si>
  <si>
    <t>Stock Name</t>
  </si>
  <si>
    <t>SP</t>
  </si>
  <si>
    <t>Difference</t>
  </si>
  <si>
    <t>BUY/SALE Value</t>
  </si>
  <si>
    <t>BAJFINANCE</t>
  </si>
  <si>
    <t>RELIANCE</t>
  </si>
  <si>
    <t>ICICBANK</t>
  </si>
  <si>
    <t>HDFC</t>
  </si>
  <si>
    <t>25, Close</t>
  </si>
  <si>
    <t>HDFCBANK</t>
  </si>
  <si>
    <t>Timeframe</t>
  </si>
  <si>
    <t>15 Min</t>
  </si>
  <si>
    <t>0.70 - 1.00</t>
  </si>
  <si>
    <t>15 - 20</t>
  </si>
  <si>
    <t>6.0 - 8.0</t>
  </si>
  <si>
    <t>1.0 - 1.50</t>
  </si>
  <si>
    <t>3.0 - 5.0</t>
  </si>
  <si>
    <t>Aluminuim</t>
  </si>
  <si>
    <t>CrudeOil</t>
  </si>
  <si>
    <t>Nickel</t>
  </si>
  <si>
    <t>Lead</t>
  </si>
  <si>
    <t>Copper</t>
  </si>
  <si>
    <t>Zinc</t>
  </si>
  <si>
    <t>1.50 - 2.0</t>
  </si>
  <si>
    <t>1.0 - 2.0</t>
  </si>
  <si>
    <t>200 - 250</t>
  </si>
  <si>
    <t>100 - 150</t>
  </si>
  <si>
    <t>Natural Gas</t>
  </si>
  <si>
    <t>Silver</t>
  </si>
  <si>
    <t>Gold</t>
  </si>
  <si>
    <t>McGinley Dynamic</t>
  </si>
  <si>
    <t xml:space="preserve">Rule 1: </t>
  </si>
  <si>
    <t>Check the difference between the Open Price of the candle and the Line Value. If the difference is more than 10 points, wait for the time to touch the line and create signal</t>
  </si>
  <si>
    <t>Rule 2:</t>
  </si>
  <si>
    <t>If Stoploss Hits and Reverse signal creates, then do counter trade with propoer principle</t>
  </si>
  <si>
    <t>Rule 3:</t>
  </si>
  <si>
    <t>If there is no signal not executed the order then avoid trading</t>
  </si>
  <si>
    <t>Intraday</t>
  </si>
  <si>
    <t>Timeline</t>
  </si>
  <si>
    <t>Long Setup</t>
  </si>
  <si>
    <t>Two Bullish Candle Setup where second candle should close above previous Bullish candle's High</t>
  </si>
  <si>
    <t>First and Second Candle &gt; 50 EMA</t>
  </si>
  <si>
    <t>Second Candle's RSI(3) &gt; 80</t>
  </si>
  <si>
    <t>Short Setup</t>
  </si>
  <si>
    <t>Two Bearish Candle setup where second candle should close below previous Bearish candle's Low</t>
  </si>
  <si>
    <t>First and Second Candle &lt; 50 EMA</t>
  </si>
  <si>
    <t>Second Candle's RSI(3) &lt; 20</t>
  </si>
  <si>
    <t>Previous Day High - Previous Day Low = ANS</t>
  </si>
  <si>
    <t>ANS + Open Price = Buy</t>
  </si>
  <si>
    <t>ANS - Open Price = Sell</t>
  </si>
  <si>
    <t>Time Line 30 Min</t>
  </si>
  <si>
    <t>High and Low of 1st Candle</t>
  </si>
  <si>
    <t>High + Low / 2 = ANS</t>
  </si>
  <si>
    <t>ANS + 33 = Buy</t>
  </si>
  <si>
    <t>ANS - 33 = Sell</t>
  </si>
  <si>
    <t>Morning 9 AM Candle</t>
  </si>
  <si>
    <t>Evening 5:30 PM Candle</t>
  </si>
  <si>
    <t>Buy = High + 25</t>
  </si>
  <si>
    <t>Sell = Low - 25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</si>
</sst>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14009]dd\-mm\-yyyy;@"/>
    <numFmt numFmtId="165" formatCode="[$-F400]h:mm:ss\ AM/PM"/>
  </numFmts>
  <fonts count="1" x14ac:knownFonts="1">
    <font>
      <sz val="11"/>
      <color theme="1"/>
      <name val="Calibri"/>
      <family val="2"/>
      <scheme val="minor"/>
    </font>
  </fonts>
  <fills count="2">
    <fill>
      <patternFill patternType="none"/>
    </fill>
    <fill>
      <patternFill patternType="gray125"/>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14">
    <xf numFmtId="0" fontId="0" fillId="0" borderId="0" xfId="0"/>
    <xf numFmtId="164" fontId="0" fillId="0" borderId="0" xfId="0" applyNumberFormat="1"/>
    <xf numFmtId="0" fontId="0" fillId="0" borderId="1" xfId="0" applyBorder="1"/>
    <xf numFmtId="18" fontId="0" fillId="0" borderId="1" xfId="0" applyNumberFormat="1" applyBorder="1"/>
    <xf numFmtId="0" fontId="0" fillId="0" borderId="1" xfId="0" applyBorder="1" applyAlignment="1">
      <alignment horizontal="center"/>
    </xf>
    <xf numFmtId="18" fontId="0" fillId="0" borderId="1" xfId="0" applyNumberFormat="1" applyBorder="1" applyAlignment="1">
      <alignment horizontal="center"/>
    </xf>
    <xf numFmtId="165" fontId="0" fillId="0" borderId="1" xfId="0" applyNumberFormat="1" applyBorder="1" applyAlignment="1">
      <alignment horizontal="center"/>
    </xf>
    <xf numFmtId="0" fontId="0" fillId="0" borderId="1" xfId="0" applyBorder="1" applyAlignment="1">
      <alignment horizontal="center" wrapText="1"/>
    </xf>
    <xf numFmtId="0" fontId="0" fillId="0" borderId="2" xfId="0" applyBorder="1" applyAlignment="1">
      <alignment horizontal="center" wrapText="1"/>
    </xf>
    <xf numFmtId="0" fontId="0" fillId="0" borderId="3" xfId="0" applyBorder="1" applyAlignment="1">
      <alignment horizontal="center" wrapText="1"/>
    </xf>
    <xf numFmtId="0" fontId="0" fillId="0" borderId="4" xfId="0" applyBorder="1" applyAlignment="1">
      <alignment horizontal="center" wrapText="1"/>
    </xf>
    <xf numFmtId="0" fontId="0" fillId="0" borderId="1" xfId="0" applyBorder="1" applyAlignment="1">
      <alignment horizontal="center"/>
    </xf>
    <xf numFmtId="2" fontId="0" fillId="0" borderId="1" xfId="0" applyNumberFormat="1" applyBorder="1"/>
    <xf numFmtId="0" fontId="0" fillId="0" borderId="0" xfId="0" applyAlignment="1">
      <alignment wrapText="1"/>
    </xf>
  </cellXfs>
  <cellStyles count="1">
    <cellStyle name="Normal" xfId="0" builtinId="0"/>
  </cellStyles>
  <dxfs count="1">
    <dxf>
      <numFmt numFmtId="164" formatCode="[$-14009]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6B150FB-FEC7-4F45-A2A1-763CDA8878F1}" name="Table1" displayName="Table1" ref="A2:K19" totalsRowShown="0">
  <autoFilter ref="A2:K19" xr:uid="{DC96C0CD-24AD-4A2D-B657-4DC80D8ADA04}"/>
  <tableColumns count="11">
    <tableColumn id="1" xr3:uid="{D281FA3A-B488-457A-AFFA-F42F3A5163F5}" name="Date" dataDxfId="0"/>
    <tableColumn id="2" xr3:uid="{C871CD35-FA96-4982-B7A6-4D03EA0D8599}" name="Previous High"/>
    <tableColumn id="3" xr3:uid="{0B1F4F1F-3ADF-4B85-86B9-A2B9732408CF}" name="Previous Low"/>
    <tableColumn id="4" xr3:uid="{66C8FA78-6615-4AC8-A495-CC4FE41EF436}" name="H-L/4">
      <calculatedColumnFormula>(B3-C3)/4</calculatedColumnFormula>
    </tableColumn>
    <tableColumn id="5" xr3:uid="{FBBB1216-0071-4A6B-BE16-0295A8E20321}" name="Todays Open"/>
    <tableColumn id="6" xr3:uid="{154B747E-DA2A-4641-A3AC-3D9FAA3D2348}" name="Buy">
      <calculatedColumnFormula>E3+D3</calculatedColumnFormula>
    </tableColumn>
    <tableColumn id="7" xr3:uid="{C382CF7F-F910-4681-B8A7-819CD9786A76}" name="Sell">
      <calculatedColumnFormula>E3-D3</calculatedColumnFormula>
    </tableColumn>
    <tableColumn id="8" xr3:uid="{7145B7E1-766F-4F30-B66F-6D84DE012BD1}" name="Column1"/>
    <tableColumn id="9" xr3:uid="{1D7CCA77-3A62-4181-AD04-EB3EAC250F5B}" name="H-L/3"/>
    <tableColumn id="10" xr3:uid="{61709C67-5B06-4493-9709-66F199FE3706}" name="Buy2"/>
    <tableColumn id="11" xr3:uid="{B0CEFC65-EA8B-4D42-876E-265FC2F694D5}" name="Sell2"/>
  </tableColumns>
  <tableStyleInfo name="TableStyleLight1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6488BC5F-A78E-4808-AC21-C096865BF2B5}" name="Table3" displayName="Table3" ref="A1:D20" totalsRowShown="0">
  <autoFilter ref="A1:D20" xr:uid="{31C2DEC9-C260-4D40-BD1B-AE05C8998BFE}"/>
  <tableColumns count="4">
    <tableColumn id="1" xr3:uid="{4FE0F642-4573-476B-9E1C-BDB28D48A160}" name="Stock Name"/>
    <tableColumn id="2" xr3:uid="{020F1DBF-6354-4DD0-88A4-7F1D115B9700}" name="SP"/>
    <tableColumn id="3" xr3:uid="{7E202A77-8618-4AEC-A9D8-E148C96A18A2}" name="Difference">
      <calculatedColumnFormula>0.0025*B2</calculatedColumnFormula>
    </tableColumn>
    <tableColumn id="4" xr3:uid="{73C62437-6719-4C4E-AA86-6C829545A6B4}" name="BUY/SALE Value">
      <calculatedColumnFormula>0.0005*B2</calculatedColumnFormula>
    </tableColumn>
  </tableColumns>
  <tableStyleInfo name="TableStyleMedium1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FDD558-48E4-43CB-B140-B3ED42A651D0}">
  <dimension ref="A2:K19"/>
  <sheetViews>
    <sheetView workbookViewId="0">
      <selection activeCell="P10" sqref="P10"/>
    </sheetView>
  </sheetViews>
  <sheetFormatPr defaultRowHeight="15" x14ac:dyDescent="0.25"/>
  <cols>
    <col min="1" max="1" width="10.42578125" bestFit="1" customWidth="1"/>
    <col min="2" max="2" width="15.28515625" customWidth="1"/>
    <col min="3" max="3" width="14.85546875" customWidth="1"/>
    <col min="5" max="5" width="14.5703125" customWidth="1"/>
    <col min="8" max="8" width="11" customWidth="1"/>
    <col min="10" max="11" width="11" customWidth="1"/>
  </cols>
  <sheetData>
    <row r="2" spans="1:11" x14ac:dyDescent="0.25">
      <c r="A2" t="s">
        <v>24</v>
      </c>
      <c r="B2" t="s">
        <v>25</v>
      </c>
      <c r="C2" t="s">
        <v>26</v>
      </c>
      <c r="D2" t="s">
        <v>29</v>
      </c>
      <c r="E2" t="s">
        <v>27</v>
      </c>
      <c r="F2" t="s">
        <v>14</v>
      </c>
      <c r="G2" t="s">
        <v>16</v>
      </c>
      <c r="H2" t="s">
        <v>30</v>
      </c>
      <c r="I2" t="s">
        <v>28</v>
      </c>
      <c r="J2" t="s">
        <v>31</v>
      </c>
      <c r="K2" t="s">
        <v>32</v>
      </c>
    </row>
    <row r="3" spans="1:11" x14ac:dyDescent="0.25">
      <c r="A3" s="1">
        <v>43952</v>
      </c>
      <c r="B3">
        <v>144.9</v>
      </c>
      <c r="C3">
        <v>138</v>
      </c>
      <c r="D3">
        <f>(B3-C3)/4</f>
        <v>1.7250000000000014</v>
      </c>
      <c r="E3">
        <v>145</v>
      </c>
      <c r="F3">
        <f>E3+D3</f>
        <v>146.72499999999999</v>
      </c>
      <c r="G3">
        <f>E3-D3</f>
        <v>143.27500000000001</v>
      </c>
    </row>
    <row r="4" spans="1:11" x14ac:dyDescent="0.25">
      <c r="A4" s="1">
        <v>43955</v>
      </c>
      <c r="B4">
        <v>152.5</v>
      </c>
      <c r="C4">
        <v>142.80000000000001</v>
      </c>
      <c r="D4">
        <f>(B4-C4)/4</f>
        <v>2.4249999999999972</v>
      </c>
      <c r="E4">
        <v>147.9</v>
      </c>
      <c r="F4">
        <f t="shared" ref="F4:F19" si="0">E4+D4</f>
        <v>150.32499999999999</v>
      </c>
      <c r="G4">
        <f t="shared" ref="G4:G19" si="1">E4-D4</f>
        <v>145.47500000000002</v>
      </c>
      <c r="I4">
        <f>(B4-C4)/3</f>
        <v>3.2333333333333294</v>
      </c>
      <c r="J4">
        <f>E4+I4</f>
        <v>151.13333333333333</v>
      </c>
      <c r="K4">
        <f>E4-I4</f>
        <v>144.66666666666669</v>
      </c>
    </row>
    <row r="5" spans="1:11" x14ac:dyDescent="0.25">
      <c r="A5" s="1">
        <v>43956</v>
      </c>
      <c r="B5">
        <v>151.80000000000001</v>
      </c>
      <c r="C5">
        <v>147</v>
      </c>
      <c r="D5">
        <f t="shared" ref="D5:D19" si="2">(B5-C5)/4</f>
        <v>1.2000000000000028</v>
      </c>
      <c r="E5">
        <v>152</v>
      </c>
      <c r="F5">
        <f t="shared" si="0"/>
        <v>153.19999999999999</v>
      </c>
      <c r="G5">
        <f t="shared" si="1"/>
        <v>150.80000000000001</v>
      </c>
      <c r="I5">
        <f t="shared" ref="I5:I18" si="3">(B5-C5)/3</f>
        <v>1.6000000000000039</v>
      </c>
      <c r="J5">
        <f t="shared" ref="J5:J18" si="4">E5+I5</f>
        <v>153.6</v>
      </c>
      <c r="K5">
        <f t="shared" ref="K5:K18" si="5">E5-I5</f>
        <v>150.4</v>
      </c>
    </row>
    <row r="6" spans="1:11" x14ac:dyDescent="0.25">
      <c r="A6" s="1">
        <v>43957</v>
      </c>
      <c r="B6">
        <v>163</v>
      </c>
      <c r="C6">
        <v>152</v>
      </c>
      <c r="D6">
        <f t="shared" si="2"/>
        <v>2.75</v>
      </c>
      <c r="E6">
        <v>159.1</v>
      </c>
      <c r="F6">
        <f t="shared" si="0"/>
        <v>161.85</v>
      </c>
      <c r="G6">
        <f t="shared" si="1"/>
        <v>156.35</v>
      </c>
      <c r="I6">
        <f t="shared" si="3"/>
        <v>3.6666666666666665</v>
      </c>
      <c r="J6">
        <f t="shared" si="4"/>
        <v>162.76666666666665</v>
      </c>
      <c r="K6">
        <f t="shared" si="5"/>
        <v>155.43333333333334</v>
      </c>
    </row>
    <row r="7" spans="1:11" x14ac:dyDescent="0.25">
      <c r="A7" s="1">
        <v>43958</v>
      </c>
      <c r="B7">
        <v>159.1</v>
      </c>
      <c r="C7">
        <v>149.19999999999999</v>
      </c>
      <c r="D7">
        <f t="shared" si="2"/>
        <v>2.4750000000000014</v>
      </c>
      <c r="E7">
        <v>149</v>
      </c>
      <c r="F7">
        <f t="shared" si="0"/>
        <v>151.47499999999999</v>
      </c>
      <c r="G7">
        <f t="shared" si="1"/>
        <v>146.52500000000001</v>
      </c>
      <c r="I7">
        <f t="shared" si="3"/>
        <v>3.300000000000002</v>
      </c>
      <c r="J7">
        <f t="shared" si="4"/>
        <v>152.30000000000001</v>
      </c>
      <c r="K7">
        <f t="shared" si="5"/>
        <v>145.69999999999999</v>
      </c>
    </row>
    <row r="8" spans="1:11" x14ac:dyDescent="0.25">
      <c r="A8" s="1">
        <v>43959</v>
      </c>
      <c r="B8">
        <v>150.9</v>
      </c>
      <c r="C8">
        <v>144.4</v>
      </c>
      <c r="D8">
        <f t="shared" si="2"/>
        <v>1.625</v>
      </c>
      <c r="E8">
        <v>145.5</v>
      </c>
      <c r="F8">
        <f t="shared" si="0"/>
        <v>147.125</v>
      </c>
      <c r="G8">
        <f t="shared" si="1"/>
        <v>143.875</v>
      </c>
      <c r="I8">
        <f t="shared" si="3"/>
        <v>2.1666666666666665</v>
      </c>
      <c r="J8">
        <f t="shared" si="4"/>
        <v>147.66666666666666</v>
      </c>
      <c r="K8">
        <f t="shared" si="5"/>
        <v>143.33333333333334</v>
      </c>
    </row>
    <row r="9" spans="1:11" x14ac:dyDescent="0.25">
      <c r="A9" s="1">
        <v>43962</v>
      </c>
      <c r="B9">
        <v>145.80000000000001</v>
      </c>
      <c r="C9">
        <v>138.5</v>
      </c>
      <c r="D9">
        <f t="shared" si="2"/>
        <v>1.8250000000000028</v>
      </c>
      <c r="E9">
        <v>139.30000000000001</v>
      </c>
      <c r="F9">
        <f t="shared" si="0"/>
        <v>141.125</v>
      </c>
      <c r="G9">
        <f t="shared" si="1"/>
        <v>137.47500000000002</v>
      </c>
      <c r="I9">
        <f t="shared" si="3"/>
        <v>2.4333333333333371</v>
      </c>
      <c r="J9">
        <f t="shared" si="4"/>
        <v>141.73333333333335</v>
      </c>
      <c r="K9">
        <f t="shared" si="5"/>
        <v>136.86666666666667</v>
      </c>
    </row>
    <row r="10" spans="1:11" x14ac:dyDescent="0.25">
      <c r="A10" s="1">
        <v>43963</v>
      </c>
      <c r="B10">
        <v>143.6</v>
      </c>
      <c r="C10">
        <v>137.5</v>
      </c>
      <c r="D10">
        <f t="shared" si="2"/>
        <v>1.5249999999999986</v>
      </c>
      <c r="E10">
        <v>138</v>
      </c>
      <c r="F10">
        <f t="shared" si="0"/>
        <v>139.52500000000001</v>
      </c>
      <c r="G10">
        <f t="shared" si="1"/>
        <v>136.47499999999999</v>
      </c>
      <c r="I10">
        <f t="shared" si="3"/>
        <v>2.0333333333333314</v>
      </c>
      <c r="J10">
        <f t="shared" si="4"/>
        <v>140.03333333333333</v>
      </c>
      <c r="K10">
        <f t="shared" si="5"/>
        <v>135.96666666666667</v>
      </c>
    </row>
    <row r="11" spans="1:11" x14ac:dyDescent="0.25">
      <c r="A11" s="1">
        <v>43964</v>
      </c>
      <c r="B11">
        <v>139.9</v>
      </c>
      <c r="C11">
        <v>131.5</v>
      </c>
      <c r="D11">
        <f t="shared" si="2"/>
        <v>2.1000000000000014</v>
      </c>
      <c r="E11">
        <v>130.19999999999999</v>
      </c>
      <c r="F11">
        <f t="shared" si="0"/>
        <v>132.29999999999998</v>
      </c>
      <c r="G11">
        <f t="shared" si="1"/>
        <v>128.1</v>
      </c>
      <c r="I11">
        <f t="shared" si="3"/>
        <v>2.800000000000002</v>
      </c>
      <c r="J11">
        <f t="shared" si="4"/>
        <v>133</v>
      </c>
      <c r="K11">
        <f t="shared" si="5"/>
        <v>127.39999999999999</v>
      </c>
    </row>
    <row r="12" spans="1:11" x14ac:dyDescent="0.25">
      <c r="A12" s="1">
        <v>43965</v>
      </c>
      <c r="B12">
        <v>131.5</v>
      </c>
      <c r="C12">
        <v>121.7</v>
      </c>
      <c r="D12">
        <f t="shared" si="2"/>
        <v>2.4499999999999993</v>
      </c>
      <c r="E12">
        <v>123.3</v>
      </c>
      <c r="F12">
        <f t="shared" si="0"/>
        <v>125.75</v>
      </c>
      <c r="G12">
        <f t="shared" si="1"/>
        <v>120.85</v>
      </c>
      <c r="I12">
        <f t="shared" si="3"/>
        <v>3.2666666666666657</v>
      </c>
      <c r="J12">
        <f t="shared" si="4"/>
        <v>126.56666666666666</v>
      </c>
      <c r="K12">
        <f t="shared" si="5"/>
        <v>120.03333333333333</v>
      </c>
    </row>
    <row r="13" spans="1:11" x14ac:dyDescent="0.25">
      <c r="A13" s="1">
        <v>43966</v>
      </c>
      <c r="B13">
        <v>129.80000000000001</v>
      </c>
      <c r="C13">
        <v>121.9</v>
      </c>
      <c r="D13">
        <f t="shared" si="2"/>
        <v>1.9750000000000014</v>
      </c>
      <c r="E13">
        <v>129.19999999999999</v>
      </c>
      <c r="F13">
        <f t="shared" si="0"/>
        <v>131.17499999999998</v>
      </c>
      <c r="G13">
        <f t="shared" si="1"/>
        <v>127.22499999999999</v>
      </c>
      <c r="I13">
        <f t="shared" si="3"/>
        <v>2.6333333333333351</v>
      </c>
      <c r="J13">
        <f t="shared" si="4"/>
        <v>131.83333333333331</v>
      </c>
      <c r="K13">
        <f t="shared" si="5"/>
        <v>126.56666666666665</v>
      </c>
    </row>
    <row r="14" spans="1:11" x14ac:dyDescent="0.25">
      <c r="A14" s="1">
        <v>43969</v>
      </c>
      <c r="B14">
        <v>131.69999999999999</v>
      </c>
      <c r="C14">
        <v>125.1</v>
      </c>
      <c r="D14">
        <f t="shared" si="2"/>
        <v>1.6499999999999986</v>
      </c>
      <c r="E14">
        <v>129.5</v>
      </c>
      <c r="F14">
        <f t="shared" si="0"/>
        <v>131.15</v>
      </c>
      <c r="G14">
        <f t="shared" si="1"/>
        <v>127.85</v>
      </c>
      <c r="I14">
        <f t="shared" si="3"/>
        <v>2.199999999999998</v>
      </c>
      <c r="J14">
        <f t="shared" si="4"/>
        <v>131.69999999999999</v>
      </c>
      <c r="K14">
        <f t="shared" si="5"/>
        <v>127.3</v>
      </c>
    </row>
    <row r="15" spans="1:11" x14ac:dyDescent="0.25">
      <c r="A15" s="1">
        <v>43970</v>
      </c>
      <c r="B15">
        <v>140.5</v>
      </c>
      <c r="C15">
        <v>129.30000000000001</v>
      </c>
      <c r="D15">
        <f t="shared" si="2"/>
        <v>2.7999999999999972</v>
      </c>
      <c r="E15">
        <v>134.4</v>
      </c>
      <c r="F15">
        <f t="shared" si="0"/>
        <v>137.19999999999999</v>
      </c>
      <c r="G15">
        <f t="shared" si="1"/>
        <v>131.60000000000002</v>
      </c>
      <c r="I15">
        <f t="shared" si="3"/>
        <v>3.7333333333333294</v>
      </c>
      <c r="J15">
        <f t="shared" si="4"/>
        <v>138.13333333333333</v>
      </c>
      <c r="K15">
        <f t="shared" si="5"/>
        <v>130.66666666666669</v>
      </c>
    </row>
    <row r="16" spans="1:11" x14ac:dyDescent="0.25">
      <c r="A16" s="1">
        <v>43971</v>
      </c>
      <c r="B16">
        <v>140.30000000000001</v>
      </c>
      <c r="C16">
        <v>133.6</v>
      </c>
      <c r="D16">
        <f t="shared" si="2"/>
        <v>1.6750000000000043</v>
      </c>
      <c r="E16">
        <v>138</v>
      </c>
      <c r="F16">
        <f t="shared" si="0"/>
        <v>139.67500000000001</v>
      </c>
      <c r="G16">
        <f t="shared" si="1"/>
        <v>136.32499999999999</v>
      </c>
      <c r="I16">
        <f t="shared" si="3"/>
        <v>2.2333333333333392</v>
      </c>
      <c r="J16">
        <f t="shared" si="4"/>
        <v>140.23333333333335</v>
      </c>
      <c r="K16">
        <f t="shared" si="5"/>
        <v>135.76666666666665</v>
      </c>
    </row>
    <row r="17" spans="1:11" x14ac:dyDescent="0.25">
      <c r="A17" s="1">
        <v>43972</v>
      </c>
      <c r="B17">
        <v>143.1</v>
      </c>
      <c r="C17">
        <v>132.1</v>
      </c>
      <c r="D17">
        <f t="shared" si="2"/>
        <v>2.75</v>
      </c>
      <c r="E17">
        <v>133.80000000000001</v>
      </c>
      <c r="F17">
        <f t="shared" si="0"/>
        <v>136.55000000000001</v>
      </c>
      <c r="G17">
        <f t="shared" si="1"/>
        <v>131.05000000000001</v>
      </c>
      <c r="I17">
        <f t="shared" si="3"/>
        <v>3.6666666666666665</v>
      </c>
      <c r="J17">
        <f t="shared" si="4"/>
        <v>137.46666666666667</v>
      </c>
      <c r="K17">
        <f t="shared" si="5"/>
        <v>130.13333333333335</v>
      </c>
    </row>
    <row r="18" spans="1:11" x14ac:dyDescent="0.25">
      <c r="A18" s="1">
        <v>43973</v>
      </c>
      <c r="B18">
        <v>134.69999999999999</v>
      </c>
      <c r="C18">
        <v>128.19999999999999</v>
      </c>
      <c r="D18">
        <f t="shared" si="2"/>
        <v>1.625</v>
      </c>
      <c r="E18">
        <v>129</v>
      </c>
      <c r="F18">
        <f t="shared" si="0"/>
        <v>130.625</v>
      </c>
      <c r="G18">
        <f t="shared" si="1"/>
        <v>127.375</v>
      </c>
      <c r="I18">
        <f t="shared" si="3"/>
        <v>2.1666666666666665</v>
      </c>
      <c r="J18">
        <f t="shared" si="4"/>
        <v>131.16666666666666</v>
      </c>
      <c r="K18">
        <f t="shared" si="5"/>
        <v>126.83333333333333</v>
      </c>
    </row>
    <row r="19" spans="1:11" x14ac:dyDescent="0.25">
      <c r="B19">
        <v>133.80000000000001</v>
      </c>
      <c r="C19">
        <v>127.6</v>
      </c>
      <c r="D19">
        <f t="shared" si="2"/>
        <v>1.5500000000000043</v>
      </c>
      <c r="F19">
        <f t="shared" si="0"/>
        <v>1.5500000000000043</v>
      </c>
      <c r="G19">
        <f t="shared" si="1"/>
        <v>-1.5500000000000043</v>
      </c>
    </row>
  </sheetData>
  <pageMargins left="0.7" right="0.7" top="0.75" bottom="0.75" header="0.3" footer="0.3"/>
  <pageSetup orientation="portrait" horizontalDpi="1200" verticalDpi="12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3030D4-6E7E-4689-82F9-88CED97CF92F}">
  <dimension ref="A2:F47"/>
  <sheetViews>
    <sheetView tabSelected="1" topLeftCell="A38" workbookViewId="0">
      <selection activeCell="A48" sqref="A48"/>
    </sheetView>
  </sheetViews>
  <sheetFormatPr defaultRowHeight="15" x14ac:dyDescent="0.25"/>
  <cols>
    <col min="1" max="1" width="42.42578125" customWidth="1"/>
    <col min="2" max="2" width="61.42578125" customWidth="1"/>
    <col min="3" max="3" width="15.42578125" bestFit="1" customWidth="1"/>
    <col min="5" max="5" width="11.140625" bestFit="1" customWidth="1"/>
    <col min="6" max="6" width="9.7109375" bestFit="1" customWidth="1"/>
  </cols>
  <sheetData>
    <row r="2" spans="1:6" x14ac:dyDescent="0.25">
      <c r="A2" s="2" t="s">
        <v>35</v>
      </c>
      <c r="C2" t="s">
        <v>1</v>
      </c>
      <c r="D2" t="s">
        <v>37</v>
      </c>
    </row>
    <row r="3" spans="1:6" x14ac:dyDescent="0.25">
      <c r="A3" s="2" t="s">
        <v>33</v>
      </c>
      <c r="C3" t="s">
        <v>38</v>
      </c>
      <c r="D3">
        <v>25</v>
      </c>
    </row>
    <row r="5" spans="1:6" x14ac:dyDescent="0.25">
      <c r="A5" s="2" t="s">
        <v>34</v>
      </c>
      <c r="E5" s="11" t="s">
        <v>75</v>
      </c>
      <c r="F5" s="11"/>
    </row>
    <row r="6" spans="1:6" x14ac:dyDescent="0.25">
      <c r="A6" s="2" t="s">
        <v>36</v>
      </c>
      <c r="E6" s="2" t="s">
        <v>94</v>
      </c>
      <c r="F6" s="12" t="s">
        <v>89</v>
      </c>
    </row>
    <row r="7" spans="1:6" x14ac:dyDescent="0.25">
      <c r="E7" s="2" t="s">
        <v>95</v>
      </c>
      <c r="F7" s="12" t="s">
        <v>90</v>
      </c>
    </row>
    <row r="8" spans="1:6" x14ac:dyDescent="0.25">
      <c r="E8" s="2" t="s">
        <v>96</v>
      </c>
      <c r="F8" s="12" t="s">
        <v>91</v>
      </c>
    </row>
    <row r="9" spans="1:6" x14ac:dyDescent="0.25">
      <c r="A9" t="s">
        <v>39</v>
      </c>
      <c r="E9" s="2" t="s">
        <v>97</v>
      </c>
      <c r="F9" s="12" t="s">
        <v>92</v>
      </c>
    </row>
    <row r="10" spans="1:6" x14ac:dyDescent="0.25">
      <c r="A10" t="s">
        <v>40</v>
      </c>
      <c r="E10" s="2" t="s">
        <v>98</v>
      </c>
      <c r="F10" s="12" t="s">
        <v>93</v>
      </c>
    </row>
    <row r="11" spans="1:6" x14ac:dyDescent="0.25">
      <c r="E11" s="2" t="s">
        <v>99</v>
      </c>
      <c r="F11" s="12" t="s">
        <v>100</v>
      </c>
    </row>
    <row r="12" spans="1:6" x14ac:dyDescent="0.25">
      <c r="A12" t="s">
        <v>41</v>
      </c>
      <c r="E12" s="2" t="s">
        <v>104</v>
      </c>
      <c r="F12" s="12" t="s">
        <v>101</v>
      </c>
    </row>
    <row r="13" spans="1:6" x14ac:dyDescent="0.25">
      <c r="A13" t="s">
        <v>43</v>
      </c>
      <c r="E13" s="2" t="s">
        <v>105</v>
      </c>
      <c r="F13" s="2" t="s">
        <v>102</v>
      </c>
    </row>
    <row r="14" spans="1:6" x14ac:dyDescent="0.25">
      <c r="A14" t="s">
        <v>42</v>
      </c>
      <c r="E14" s="2" t="s">
        <v>106</v>
      </c>
      <c r="F14" s="12" t="s">
        <v>103</v>
      </c>
    </row>
    <row r="16" spans="1:6" x14ac:dyDescent="0.25">
      <c r="A16" t="s">
        <v>41</v>
      </c>
    </row>
    <row r="17" spans="1:2" x14ac:dyDescent="0.25">
      <c r="A17" t="s">
        <v>43</v>
      </c>
    </row>
    <row r="18" spans="1:2" x14ac:dyDescent="0.25">
      <c r="A18" t="s">
        <v>4</v>
      </c>
    </row>
    <row r="20" spans="1:2" x14ac:dyDescent="0.25">
      <c r="A20" t="s">
        <v>107</v>
      </c>
    </row>
    <row r="21" spans="1:2" x14ac:dyDescent="0.25">
      <c r="A21" t="s">
        <v>108</v>
      </c>
    </row>
    <row r="22" spans="1:2" ht="60" x14ac:dyDescent="0.25">
      <c r="A22" s="13" t="s">
        <v>109</v>
      </c>
    </row>
    <row r="23" spans="1:2" x14ac:dyDescent="0.25">
      <c r="A23" t="s">
        <v>110</v>
      </c>
    </row>
    <row r="24" spans="1:2" ht="30" x14ac:dyDescent="0.25">
      <c r="A24" s="13" t="s">
        <v>111</v>
      </c>
    </row>
    <row r="25" spans="1:2" x14ac:dyDescent="0.25">
      <c r="A25" t="s">
        <v>112</v>
      </c>
    </row>
    <row r="26" spans="1:2" ht="30" x14ac:dyDescent="0.25">
      <c r="A26" s="13" t="s">
        <v>113</v>
      </c>
    </row>
    <row r="28" spans="1:2" x14ac:dyDescent="0.25">
      <c r="A28" t="s">
        <v>114</v>
      </c>
    </row>
    <row r="29" spans="1:2" x14ac:dyDescent="0.25">
      <c r="A29" t="s">
        <v>115</v>
      </c>
      <c r="B29" t="s">
        <v>88</v>
      </c>
    </row>
    <row r="30" spans="1:2" ht="30" x14ac:dyDescent="0.25">
      <c r="A30" t="s">
        <v>116</v>
      </c>
      <c r="B30" s="13" t="s">
        <v>117</v>
      </c>
    </row>
    <row r="31" spans="1:2" x14ac:dyDescent="0.25">
      <c r="B31" t="s">
        <v>118</v>
      </c>
    </row>
    <row r="32" spans="1:2" x14ac:dyDescent="0.25">
      <c r="B32" t="s">
        <v>119</v>
      </c>
    </row>
    <row r="33" spans="1:2" ht="30" x14ac:dyDescent="0.25">
      <c r="A33" t="s">
        <v>120</v>
      </c>
      <c r="B33" s="13" t="s">
        <v>121</v>
      </c>
    </row>
    <row r="34" spans="1:2" x14ac:dyDescent="0.25">
      <c r="B34" t="s">
        <v>122</v>
      </c>
    </row>
    <row r="35" spans="1:2" x14ac:dyDescent="0.25">
      <c r="B35" t="s">
        <v>123</v>
      </c>
    </row>
    <row r="37" spans="1:2" x14ac:dyDescent="0.25">
      <c r="A37" t="s">
        <v>127</v>
      </c>
    </row>
    <row r="38" spans="1:2" x14ac:dyDescent="0.25">
      <c r="A38" t="s">
        <v>132</v>
      </c>
    </row>
    <row r="39" spans="1:2" x14ac:dyDescent="0.25">
      <c r="A39" t="s">
        <v>128</v>
      </c>
    </row>
    <row r="40" spans="1:2" x14ac:dyDescent="0.25">
      <c r="A40" t="s">
        <v>129</v>
      </c>
    </row>
    <row r="41" spans="1:2" x14ac:dyDescent="0.25">
      <c r="A41" t="s">
        <v>130</v>
      </c>
    </row>
    <row r="42" spans="1:2" x14ac:dyDescent="0.25">
      <c r="A42" t="s">
        <v>131</v>
      </c>
    </row>
    <row r="44" spans="1:2" x14ac:dyDescent="0.25">
      <c r="A44" t="s">
        <v>127</v>
      </c>
    </row>
    <row r="45" spans="1:2" x14ac:dyDescent="0.25">
      <c r="A45" t="s">
        <v>133</v>
      </c>
    </row>
    <row r="46" spans="1:2" x14ac:dyDescent="0.25">
      <c r="A46" t="s">
        <v>134</v>
      </c>
    </row>
    <row r="47" spans="1:2" x14ac:dyDescent="0.25">
      <c r="A47" t="s">
        <v>135</v>
      </c>
    </row>
  </sheetData>
  <mergeCells count="1">
    <mergeCell ref="E5:F5"/>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9BE62B-8173-4F33-896A-6DBCB58A4C54}">
  <dimension ref="B3:D18"/>
  <sheetViews>
    <sheetView topLeftCell="A14" workbookViewId="0">
      <selection activeCell="F19" sqref="F19"/>
    </sheetView>
  </sheetViews>
  <sheetFormatPr defaultRowHeight="15" x14ac:dyDescent="0.25"/>
  <cols>
    <col min="2" max="2" width="17.42578125" bestFit="1" customWidth="1"/>
    <col min="3" max="3" width="32.85546875" bestFit="1" customWidth="1"/>
    <col min="4" max="4" width="11" bestFit="1" customWidth="1"/>
  </cols>
  <sheetData>
    <row r="3" spans="2:4" x14ac:dyDescent="0.25">
      <c r="B3" s="2" t="s">
        <v>0</v>
      </c>
      <c r="C3" s="2" t="s">
        <v>1</v>
      </c>
      <c r="D3" s="2" t="s">
        <v>2</v>
      </c>
    </row>
    <row r="4" spans="2:4" x14ac:dyDescent="0.25">
      <c r="B4" s="2" t="s">
        <v>4</v>
      </c>
      <c r="C4" s="2" t="s">
        <v>3</v>
      </c>
      <c r="D4" s="2"/>
    </row>
    <row r="5" spans="2:4" x14ac:dyDescent="0.25">
      <c r="B5" s="2" t="s">
        <v>5</v>
      </c>
      <c r="C5" s="2" t="s">
        <v>6</v>
      </c>
      <c r="D5" s="2" t="s">
        <v>4</v>
      </c>
    </row>
    <row r="6" spans="2:4" x14ac:dyDescent="0.25">
      <c r="B6" s="2" t="s">
        <v>7</v>
      </c>
      <c r="C6" s="2" t="s">
        <v>8</v>
      </c>
      <c r="D6" s="3">
        <v>0.375</v>
      </c>
    </row>
    <row r="7" spans="2:4" x14ac:dyDescent="0.25">
      <c r="B7" s="2" t="s">
        <v>9</v>
      </c>
      <c r="C7" s="2" t="s">
        <v>10</v>
      </c>
      <c r="D7" s="2" t="s">
        <v>9</v>
      </c>
    </row>
    <row r="8" spans="2:4" x14ac:dyDescent="0.25">
      <c r="B8" s="2" t="s">
        <v>11</v>
      </c>
      <c r="C8" s="2" t="s">
        <v>12</v>
      </c>
      <c r="D8" s="2" t="s">
        <v>4</v>
      </c>
    </row>
    <row r="11" spans="2:4" x14ac:dyDescent="0.25">
      <c r="B11" s="2" t="s">
        <v>13</v>
      </c>
      <c r="C11" s="2" t="s">
        <v>20</v>
      </c>
      <c r="D11" s="3">
        <v>0.375</v>
      </c>
    </row>
    <row r="12" spans="2:4" x14ac:dyDescent="0.25">
      <c r="B12" s="2" t="s">
        <v>15</v>
      </c>
      <c r="C12" s="2" t="s">
        <v>21</v>
      </c>
      <c r="D12" s="3">
        <v>0.375</v>
      </c>
    </row>
    <row r="13" spans="2:4" x14ac:dyDescent="0.25">
      <c r="B13" s="2"/>
      <c r="C13" s="2" t="s">
        <v>17</v>
      </c>
      <c r="D13" s="3">
        <v>0.45694444444444443</v>
      </c>
    </row>
    <row r="14" spans="2:4" x14ac:dyDescent="0.25">
      <c r="B14" s="2" t="s">
        <v>22</v>
      </c>
      <c r="C14" s="2"/>
      <c r="D14" s="3"/>
    </row>
    <row r="16" spans="2:4" x14ac:dyDescent="0.25">
      <c r="B16" s="2" t="s">
        <v>13</v>
      </c>
      <c r="C16" s="2" t="s">
        <v>18</v>
      </c>
      <c r="D16" s="3">
        <v>0.375</v>
      </c>
    </row>
    <row r="17" spans="2:4" x14ac:dyDescent="0.25">
      <c r="B17" s="2" t="s">
        <v>15</v>
      </c>
      <c r="C17" s="2" t="s">
        <v>19</v>
      </c>
      <c r="D17" s="3">
        <v>0.375</v>
      </c>
    </row>
    <row r="18" spans="2:4" x14ac:dyDescent="0.25">
      <c r="B18" s="2" t="s">
        <v>23</v>
      </c>
      <c r="C18" s="2"/>
      <c r="D18" s="2"/>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018F6D-074A-4F4C-811E-A100555872AB}">
  <dimension ref="A1:F40"/>
  <sheetViews>
    <sheetView showGridLines="0" topLeftCell="B27" workbookViewId="0">
      <selection activeCell="D44" sqref="D44"/>
    </sheetView>
  </sheetViews>
  <sheetFormatPr defaultRowHeight="15" x14ac:dyDescent="0.25"/>
  <cols>
    <col min="1" max="1" width="55.7109375" bestFit="1" customWidth="1"/>
    <col min="2" max="2" width="2.28515625" customWidth="1"/>
    <col min="3" max="3" width="24.42578125" bestFit="1" customWidth="1"/>
    <col min="4" max="4" width="37.42578125" bestFit="1" customWidth="1"/>
    <col min="5" max="5" width="11" bestFit="1" customWidth="1"/>
  </cols>
  <sheetData>
    <row r="1" spans="1:6" x14ac:dyDescent="0.25">
      <c r="A1" s="2"/>
    </row>
    <row r="2" spans="1:6" x14ac:dyDescent="0.25">
      <c r="A2" s="2" t="s">
        <v>50</v>
      </c>
      <c r="C2" s="4" t="s">
        <v>0</v>
      </c>
      <c r="D2" s="4" t="s">
        <v>1</v>
      </c>
      <c r="E2" s="4" t="s">
        <v>2</v>
      </c>
    </row>
    <row r="3" spans="1:6" x14ac:dyDescent="0.25">
      <c r="A3" s="2" t="s">
        <v>49</v>
      </c>
      <c r="C3" s="4" t="s">
        <v>51</v>
      </c>
      <c r="D3" s="4" t="s">
        <v>3</v>
      </c>
      <c r="E3" s="4"/>
    </row>
    <row r="4" spans="1:6" x14ac:dyDescent="0.25">
      <c r="A4" s="2"/>
      <c r="C4" s="4" t="s">
        <v>5</v>
      </c>
      <c r="D4" s="4" t="s">
        <v>6</v>
      </c>
      <c r="E4" s="4" t="s">
        <v>4</v>
      </c>
    </row>
    <row r="5" spans="1:6" x14ac:dyDescent="0.25">
      <c r="A5" s="2" t="s">
        <v>44</v>
      </c>
      <c r="C5" s="4" t="s">
        <v>5</v>
      </c>
      <c r="D5" s="5">
        <v>0.5</v>
      </c>
      <c r="E5" s="5" t="s">
        <v>4</v>
      </c>
    </row>
    <row r="6" spans="1:6" x14ac:dyDescent="0.25">
      <c r="A6" s="2"/>
      <c r="C6" s="4" t="s">
        <v>52</v>
      </c>
      <c r="D6" s="5">
        <v>0.5</v>
      </c>
      <c r="E6" s="4" t="s">
        <v>4</v>
      </c>
    </row>
    <row r="7" spans="1:6" x14ac:dyDescent="0.25">
      <c r="A7" s="2" t="s">
        <v>45</v>
      </c>
      <c r="C7" s="4" t="s">
        <v>9</v>
      </c>
      <c r="D7" s="5" t="s">
        <v>53</v>
      </c>
      <c r="E7" s="4" t="s">
        <v>54</v>
      </c>
    </row>
    <row r="8" spans="1:6" x14ac:dyDescent="0.25">
      <c r="A8" s="2"/>
      <c r="C8" s="4" t="s">
        <v>11</v>
      </c>
      <c r="D8" s="6" t="s">
        <v>55</v>
      </c>
      <c r="E8" s="4" t="s">
        <v>4</v>
      </c>
    </row>
    <row r="9" spans="1:6" x14ac:dyDescent="0.25">
      <c r="A9" s="2" t="s">
        <v>46</v>
      </c>
      <c r="C9" s="4" t="s">
        <v>9</v>
      </c>
      <c r="D9" s="4" t="s">
        <v>56</v>
      </c>
      <c r="E9" s="4" t="s">
        <v>54</v>
      </c>
    </row>
    <row r="10" spans="1:6" x14ac:dyDescent="0.25">
      <c r="A10" s="2"/>
    </row>
    <row r="11" spans="1:6" x14ac:dyDescent="0.25">
      <c r="A11" s="2" t="s">
        <v>47</v>
      </c>
    </row>
    <row r="12" spans="1:6" x14ac:dyDescent="0.25">
      <c r="A12" s="2" t="s">
        <v>48</v>
      </c>
      <c r="D12" s="8" t="s">
        <v>67</v>
      </c>
      <c r="E12" s="9"/>
      <c r="F12" s="10"/>
    </row>
    <row r="13" spans="1:6" x14ac:dyDescent="0.25">
      <c r="A13" s="2"/>
      <c r="D13" s="7" t="s">
        <v>4</v>
      </c>
      <c r="E13" s="7" t="s">
        <v>57</v>
      </c>
      <c r="F13" s="7"/>
    </row>
    <row r="14" spans="1:6" x14ac:dyDescent="0.25">
      <c r="D14" s="7" t="s">
        <v>58</v>
      </c>
      <c r="E14" s="7" t="s">
        <v>59</v>
      </c>
      <c r="F14" s="7"/>
    </row>
    <row r="15" spans="1:6" x14ac:dyDescent="0.25">
      <c r="D15" s="7" t="s">
        <v>60</v>
      </c>
      <c r="E15" s="7" t="s">
        <v>61</v>
      </c>
      <c r="F15" s="7"/>
    </row>
    <row r="16" spans="1:6" ht="30" customHeight="1" x14ac:dyDescent="0.25">
      <c r="D16" s="8" t="s">
        <v>62</v>
      </c>
      <c r="E16" s="9"/>
      <c r="F16" s="10"/>
    </row>
    <row r="17" spans="4:6" x14ac:dyDescent="0.25">
      <c r="D17" s="8" t="s">
        <v>63</v>
      </c>
      <c r="E17" s="9"/>
      <c r="F17" s="10"/>
    </row>
    <row r="18" spans="4:6" x14ac:dyDescent="0.25">
      <c r="D18" s="8" t="s">
        <v>64</v>
      </c>
      <c r="E18" s="9"/>
      <c r="F18" s="10"/>
    </row>
    <row r="19" spans="4:6" x14ac:dyDescent="0.25">
      <c r="D19" s="8" t="s">
        <v>65</v>
      </c>
      <c r="E19" s="9"/>
      <c r="F19" s="10"/>
    </row>
    <row r="20" spans="4:6" x14ac:dyDescent="0.25">
      <c r="D20" s="8" t="s">
        <v>66</v>
      </c>
      <c r="E20" s="9"/>
      <c r="F20" s="10"/>
    </row>
    <row r="23" spans="4:6" x14ac:dyDescent="0.25">
      <c r="D23" t="s">
        <v>71</v>
      </c>
    </row>
    <row r="24" spans="4:6" x14ac:dyDescent="0.25">
      <c r="D24" t="s">
        <v>4</v>
      </c>
      <c r="E24" t="s">
        <v>57</v>
      </c>
    </row>
    <row r="25" spans="4:6" x14ac:dyDescent="0.25">
      <c r="D25" t="s">
        <v>58</v>
      </c>
      <c r="E25" t="s">
        <v>37</v>
      </c>
    </row>
    <row r="26" spans="4:6" x14ac:dyDescent="0.25">
      <c r="D26" t="s">
        <v>68</v>
      </c>
    </row>
    <row r="27" spans="4:6" x14ac:dyDescent="0.25">
      <c r="D27" t="s">
        <v>69</v>
      </c>
    </row>
    <row r="28" spans="4:6" x14ac:dyDescent="0.25">
      <c r="D28" t="s">
        <v>70</v>
      </c>
    </row>
    <row r="31" spans="4:6" x14ac:dyDescent="0.25">
      <c r="D31" t="s">
        <v>72</v>
      </c>
    </row>
    <row r="32" spans="4:6" x14ac:dyDescent="0.25">
      <c r="D32" t="s">
        <v>4</v>
      </c>
      <c r="E32" t="s">
        <v>51</v>
      </c>
    </row>
    <row r="33" spans="4:5" x14ac:dyDescent="0.25">
      <c r="D33" t="s">
        <v>58</v>
      </c>
      <c r="E33" t="s">
        <v>74</v>
      </c>
    </row>
    <row r="34" spans="4:5" x14ac:dyDescent="0.25">
      <c r="D34" t="s">
        <v>73</v>
      </c>
      <c r="E34">
        <v>39</v>
      </c>
    </row>
    <row r="35" spans="4:5" x14ac:dyDescent="0.25">
      <c r="D35" t="s">
        <v>75</v>
      </c>
      <c r="E35" t="s">
        <v>76</v>
      </c>
    </row>
    <row r="38" spans="4:5" x14ac:dyDescent="0.25">
      <c r="D38" t="s">
        <v>124</v>
      </c>
    </row>
    <row r="39" spans="4:5" x14ac:dyDescent="0.25">
      <c r="D39" t="s">
        <v>125</v>
      </c>
    </row>
    <row r="40" spans="4:5" x14ac:dyDescent="0.25">
      <c r="D40" t="s">
        <v>126</v>
      </c>
    </row>
  </sheetData>
  <mergeCells count="6">
    <mergeCell ref="D20:F20"/>
    <mergeCell ref="D12:F12"/>
    <mergeCell ref="D16:F16"/>
    <mergeCell ref="D17:F17"/>
    <mergeCell ref="D18:F18"/>
    <mergeCell ref="D19:F19"/>
  </mergeCells>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F4F470-3A05-48DB-9DF2-FA8248821D03}">
  <dimension ref="A1:H20"/>
  <sheetViews>
    <sheetView workbookViewId="0">
      <selection activeCell="H4" sqref="H4"/>
    </sheetView>
  </sheetViews>
  <sheetFormatPr defaultRowHeight="15" x14ac:dyDescent="0.25"/>
  <cols>
    <col min="1" max="1" width="13.5703125" customWidth="1"/>
    <col min="2" max="2" width="10.28515625" customWidth="1"/>
    <col min="3" max="3" width="12.5703125" customWidth="1"/>
    <col min="4" max="4" width="17.140625" customWidth="1"/>
    <col min="7" max="7" width="10.7109375" bestFit="1" customWidth="1"/>
  </cols>
  <sheetData>
    <row r="1" spans="1:8" x14ac:dyDescent="0.25">
      <c r="A1" t="s">
        <v>77</v>
      </c>
      <c r="B1" t="s">
        <v>78</v>
      </c>
      <c r="C1" t="s">
        <v>79</v>
      </c>
      <c r="D1" t="s">
        <v>80</v>
      </c>
    </row>
    <row r="2" spans="1:8" x14ac:dyDescent="0.25">
      <c r="A2" t="s">
        <v>81</v>
      </c>
      <c r="B2">
        <v>1895.95</v>
      </c>
      <c r="C2">
        <f>0.0025*B2</f>
        <v>4.7398750000000005</v>
      </c>
      <c r="D2">
        <f>0.0005*B2</f>
        <v>0.94797500000000001</v>
      </c>
      <c r="G2" t="s">
        <v>73</v>
      </c>
      <c r="H2" t="s">
        <v>85</v>
      </c>
    </row>
    <row r="3" spans="1:8" x14ac:dyDescent="0.25">
      <c r="A3" t="s">
        <v>82</v>
      </c>
      <c r="B3">
        <v>1431.55</v>
      </c>
      <c r="C3">
        <f t="shared" ref="C3:C20" si="0">0.0025*B3</f>
        <v>3.578875</v>
      </c>
      <c r="D3">
        <f t="shared" ref="D3:D20" si="1">0.0005*B3</f>
        <v>0.71577499999999994</v>
      </c>
      <c r="G3" t="s">
        <v>87</v>
      </c>
      <c r="H3" t="s">
        <v>88</v>
      </c>
    </row>
    <row r="4" spans="1:8" x14ac:dyDescent="0.25">
      <c r="A4" t="s">
        <v>83</v>
      </c>
      <c r="B4">
        <v>291.05</v>
      </c>
      <c r="C4">
        <f t="shared" si="0"/>
        <v>0.72762500000000008</v>
      </c>
      <c r="D4">
        <f t="shared" si="1"/>
        <v>0.14552500000000002</v>
      </c>
    </row>
    <row r="5" spans="1:8" x14ac:dyDescent="0.25">
      <c r="A5" t="s">
        <v>84</v>
      </c>
      <c r="B5">
        <v>1516.15</v>
      </c>
      <c r="C5">
        <f t="shared" si="0"/>
        <v>3.7903750000000005</v>
      </c>
      <c r="D5">
        <f t="shared" si="1"/>
        <v>0.75807500000000005</v>
      </c>
    </row>
    <row r="6" spans="1:8" x14ac:dyDescent="0.25">
      <c r="A6" t="s">
        <v>86</v>
      </c>
      <c r="B6">
        <v>838.85</v>
      </c>
      <c r="C6">
        <f t="shared" si="0"/>
        <v>2.0971250000000001</v>
      </c>
      <c r="D6">
        <f t="shared" si="1"/>
        <v>0.41942500000000005</v>
      </c>
    </row>
    <row r="7" spans="1:8" x14ac:dyDescent="0.25">
      <c r="C7">
        <f t="shared" si="0"/>
        <v>0</v>
      </c>
      <c r="D7">
        <f t="shared" si="1"/>
        <v>0</v>
      </c>
    </row>
    <row r="8" spans="1:8" x14ac:dyDescent="0.25">
      <c r="C8">
        <f t="shared" si="0"/>
        <v>0</v>
      </c>
      <c r="D8">
        <f t="shared" si="1"/>
        <v>0</v>
      </c>
    </row>
    <row r="9" spans="1:8" x14ac:dyDescent="0.25">
      <c r="C9">
        <f t="shared" si="0"/>
        <v>0</v>
      </c>
      <c r="D9">
        <f t="shared" si="1"/>
        <v>0</v>
      </c>
    </row>
    <row r="10" spans="1:8" x14ac:dyDescent="0.25">
      <c r="C10">
        <f t="shared" si="0"/>
        <v>0</v>
      </c>
      <c r="D10">
        <f t="shared" si="1"/>
        <v>0</v>
      </c>
    </row>
    <row r="11" spans="1:8" x14ac:dyDescent="0.25">
      <c r="C11">
        <f t="shared" si="0"/>
        <v>0</v>
      </c>
      <c r="D11">
        <f t="shared" si="1"/>
        <v>0</v>
      </c>
    </row>
    <row r="12" spans="1:8" x14ac:dyDescent="0.25">
      <c r="C12">
        <f t="shared" si="0"/>
        <v>0</v>
      </c>
      <c r="D12">
        <f t="shared" si="1"/>
        <v>0</v>
      </c>
    </row>
    <row r="13" spans="1:8" x14ac:dyDescent="0.25">
      <c r="C13">
        <f t="shared" si="0"/>
        <v>0</v>
      </c>
      <c r="D13">
        <f t="shared" si="1"/>
        <v>0</v>
      </c>
    </row>
    <row r="14" spans="1:8" x14ac:dyDescent="0.25">
      <c r="C14">
        <f t="shared" si="0"/>
        <v>0</v>
      </c>
      <c r="D14">
        <f t="shared" si="1"/>
        <v>0</v>
      </c>
    </row>
    <row r="15" spans="1:8" x14ac:dyDescent="0.25">
      <c r="C15">
        <f t="shared" si="0"/>
        <v>0</v>
      </c>
      <c r="D15">
        <f t="shared" si="1"/>
        <v>0</v>
      </c>
    </row>
    <row r="16" spans="1:8" x14ac:dyDescent="0.25">
      <c r="C16">
        <f t="shared" si="0"/>
        <v>0</v>
      </c>
      <c r="D16">
        <f t="shared" si="1"/>
        <v>0</v>
      </c>
    </row>
    <row r="17" spans="3:4" x14ac:dyDescent="0.25">
      <c r="C17">
        <f t="shared" si="0"/>
        <v>0</v>
      </c>
      <c r="D17">
        <f t="shared" si="1"/>
        <v>0</v>
      </c>
    </row>
    <row r="18" spans="3:4" x14ac:dyDescent="0.25">
      <c r="C18">
        <f t="shared" si="0"/>
        <v>0</v>
      </c>
      <c r="D18">
        <f t="shared" si="1"/>
        <v>0</v>
      </c>
    </row>
    <row r="19" spans="3:4" x14ac:dyDescent="0.25">
      <c r="C19">
        <f t="shared" si="0"/>
        <v>0</v>
      </c>
      <c r="D19">
        <f t="shared" si="1"/>
        <v>0</v>
      </c>
    </row>
    <row r="20" spans="3:4" x14ac:dyDescent="0.25">
      <c r="C20">
        <f t="shared" si="0"/>
        <v>0</v>
      </c>
      <c r="D20">
        <f t="shared" si="1"/>
        <v>0</v>
      </c>
    </row>
  </sheetData>
  <pageMargins left="0.7" right="0.7" top="0.75" bottom="0.75" header="0.3" footer="0.3"/>
  <pageSetup orientation="portrait" horizontalDpi="1200" verticalDpi="120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NaturalGas</vt:lpstr>
      <vt:lpstr>Intraday Strategy</vt:lpstr>
      <vt:lpstr>Silver</vt:lpstr>
      <vt:lpstr>Sheet4</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DD</dc:creator>
  <cp:lastModifiedBy>DD</cp:lastModifiedBy>
  <dcterms:created xsi:type="dcterms:W3CDTF">2020-05-22T17:25:32Z</dcterms:created>
  <dcterms:modified xsi:type="dcterms:W3CDTF">2020-05-25T15:17:10Z</dcterms:modified>
</cp:coreProperties>
</file>