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satyenkumarjadeja/Desktop/"/>
    </mc:Choice>
  </mc:AlternateContent>
  <xr:revisionPtr revIDLastSave="0" documentId="8_{3B0F4FD3-37BA-624D-8463-3B8DEC1EC36C}" xr6:coauthVersionLast="47" xr6:coauthVersionMax="47" xr10:uidLastSave="{00000000-0000-0000-0000-000000000000}"/>
  <bookViews>
    <workbookView xWindow="0" yWindow="500" windowWidth="28800" windowHeight="18000" xr2:uid="{7EA24DD1-9B2E-D341-BE26-FA9FB2AD0C58}"/>
  </bookViews>
  <sheets>
    <sheet name="Consolidated sw" sheetId="18" r:id="rId1"/>
    <sheet name="watsonx_BoQ" sheetId="2" r:id="rId2"/>
    <sheet name="Watsonx_HW_Sizing" sheetId="4" r:id="rId3"/>
    <sheet name="Watsonx_Assumptions" sheetId="1" r:id="rId4"/>
    <sheet name="CP4BA_BoQ" sheetId="6" r:id="rId5"/>
    <sheet name="CP4BA Assumptions" sheetId="19" r:id="rId6"/>
    <sheet name="CP4BA_HW_Sizing" sheetId="7" r:id="rId7"/>
    <sheet name="CP4I_BoQ" sheetId="9" r:id="rId8"/>
    <sheet name="CP4I_Assumption" sheetId="8" r:id="rId9"/>
    <sheet name="CP4I_HW_Sizing" sheetId="10" r:id="rId10"/>
    <sheet name="CP4I_Capabilities" sheetId="13" r:id="rId11"/>
    <sheet name="Instana (APM)_BoQ" sheetId="11" r:id="rId12"/>
    <sheet name="Instana (APM)_HW_Sizing" sheetId="12" r:id="rId13"/>
    <sheet name="Additional Notes" sheetId="5" r:id="rId14"/>
    <sheet name="IBM VERIFY (SECURITY)" sheetId="14" r:id="rId15"/>
    <sheet name="IBM VERIFY_HW_SIZING" sheetId="15" r:id="rId16"/>
    <sheet name="VERIFYAssumption" sheetId="16"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16" l="1"/>
  <c r="C19" i="16" s="1"/>
  <c r="C23" i="16" s="1"/>
  <c r="C15" i="16"/>
  <c r="C16" i="16" s="1"/>
  <c r="C22" i="16" s="1"/>
  <c r="C10" i="16"/>
  <c r="L8" i="16"/>
  <c r="L7" i="16"/>
  <c r="I7" i="16"/>
  <c r="M7" i="16" s="1"/>
  <c r="C5" i="16"/>
  <c r="C7" i="16" s="1"/>
  <c r="C11" i="16" s="1"/>
  <c r="C4" i="16"/>
  <c r="C12" i="16" s="1"/>
  <c r="C13" i="16" l="1"/>
  <c r="C25" i="16" s="1"/>
  <c r="H8" i="16" s="1"/>
  <c r="I8" i="16" s="1"/>
  <c r="M8"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Visharg Shah</author>
  </authors>
  <commentList>
    <comment ref="C28" authorId="0" shapeId="0" xr:uid="{F136161D-5735-7E4A-812A-8BC41E03D1DD}">
      <text>
        <r>
          <rPr>
            <sz val="12"/>
            <color rgb="FFFFFFFF"/>
            <rFont val="Calibri"/>
            <family val="2"/>
          </rPr>
          <t>Visharg Shah:</t>
        </r>
        <r>
          <rPr>
            <b/>
            <sz val="9"/>
            <color rgb="FF000000"/>
            <rFont val="Tahoma"/>
            <family val="2"/>
          </rPr>
          <t xml:space="preserve">
</t>
        </r>
        <r>
          <rPr>
            <b/>
            <sz val="9"/>
            <color rgb="FF000000"/>
            <rFont val="Tahoma"/>
            <family val="2"/>
          </rPr>
          <t xml:space="preserve">
</t>
        </r>
      </text>
    </comment>
  </commentList>
</comments>
</file>

<file path=xl/sharedStrings.xml><?xml version="1.0" encoding="utf-8"?>
<sst xmlns="http://schemas.openxmlformats.org/spreadsheetml/2006/main" count="1506" uniqueCount="578">
  <si>
    <t>rand </t>
  </si>
  <si>
    <t>PA Part #</t>
  </si>
  <si>
    <t>Product Description</t>
  </si>
  <si>
    <t>QTY</t>
  </si>
  <si>
    <t>Remarks</t>
  </si>
  <si>
    <t> </t>
  </si>
  <si>
    <t>Watson</t>
  </si>
  <si>
    <t>D0GR8ZX</t>
  </si>
  <si>
    <t>IBM watsonx.ai for IBM Z Virtual Processor Core License + SW Subscription &amp; Support 12Months</t>
  </si>
  <si>
    <t>ok</t>
  </si>
  <si>
    <t>D0F4VZX</t>
  </si>
  <si>
    <t>IBM watsonx.data for IBM Z Virtual Processor Core License + SW Subscription &amp; Support 12 Months</t>
  </si>
  <si>
    <t>D0H7EZX</t>
  </si>
  <si>
    <t>IBM watsonx.governance Model Management for IBM Z Virtual Processor Core License + Software Subscription &amp; Support 12Months</t>
  </si>
  <si>
    <t>D0HB9ZX</t>
  </si>
  <si>
    <t>IBM watsonx.governance Risk and Compliance Foundation for IBM Z Virtual Processor Core License + Software Subscription &amp; Support 12Months</t>
  </si>
  <si>
    <t>D0HAGZX</t>
  </si>
  <si>
    <t>IBM watsonx.governance Model Risk Governance for IBM Z Application License + Software Subscription &amp; Support 12Months</t>
  </si>
  <si>
    <t>D1YH6LL</t>
  </si>
  <si>
    <t>IBM CLOUD PAK FOR DATA ENTERPRISE EDITION PER VIRTUAL PROCESSOR CORE FOR IBM Z LICENSE + SW SUBSCRIPTION &amp; SUPPORT 12 MONTHS</t>
  </si>
  <si>
    <t>Db2</t>
  </si>
  <si>
    <t>D0AFTZX</t>
  </si>
  <si>
    <t>IBM Db2 Warehouse Cartridge for IBM Cloud Pak for Data for IBM Z® Virtual Processor Core License + Software Subscription and Support 12 Months</t>
  </si>
  <si>
    <t>Cognos</t>
  </si>
  <si>
    <t>D03GXZX</t>
  </si>
  <si>
    <t>IBM COGNOS ANALYTICS ADMINISTRATOR CARTRIDGE FOR IBM CLOUD PAK FOR DATA FOR IBM Z AUTHORIZED USER LICENSE + SW SUBSCRIPTION AND SUPPORT 12 MONTHS</t>
  </si>
  <si>
    <t>D03IAZX</t>
  </si>
  <si>
    <t>IBM COGNOS ANALYTICS USER CARTRIDGE FOR IBM CLOUD PAK FOR DATA FOR IBM Z AUTHORIZED USER LICENSE + SW SUBSCRIPTION AND SUPPORT 12 MONTHS</t>
  </si>
  <si>
    <t>D03IRZX</t>
  </si>
  <si>
    <t>IBM COGNOS ANALYTICS VIEWER CARTRIDGE FOR IBM CLOUD PAK FOR DATA FOR IBM Z AUTHORIZED USER LICENSE + SW SUBSCRIPTION AND SUPPORT 12 MONTHS</t>
  </si>
  <si>
    <t>D03HDZX</t>
  </si>
  <si>
    <t>IBM COGNOS ANALYTICS EXPLORER CARTRIDGE FOR IBM CLOUD PAK FOR DATA FOR IBM Z AUTHORIZED USER LICENSE + SW SUBSCRIPTION AND SUPPORT 12 MONTHS</t>
  </si>
  <si>
    <t>IBM watsonx.ai Perpetual for IBM Z Virtual Processor Core License + SW Subscription &amp; Support 12Months</t>
  </si>
  <si>
    <t>CP4D</t>
  </si>
  <si>
    <t>D0GRKZX</t>
  </si>
  <si>
    <t>IBM watsonx.ai Perpetual Non-Production for IBM Z Virtual Processor Core License + SW Subscription &amp; Support 12Months</t>
  </si>
  <si>
    <t>D0F51ZX</t>
  </si>
  <si>
    <t>IBM watsonx.data Non-Production for IBM Z Virtual Processor Core License + SW Subscription &amp; Support 12 Months</t>
  </si>
  <si>
    <t>D0H7RZX</t>
  </si>
  <si>
    <t>IBM watsonx.governance Model Management Non-Production for IBM Z Virtual Processor Core License + Software Subscription &amp; Support 12Months</t>
  </si>
  <si>
    <t>D0HBHZX</t>
  </si>
  <si>
    <t>IBM watsonx.governance Risk and Compliance Foundation Non-Production for IBM Z Virtual Processor Core License + Software Subscription &amp; Support 12Months</t>
  </si>
  <si>
    <t>D27RPLL</t>
  </si>
  <si>
    <t>IBM Cloud Pak for Data Enterprise Edition Non-Production for IBM Z Virtual Processor Core License + SW Subscriptn and Support 12 Months</t>
  </si>
  <si>
    <t>CP4BA</t>
  </si>
  <si>
    <t>D20RXLL</t>
  </si>
  <si>
    <t>IBM CLOUD PAK FOR BUSINESS AUTOMATION ON IBM Z VIRTUAL PROCESSOR CORE LICENSE + SW SUBSCRIPTION &amp; SUPPORT 12 MONTHS</t>
  </si>
  <si>
    <t>CP4I</t>
  </si>
  <si>
    <t>D20ZILL</t>
  </si>
  <si>
    <t>IBM Cloud Pak for Integration Virtual Processor Core for IBM Z License + SW Subscription &amp; Support 12 Months</t>
  </si>
  <si>
    <t>OK</t>
  </si>
  <si>
    <t>Security</t>
  </si>
  <si>
    <t>D1L2MLL</t>
  </si>
  <si>
    <t>IBM Security Verify Access Virtual Enterprise Edition User Value Unit License + SW Subscription &amp; Support 12 Months</t>
  </si>
  <si>
    <t>Instana</t>
  </si>
  <si>
    <t>D0HT1ZX</t>
  </si>
  <si>
    <t>IBM Instana Observability Business Monitoring Self-Hosted for Linux on IBM Z Managed Virtual Server LIC + SW S&amp;S 12 MO</t>
  </si>
  <si>
    <t>D29RKLL</t>
  </si>
  <si>
    <t>IBM Instana Observability Self-Hosted for Linux on IBM Z Managed Virtual Server License + SW Subscription &amp; Support 12 Months</t>
  </si>
  <si>
    <t>Production / DC Environment</t>
  </si>
  <si>
    <t>Part #</t>
  </si>
  <si>
    <t>Descriptions</t>
  </si>
  <si>
    <t>Quantity</t>
  </si>
  <si>
    <t>Year 1</t>
  </si>
  <si>
    <t>Year 2- Year 7</t>
  </si>
  <si>
    <t>NA</t>
  </si>
  <si>
    <t>E0GR7ZX</t>
  </si>
  <si>
    <t>IBM watsonx.ai for IBM Z Virtual Processor Core Annual SW Subscription &amp; Support Renewal</t>
  </si>
  <si>
    <t>E0F4UZX</t>
  </si>
  <si>
    <t>IBM watsonx.data for IBM Z Virtual Processor Core Annual SW Subscription &amp; Support Renewal 12 Months</t>
  </si>
  <si>
    <t>E0H7DZX</t>
  </si>
  <si>
    <t>IBM watsonx.governance Model Management for IBM Z Virtual Processor Core Annual Software Subscription &amp; Support Renewal</t>
  </si>
  <si>
    <t>E0HB8ZX</t>
  </si>
  <si>
    <t>IBM watsonx.governance Risk and Compliance Foundation for IBM Z Virtual Processor Core Annual Software Subscription &amp; Support Renewal</t>
  </si>
  <si>
    <t>E0HAFZX</t>
  </si>
  <si>
    <t>IBM watsonx.governance Model Risk Governance for IBM Z Application Annual Software Subscription &amp; Support Renewal</t>
  </si>
  <si>
    <t>E0PD5LL</t>
  </si>
  <si>
    <t>IBM Cloud Pak for Data Enterprise Edition per Virtual Processor Core for IBM Z Annual SW Subscription &amp; Support Renewal 12 Months</t>
  </si>
  <si>
    <t>E0AFSZX</t>
  </si>
  <si>
    <t>IBM Db2 Warehouse Cartridge for IBM Cloud Pak for Data for IBM Z Virtual Processor Core Annual Software Subscription and Support Renewal</t>
  </si>
  <si>
    <t>E03GWZX</t>
  </si>
  <si>
    <t>IBM Cognos Analytics Administrator Cartridge for IBM Cloud Pak for Data for IBM Z Authorized User SW Subscription and Support Renewal 12 Months</t>
  </si>
  <si>
    <t>E03I9ZX</t>
  </si>
  <si>
    <t>IBM Cognos Analytics User Cartridge for IBM Cloud Pak for Data for IBM Z Authorized User SW Subscription and Support Renewal 12 Months</t>
  </si>
  <si>
    <t>E03IQZX</t>
  </si>
  <si>
    <t>IBM Cognos Analytics Viewer Cartridge for IBM Cloud Pak for Data for IBM Z Authorized User SW Subscription and Support Renewal 12 Months</t>
  </si>
  <si>
    <t>E03HCZX</t>
  </si>
  <si>
    <t>IBM Cognos Analytics Explorer Cartridge for IBM Cloud Pak for Data for IBM Z Authorized User SW Subscription and Support Renewal 12 Months</t>
  </si>
  <si>
    <t>DR Environment</t>
  </si>
  <si>
    <t>UAT (Non - Prod) Environment</t>
  </si>
  <si>
    <t>E0GRJZX</t>
  </si>
  <si>
    <t>IBM watsonx.ai Perpetual Non-Production for IBM Z Virtual Processor Core Annual SW Subscription &amp; Support Renewal</t>
  </si>
  <si>
    <t>E0F50ZX</t>
  </si>
  <si>
    <t>IBM watsonx.data Non-Production for IBM Z Virtual Processor Core Annual SW Subscription &amp; Support Renewal 12 Months</t>
  </si>
  <si>
    <t>E0H7QZX</t>
  </si>
  <si>
    <t>IBM watsonx.governance Model Management Non-Production for IBM Z Virtual Processor Core Annual Software Subscription &amp; Support Renewal</t>
  </si>
  <si>
    <t>E0HBGZX</t>
  </si>
  <si>
    <t>IBM watsonx.governance Risk and Compliance Foundation Non-Production for IBM Z Virtual Processor Core Annual Software Subscription &amp; Support Renewal</t>
  </si>
  <si>
    <t>E0QXGLL</t>
  </si>
  <si>
    <t>IBM Cloud Pak for Data Enterprise Edition Non-Production for IBM Z Virtual Processor Core SW Subscription and Support Renewal 12 Months</t>
  </si>
  <si>
    <t>Dev/Test (Non - Prod) Environment</t>
  </si>
  <si>
    <t>Please note:</t>
  </si>
  <si>
    <t>BoQ includes – Sizing considerations, Software BoQ and Hardware recommendations</t>
  </si>
  <si>
    <t>All the sizing done is for x-86 and with HT enabled – Currently validating with WW leaders for HT on Watsonx parts</t>
  </si>
  <si>
    <r>
      <t>It </t>
    </r>
    <r>
      <rPr>
        <b/>
        <sz val="12"/>
        <color rgb="FF212121"/>
        <rFont val="Aptos"/>
      </rPr>
      <t>does not</t>
    </r>
    <r>
      <rPr>
        <sz val="12"/>
        <color rgb="FF212121"/>
        <rFont val="Aptos"/>
      </rPr>
      <t> include storage BoQ</t>
    </r>
  </si>
  <si>
    <t>Production Environment - DC</t>
  </si>
  <si>
    <t>Purpose</t>
  </si>
  <si>
    <t>No of Nodes</t>
  </si>
  <si>
    <t>vCores/
Node</t>
  </si>
  <si>
    <t>RAM (GB) / Node</t>
  </si>
  <si>
    <t>GPU's / Node</t>
  </si>
  <si>
    <t xml:space="preserve"> Disk(GB) / Node</t>
  </si>
  <si>
    <t>Usable Shared Storage(TB)</t>
  </si>
  <si>
    <t>Load Balancer</t>
  </si>
  <si>
    <t>Bastion / Registry</t>
  </si>
  <si>
    <t>Master Node + Infra</t>
  </si>
  <si>
    <t>Worker Nodes
 (watsonx.data)</t>
  </si>
  <si>
    <t>Worker Nodes w/o GPU's
(watsonx.ai and watsonx.gov)</t>
  </si>
  <si>
    <t>Worker Nodes with GPU
(watsonx.ai and watsonx.gov)</t>
  </si>
  <si>
    <t>Worker Nodes 
(CP4D - DB2 + Cognos)</t>
  </si>
  <si>
    <t>UAT Environment</t>
  </si>
  <si>
    <t>Dev/Test Environment</t>
  </si>
  <si>
    <t>Hardware Configurations (Prod &amp; DR)</t>
  </si>
  <si>
    <r>
      <rPr>
        <b/>
        <u/>
        <sz val="12"/>
        <color theme="1"/>
        <rFont val="Calibri (Body)"/>
      </rPr>
      <t>Per Worker node:</t>
    </r>
    <r>
      <rPr>
        <sz val="12"/>
        <color theme="1"/>
        <rFont val="Calibri"/>
        <family val="2"/>
        <scheme val="minor"/>
      </rPr>
      <t xml:space="preserve"> 
Intel - 16 Cores , with HT Enabled, 
256 GB Memory</t>
    </r>
  </si>
  <si>
    <r>
      <rPr>
        <b/>
        <u/>
        <sz val="12"/>
        <color theme="1"/>
        <rFont val="Calibri (Body)"/>
      </rPr>
      <t xml:space="preserve">Per Master node : </t>
    </r>
    <r>
      <rPr>
        <sz val="12"/>
        <color theme="1"/>
        <rFont val="Calibri"/>
        <family val="2"/>
        <scheme val="minor"/>
      </rPr>
      <t xml:space="preserve">
Intel - 4 Cores , with HT Enabled, 
32 GB Memory
</t>
    </r>
  </si>
  <si>
    <r>
      <rPr>
        <b/>
        <u/>
        <sz val="12"/>
        <color theme="1"/>
        <rFont val="Calibri (Body)"/>
      </rPr>
      <t xml:space="preserve">Per Load Balancer node : </t>
    </r>
    <r>
      <rPr>
        <sz val="12"/>
        <color theme="1"/>
        <rFont val="Calibri"/>
        <family val="2"/>
        <scheme val="minor"/>
      </rPr>
      <t xml:space="preserve">
Intel - 4 Cores , with HT Enabled, 
32 GB Memory
</t>
    </r>
  </si>
  <si>
    <r>
      <rPr>
        <b/>
        <u/>
        <sz val="12"/>
        <color theme="1"/>
        <rFont val="Calibri (Body)"/>
      </rPr>
      <t>Load Balancer :</t>
    </r>
    <r>
      <rPr>
        <sz val="12"/>
        <color theme="1"/>
        <rFont val="Calibri"/>
        <family val="2"/>
        <scheme val="minor"/>
      </rPr>
      <t xml:space="preserve">
A load balancer is required when using three master nodes. The load balancer distributes the traffic load of the master and proxy nodes, securely isolates the master and compute node IP addresses, and facilitates external communication, including accessing the management console and API or making other requests to the master and proxy nodes.</t>
    </r>
  </si>
  <si>
    <r>
      <rPr>
        <b/>
        <u/>
        <sz val="12"/>
        <color theme="1"/>
        <rFont val="Calibri (Body)"/>
      </rPr>
      <t xml:space="preserve">Bastion node : </t>
    </r>
    <r>
      <rPr>
        <sz val="12"/>
        <color theme="1"/>
        <rFont val="Calibri"/>
        <family val="2"/>
        <scheme val="minor"/>
      </rPr>
      <t xml:space="preserve">
Intel - 4 Cores , with HT Enabled, 
32 GB Memory
With connection to public net and also hosting the private mirror registry</t>
    </r>
  </si>
  <si>
    <r>
      <rPr>
        <b/>
        <u/>
        <sz val="12"/>
        <color theme="1"/>
        <rFont val="Calibri (Body)"/>
      </rPr>
      <t>Storage :</t>
    </r>
    <r>
      <rPr>
        <sz val="12"/>
        <color theme="1"/>
        <rFont val="Calibri"/>
        <family val="2"/>
        <scheme val="minor"/>
      </rPr>
      <t xml:space="preserve"> Recommended storage is ODF.
https://www.ibm.com/docs/en/cloud-paks/cp-data/4.8.x?topic=planning-storage-considerations
</t>
    </r>
    <r>
      <rPr>
        <b/>
        <sz val="12"/>
        <color theme="1"/>
        <rFont val="Calibri"/>
        <family val="2"/>
        <scheme val="minor"/>
      </rPr>
      <t>Storage cost is not part of this BoQ</t>
    </r>
  </si>
  <si>
    <r>
      <rPr>
        <b/>
        <u/>
        <sz val="12"/>
        <color theme="1"/>
        <rFont val="Calibri (Body)"/>
      </rPr>
      <t>Red Hat Open Shift :</t>
    </r>
    <r>
      <rPr>
        <sz val="12"/>
        <color theme="1"/>
        <rFont val="Calibri"/>
        <family val="2"/>
        <scheme val="minor"/>
      </rPr>
      <t xml:space="preserve"> Version 4.10.0 or later fixes</t>
    </r>
  </si>
  <si>
    <r>
      <rPr>
        <b/>
        <u/>
        <sz val="12"/>
        <color theme="1"/>
        <rFont val="Calibri (Body)"/>
      </rPr>
      <t>Refer Documentation for addln details:</t>
    </r>
    <r>
      <rPr>
        <sz val="12"/>
        <color theme="1"/>
        <rFont val="Calibri"/>
        <family val="2"/>
        <scheme val="minor"/>
      </rPr>
      <t xml:space="preserve"> https://www.ibm.com/docs/en/cloud-paks/cp-data/4.8.x?topic=planning-system-requirements</t>
    </r>
  </si>
  <si>
    <r>
      <rPr>
        <b/>
        <u/>
        <sz val="12"/>
        <color theme="1"/>
        <rFont val="Calibri (Body)"/>
      </rPr>
      <t>Please Note:</t>
    </r>
    <r>
      <rPr>
        <sz val="12"/>
        <color theme="1"/>
        <rFont val="Calibri"/>
        <family val="2"/>
        <scheme val="minor"/>
      </rPr>
      <t xml:space="preserve">
 - Additional Infrastructure Components and Licenses to be separately procured  for each of the DC, DR and Non Prod environments
</t>
    </r>
    <r>
      <rPr>
        <b/>
        <sz val="12"/>
        <color theme="1"/>
        <rFont val="Calibri"/>
        <family val="2"/>
        <scheme val="minor"/>
      </rPr>
      <t xml:space="preserve"> - </t>
    </r>
    <r>
      <rPr>
        <sz val="12"/>
        <color theme="1"/>
        <rFont val="Calibri"/>
        <family val="2"/>
        <scheme val="minor"/>
      </rPr>
      <t>The OS for these additional nodes needs to be procured and installed separately</t>
    </r>
    <r>
      <rPr>
        <b/>
        <sz val="12"/>
        <color theme="1"/>
        <rFont val="Calibri"/>
        <family val="2"/>
        <scheme val="minor"/>
      </rPr>
      <t xml:space="preserve">
</t>
    </r>
    <r>
      <rPr>
        <sz val="12"/>
        <color theme="1"/>
        <rFont val="Calibri"/>
        <family val="2"/>
        <scheme val="minor"/>
      </rPr>
      <t xml:space="preserve"> - The above components and licenses needed are not part of the CPD License and part codes shared</t>
    </r>
  </si>
  <si>
    <r>
      <rPr>
        <sz val="12"/>
        <color rgb="FF000000"/>
        <rFont val="Calibri"/>
        <family val="2"/>
        <scheme val="minor"/>
      </rPr>
      <t>Please Note:</t>
    </r>
    <r>
      <rPr>
        <sz val="12"/>
        <color rgb="FF000000"/>
        <rFont val="Calibri"/>
        <family val="2"/>
        <scheme val="minor"/>
      </rPr>
      <t xml:space="preserve"> The above sizing is for x-86</t>
    </r>
  </si>
  <si>
    <r>
      <rPr>
        <b/>
        <u/>
        <sz val="12"/>
        <color rgb="FF000000"/>
        <rFont val="Calibri"/>
        <family val="2"/>
        <scheme val="minor"/>
      </rPr>
      <t>Required hardware, software, and storage:</t>
    </r>
    <r>
      <rPr>
        <sz val="12"/>
        <color rgb="FF000000"/>
        <rFont val="Calibri"/>
        <family val="2"/>
        <scheme val="minor"/>
      </rPr>
      <t xml:space="preserve">  
https://www.ibm.com/docs/en/cloud-paks/cp-data/4.8.x?topic=planning-system-requirements#rhos-reqs__production
https://www.ibm.com/docs/en/cloud-paks/cp-data/4.8.x?topic=requirements-hardware
https://www.ibm.com/docs/en/cloud-paks/cp-data/4.8.x?topic=requirements-storage</t>
    </r>
  </si>
  <si>
    <r>
      <rPr>
        <b/>
        <u/>
        <sz val="12"/>
        <color theme="1"/>
        <rFont val="Calibri (Body)"/>
      </rPr>
      <t>GPU &amp; Foundation Model Details</t>
    </r>
    <r>
      <rPr>
        <sz val="12"/>
        <color theme="1"/>
        <rFont val="Calibri"/>
        <family val="2"/>
        <scheme val="minor"/>
      </rPr>
      <t xml:space="preserve"> : https://www.ibm.com/docs/en/cloud-paks/cp-data/4.8.x?topic=setup-adding-foundation-models</t>
    </r>
  </si>
  <si>
    <t>Sizing best practices</t>
  </si>
  <si>
    <t>- Your configuration includes the OpenShift best practice recommendation of 10% overhead on expected computing workloads. Documentation: https://docs.openshift.com/container-platform/4.7/post_installation_configuration/node-tasks.html#rhel-compute-requirements_post-install-node-tasks</t>
  </si>
  <si>
    <t>- This configuration and license estimate assumes that Intel Hyper-Threading (SMT=2) is ENABLED on the deployed system.</t>
  </si>
  <si>
    <t>- With Intel Hyper-Threading (SMT=2) enabled, 1 physical core = 2 vCPUs = 1 VPC.</t>
  </si>
  <si>
    <t>- License calculation will change if Intel Hyper-Threading (SMT=2) is not enabled.</t>
  </si>
  <si>
    <t>- watsonx sizing is based on internal testing with Intel Hyper-Threading (SMT=2) enabled on x86.</t>
  </si>
  <si>
    <t>- Avoid using more than 2:1 ratio between vCPUs via virtualization software and physical cores.</t>
  </si>
  <si>
    <t>- Refer to OpenShift documentation: https://docs.openshift.com/container-platform/4.6/installing/installing_bare_metal/installing-bare-metal.html#minimum-resource-%5B%E2%80%A6%5Dtalling-bare-metal</t>
  </si>
  <si>
    <t>- Pod request and limit settings: https://ibm.box.com/s/rdbtfxpt9w9ewueptk4nsd8vyrjler8l</t>
  </si>
  <si>
    <t>Supplemental documentation</t>
  </si>
  <si>
    <t>Storage type considerations and comparison: https://www.ibm.com/support/knowledgecenter/SSQNUZ_latest/cpd/plan/storage_considerations.html</t>
  </si>
  <si>
    <t>Minimum hardware requirements by service: https://www.ibm.com/docs/en/cloud-paks/cp-data/latest?topic=requirements-hardware</t>
  </si>
  <si>
    <t>Power SMT settings: https://www.ibm.com/support/knowledgecenter/SSQNUZ_latest/cpd/install/node-settings.html</t>
  </si>
  <si>
    <t>Q #</t>
  </si>
  <si>
    <t>Question</t>
  </si>
  <si>
    <t>Sizing considerations</t>
  </si>
  <si>
    <t>Generic Requirement</t>
  </si>
  <si>
    <t>Where will be the proposed solution be deployed ? (Op-Prem / Public Cloud - AWS, Azure, GCP, etc.)</t>
  </si>
  <si>
    <t>On-Prem for Production, UAT, DR
On IBM Datacenter for Dev, Test</t>
  </si>
  <si>
    <t>Kindly confirm the total # of environments to be considered - For e.g. Dev, UAT, Test, Pre-Prod, Prod, DR, etc. ?</t>
  </si>
  <si>
    <t>Do you require isolation of Development and Production environments or will you deploy in a single watsonx.ai cluster ?
If yes, describe services and tasks that will be performed in each environment or select from recommended configurations</t>
  </si>
  <si>
    <t>What is the DR strategy - Active/Active or Active/Passive ?</t>
  </si>
  <si>
    <t>Active / Passive</t>
  </si>
  <si>
    <t>Large Language Models and Generative AI</t>
  </si>
  <si>
    <t>Models and Usecases</t>
  </si>
  <si>
    <t>Please provide a description of use cases - For e.g. Summarization, Q&amp;A with RAG, Classification, Sentiment analysis, Named Entity Recognition, Content Generation, etc.</t>
  </si>
  <si>
    <t xml:space="preserve">RAG
Structured
Summarization
Entity Extraction
Document Ranking
Sentiment Analysis
Content Generation
</t>
  </si>
  <si>
    <t>What is the number of concurrent Prompt Lab users ?</t>
  </si>
  <si>
    <t>5 (only for Dev/Test, UAT)</t>
  </si>
  <si>
    <t>What is the number of concurrent requests per second from production applications?</t>
  </si>
  <si>
    <t>12(5%)</t>
  </si>
  <si>
    <t>What is the number of concurrent requests per second from test applications?</t>
  </si>
  <si>
    <t>Are there any specific LLM's which your team is planning to use? 
For e.g. llama-2, flan-ul2, starcoder, granite, etc.</t>
  </si>
  <si>
    <t>Llama2
Granite
flan-ul2</t>
  </si>
  <si>
    <t xml:space="preserve">Additonal Sizing Considerations </t>
  </si>
  <si>
    <t>1. Sized to support 8 total GPUs. Customer must procure their own GPUs to be used towards FM instances and prompt tuning.
2. 1 GPU dedicated to prompt tuning jobs via the Tuning Studio
3. Remaining 7 GPUs can be allocated in one of the following ways:
3.1 7 small/medium model instances (non llama2-70b-chat), requiring 1 GPU each
3.2 1 llama2-70b-chat model instance (requiring 4 GPUs) + 3 small/medium model instances (requiring 1 GPU each)
4. Support for up to 50 concurrent users in the Prompt Lab</t>
  </si>
  <si>
    <t>Data Science / AI-ML</t>
  </si>
  <si>
    <t>Model Development</t>
  </si>
  <si>
    <t>Total size of the team working on model development</t>
  </si>
  <si>
    <t>1 (Dev/Test)
3 each (UAT, Prod)</t>
  </si>
  <si>
    <t>Concurrent # of data scientists working on model development</t>
  </si>
  <si>
    <t>1 (Dev/Test)
3 each(UAT, Prod)</t>
  </si>
  <si>
    <t>How many vCPU (virtual processor cores) does each data scientists need? 
(Recommended vCPUs per user is 2-4)</t>
  </si>
  <si>
    <t>Prod, UAT - 4vCPUs per Data Scientist 
Dev/Test - 2vCPUs per Data Scientist</t>
  </si>
  <si>
    <r>
      <t>How many concurrent users predominantly will use Programming Interface (</t>
    </r>
    <r>
      <rPr>
        <b/>
        <sz val="14"/>
        <color theme="1"/>
        <rFont val="Calibri"/>
        <family val="2"/>
        <scheme val="minor"/>
      </rPr>
      <t>Jupyter Notebook / R)</t>
    </r>
    <r>
      <rPr>
        <sz val="14"/>
        <color theme="1"/>
        <rFont val="Calibri"/>
        <family val="2"/>
        <scheme val="minor"/>
      </rPr>
      <t xml:space="preserve"> for model development</t>
    </r>
  </si>
  <si>
    <r>
      <t>How many concurrent users predominantly will use Drag n Drop (Low-Code) capabilities (</t>
    </r>
    <r>
      <rPr>
        <b/>
        <sz val="14"/>
        <color theme="1"/>
        <rFont val="Calibri"/>
        <family val="2"/>
        <scheme val="minor"/>
      </rPr>
      <t>SPSS Modeller)</t>
    </r>
    <r>
      <rPr>
        <sz val="14"/>
        <color theme="1"/>
        <rFont val="Calibri"/>
        <family val="2"/>
        <scheme val="minor"/>
      </rPr>
      <t xml:space="preserve"> for model development</t>
    </r>
  </si>
  <si>
    <r>
      <t>How many concurrent users predominantly will use No-Code /Automated capabilities (</t>
    </r>
    <r>
      <rPr>
        <b/>
        <sz val="14"/>
        <color theme="1"/>
        <rFont val="Calibri"/>
        <family val="2"/>
        <scheme val="minor"/>
      </rPr>
      <t>Auto-AI)</t>
    </r>
    <r>
      <rPr>
        <sz val="14"/>
        <color theme="1"/>
        <rFont val="Calibri"/>
        <family val="2"/>
        <scheme val="minor"/>
      </rPr>
      <t xml:space="preserve"> for model development</t>
    </r>
  </si>
  <si>
    <t>How many concurrent users predominantly will use tool for data prep</t>
  </si>
  <si>
    <t>1 (Dev/Test)
1 each (UAT, Prod)</t>
  </si>
  <si>
    <t xml:space="preserve">Dataset size for model building
• Approximate number of records for model building (largest data set):
• Approximate number of fields for model building: </t>
  </si>
  <si>
    <t>16GB (Dev/Test)
32GB(UAT, Prod)</t>
  </si>
  <si>
    <t xml:space="preserve">Data source types (databases, Hadoop, flat files, Excel, etc.): </t>
  </si>
  <si>
    <t xml:space="preserve">Oracle 19c, Milvus Vector DB
100 GB
100 GB
300 GB unstructured data and 200GB per year growth as per  </t>
  </si>
  <si>
    <t>Model Deployment</t>
  </si>
  <si>
    <t>How many models are currently deployed into production</t>
  </si>
  <si>
    <t>3
Additional 2 models for the remaining 7 years, total 5</t>
  </si>
  <si>
    <t>Are there batch scoring models or real-time online scoring modles - if both how many each</t>
  </si>
  <si>
    <t>batch scoring</t>
  </si>
  <si>
    <t>TPS and Expected response time - For Real Time models</t>
  </si>
  <si>
    <t>Please describe frameworks (scikit-learn, TensorFlow, etc.) - For Real Time models</t>
  </si>
  <si>
    <t>How many batch jobs do you need to run in a unit of time (concurrent workload).
For e.g. - Need to run 10 jobs daily or 300 jobs in two weeks</t>
  </si>
  <si>
    <t>10 jobs daily</t>
  </si>
  <si>
    <t>Dataset size for scoring
• Approximate number of records for scoring (largest data set):
• Approximate number of fields for scoring</t>
  </si>
  <si>
    <t>50 Records, 50MB</t>
  </si>
  <si>
    <t>Model Risk Governance</t>
  </si>
  <si>
    <t>How many models in production and non-production you need to monitor and manage?</t>
  </si>
  <si>
    <t>Dev/Test - 5 (AI Gov not be factored for Dev/Test environment)
UAT, Production - 20</t>
  </si>
  <si>
    <t>Would these be monitored online or batched? If both, what is the % split between the two modes of monitoring?</t>
  </si>
  <si>
    <t>Online</t>
  </si>
  <si>
    <t>For each model, how many explanations you anticipate tracking?</t>
  </si>
  <si>
    <t>How many users you anticipate to onboard concurrently on the model risk governance platform</t>
  </si>
  <si>
    <t>Supports up to 10 concurrent users</t>
  </si>
  <si>
    <t># of concurrent workflow users</t>
  </si>
  <si>
    <t xml:space="preserve">Model Execution / runtime environment </t>
  </si>
  <si>
    <t>IBM Watson Machine Learning runtime environment</t>
  </si>
  <si>
    <t>Multi-pod per service
1. For Predictive Models
1.1 Up to 20 models, each with up to 200 features
1.2 10 scores/minute/model for runtime and labelled data each
1.3 Quality, Fairness and Drift monitors used
2. For Generative Models
2.1 Up to 20 Prompt template assets
2.2 Up to 1000 records per evaluation
2.3 Quality, GenAIQ and Drift v2 monitors used</t>
  </si>
  <si>
    <t>Supporting database for storign metadata for models</t>
  </si>
  <si>
    <t xml:space="preserve">DB2 SMP warehouse </t>
  </si>
  <si>
    <t>Watson Discovery</t>
  </si>
  <si>
    <t xml:space="preserve">Watson Discovery </t>
  </si>
  <si>
    <t>What is the estimated number of documents to be stored in Watson Discovery</t>
  </si>
  <si>
    <t>What is the estimated size of data to be crawled (GB)</t>
  </si>
  <si>
    <t>Please specify the number of environments to be considered (Dev/UAT/Prod/DR)</t>
  </si>
  <si>
    <t>Cognos (Included in CP4D)</t>
  </si>
  <si>
    <t>How many Users would be using the system - break up of Admin/Power Users/read only users</t>
  </si>
  <si>
    <t xml:space="preserve">2 Admin, 8 Power users and 40 viewers . This sizing has been considered based on discussion with IBMC. The number of users will be very low, therefore a custom size below the small t-shirt is considered . Cognos named user licenses have been provided so these licenses can be used named users across all environments. </t>
  </si>
  <si>
    <t>What is the assumption for no of users "Online" /connected at a given point of time (Concurrent users)</t>
  </si>
  <si>
    <t>What is the assumption for no of Online  users stressing the system with query retrieval at a given point of time</t>
  </si>
  <si>
    <t>Users break up in terms of Report Creation / Dashboard creation / report consumption activity at a given point of time</t>
  </si>
  <si>
    <t>Name the source system for Reports /Dashboards</t>
  </si>
  <si>
    <t>No of Reports and Dashboards with query complexity : Low/Medium/Complex</t>
  </si>
  <si>
    <t>Workflow</t>
  </si>
  <si>
    <t xml:space="preserve">Number of Process Instances Per Year </t>
  </si>
  <si>
    <t>Number of Users</t>
  </si>
  <si>
    <t xml:space="preserve">Percentage YOY Growth </t>
  </si>
  <si>
    <t>ODM</t>
  </si>
  <si>
    <t>Total Decision  executions per day</t>
  </si>
  <si>
    <t>This has been sized as discussed with Aditya from IBMC</t>
  </si>
  <si>
    <t xml:space="preserve">Transaction per second load on system </t>
  </si>
  <si>
    <t>FileNet</t>
  </si>
  <si>
    <t>Number of documents per day</t>
  </si>
  <si>
    <t>20 per application</t>
  </si>
  <si>
    <t>Avg Size Of Documents</t>
  </si>
  <si>
    <t>5 MB</t>
  </si>
  <si>
    <t>Datacap</t>
  </si>
  <si>
    <t>Number Pages Scanned per day</t>
  </si>
  <si>
    <t>5 pages per document, total 100 pages</t>
  </si>
  <si>
    <t>RPA</t>
  </si>
  <si>
    <t>Number of BOT's that would be required ?</t>
  </si>
  <si>
    <t>As per discussion with IBMC, RPA is considered as scope for this RFP</t>
  </si>
  <si>
    <t>Part Code</t>
  </si>
  <si>
    <t>Description</t>
  </si>
  <si>
    <t>Quantity </t>
  </si>
  <si>
    <t>Metric</t>
  </si>
  <si>
    <t>VPC</t>
  </si>
  <si>
    <t>Total Cores</t>
  </si>
  <si>
    <t>Total VPC</t>
  </si>
  <si>
    <t>BAW </t>
  </si>
  <si>
    <t>TOTAL</t>
  </si>
  <si>
    <t>Refer attached PDF</t>
  </si>
  <si>
    <t>BAW</t>
  </si>
  <si>
    <t>Environment</t>
  </si>
  <si>
    <t>Components</t>
  </si>
  <si>
    <t>Cores Per Node</t>
  </si>
  <si>
    <t>Number of Nodes</t>
  </si>
  <si>
    <t>Total Memory
(GB)</t>
  </si>
  <si>
    <t>Total Storage in GB</t>
  </si>
  <si>
    <t>Production</t>
  </si>
  <si>
    <t>BAW Server</t>
  </si>
  <si>
    <t>http Server</t>
  </si>
  <si>
    <t>Database</t>
  </si>
  <si>
    <t>UAT</t>
  </si>
  <si>
    <t>SIT</t>
  </si>
  <si>
    <t xml:space="preserve"> Development </t>
  </si>
  <si>
    <t>Workflow Center</t>
  </si>
  <si>
    <t>DR</t>
  </si>
  <si>
    <t>As per the ask of IBM Consulting, the databases of SIT environments for BAW, ODM FileNet and Datacap will be merged to a single database server to optimize hardware costs.</t>
  </si>
  <si>
    <t>As per the ask of IBM Consulting, the databases of Development environments for BAW, ODM FileNet and Datacap will be merged to a single database server to optimize hardware costs.</t>
  </si>
  <si>
    <t>ODM Decision Server</t>
  </si>
  <si>
    <t>Development</t>
  </si>
  <si>
    <t>ODM Decision Center</t>
  </si>
  <si>
    <t>FILENET</t>
  </si>
  <si>
    <t xml:space="preserve"> File Storage</t>
  </si>
  <si>
    <t>FileNet CPE</t>
  </si>
  <si>
    <t>1 TB</t>
  </si>
  <si>
    <t>FileNet CSS</t>
  </si>
  <si>
    <t>FileNet ICN</t>
  </si>
  <si>
    <t>100 GB</t>
  </si>
  <si>
    <t>FileNet Server</t>
  </si>
  <si>
    <t>DATACAP</t>
  </si>
  <si>
    <t>IBM Datacap Rulerunner</t>
  </si>
  <si>
    <t>500 GB</t>
  </si>
  <si>
    <t>Datacap Webserver</t>
  </si>
  <si>
    <t>Content Navigator (ICN)</t>
  </si>
  <si>
    <t>IBM Datacap Taskmaster</t>
  </si>
  <si>
    <t>SIT / Development</t>
  </si>
  <si>
    <t>IBM RPA requires Microsoft SQL Server  as database which needs to be procured separately.</t>
  </si>
  <si>
    <t xml:space="preserve">vCPU Value </t>
  </si>
  <si>
    <t>Total vCPU</t>
  </si>
  <si>
    <t>RPA Environment</t>
  </si>
  <si>
    <t>Attended Bot Agent / Launcher/ Studio/ Unattended Bot Agent/ Vault</t>
  </si>
  <si>
    <t>Database (Single Database Sever between SIT and DEV)</t>
  </si>
  <si>
    <t xml:space="preserve">Development </t>
  </si>
  <si>
    <t>For IBM RPA, SIT and Development environments database is combined to optimize hardware cost as per input from IBM Consulting.</t>
  </si>
  <si>
    <t>Y7</t>
  </si>
  <si>
    <t>Part#</t>
  </si>
  <si>
    <t>Renewal Part#</t>
  </si>
  <si>
    <t>Part Details</t>
  </si>
  <si>
    <t>Total</t>
  </si>
  <si>
    <t>E0PPCLL</t>
  </si>
  <si>
    <t>Licensing Ratio</t>
  </si>
  <si>
    <t>https://www.ibm.com/docs/en/cloud-paks/cp-integration/2020.4?topic=installation-licensing</t>
  </si>
  <si>
    <t>Note - Z Part of CP4I allows the deployment on x86-64 and Zlinux HW. SW and HW Sizing is done basis x86-64 considerations.</t>
  </si>
  <si>
    <t>Assumptions and Considerations</t>
  </si>
  <si>
    <t>ACE Scenarios Considered for TPS of 179</t>
  </si>
  <si>
    <t>Env</t>
  </si>
  <si>
    <t>4 Distinct OpenShift Clusters will be considered
Cluster 1 - It will be common for Dev/SIT Environment and will be deployed with APIC/ACE/EventStream Capabilities
Cluster 2 - It will be common for UAT Environment and will be deployed with APIC/ACE/EventStream Capabilities
Cluster 3 - It wil be used only for PROD-DC and will be deployed with APIC/ACE/EventStream Capabilities
Cluster 4 - It wil be used only for DR(Passive) and will be deployed with APIC/ACE/EventStream Capabilities
VMs(RHEL)
External-API-Gateway-DataPower will be deployed on VM based form factor. It will be deployed on RHEL(VM)</t>
  </si>
  <si>
    <t>Scenario</t>
  </si>
  <si>
    <t>Persist</t>
  </si>
  <si>
    <t>Msg Size in Bytes</t>
  </si>
  <si>
    <t>Contingency %</t>
  </si>
  <si>
    <t>Executions per Second</t>
  </si>
  <si>
    <t>Only CP4I Component will be deployed on OpenShift Clusters. No other application other than CP4I will be deployed on these OpenShift Clusters, Incase if its deployed on the CP4Is OpenShift cluster then appropriate OpenShift Licenses and sizing should be revised for the workernodes.</t>
  </si>
  <si>
    <t>Large Messaging</t>
  </si>
  <si>
    <t>Y</t>
  </si>
  <si>
    <t>PROD-DC and DR will be running Active-Passive</t>
  </si>
  <si>
    <t>File Processing</t>
  </si>
  <si>
    <t>N</t>
  </si>
  <si>
    <t xml:space="preserve">PROD-DC, DR and UAT  OpenShift Clusters are in HA to sustain 1 node failure architecture </t>
  </si>
  <si>
    <t>Transformation with ESQL</t>
  </si>
  <si>
    <t>Dev/SIT OpenShift cluster is configured with Single MasterNode, Single InfraNode and Single Worker Node configuration.</t>
  </si>
  <si>
    <t>Aggregation</t>
  </si>
  <si>
    <t>Sizing is done considering 60% CPU Utilization for DC/DR</t>
  </si>
  <si>
    <t>Rest Proxy GET</t>
  </si>
  <si>
    <t>EventStreams</t>
  </si>
  <si>
    <t xml:space="preserve">Event Streaming sizing has been done basis T-Shirt Sizing, Dev/SIT and UAT it  is single instance, </t>
  </si>
  <si>
    <t>Rest Proxy POST</t>
  </si>
  <si>
    <t>Event Streams in PROD-DC and DR has been considered as Small Size Cluster without Geo Replication</t>
  </si>
  <si>
    <t>APIC</t>
  </si>
  <si>
    <t xml:space="preserve">TPS Consideration - 179 on Year 7. </t>
  </si>
  <si>
    <t>APIC Scenarios Considered for TPS of 179</t>
  </si>
  <si>
    <t>External API Gateway will be deployed in DMZ Network Segment and be deployed on VMs (on RHEL) for all the environment</t>
  </si>
  <si>
    <t>Scenario Type</t>
  </si>
  <si>
    <t>Payload size (KB)</t>
  </si>
  <si>
    <t>Peak throughput (TPS)</t>
  </si>
  <si>
    <t>External API Gateway(DataPower) will be deployed as Non-HA(Single-Instance) for DEV and UAT</t>
  </si>
  <si>
    <t>API-Native-Gateway-Complex-Mapping</t>
  </si>
  <si>
    <t>External API Gateway(DataPower) will be deployed as HA(3 Instance-Quorum) for PROD-DC and DR Environment.</t>
  </si>
  <si>
    <t>API-Native-Gateway-OAuth</t>
  </si>
  <si>
    <t>APIC Components Deployment as Single Instance for all the environments (PROD-DC, DR, UAT and DEV/SIT)</t>
  </si>
  <si>
    <t>API-Native-Gateway-Simple-Invoke</t>
  </si>
  <si>
    <t>Analytics storage factored for only Activity log bytes &amp; rentention for 30 days &amp; with one copy one each node for DC/DR</t>
  </si>
  <si>
    <t>API Analytics for Prod-DC and DR is considered as bare minimum considering Analytics will be offloaded to external ELK outside of APIC Cluster.</t>
  </si>
  <si>
    <t>API Analytics for DEV/SIT and PROD is considered as bare minimum which may not support Analytics Offloading to external ELK.</t>
  </si>
  <si>
    <t>EventStreams Small Size Cluster - Benchmark
(* Note: Messages are 128 bytes)</t>
  </si>
  <si>
    <t xml:space="preserve">Throughput </t>
  </si>
  <si>
    <t>App Connect</t>
  </si>
  <si>
    <t>Workload Type</t>
  </si>
  <si>
    <t>Replicas</t>
  </si>
  <si>
    <t>msg/sec</t>
  </si>
  <si>
    <t>MB/sec</t>
  </si>
  <si>
    <t>App connect</t>
  </si>
  <si>
    <t>App Connect flows to be deployed with one node failure sustainability architecture to achieve the HA.</t>
  </si>
  <si>
    <t>Option-1</t>
  </si>
  <si>
    <t>Resilient*</t>
  </si>
  <si>
    <t xml:space="preserve">App Connect </t>
  </si>
  <si>
    <t>Multiple flows can be deployed under the sizing boundary on App Connect on CP4I</t>
  </si>
  <si>
    <t>Option-2</t>
  </si>
  <si>
    <t>Fast*</t>
  </si>
  <si>
    <t xml:space="preserve">DR </t>
  </si>
  <si>
    <t>ACE, ACE-MQ, EventStreams, API gateway &amp; Analytics will be deplyed and running in Active-Passive (PROD-DC/DR)</t>
  </si>
  <si>
    <t>API manager &amp; Developer Portal will be deployed in passive mode in DR</t>
  </si>
  <si>
    <t>sizing</t>
  </si>
  <si>
    <t>x86 HW on intel Xeon Gold 5120 14 core 2.2 Ghz - 2 Socket</t>
  </si>
  <si>
    <t>Storage</t>
  </si>
  <si>
    <t>Openshift Supported storage will be purchased separately</t>
  </si>
  <si>
    <t>Foundational
Services</t>
  </si>
  <si>
    <t>Medium profile considered for CP4I cluster for All the Environments</t>
  </si>
  <si>
    <t>Year #</t>
  </si>
  <si>
    <t>Capabilities</t>
  </si>
  <si>
    <t>Cluster #</t>
  </si>
  <si>
    <t>Network-Zone</t>
  </si>
  <si>
    <t>Component-Infra</t>
  </si>
  <si>
    <t>Node Count / VM Count</t>
  </si>
  <si>
    <t>vCPU/Node</t>
  </si>
  <si>
    <t>Memory/Node
(In GB)</t>
  </si>
  <si>
    <t>Internal Storage / Per Node
(In GB)</t>
  </si>
  <si>
    <r>
      <t>Persistent
Storage / Cluster</t>
    </r>
    <r>
      <rPr>
        <b/>
        <sz val="16"/>
        <color rgb="FF7030A0"/>
        <rFont val="Calibri"/>
        <family val="2"/>
      </rPr>
      <t xml:space="preserve">
(In TB)</t>
    </r>
  </si>
  <si>
    <t>Total Memory
(In GB)</t>
  </si>
  <si>
    <t>Total Internal Storage
(In GB)</t>
  </si>
  <si>
    <t>Year 1 to 7 year 7 months</t>
  </si>
  <si>
    <t>Dev/SIT</t>
  </si>
  <si>
    <t>ACE
EventStreams
APIC (APIM, API Analytics, API-DevPortal)</t>
  </si>
  <si>
    <t>Cluster-1</t>
  </si>
  <si>
    <t>Trusted-Zone</t>
  </si>
  <si>
    <t>Master Node</t>
  </si>
  <si>
    <t>Single Master Node</t>
  </si>
  <si>
    <t>Infra Node</t>
  </si>
  <si>
    <t>Single Infra Node</t>
  </si>
  <si>
    <t>BootStrap</t>
  </si>
  <si>
    <t>Bastion</t>
  </si>
  <si>
    <t>Worker Node</t>
  </si>
  <si>
    <t>Single worker node</t>
  </si>
  <si>
    <t>APIC-External-Gateway(DataPower Virtual)</t>
  </si>
  <si>
    <t>VM</t>
  </si>
  <si>
    <t>DMZ</t>
  </si>
  <si>
    <t>DataPower(RHEL)</t>
  </si>
  <si>
    <t>Cluster-2</t>
  </si>
  <si>
    <t>DC</t>
  </si>
  <si>
    <t>Cluster-3</t>
  </si>
  <si>
    <t>VMs</t>
  </si>
  <si>
    <t>Cluster-4</t>
  </si>
  <si>
    <t>Year 7</t>
  </si>
  <si>
    <t>vCPU and VPC</t>
  </si>
  <si>
    <t>vCPU</t>
  </si>
  <si>
    <t>CP4I VPC(Licenseing Unit)</t>
  </si>
  <si>
    <t>IBM DC</t>
  </si>
  <si>
    <t>RBI DC</t>
  </si>
  <si>
    <t>RBI DR</t>
  </si>
  <si>
    <t>BARE METAL</t>
  </si>
  <si>
    <t xml:space="preserve">Component - ENV --&gt; </t>
  </si>
  <si>
    <t>DEV/SIT</t>
  </si>
  <si>
    <t>ACE(CP4I)</t>
  </si>
  <si>
    <t>EventStreams(CP4I)</t>
  </si>
  <si>
    <t>API M(CP4I)</t>
  </si>
  <si>
    <t>API DEVPORTAL(CP4I)</t>
  </si>
  <si>
    <t>API ANALYTICS(CP4I)</t>
  </si>
  <si>
    <t>External-DataPower(RHEL)</t>
  </si>
  <si>
    <t>Total - Per Env</t>
  </si>
  <si>
    <t>Total - CP4I VPC</t>
  </si>
  <si>
    <t>Persistent Storage Required (In TB)</t>
  </si>
  <si>
    <t>NON_DMZ-NETWORK-SEGMENT</t>
  </si>
  <si>
    <t>ACE</t>
  </si>
  <si>
    <t>ACE-MQ</t>
  </si>
  <si>
    <t>EventStream</t>
  </si>
  <si>
    <t>These are bare minimum requirement for storage</t>
  </si>
  <si>
    <t>API M</t>
  </si>
  <si>
    <t>API DEVPORTAL</t>
  </si>
  <si>
    <t>API ANALYTICS</t>
  </si>
  <si>
    <t>Total Persistent Staoge (In TB)</t>
  </si>
  <si>
    <t>DEV/SIT - Cluster 1</t>
  </si>
  <si>
    <t>Foundational Services</t>
  </si>
  <si>
    <t>DEV/SIT - DataPower -VM</t>
  </si>
  <si>
    <t>External-DataPower-CP4I(1 x 4 vCPU)</t>
  </si>
  <si>
    <t>EventStreams-SupportingComponents</t>
  </si>
  <si>
    <t>Total CPUs Required</t>
  </si>
  <si>
    <t>1 VMs (1 VMs x 4 vCPU)</t>
  </si>
  <si>
    <t>API M(1 x 4 vCPU)</t>
  </si>
  <si>
    <t>API DevPortal(1 x 2 vCPU)</t>
  </si>
  <si>
    <t>API Analytics(1 x 2 vCPU)</t>
  </si>
  <si>
    <t>WorkerNode / 1</t>
  </si>
  <si>
    <t>UAT - Cluster 2</t>
  </si>
  <si>
    <t>UAT - DataPower -VMs</t>
  </si>
  <si>
    <t>WorkerNode / 3</t>
  </si>
  <si>
    <t>DC - Cluster 3</t>
  </si>
  <si>
    <t>DC - DataPower -VMs</t>
  </si>
  <si>
    <t>External-DataPower-CP4I(3 x 4 vCPU)</t>
  </si>
  <si>
    <t>3 VMs (3 VMs x 4 vCPU)</t>
  </si>
  <si>
    <t>API Analytics(1 x 4 vCPU)</t>
  </si>
  <si>
    <t>DR - Cluster 4</t>
  </si>
  <si>
    <t>DR - DataPower - VMs</t>
  </si>
  <si>
    <t xml:space="preserve">Instana </t>
  </si>
  <si>
    <t>Sr No</t>
  </si>
  <si>
    <t>Description - Production Environment</t>
  </si>
  <si>
    <t>Year 2</t>
  </si>
  <si>
    <t>Year 3</t>
  </si>
  <si>
    <t>Year 4</t>
  </si>
  <si>
    <t>Year 5</t>
  </si>
  <si>
    <t>Year 6</t>
  </si>
  <si>
    <t>Year 7.7</t>
  </si>
  <si>
    <t>IBM Instana APM (Perpetual)</t>
  </si>
  <si>
    <t>IBM Instana APM Yearly Renewal</t>
  </si>
  <si>
    <t>E0RDCLL</t>
  </si>
  <si>
    <t>IBM Instana Observability Self-Hosted for Linux on IBM Z Managed Virtual Server Annual SW Subscription &amp; Support Renewal</t>
  </si>
  <si>
    <t>IBM Instana BPM (Perpetual)</t>
  </si>
  <si>
    <t>IBM Instana BPM Yearly Renewal</t>
  </si>
  <si>
    <t>E0HSZZX</t>
  </si>
  <si>
    <t>IBM Instana Observability Business Monitoring Self-Hosted for Linux on IBM Z Managed Virtual Server Annual SW S&amp;S Rnwl</t>
  </si>
  <si>
    <t>Assumptions</t>
  </si>
  <si>
    <t>150 Managed Virtual Servers / Worker Nodes acrsoo Prod/DC and UAT</t>
  </si>
  <si>
    <t>DC = 120 and UAT = 30 and 20 Business Processes</t>
  </si>
  <si>
    <t>Tool</t>
  </si>
  <si>
    <t>Module/Application Component</t>
  </si>
  <si>
    <t>CENTRALIZED FAULT MANAGEMENT SOLUTION</t>
  </si>
  <si>
    <t>APM by Instana</t>
  </si>
  <si>
    <t>Resource</t>
  </si>
  <si>
    <t>Instana (Docker RHEL)</t>
  </si>
  <si>
    <t>Master node count</t>
  </si>
  <si>
    <t>Worker node count</t>
  </si>
  <si>
    <t>Total memory (GB)</t>
  </si>
  <si>
    <t>Total disk (GB)</t>
  </si>
  <si>
    <t>Instana will be deployed across DC and UAT environment (Docker based deployment)</t>
  </si>
  <si>
    <t>Instana Licensing MVS) and Deployment locations</t>
  </si>
  <si>
    <t>DC = 50  UAT = 30</t>
  </si>
  <si>
    <t>TPS for Instana</t>
  </si>
  <si>
    <t>&lt; 100</t>
  </si>
  <si>
    <t>Instana Disk Requirements in GB with 9000 IOPS min</t>
  </si>
  <si>
    <t>Instana Click House Disk 1</t>
  </si>
  <si>
    <t>Instana Casandra Disk 2</t>
  </si>
  <si>
    <t>Instana datastores Disk 3</t>
  </si>
  <si>
    <t>Instana Logs Disk 4</t>
  </si>
  <si>
    <t>Mentioned below is the BOM for RBI RAMS for Verify component.</t>
  </si>
  <si>
    <t>E0MCNLL</t>
  </si>
  <si>
    <t>IBM Security Verify Access Virtual Enterprise Edition User Value Unit Annual SW Subscription &amp; Support Renewal</t>
  </si>
  <si>
    <t>X0MCNLL</t>
  </si>
  <si>
    <t>IBM Security Verify Access Virtual Enterprise Edition User Value Unit Extended Support 12 Months</t>
  </si>
  <si>
    <t>We have considered extended support for year 6 to year 8.</t>
  </si>
  <si>
    <t>per VM</t>
  </si>
  <si>
    <t xml:space="preserve">Sl No </t>
  </si>
  <si>
    <t>Software</t>
  </si>
  <si>
    <t>Hypevisor/OS</t>
  </si>
  <si>
    <t># of VMs</t>
  </si>
  <si>
    <t>RAM 
(GB)</t>
  </si>
  <si>
    <t>HDD 
(GB)</t>
  </si>
  <si>
    <t>SAN 
(TB)</t>
  </si>
  <si>
    <t>Reference</t>
  </si>
  <si>
    <t>Comments</t>
  </si>
  <si>
    <t>System Requirement 
Details</t>
  </si>
  <si>
    <t>Verify Access</t>
  </si>
  <si>
    <t>AM Application - Reverse Proxy</t>
  </si>
  <si>
    <t>PROD</t>
  </si>
  <si>
    <t>VMWare</t>
  </si>
  <si>
    <t>IBM Security Verify Access</t>
  </si>
  <si>
    <t>1 Core = 39 SPEC CPU2006, Intel Xeon E5-2697 v2, 2.70 GHz</t>
  </si>
  <si>
    <t>N + 1 (1 Redundant Instance)</t>
  </si>
  <si>
    <t>Note 1</t>
  </si>
  <si>
    <t>AM Application - Runtime - Policy Server</t>
  </si>
  <si>
    <t>AM Application - Federation Appliances</t>
  </si>
  <si>
    <t>AM Data - AAC Runtime Database</t>
  </si>
  <si>
    <t>RHEL / Windows</t>
  </si>
  <si>
    <t>IBM Security Directory Suite, IBM DB2</t>
  </si>
  <si>
    <t>Note 2</t>
  </si>
  <si>
    <t>AM Data - LDAP/DB</t>
  </si>
  <si>
    <t>Note 3</t>
  </si>
  <si>
    <t>AM Application - Reverse Proxy, Runtime (Policy Server)</t>
  </si>
  <si>
    <t>Minimum Specs</t>
  </si>
  <si>
    <t>AM Application - Federation Appliance</t>
  </si>
  <si>
    <t>Common store for Verify access and governance</t>
  </si>
  <si>
    <t>DB - AM LDAP, AM DB, IGA DB, IGA Integration</t>
  </si>
  <si>
    <t>Notes</t>
  </si>
  <si>
    <t>https://ibm.co/3R8HSlQ</t>
  </si>
  <si>
    <t>IBM Security Directory Suite</t>
  </si>
  <si>
    <t>https://ibm.co/3czlIKH</t>
  </si>
  <si>
    <t>IBM DB2</t>
  </si>
  <si>
    <t>https://ibm.co/3cyTEHc</t>
  </si>
  <si>
    <t>AM Assumptions</t>
  </si>
  <si>
    <t>Value</t>
  </si>
  <si>
    <t xml:space="preserve"> # of Users  [from RAMS RFP]</t>
  </si>
  <si>
    <t># of Authentication per sec (All the users login in 60 mins)</t>
  </si>
  <si>
    <t>Peak of concurrent sessions  (50% Users)</t>
  </si>
  <si>
    <t>Required 
SpecIntRate2006</t>
  </si>
  <si>
    <t>Reference CPU - Intel Xeon E5-2697 v2, 2.70 GHz</t>
  </si>
  <si>
    <t>Think Time (in sec)</t>
  </si>
  <si>
    <t>Component</t>
  </si>
  <si>
    <t>100% CPU Utilized</t>
  </si>
  <si>
    <t>70% CPU Utilized</t>
  </si>
  <si>
    <t>Server
SPECrate2006</t>
  </si>
  <si>
    <t>No of Cores</t>
  </si>
  <si>
    <t>SPECrate2006/core</t>
  </si>
  <si>
    <t>No of cores</t>
  </si>
  <si>
    <t># of Tx per sec that touch AM</t>
  </si>
  <si>
    <t>ISVA - Reverse Proxy</t>
  </si>
  <si>
    <t>Avg Page Size in KB</t>
  </si>
  <si>
    <t>ISVA - Runtime</t>
  </si>
  <si>
    <t>Avg Object Size in KB</t>
  </si>
  <si>
    <t># of Objects Per Page</t>
  </si>
  <si>
    <t>Total objects accessed per sec</t>
  </si>
  <si>
    <t>MFA per Sec (1 per login)</t>
  </si>
  <si>
    <t>Federation Flows Per Sec (2 per login)</t>
  </si>
  <si>
    <t>LDAP - Size of 1 User Obj (KB)</t>
  </si>
  <si>
    <t>LDAP - Size for all Users (MB)</t>
  </si>
  <si>
    <t>LDAP - Size (+50 GB) (GB)</t>
  </si>
  <si>
    <t>HVDB - Size of 1 User Obj (KB)</t>
  </si>
  <si>
    <t>HVDB - Size for all Users (MB)</t>
  </si>
  <si>
    <t>HVDB - Size (+100 GB) (GB)</t>
  </si>
  <si>
    <t>Allow for two online backups</t>
  </si>
  <si>
    <t>N+(N*2)</t>
  </si>
  <si>
    <t>Allow for Tx logs that are 50% size of backup</t>
  </si>
  <si>
    <t>N+((N+0.5N)*2)</t>
  </si>
  <si>
    <t>LDAP space with 2 backups (GB)  (4N)</t>
  </si>
  <si>
    <t>HVDB space with 2 backups (GB)  (4N)</t>
  </si>
  <si>
    <t>RP Specint</t>
  </si>
  <si>
    <t>Runtime specint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</si>
</sst>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4" x14ac:knownFonts="1">
    <font>
      <sz val="12"/>
      <color theme="1"/>
      <name val="Calibri"/>
      <family val="2"/>
      <scheme val="minor"/>
    </font>
    <font>
      <sz val="12"/>
      <color rgb="FFFFFFFF"/>
      <name val="Calibri"/>
      <family val="2"/>
    </font>
    <font>
      <b/>
      <sz val="9"/>
      <color rgb="FF000000"/>
      <name val="Tahoma"/>
      <family val="2"/>
    </font>
    <font>
      <b/>
      <sz val="14"/>
      <color theme="1"/>
      <name val="Calibri"/>
      <family val="2"/>
      <scheme val="minor"/>
    </font>
    <font>
      <sz val="14"/>
      <color theme="1"/>
      <name val="Calibri"/>
      <family val="2"/>
      <scheme val="minor"/>
    </font>
    <font>
      <sz val="12"/>
      <color rgb="FFFF0000"/>
      <name val="Calibri"/>
      <family val="2"/>
      <scheme val="minor"/>
    </font>
    <font>
      <b/>
      <sz val="12"/>
      <color theme="1"/>
      <name val="Calibri"/>
      <family val="2"/>
      <scheme val="minor"/>
    </font>
    <font>
      <b/>
      <u/>
      <sz val="12"/>
      <color theme="1"/>
      <name val="Calibri (Body)"/>
    </font>
    <font>
      <sz val="11"/>
      <color rgb="FF212121"/>
      <name val="Aptos"/>
    </font>
    <font>
      <b/>
      <sz val="11"/>
      <color rgb="FF000000"/>
      <name val="Calibri"/>
      <family val="2"/>
      <charset val="1"/>
    </font>
    <font>
      <sz val="11"/>
      <color rgb="FF000000"/>
      <name val="Calibri"/>
      <family val="2"/>
      <charset val="1"/>
    </font>
    <font>
      <sz val="11"/>
      <color rgb="FF212121"/>
      <name val="Calibri"/>
      <family val="2"/>
      <charset val="1"/>
    </font>
    <font>
      <sz val="12"/>
      <color rgb="FF000000"/>
      <name val="Calibri"/>
      <family val="2"/>
      <charset val="1"/>
    </font>
    <font>
      <b/>
      <sz val="11"/>
      <color rgb="FF00B0F0"/>
      <name val="Calibri"/>
      <family val="2"/>
      <charset val="1"/>
    </font>
    <font>
      <b/>
      <sz val="12"/>
      <color rgb="FF000000"/>
      <name val="Calibri"/>
      <family val="2"/>
      <scheme val="minor"/>
    </font>
    <font>
      <b/>
      <sz val="12"/>
      <color rgb="FF212121"/>
      <name val="Aptos"/>
    </font>
    <font>
      <sz val="12"/>
      <color rgb="FF212121"/>
      <name val="Aptos"/>
    </font>
    <font>
      <b/>
      <sz val="11"/>
      <color rgb="FF000000"/>
      <name val="Calibri"/>
      <family val="2"/>
    </font>
    <font>
      <sz val="11"/>
      <color rgb="FF000000"/>
      <name val="Calibri"/>
      <family val="2"/>
    </font>
    <font>
      <b/>
      <sz val="11"/>
      <color rgb="FF000000"/>
      <name val="IBM Plex Mono"/>
      <family val="2"/>
    </font>
    <font>
      <b/>
      <sz val="12"/>
      <color rgb="FF000000"/>
      <name val="IBM Plex Sans"/>
      <family val="2"/>
    </font>
    <font>
      <sz val="11"/>
      <color rgb="FF000000"/>
      <name val="IBM Plex Sans"/>
      <family val="2"/>
    </font>
    <font>
      <b/>
      <sz val="12"/>
      <color rgb="FF000000"/>
      <name val="Arial"/>
      <family val="2"/>
    </font>
    <font>
      <sz val="12"/>
      <color rgb="FF000000"/>
      <name val="Arial"/>
      <family val="2"/>
    </font>
    <font>
      <sz val="12"/>
      <color rgb="FF000000"/>
      <name val="Aptos Narrow"/>
      <family val="2"/>
    </font>
    <font>
      <sz val="10"/>
      <color rgb="FF000000"/>
      <name val="Arial"/>
      <family val="2"/>
    </font>
    <font>
      <sz val="14"/>
      <color rgb="FFFF0000"/>
      <name val="Arial"/>
      <family val="2"/>
    </font>
    <font>
      <b/>
      <sz val="14"/>
      <color rgb="FF000000"/>
      <name val="Arial"/>
      <family val="2"/>
    </font>
    <font>
      <b/>
      <sz val="14"/>
      <color rgb="FFFFFFFF"/>
      <name val="Arial"/>
      <family val="2"/>
    </font>
    <font>
      <sz val="12"/>
      <color rgb="FFFFFFFF"/>
      <name val="Arial"/>
      <family val="2"/>
    </font>
    <font>
      <sz val="12"/>
      <color rgb="FF525252"/>
      <name val="Arial"/>
      <family val="2"/>
    </font>
    <font>
      <sz val="12"/>
      <color rgb="FF161616"/>
      <name val="Arial"/>
      <family val="2"/>
    </font>
    <font>
      <sz val="11"/>
      <color rgb="FF000000"/>
      <name val="Arial"/>
      <family val="2"/>
    </font>
    <font>
      <sz val="12"/>
      <color rgb="FF000000"/>
      <name val="IBM Plex Sans"/>
      <family val="2"/>
    </font>
    <font>
      <sz val="12"/>
      <color rgb="FF323232"/>
      <name val="IBM Plex Sans"/>
      <family val="2"/>
    </font>
    <font>
      <b/>
      <sz val="14"/>
      <color theme="1"/>
      <name val="Arial"/>
      <family val="2"/>
    </font>
    <font>
      <b/>
      <sz val="16"/>
      <color rgb="FF000000"/>
      <name val="Calibri"/>
      <family val="2"/>
    </font>
    <font>
      <sz val="16"/>
      <color rgb="FF000000"/>
      <name val="Calibri"/>
      <family val="2"/>
    </font>
    <font>
      <sz val="9"/>
      <color rgb="FF212121"/>
      <name val="Arial"/>
      <family val="2"/>
      <charset val="1"/>
    </font>
    <font>
      <sz val="9"/>
      <color rgb="FF000000"/>
      <name val="Arial"/>
      <family val="2"/>
      <charset val="1"/>
    </font>
    <font>
      <sz val="11"/>
      <color theme="1"/>
      <name val="Calibri"/>
      <family val="2"/>
      <scheme val="minor"/>
    </font>
    <font>
      <sz val="12"/>
      <color theme="1"/>
      <name val="Verdana"/>
      <family val="2"/>
    </font>
    <font>
      <sz val="12"/>
      <name val="Verdana"/>
      <family val="2"/>
    </font>
    <font>
      <b/>
      <sz val="12"/>
      <name val="Verdana"/>
      <family val="2"/>
    </font>
    <font>
      <sz val="10"/>
      <name val="Arial"/>
      <family val="2"/>
    </font>
    <font>
      <b/>
      <sz val="12"/>
      <color theme="1"/>
      <name val="Verdana"/>
      <family val="2"/>
    </font>
    <font>
      <b/>
      <sz val="11"/>
      <color theme="1"/>
      <name val="Verdana"/>
      <family val="2"/>
    </font>
    <font>
      <sz val="11"/>
      <color theme="1"/>
      <name val="Verdana"/>
      <family val="2"/>
    </font>
    <font>
      <b/>
      <sz val="11"/>
      <color rgb="FFFFFFFF"/>
      <name val="Verdana"/>
      <family val="2"/>
    </font>
    <font>
      <sz val="11"/>
      <color rgb="FFFFFFFF"/>
      <name val="Verdana"/>
      <family val="2"/>
    </font>
    <font>
      <b/>
      <sz val="10"/>
      <color rgb="FF000000"/>
      <name val="Verdana"/>
      <family val="2"/>
    </font>
    <font>
      <b/>
      <sz val="16"/>
      <color rgb="FF7030A0"/>
      <name val="Calibri"/>
      <family val="2"/>
    </font>
    <font>
      <sz val="12"/>
      <color rgb="FF000000"/>
      <name val="Calibri"/>
      <family val="2"/>
    </font>
    <font>
      <sz val="12"/>
      <color rgb="FF000000"/>
      <name val="Calibri"/>
      <family val="2"/>
      <scheme val="minor"/>
    </font>
    <font>
      <b/>
      <u/>
      <sz val="12"/>
      <color rgb="FF000000"/>
      <name val="Calibri"/>
      <family val="2"/>
      <scheme val="minor"/>
    </font>
    <font>
      <sz val="11"/>
      <color rgb="FF555555"/>
      <name val="Arial"/>
      <family val="2"/>
    </font>
    <font>
      <sz val="13"/>
      <color rgb="FF000000"/>
      <name val="Arial"/>
      <family val="2"/>
    </font>
    <font>
      <u/>
      <sz val="12"/>
      <color theme="10"/>
      <name val="Calibri"/>
      <family val="2"/>
      <scheme val="minor"/>
    </font>
    <font>
      <b/>
      <sz val="11"/>
      <color rgb="FFFFFFFF"/>
      <name val="Calibri"/>
      <family val="2"/>
    </font>
    <font>
      <sz val="11"/>
      <color rgb="FF212121"/>
      <name val="Mangal"/>
      <family val="1"/>
      <charset val="1"/>
    </font>
    <font>
      <b/>
      <sz val="11"/>
      <color rgb="FFC00000"/>
      <name val="Calibri"/>
      <family val="2"/>
    </font>
    <font>
      <sz val="11"/>
      <color rgb="FFFF0000"/>
      <name val="Calibri"/>
      <family val="2"/>
    </font>
    <font>
      <sz val="11"/>
      <color rgb="FF000000"/>
      <name val="Calibri"/>
      <family val="2"/>
    </font>
    <font>
      <b/>
      <sz val="17"/>
      <color rgb="FF000000"/>
      <name val="Calibri"/>
      <family val="2"/>
    </font>
  </fonts>
  <fills count="36">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8CBAD"/>
        <bgColor rgb="FF000000"/>
      </patternFill>
    </fill>
    <fill>
      <patternFill patternType="solid">
        <fgColor theme="8"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rgb="FFAEAAAA"/>
        <bgColor rgb="FF000000"/>
      </patternFill>
    </fill>
    <fill>
      <patternFill patternType="solid">
        <fgColor rgb="FFFFFF00"/>
        <bgColor rgb="FF000000"/>
      </patternFill>
    </fill>
    <fill>
      <patternFill patternType="solid">
        <fgColor rgb="FF000000"/>
        <bgColor rgb="FF000000"/>
      </patternFill>
    </fill>
    <fill>
      <patternFill patternType="solid">
        <fgColor rgb="FFD9E7FD"/>
        <bgColor rgb="FF000000"/>
      </patternFill>
    </fill>
    <fill>
      <patternFill patternType="solid">
        <fgColor rgb="FFD0CECE"/>
        <bgColor rgb="FF000000"/>
      </patternFill>
    </fill>
    <fill>
      <patternFill patternType="solid">
        <fgColor rgb="FFC6E0B4"/>
        <bgColor rgb="FF000000"/>
      </patternFill>
    </fill>
    <fill>
      <patternFill patternType="solid">
        <fgColor rgb="FFFFFFCC"/>
        <bgColor rgb="FF000000"/>
      </patternFill>
    </fill>
    <fill>
      <patternFill patternType="solid">
        <fgColor rgb="FFFFFFFF"/>
        <bgColor rgb="FF000000"/>
      </patternFill>
    </fill>
    <fill>
      <patternFill patternType="solid">
        <fgColor rgb="FFD9E1F2"/>
        <bgColor rgb="FF000000"/>
      </patternFill>
    </fill>
    <fill>
      <patternFill patternType="solid">
        <fgColor rgb="FF215C98"/>
        <bgColor rgb="FF000000"/>
      </patternFill>
    </fill>
    <fill>
      <patternFill patternType="solid">
        <fgColor theme="4" tint="0.59999389629810485"/>
        <bgColor indexed="64"/>
      </patternFill>
    </fill>
    <fill>
      <patternFill patternType="solid">
        <fgColor rgb="FFFFFFFF"/>
        <bgColor indexed="64"/>
      </patternFill>
    </fill>
    <fill>
      <patternFill patternType="solid">
        <fgColor theme="0" tint="-0.34998626667073579"/>
        <bgColor indexed="58"/>
      </patternFill>
    </fill>
    <fill>
      <patternFill patternType="solid">
        <fgColor theme="0"/>
        <bgColor indexed="64"/>
      </patternFill>
    </fill>
    <fill>
      <patternFill patternType="solid">
        <fgColor theme="0"/>
        <bgColor indexed="58"/>
      </patternFill>
    </fill>
    <fill>
      <patternFill patternType="solid">
        <fgColor theme="5" tint="0.39997558519241921"/>
        <bgColor indexed="58"/>
      </patternFill>
    </fill>
    <fill>
      <patternFill patternType="solid">
        <fgColor rgb="FF0070C0"/>
        <bgColor indexed="64"/>
      </patternFill>
    </fill>
    <fill>
      <patternFill patternType="solid">
        <fgColor rgb="FFA6A6A6"/>
        <bgColor rgb="FF003300"/>
      </patternFill>
    </fill>
    <fill>
      <patternFill patternType="solid">
        <fgColor rgb="FFE7E6E6"/>
        <bgColor rgb="FF000000"/>
      </patternFill>
    </fill>
    <fill>
      <patternFill patternType="solid">
        <fgColor rgb="FFBCC4FD"/>
        <bgColor rgb="FF000000"/>
      </patternFill>
    </fill>
    <fill>
      <patternFill patternType="solid">
        <fgColor rgb="FFC65911"/>
        <bgColor indexed="64"/>
      </patternFill>
    </fill>
    <fill>
      <patternFill patternType="solid">
        <fgColor rgb="FFFCE4D6"/>
        <bgColor indexed="64"/>
      </patternFill>
    </fill>
    <fill>
      <patternFill patternType="solid">
        <fgColor rgb="FF92D050"/>
        <bgColor rgb="FF000000"/>
      </patternFill>
    </fill>
    <fill>
      <patternFill patternType="solid">
        <fgColor rgb="FFFDE9D9"/>
        <bgColor rgb="FF000000"/>
      </patternFill>
    </fill>
    <fill>
      <patternFill patternType="solid">
        <fgColor rgb="FFE6B8B7"/>
        <bgColor rgb="FF000000"/>
      </patternFill>
    </fill>
  </fills>
  <borders count="104">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style="medium">
        <color indexed="64"/>
      </left>
      <right style="medium">
        <color indexed="64"/>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style="thin">
        <color rgb="FF000000"/>
      </right>
      <top style="thin">
        <color indexed="64"/>
      </top>
      <bottom/>
      <diagonal/>
    </border>
    <border>
      <left style="thin">
        <color indexed="64"/>
      </left>
      <right/>
      <top/>
      <bottom style="thin">
        <color rgb="FF000000"/>
      </bottom>
      <diagonal/>
    </border>
    <border>
      <left/>
      <right style="thin">
        <color rgb="FF000000"/>
      </right>
      <top style="thin">
        <color indexed="64"/>
      </top>
      <bottom style="thin">
        <color indexed="64"/>
      </bottom>
      <diagonal/>
    </border>
    <border>
      <left style="thin">
        <color indexed="64"/>
      </left>
      <right style="thin">
        <color indexed="64"/>
      </right>
      <top/>
      <bottom style="thin">
        <color rgb="FF000000"/>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right style="medium">
        <color rgb="FF000000"/>
      </right>
      <top/>
      <bottom style="thin">
        <color indexed="64"/>
      </bottom>
      <diagonal/>
    </border>
    <border>
      <left style="thick">
        <color rgb="FFA7BFDE"/>
      </left>
      <right style="thick">
        <color rgb="FFA7BFDE"/>
      </right>
      <top/>
      <bottom/>
      <diagonal/>
    </border>
    <border>
      <left/>
      <right/>
      <top/>
      <bottom style="thick">
        <color rgb="FFA7BFDE"/>
      </bottom>
      <diagonal/>
    </border>
    <border>
      <left style="medium">
        <color indexed="64"/>
      </left>
      <right style="thick">
        <color rgb="FFA7BFDE"/>
      </right>
      <top/>
      <bottom style="thick">
        <color rgb="FFA7BFDE"/>
      </bottom>
      <diagonal/>
    </border>
    <border>
      <left/>
      <right style="thick">
        <color rgb="FFA7BFDE"/>
      </right>
      <top/>
      <bottom style="thick">
        <color rgb="FFA7BFDE"/>
      </bottom>
      <diagonal/>
    </border>
    <border>
      <left/>
      <right style="medium">
        <color indexed="64"/>
      </right>
      <top/>
      <bottom style="thick">
        <color rgb="FFA7BFDE"/>
      </bottom>
      <diagonal/>
    </border>
    <border>
      <left/>
      <right style="medium">
        <color indexed="64"/>
      </right>
      <top style="thin">
        <color indexed="64"/>
      </top>
      <bottom style="thin">
        <color indexed="64"/>
      </bottom>
      <diagonal/>
    </border>
    <border>
      <left style="thick">
        <color rgb="FFA7BFDE"/>
      </left>
      <right style="medium">
        <color indexed="64"/>
      </right>
      <top/>
      <bottom style="thick">
        <color rgb="FFA7BFDE"/>
      </bottom>
      <diagonal/>
    </border>
    <border>
      <left style="thick">
        <color rgb="FFA7BFDE"/>
      </left>
      <right style="thick">
        <color rgb="FFA7BFDE"/>
      </right>
      <top style="thick">
        <color rgb="FFA7BFDE"/>
      </top>
      <bottom/>
      <diagonal/>
    </border>
    <border>
      <left/>
      <right/>
      <top style="thick">
        <color rgb="FFA7BFDE"/>
      </top>
      <bottom style="thick">
        <color rgb="FFA7BFDE"/>
      </bottom>
      <diagonal/>
    </border>
    <border>
      <left style="thick">
        <color rgb="FFA7BFDE"/>
      </left>
      <right style="thick">
        <color rgb="FFA7BFDE"/>
      </right>
      <top/>
      <bottom style="thick">
        <color rgb="FFA7BFDE"/>
      </bottom>
      <diagonal/>
    </border>
    <border>
      <left style="medium">
        <color indexed="64"/>
      </left>
      <right style="thin">
        <color indexed="64"/>
      </right>
      <top style="thin">
        <color indexed="64"/>
      </top>
      <bottom/>
      <diagonal/>
    </border>
    <border>
      <left style="medium">
        <color rgb="FF000000"/>
      </left>
      <right style="medium">
        <color rgb="FF000000"/>
      </right>
      <top style="medium">
        <color rgb="FF000000"/>
      </top>
      <bottom style="thin">
        <color indexed="64"/>
      </bottom>
      <diagonal/>
    </border>
    <border>
      <left style="medium">
        <color rgb="FF000000"/>
      </left>
      <right style="medium">
        <color rgb="FF000000"/>
      </right>
      <top style="medium">
        <color indexed="64"/>
      </top>
      <bottom style="thin">
        <color indexed="64"/>
      </bottom>
      <diagonal/>
    </border>
    <border>
      <left style="medium">
        <color rgb="FF000000"/>
      </left>
      <right style="medium">
        <color rgb="FF000000"/>
      </right>
      <top style="medium">
        <color indexed="64"/>
      </top>
      <bottom style="medium">
        <color indexed="64"/>
      </bottom>
      <diagonal/>
    </border>
    <border>
      <left style="medium">
        <color rgb="FF000000"/>
      </left>
      <right style="medium">
        <color rgb="FF000000"/>
      </right>
      <top style="medium">
        <color indexed="64"/>
      </top>
      <bottom/>
      <diagonal/>
    </border>
    <border>
      <left style="medium">
        <color rgb="FF000000"/>
      </left>
      <right style="medium">
        <color rgb="FF000000"/>
      </right>
      <top style="thin">
        <color indexed="64"/>
      </top>
      <bottom style="medium">
        <color indexed="64"/>
      </bottom>
      <diagonal/>
    </border>
    <border>
      <left style="medium">
        <color rgb="FF000000"/>
      </left>
      <right style="medium">
        <color rgb="FF000000"/>
      </right>
      <top/>
      <bottom style="medium">
        <color indexed="64"/>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style="medium">
        <color indexed="64"/>
      </bottom>
      <diagonal/>
    </border>
    <border>
      <left/>
      <right/>
      <top style="medium">
        <color rgb="FF000000"/>
      </top>
      <bottom style="thin">
        <color indexed="64"/>
      </bottom>
      <diagonal/>
    </border>
    <border>
      <left/>
      <right/>
      <top style="thin">
        <color indexed="64"/>
      </top>
      <bottom style="medium">
        <color indexed="64"/>
      </bottom>
      <diagonal/>
    </border>
    <border>
      <left/>
      <right/>
      <top style="thin">
        <color indexed="64"/>
      </top>
      <bottom/>
      <diagonal/>
    </border>
    <border>
      <left/>
      <right/>
      <top style="thin">
        <color indexed="64"/>
      </top>
      <bottom style="medium">
        <color rgb="FF000000"/>
      </bottom>
      <diagonal/>
    </border>
    <border>
      <left style="medium">
        <color rgb="FF000000"/>
      </left>
      <right/>
      <top style="medium">
        <color indexed="64"/>
      </top>
      <bottom style="medium">
        <color indexed="64"/>
      </bottom>
      <diagonal/>
    </border>
    <border>
      <left style="medium">
        <color rgb="FF000000"/>
      </left>
      <right/>
      <top style="medium">
        <color indexed="64"/>
      </top>
      <bottom/>
      <diagonal/>
    </border>
    <border>
      <left style="medium">
        <color rgb="FF000000"/>
      </left>
      <right/>
      <top style="thin">
        <color indexed="64"/>
      </top>
      <bottom style="thin">
        <color indexed="64"/>
      </bottom>
      <diagonal/>
    </border>
    <border>
      <left style="medium">
        <color rgb="FF000000"/>
      </left>
      <right/>
      <top style="thin">
        <color indexed="64"/>
      </top>
      <bottom style="medium">
        <color rgb="FF000000"/>
      </bottom>
      <diagonal/>
    </border>
    <border>
      <left style="thin">
        <color indexed="64"/>
      </left>
      <right style="thin">
        <color indexed="64"/>
      </right>
      <top style="thin">
        <color rgb="FF000000"/>
      </top>
      <bottom/>
      <diagonal/>
    </border>
    <border>
      <left/>
      <right/>
      <top style="thin">
        <color rgb="FF000000"/>
      </top>
      <bottom/>
      <diagonal/>
    </border>
  </borders>
  <cellStyleXfs count="4">
    <xf numFmtId="0" fontId="0" fillId="0" borderId="0"/>
    <xf numFmtId="0" fontId="40" fillId="0" borderId="0"/>
    <xf numFmtId="0" fontId="44" fillId="0" borderId="0"/>
    <xf numFmtId="0" fontId="57" fillId="0" borderId="0" applyNumberFormat="0" applyFill="0" applyBorder="0" applyAlignment="0" applyProtection="0"/>
  </cellStyleXfs>
  <cellXfs count="498">
    <xf numFmtId="0" fontId="0" fillId="0" borderId="0" xfId="0"/>
    <xf numFmtId="0" fontId="3" fillId="2" borderId="13" xfId="0" applyFont="1" applyFill="1" applyBorder="1" applyAlignment="1">
      <alignment horizontal="center" vertical="center" wrapText="1"/>
    </xf>
    <xf numFmtId="0" fontId="4" fillId="0" borderId="0" xfId="0" applyFont="1" applyAlignment="1">
      <alignment wrapText="1"/>
    </xf>
    <xf numFmtId="0" fontId="4" fillId="0" borderId="4" xfId="0" applyFont="1" applyBorder="1" applyAlignment="1">
      <alignment horizontal="center" wrapText="1"/>
    </xf>
    <xf numFmtId="0" fontId="4" fillId="0" borderId="5" xfId="0" applyFont="1" applyBorder="1" applyAlignment="1">
      <alignment wrapText="1"/>
    </xf>
    <xf numFmtId="0" fontId="3" fillId="0" borderId="6" xfId="0" applyFont="1" applyBorder="1" applyAlignment="1">
      <alignment horizontal="center" vertical="center" wrapText="1"/>
    </xf>
    <xf numFmtId="0" fontId="4" fillId="0" borderId="1" xfId="0" applyFont="1" applyBorder="1" applyAlignment="1">
      <alignment horizontal="center" wrapText="1"/>
    </xf>
    <xf numFmtId="0" fontId="4" fillId="0" borderId="2" xfId="0" applyFont="1" applyBorder="1" applyAlignment="1">
      <alignment wrapText="1"/>
    </xf>
    <xf numFmtId="0" fontId="3" fillId="0" borderId="3" xfId="0" applyFont="1" applyBorder="1" applyAlignment="1">
      <alignment horizontal="center" vertical="center" wrapText="1"/>
    </xf>
    <xf numFmtId="1" fontId="3" fillId="0" borderId="15" xfId="0" applyNumberFormat="1" applyFont="1" applyBorder="1" applyAlignment="1">
      <alignment horizontal="center" vertical="center" wrapText="1"/>
    </xf>
    <xf numFmtId="0" fontId="4" fillId="0" borderId="7" xfId="0" applyFont="1" applyBorder="1" applyAlignment="1">
      <alignment wrapText="1"/>
    </xf>
    <xf numFmtId="0" fontId="4" fillId="0" borderId="11" xfId="0" applyFont="1" applyBorder="1" applyAlignment="1">
      <alignment wrapText="1"/>
    </xf>
    <xf numFmtId="0" fontId="3" fillId="0" borderId="16" xfId="0" applyFont="1" applyBorder="1" applyAlignment="1">
      <alignment horizontal="center" vertical="center" wrapText="1"/>
    </xf>
    <xf numFmtId="0" fontId="4" fillId="0" borderId="3" xfId="0" applyFont="1" applyBorder="1" applyAlignment="1">
      <alignment wrapText="1"/>
    </xf>
    <xf numFmtId="0" fontId="0" fillId="0" borderId="2" xfId="0" applyBorder="1"/>
    <xf numFmtId="0" fontId="0" fillId="0" borderId="2" xfId="0" applyBorder="1" applyAlignment="1">
      <alignment wrapText="1"/>
    </xf>
    <xf numFmtId="9" fontId="4" fillId="0" borderId="2" xfId="0" applyNumberFormat="1" applyFont="1" applyBorder="1" applyAlignment="1">
      <alignment wrapText="1"/>
    </xf>
    <xf numFmtId="1" fontId="4" fillId="0" borderId="2" xfId="0" applyNumberFormat="1" applyFont="1" applyBorder="1" applyAlignment="1">
      <alignment wrapText="1"/>
    </xf>
    <xf numFmtId="0" fontId="3" fillId="0" borderId="6" xfId="0" applyFont="1" applyBorder="1" applyAlignment="1">
      <alignment horizontal="left" vertical="center" wrapText="1"/>
    </xf>
    <xf numFmtId="0" fontId="5" fillId="0" borderId="2" xfId="0" applyFont="1" applyBorder="1" applyAlignment="1">
      <alignment wrapText="1"/>
    </xf>
    <xf numFmtId="0" fontId="4" fillId="0" borderId="4" xfId="0" applyFont="1" applyBorder="1" applyAlignment="1">
      <alignment horizontal="center" vertical="top" wrapText="1"/>
    </xf>
    <xf numFmtId="0" fontId="4" fillId="0" borderId="5" xfId="0" applyFont="1" applyBorder="1" applyAlignment="1">
      <alignment vertical="top" wrapText="1"/>
    </xf>
    <xf numFmtId="0" fontId="3" fillId="0" borderId="6" xfId="0" applyFont="1" applyBorder="1" applyAlignment="1">
      <alignment horizontal="center" vertical="top" wrapText="1"/>
    </xf>
    <xf numFmtId="0" fontId="4" fillId="0" borderId="0" xfId="0" applyFont="1" applyAlignment="1">
      <alignment vertical="top" wrapText="1"/>
    </xf>
    <xf numFmtId="0" fontId="0" fillId="0" borderId="0" xfId="0" applyAlignment="1">
      <alignment wrapText="1"/>
    </xf>
    <xf numFmtId="0" fontId="0" fillId="9" borderId="1" xfId="0" applyFill="1" applyBorder="1" applyAlignment="1">
      <alignment horizontal="center" wrapText="1"/>
    </xf>
    <xf numFmtId="0" fontId="0" fillId="9" borderId="2" xfId="0" applyFill="1" applyBorder="1" applyAlignment="1">
      <alignment horizontal="center" vertical="center" wrapText="1"/>
    </xf>
    <xf numFmtId="0" fontId="0" fillId="9" borderId="3" xfId="0" applyFill="1" applyBorder="1" applyAlignment="1">
      <alignment horizontal="center" wrapText="1"/>
    </xf>
    <xf numFmtId="0" fontId="0" fillId="9" borderId="7" xfId="0" applyFill="1" applyBorder="1" applyAlignment="1">
      <alignment horizontal="center" vertical="center" wrapText="1"/>
    </xf>
    <xf numFmtId="0" fontId="0" fillId="9" borderId="29" xfId="0" applyFill="1" applyBorder="1" applyAlignment="1">
      <alignment horizontal="center" vertical="center" wrapText="1"/>
    </xf>
    <xf numFmtId="0" fontId="6" fillId="8" borderId="26" xfId="0" applyFont="1" applyFill="1" applyBorder="1" applyAlignment="1">
      <alignment horizontal="center" wrapText="1"/>
    </xf>
    <xf numFmtId="0" fontId="6" fillId="8" borderId="27" xfId="0" applyFont="1" applyFill="1" applyBorder="1" applyAlignment="1">
      <alignment horizontal="center" wrapText="1"/>
    </xf>
    <xf numFmtId="0" fontId="6" fillId="8" borderId="32" xfId="0" applyFont="1" applyFill="1" applyBorder="1" applyAlignment="1">
      <alignment horizontal="center" wrapText="1"/>
    </xf>
    <xf numFmtId="0" fontId="0" fillId="9" borderId="40" xfId="0" applyFill="1" applyBorder="1" applyAlignment="1">
      <alignment horizontal="center" vertical="center" wrapText="1"/>
    </xf>
    <xf numFmtId="0" fontId="0" fillId="9" borderId="28" xfId="0" applyFill="1" applyBorder="1" applyAlignment="1">
      <alignment horizontal="center" wrapText="1"/>
    </xf>
    <xf numFmtId="0" fontId="3" fillId="0" borderId="38" xfId="0" applyFont="1" applyBorder="1" applyAlignment="1">
      <alignment horizontal="left" vertical="center" wrapText="1"/>
    </xf>
    <xf numFmtId="0" fontId="4" fillId="0" borderId="34" xfId="0" applyFont="1" applyBorder="1" applyAlignment="1">
      <alignment horizontal="center" wrapText="1"/>
    </xf>
    <xf numFmtId="0" fontId="4" fillId="0" borderId="35" xfId="0" applyFont="1" applyBorder="1" applyAlignment="1">
      <alignment wrapText="1"/>
    </xf>
    <xf numFmtId="0" fontId="4" fillId="0" borderId="2" xfId="0" applyFont="1" applyBorder="1" applyAlignment="1">
      <alignment horizontal="center" wrapText="1"/>
    </xf>
    <xf numFmtId="0" fontId="3" fillId="0" borderId="3" xfId="0" applyFont="1" applyBorder="1" applyAlignment="1">
      <alignment horizontal="left" vertical="top" wrapText="1"/>
    </xf>
    <xf numFmtId="0" fontId="3" fillId="0" borderId="19" xfId="0" applyFont="1" applyBorder="1" applyAlignment="1">
      <alignment horizontal="left" vertical="center" wrapText="1"/>
    </xf>
    <xf numFmtId="0" fontId="4" fillId="0" borderId="29" xfId="0" applyFont="1" applyBorder="1" applyAlignment="1">
      <alignment horizontal="center" wrapText="1"/>
    </xf>
    <xf numFmtId="0" fontId="4" fillId="0" borderId="29" xfId="0" applyFont="1" applyBorder="1" applyAlignment="1">
      <alignment wrapText="1"/>
    </xf>
    <xf numFmtId="0" fontId="3" fillId="0" borderId="31" xfId="0" applyFont="1" applyBorder="1" applyAlignment="1">
      <alignment horizontal="left" vertical="top" wrapText="1"/>
    </xf>
    <xf numFmtId="0" fontId="4" fillId="0" borderId="7" xfId="0" applyFont="1" applyBorder="1" applyAlignment="1">
      <alignment horizontal="center" wrapText="1"/>
    </xf>
    <xf numFmtId="0" fontId="0" fillId="0" borderId="0" xfId="0" applyAlignment="1">
      <alignment horizontal="center" wrapText="1"/>
    </xf>
    <xf numFmtId="0" fontId="8" fillId="0" borderId="0" xfId="0" applyFont="1"/>
    <xf numFmtId="0" fontId="11" fillId="0" borderId="0" xfId="0" applyFont="1"/>
    <xf numFmtId="0" fontId="12" fillId="0" borderId="0" xfId="0" applyFont="1"/>
    <xf numFmtId="0" fontId="9" fillId="0" borderId="44" xfId="0" applyFont="1" applyBorder="1" applyAlignment="1">
      <alignment horizontal="center"/>
    </xf>
    <xf numFmtId="0" fontId="9" fillId="0" borderId="45" xfId="0" applyFont="1" applyBorder="1" applyAlignment="1">
      <alignment horizontal="center"/>
    </xf>
    <xf numFmtId="0" fontId="10" fillId="0" borderId="46" xfId="0" applyFont="1" applyBorder="1" applyAlignment="1">
      <alignment horizontal="center"/>
    </xf>
    <xf numFmtId="0" fontId="10" fillId="0" borderId="47" xfId="0" applyFont="1" applyBorder="1" applyAlignment="1">
      <alignment horizontal="center"/>
    </xf>
    <xf numFmtId="0" fontId="6" fillId="0" borderId="23" xfId="0" applyFont="1" applyBorder="1" applyAlignment="1">
      <alignment vertical="center" wrapText="1"/>
    </xf>
    <xf numFmtId="0" fontId="0" fillId="0" borderId="13"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vertical="center" wrapText="1"/>
    </xf>
    <xf numFmtId="0" fontId="0" fillId="0" borderId="9" xfId="0" applyBorder="1" applyAlignment="1">
      <alignment vertical="center" wrapText="1"/>
    </xf>
    <xf numFmtId="0" fontId="0" fillId="0" borderId="21" xfId="0" applyBorder="1" applyAlignment="1">
      <alignment horizontal="center" vertical="center" wrapText="1"/>
    </xf>
    <xf numFmtId="0" fontId="0" fillId="0" borderId="18" xfId="0" applyBorder="1" applyAlignment="1">
      <alignment horizontal="center" vertical="center" wrapText="1"/>
    </xf>
    <xf numFmtId="0" fontId="0" fillId="0" borderId="0" xfId="0" applyAlignment="1">
      <alignment vertical="center" wrapText="1"/>
    </xf>
    <xf numFmtId="0" fontId="6" fillId="0" borderId="19" xfId="0" applyFont="1" applyBorder="1" applyAlignment="1">
      <alignment horizontal="center" vertical="center" wrapText="1"/>
    </xf>
    <xf numFmtId="0" fontId="6" fillId="0" borderId="0" xfId="0" applyFont="1" applyAlignment="1">
      <alignment horizontal="center" vertical="center" wrapText="1"/>
    </xf>
    <xf numFmtId="0" fontId="0" fillId="0" borderId="24" xfId="0" applyBorder="1" applyAlignment="1">
      <alignment horizontal="center" vertical="center" wrapText="1"/>
    </xf>
    <xf numFmtId="0" fontId="0" fillId="0" borderId="37" xfId="0" applyBorder="1" applyAlignment="1">
      <alignment vertical="center" wrapText="1"/>
    </xf>
    <xf numFmtId="0" fontId="0" fillId="0" borderId="31" xfId="0" applyBorder="1" applyAlignment="1">
      <alignment vertical="center" wrapText="1"/>
    </xf>
    <xf numFmtId="0" fontId="6" fillId="0" borderId="13" xfId="0" applyFont="1" applyBorder="1" applyAlignment="1">
      <alignment horizontal="center" vertical="center" wrapText="1"/>
    </xf>
    <xf numFmtId="0" fontId="6" fillId="0" borderId="9" xfId="0" applyFont="1" applyBorder="1" applyAlignment="1">
      <alignment vertical="center" wrapText="1"/>
    </xf>
    <xf numFmtId="0" fontId="0" fillId="0" borderId="0" xfId="0" applyAlignment="1">
      <alignment horizontal="center" vertical="center"/>
    </xf>
    <xf numFmtId="0" fontId="23" fillId="14" borderId="48" xfId="0" applyFont="1" applyFill="1" applyBorder="1" applyAlignment="1">
      <alignment wrapText="1"/>
    </xf>
    <xf numFmtId="0" fontId="24" fillId="0" borderId="0" xfId="0" applyFont="1"/>
    <xf numFmtId="0" fontId="25" fillId="0" borderId="2" xfId="0" applyFont="1" applyBorder="1" applyAlignment="1">
      <alignment horizontal="center" vertical="center" wrapText="1"/>
    </xf>
    <xf numFmtId="0" fontId="27" fillId="18" borderId="50" xfId="0" applyFont="1" applyFill="1" applyBorder="1" applyAlignment="1">
      <alignment wrapText="1"/>
    </xf>
    <xf numFmtId="0" fontId="27" fillId="19" borderId="50" xfId="0" applyFont="1" applyFill="1" applyBorder="1"/>
    <xf numFmtId="0" fontId="22" fillId="19" borderId="50" xfId="0" applyFont="1" applyFill="1" applyBorder="1"/>
    <xf numFmtId="0" fontId="30" fillId="0" borderId="50" xfId="0" applyFont="1" applyBorder="1"/>
    <xf numFmtId="0" fontId="23" fillId="19" borderId="50" xfId="0" applyFont="1" applyFill="1" applyBorder="1"/>
    <xf numFmtId="0" fontId="31" fillId="0" borderId="50" xfId="0" applyFont="1" applyBorder="1"/>
    <xf numFmtId="0" fontId="23" fillId="0" borderId="0" xfId="0" applyFont="1"/>
    <xf numFmtId="0" fontId="23" fillId="0" borderId="50" xfId="0" applyFont="1" applyBorder="1"/>
    <xf numFmtId="0" fontId="23" fillId="0" borderId="37" xfId="0" applyFont="1" applyBorder="1"/>
    <xf numFmtId="0" fontId="29" fillId="20" borderId="50" xfId="0" applyFont="1" applyFill="1" applyBorder="1" applyAlignment="1">
      <alignment horizontal="center" vertical="center"/>
    </xf>
    <xf numFmtId="0" fontId="23" fillId="0" borderId="0" xfId="0" applyFont="1" applyAlignment="1">
      <alignment horizontal="center" vertical="center"/>
    </xf>
    <xf numFmtId="0" fontId="23" fillId="0" borderId="50" xfId="0" applyFont="1" applyBorder="1" applyAlignment="1">
      <alignment horizontal="center" vertical="center"/>
    </xf>
    <xf numFmtId="0" fontId="22" fillId="15" borderId="48" xfId="0" applyFont="1" applyFill="1" applyBorder="1" applyAlignment="1">
      <alignment horizontal="center" vertical="center"/>
    </xf>
    <xf numFmtId="0" fontId="0" fillId="0" borderId="0" xfId="0" applyAlignment="1">
      <alignment horizontal="center" vertical="top"/>
    </xf>
    <xf numFmtId="0" fontId="22" fillId="15" borderId="50" xfId="0" applyFont="1" applyFill="1" applyBorder="1" applyAlignment="1">
      <alignment horizontal="center" vertical="top" wrapText="1"/>
    </xf>
    <xf numFmtId="0" fontId="22" fillId="15" borderId="5" xfId="0" applyFont="1" applyFill="1" applyBorder="1" applyAlignment="1">
      <alignment horizontal="center" vertical="top" wrapText="1"/>
    </xf>
    <xf numFmtId="0" fontId="22" fillId="15" borderId="62" xfId="0" applyFont="1" applyFill="1" applyBorder="1" applyAlignment="1">
      <alignment horizontal="center" vertical="top" wrapText="1"/>
    </xf>
    <xf numFmtId="0" fontId="22" fillId="16" borderId="5" xfId="0" applyFont="1" applyFill="1" applyBorder="1" applyAlignment="1">
      <alignment horizontal="center" vertical="top" wrapText="1"/>
    </xf>
    <xf numFmtId="0" fontId="23" fillId="0" borderId="0" xfId="0" applyFont="1" applyAlignment="1">
      <alignment horizontal="left" vertical="center"/>
    </xf>
    <xf numFmtId="0" fontId="23" fillId="0" borderId="5" xfId="0" applyFont="1" applyBorder="1" applyAlignment="1">
      <alignment horizontal="left" vertical="center"/>
    </xf>
    <xf numFmtId="0" fontId="0" fillId="0" borderId="0" xfId="0" applyAlignment="1">
      <alignment horizontal="left" vertical="center"/>
    </xf>
    <xf numFmtId="0" fontId="36" fillId="11" borderId="2" xfId="0" applyFont="1" applyFill="1" applyBorder="1" applyAlignment="1">
      <alignment horizontal="center" vertical="center"/>
    </xf>
    <xf numFmtId="0" fontId="36" fillId="11" borderId="52" xfId="0" applyFont="1" applyFill="1" applyBorder="1" applyAlignment="1">
      <alignment horizontal="center" vertical="center"/>
    </xf>
    <xf numFmtId="0" fontId="36" fillId="11" borderId="52" xfId="0" applyFont="1" applyFill="1" applyBorder="1" applyAlignment="1">
      <alignment horizontal="center" vertical="center" wrapText="1"/>
    </xf>
    <xf numFmtId="0" fontId="37" fillId="12" borderId="41" xfId="0" applyFont="1" applyFill="1" applyBorder="1" applyAlignment="1">
      <alignment horizontal="center" vertical="center"/>
    </xf>
    <xf numFmtId="0" fontId="37" fillId="12" borderId="56" xfId="0" applyFont="1" applyFill="1" applyBorder="1" applyAlignment="1">
      <alignment horizontal="center" vertical="center"/>
    </xf>
    <xf numFmtId="0" fontId="37" fillId="12" borderId="50" xfId="0" applyFont="1" applyFill="1" applyBorder="1" applyAlignment="1">
      <alignment horizontal="center" vertical="center"/>
    </xf>
    <xf numFmtId="0" fontId="37" fillId="12" borderId="57" xfId="0" applyFont="1" applyFill="1" applyBorder="1" applyAlignment="1">
      <alignment horizontal="center" vertical="center"/>
    </xf>
    <xf numFmtId="0" fontId="11" fillId="0" borderId="0" xfId="0" applyFont="1" applyAlignment="1">
      <alignment wrapText="1"/>
    </xf>
    <xf numFmtId="0" fontId="38" fillId="0" borderId="13" xfId="0" applyFont="1" applyBorder="1" applyAlignment="1">
      <alignment wrapText="1"/>
    </xf>
    <xf numFmtId="0" fontId="38" fillId="0" borderId="10" xfId="0" applyFont="1" applyBorder="1" applyAlignment="1">
      <alignment wrapText="1"/>
    </xf>
    <xf numFmtId="3" fontId="39" fillId="22" borderId="10" xfId="0" applyNumberFormat="1" applyFont="1" applyFill="1" applyBorder="1" applyAlignment="1">
      <alignment wrapText="1"/>
    </xf>
    <xf numFmtId="0" fontId="38" fillId="0" borderId="21" xfId="0" applyFont="1" applyBorder="1" applyAlignment="1">
      <alignment wrapText="1"/>
    </xf>
    <xf numFmtId="0" fontId="38" fillId="0" borderId="38" xfId="0" applyFont="1" applyBorder="1" applyAlignment="1">
      <alignment wrapText="1"/>
    </xf>
    <xf numFmtId="3" fontId="39" fillId="22" borderId="38" xfId="0" applyNumberFormat="1" applyFont="1" applyFill="1" applyBorder="1" applyAlignment="1">
      <alignment wrapText="1"/>
    </xf>
    <xf numFmtId="0" fontId="41" fillId="0" borderId="0" xfId="1" applyFont="1"/>
    <xf numFmtId="0" fontId="41" fillId="0" borderId="0" xfId="1" applyFont="1" applyAlignment="1">
      <alignment horizontal="left"/>
    </xf>
    <xf numFmtId="0" fontId="41" fillId="0" borderId="0" xfId="1" applyFont="1" applyAlignment="1">
      <alignment horizontal="left" vertical="top" wrapText="1"/>
    </xf>
    <xf numFmtId="0" fontId="41" fillId="0" borderId="0" xfId="1" applyFont="1" applyAlignment="1">
      <alignment wrapText="1"/>
    </xf>
    <xf numFmtId="0" fontId="42" fillId="0" borderId="0" xfId="1" applyFont="1" applyAlignment="1">
      <alignment vertical="center" wrapText="1"/>
    </xf>
    <xf numFmtId="0" fontId="42" fillId="0" borderId="0" xfId="1" applyFont="1" applyAlignment="1">
      <alignment horizontal="left" vertical="center" wrapText="1"/>
    </xf>
    <xf numFmtId="0" fontId="43" fillId="0" borderId="0" xfId="1" applyFont="1" applyAlignment="1">
      <alignment horizontal="left" vertical="top" wrapText="1"/>
    </xf>
    <xf numFmtId="0" fontId="42" fillId="0" borderId="0" xfId="1" applyFont="1" applyAlignment="1">
      <alignment horizontal="center" vertical="center" wrapText="1"/>
    </xf>
    <xf numFmtId="0" fontId="42" fillId="0" borderId="0" xfId="1" applyFont="1" applyAlignment="1">
      <alignment horizontal="left" vertical="top" wrapText="1"/>
    </xf>
    <xf numFmtId="0" fontId="42" fillId="0" borderId="0" xfId="1" applyFont="1"/>
    <xf numFmtId="0" fontId="41" fillId="24" borderId="0" xfId="1" applyFont="1" applyFill="1"/>
    <xf numFmtId="0" fontId="45" fillId="23" borderId="64" xfId="2" applyFont="1" applyFill="1" applyBorder="1" applyAlignment="1">
      <alignment horizontal="center" vertical="center" wrapText="1"/>
    </xf>
    <xf numFmtId="0" fontId="45" fillId="23" borderId="65" xfId="2" applyFont="1" applyFill="1" applyBorder="1" applyAlignment="1">
      <alignment horizontal="center" vertical="center" wrapText="1"/>
    </xf>
    <xf numFmtId="0" fontId="45" fillId="23" borderId="65" xfId="2" applyFont="1" applyFill="1" applyBorder="1" applyAlignment="1">
      <alignment horizontal="center" vertical="center"/>
    </xf>
    <xf numFmtId="0" fontId="45" fillId="23" borderId="66" xfId="2" applyFont="1" applyFill="1" applyBorder="1" applyAlignment="1">
      <alignment horizontal="center" vertical="center" wrapText="1"/>
    </xf>
    <xf numFmtId="0" fontId="41" fillId="25" borderId="5" xfId="2" applyFont="1" applyFill="1" applyBorder="1" applyAlignment="1">
      <alignment horizontal="left" vertical="center" wrapText="1"/>
    </xf>
    <xf numFmtId="0" fontId="41" fillId="0" borderId="5" xfId="1" applyFont="1" applyBorder="1"/>
    <xf numFmtId="0" fontId="41" fillId="25" borderId="2" xfId="2" applyFont="1" applyFill="1" applyBorder="1" applyAlignment="1">
      <alignment horizontal="center" vertical="center" wrapText="1"/>
    </xf>
    <xf numFmtId="0" fontId="41" fillId="25" borderId="2" xfId="2" applyFont="1" applyFill="1" applyBorder="1" applyAlignment="1">
      <alignment horizontal="left" vertical="center" wrapText="1"/>
    </xf>
    <xf numFmtId="0" fontId="41" fillId="0" borderId="2" xfId="1" applyFont="1" applyBorder="1" applyAlignment="1">
      <alignment horizontal="left" vertical="center"/>
    </xf>
    <xf numFmtId="0" fontId="42" fillId="25" borderId="2" xfId="1" applyFont="1" applyFill="1" applyBorder="1" applyAlignment="1">
      <alignment horizontal="left" vertical="center"/>
    </xf>
    <xf numFmtId="0" fontId="41" fillId="24" borderId="2" xfId="1" applyFont="1" applyFill="1" applyBorder="1" applyAlignment="1">
      <alignment horizontal="center" vertical="center"/>
    </xf>
    <xf numFmtId="0" fontId="41" fillId="25" borderId="2" xfId="1" applyFont="1" applyFill="1" applyBorder="1" applyAlignment="1">
      <alignment horizontal="center" vertical="center" wrapText="1"/>
    </xf>
    <xf numFmtId="0" fontId="41" fillId="25" borderId="2" xfId="2" applyFont="1" applyFill="1" applyBorder="1" applyAlignment="1">
      <alignment horizontal="left" vertical="top" wrapText="1"/>
    </xf>
    <xf numFmtId="0" fontId="41" fillId="0" borderId="2" xfId="1" applyFont="1" applyBorder="1"/>
    <xf numFmtId="0" fontId="41" fillId="0" borderId="2" xfId="1" applyFont="1" applyBorder="1" applyAlignment="1">
      <alignment horizontal="left" vertical="center" wrapText="1"/>
    </xf>
    <xf numFmtId="0" fontId="41" fillId="26" borderId="2" xfId="2" applyFont="1" applyFill="1" applyBorder="1" applyAlignment="1">
      <alignment horizontal="center" vertical="center" wrapText="1"/>
    </xf>
    <xf numFmtId="0" fontId="41" fillId="26" borderId="5" xfId="2" applyFont="1" applyFill="1" applyBorder="1" applyAlignment="1">
      <alignment horizontal="center" vertical="center" wrapText="1"/>
    </xf>
    <xf numFmtId="0" fontId="41" fillId="4" borderId="2" xfId="1" applyFont="1" applyFill="1" applyBorder="1" applyAlignment="1">
      <alignment horizontal="left" vertical="center" wrapText="1"/>
    </xf>
    <xf numFmtId="0" fontId="41" fillId="4" borderId="2" xfId="1" applyFont="1" applyFill="1" applyBorder="1" applyAlignment="1">
      <alignment horizontal="left" vertical="center"/>
    </xf>
    <xf numFmtId="0" fontId="42" fillId="26" borderId="2" xfId="1" applyFont="1" applyFill="1" applyBorder="1" applyAlignment="1">
      <alignment horizontal="left" vertical="center"/>
    </xf>
    <xf numFmtId="0" fontId="41" fillId="26" borderId="2" xfId="2" applyFont="1" applyFill="1" applyBorder="1" applyAlignment="1">
      <alignment horizontal="left" vertical="center" wrapText="1"/>
    </xf>
    <xf numFmtId="0" fontId="41" fillId="4" borderId="2" xfId="1" applyFont="1" applyFill="1" applyBorder="1" applyAlignment="1">
      <alignment horizontal="center" vertical="center"/>
    </xf>
    <xf numFmtId="0" fontId="41" fillId="26" borderId="2" xfId="1" applyFont="1" applyFill="1" applyBorder="1" applyAlignment="1">
      <alignment horizontal="center" vertical="center" wrapText="1"/>
    </xf>
    <xf numFmtId="0" fontId="41" fillId="26" borderId="2" xfId="2" applyFont="1" applyFill="1" applyBorder="1" applyAlignment="1">
      <alignment horizontal="left" vertical="top" wrapText="1"/>
    </xf>
    <xf numFmtId="0" fontId="41" fillId="4" borderId="2" xfId="1" applyFont="1" applyFill="1" applyBorder="1"/>
    <xf numFmtId="0" fontId="41" fillId="26" borderId="35" xfId="2" applyFont="1" applyFill="1" applyBorder="1" applyAlignment="1">
      <alignment horizontal="center" vertical="center" wrapText="1"/>
    </xf>
    <xf numFmtId="0" fontId="41" fillId="0" borderId="2" xfId="1" applyFont="1" applyBorder="1" applyAlignment="1">
      <alignment horizontal="center" vertical="center"/>
    </xf>
    <xf numFmtId="0" fontId="41" fillId="0" borderId="2" xfId="1" applyFont="1" applyBorder="1" applyAlignment="1">
      <alignment vertical="center" wrapText="1"/>
    </xf>
    <xf numFmtId="0" fontId="43" fillId="0" borderId="0" xfId="1" applyFont="1" applyAlignment="1">
      <alignment horizontal="center" vertical="top" wrapText="1"/>
    </xf>
    <xf numFmtId="0" fontId="42" fillId="0" borderId="2" xfId="1" applyFont="1" applyBorder="1" applyAlignment="1">
      <alignment horizontal="center" vertical="top" wrapText="1"/>
    </xf>
    <xf numFmtId="0" fontId="42" fillId="0" borderId="2" xfId="1" applyFont="1" applyBorder="1" applyAlignment="1">
      <alignment horizontal="left" vertical="top" wrapText="1"/>
    </xf>
    <xf numFmtId="0" fontId="41" fillId="0" borderId="67" xfId="1" applyFont="1" applyBorder="1"/>
    <xf numFmtId="0" fontId="42" fillId="0" borderId="68" xfId="1" applyFont="1" applyBorder="1" applyAlignment="1">
      <alignment horizontal="center" vertical="top" wrapText="1"/>
    </xf>
    <xf numFmtId="0" fontId="42" fillId="0" borderId="51" xfId="1" applyFont="1" applyBorder="1" applyAlignment="1">
      <alignment horizontal="center" vertical="top" wrapText="1"/>
    </xf>
    <xf numFmtId="0" fontId="41" fillId="0" borderId="37" xfId="1" applyFont="1" applyBorder="1" applyAlignment="1">
      <alignment horizontal="left"/>
    </xf>
    <xf numFmtId="0" fontId="41" fillId="0" borderId="37" xfId="1" applyFont="1" applyBorder="1"/>
    <xf numFmtId="0" fontId="41" fillId="0" borderId="50" xfId="1" applyFont="1" applyBorder="1"/>
    <xf numFmtId="0" fontId="46" fillId="24" borderId="0" xfId="1" applyFont="1" applyFill="1"/>
    <xf numFmtId="0" fontId="46" fillId="24" borderId="0" xfId="1" applyFont="1" applyFill="1" applyAlignment="1">
      <alignment horizontal="center"/>
    </xf>
    <xf numFmtId="0" fontId="47" fillId="24" borderId="0" xfId="1" applyFont="1" applyFill="1"/>
    <xf numFmtId="0" fontId="48" fillId="27" borderId="44" xfId="1" applyFont="1" applyFill="1" applyBorder="1"/>
    <xf numFmtId="0" fontId="49" fillId="27" borderId="44" xfId="1" applyFont="1" applyFill="1" applyBorder="1"/>
    <xf numFmtId="0" fontId="49" fillId="27" borderId="44" xfId="1" applyFont="1" applyFill="1" applyBorder="1" applyAlignment="1">
      <alignment horizontal="center"/>
    </xf>
    <xf numFmtId="0" fontId="47" fillId="24" borderId="44" xfId="1" applyFont="1" applyFill="1" applyBorder="1"/>
    <xf numFmtId="0" fontId="47" fillId="10" borderId="44" xfId="1" applyFont="1" applyFill="1" applyBorder="1"/>
    <xf numFmtId="0" fontId="47" fillId="24" borderId="44" xfId="1" applyFont="1" applyFill="1" applyBorder="1" applyAlignment="1">
      <alignment horizontal="center"/>
    </xf>
    <xf numFmtId="3" fontId="47" fillId="24" borderId="44" xfId="1" applyNumberFormat="1" applyFont="1" applyFill="1" applyBorder="1" applyAlignment="1">
      <alignment horizontal="center"/>
    </xf>
    <xf numFmtId="0" fontId="47" fillId="24" borderId="2" xfId="1" applyFont="1" applyFill="1" applyBorder="1"/>
    <xf numFmtId="0" fontId="50" fillId="28" borderId="58" xfId="1" applyFont="1" applyFill="1" applyBorder="1" applyAlignment="1">
      <alignment horizontal="center" vertical="center" wrapText="1"/>
    </xf>
    <xf numFmtId="0" fontId="50" fillId="28" borderId="7" xfId="1" applyFont="1" applyFill="1" applyBorder="1" applyAlignment="1">
      <alignment horizontal="center" vertical="center" wrapText="1"/>
    </xf>
    <xf numFmtId="0" fontId="47" fillId="0" borderId="2" xfId="1" applyFont="1" applyBorder="1"/>
    <xf numFmtId="164" fontId="47" fillId="0" borderId="2" xfId="1" applyNumberFormat="1" applyFont="1" applyBorder="1"/>
    <xf numFmtId="0" fontId="47" fillId="0" borderId="2" xfId="1" applyFont="1" applyBorder="1" applyAlignment="1">
      <alignment horizontal="center" vertical="center"/>
    </xf>
    <xf numFmtId="2" fontId="47" fillId="0" borderId="2" xfId="1" applyNumberFormat="1" applyFont="1" applyBorder="1" applyAlignment="1">
      <alignment horizontal="center" vertical="center"/>
    </xf>
    <xf numFmtId="1" fontId="47" fillId="24" borderId="44" xfId="1" applyNumberFormat="1" applyFont="1" applyFill="1" applyBorder="1" applyAlignment="1">
      <alignment horizontal="center"/>
    </xf>
    <xf numFmtId="0" fontId="47" fillId="24" borderId="0" xfId="1" applyFont="1" applyFill="1" applyAlignment="1">
      <alignment horizontal="center"/>
    </xf>
    <xf numFmtId="0" fontId="18" fillId="0" borderId="48" xfId="0" applyFont="1" applyBorder="1" applyAlignment="1">
      <alignment horizontal="center" vertical="center"/>
    </xf>
    <xf numFmtId="0" fontId="18" fillId="0" borderId="0" xfId="0" applyFont="1" applyAlignment="1">
      <alignment horizontal="center" vertical="center"/>
    </xf>
    <xf numFmtId="0" fontId="17" fillId="0" borderId="50" xfId="0" applyFont="1" applyBorder="1" applyAlignment="1">
      <alignment horizontal="center" vertical="center"/>
    </xf>
    <xf numFmtId="0" fontId="17" fillId="29" borderId="50" xfId="0" applyFont="1" applyFill="1" applyBorder="1" applyAlignment="1">
      <alignment horizontal="center" vertical="center"/>
    </xf>
    <xf numFmtId="0" fontId="17" fillId="29" borderId="50" xfId="0" applyFont="1" applyFill="1" applyBorder="1" applyAlignment="1">
      <alignment horizontal="center" vertical="center" wrapText="1"/>
    </xf>
    <xf numFmtId="0" fontId="18" fillId="0" borderId="5" xfId="0" applyFont="1" applyBorder="1" applyAlignment="1">
      <alignment horizontal="center" vertical="center"/>
    </xf>
    <xf numFmtId="0" fontId="18" fillId="29" borderId="50" xfId="0" applyFont="1" applyFill="1" applyBorder="1" applyAlignment="1">
      <alignment horizontal="center" vertical="center"/>
    </xf>
    <xf numFmtId="0" fontId="18" fillId="0" borderId="50" xfId="0" applyFont="1" applyBorder="1" applyAlignment="1">
      <alignment horizontal="center" vertical="center"/>
    </xf>
    <xf numFmtId="0" fontId="18" fillId="29" borderId="37" xfId="0" applyFont="1" applyFill="1" applyBorder="1" applyAlignment="1">
      <alignment horizontal="center" vertical="center" wrapText="1"/>
    </xf>
    <xf numFmtId="0" fontId="18" fillId="29" borderId="5" xfId="0" applyFont="1" applyFill="1" applyBorder="1" applyAlignment="1">
      <alignment horizontal="center" vertical="center" wrapText="1"/>
    </xf>
    <xf numFmtId="0" fontId="18" fillId="29" borderId="50" xfId="0" applyFont="1" applyFill="1" applyBorder="1" applyAlignment="1">
      <alignment horizontal="center" vertical="center" wrapText="1"/>
    </xf>
    <xf numFmtId="0" fontId="18" fillId="29" borderId="37" xfId="0" applyFont="1" applyFill="1" applyBorder="1" applyAlignment="1">
      <alignment horizontal="center" vertical="center"/>
    </xf>
    <xf numFmtId="0" fontId="18" fillId="29" borderId="5" xfId="0" applyFont="1" applyFill="1" applyBorder="1" applyAlignment="1">
      <alignment horizontal="center" vertical="center"/>
    </xf>
    <xf numFmtId="0" fontId="17" fillId="0" borderId="2" xfId="0" applyFont="1" applyBorder="1" applyAlignment="1">
      <alignment horizontal="center" vertical="center"/>
    </xf>
    <xf numFmtId="0" fontId="17" fillId="0" borderId="48" xfId="0" applyFont="1" applyBorder="1" applyAlignment="1">
      <alignment horizontal="center" vertical="center"/>
    </xf>
    <xf numFmtId="0" fontId="17" fillId="0" borderId="13" xfId="0" applyFont="1" applyBorder="1" applyAlignment="1">
      <alignment horizontal="center" vertical="center"/>
    </xf>
    <xf numFmtId="0" fontId="17" fillId="0" borderId="66" xfId="0" applyFont="1" applyBorder="1" applyAlignment="1">
      <alignment horizontal="center" vertical="center"/>
    </xf>
    <xf numFmtId="0" fontId="17" fillId="0" borderId="10" xfId="0" applyFont="1" applyBorder="1" applyAlignment="1">
      <alignment horizontal="center" vertical="center"/>
    </xf>
    <xf numFmtId="0" fontId="18" fillId="0" borderId="24" xfId="0" applyFont="1" applyBorder="1" applyAlignment="1">
      <alignment horizontal="center" vertical="center"/>
    </xf>
    <xf numFmtId="0" fontId="18" fillId="0" borderId="6" xfId="0" applyFont="1" applyBorder="1" applyAlignment="1">
      <alignment horizontal="center" vertical="center"/>
    </xf>
    <xf numFmtId="0" fontId="18" fillId="0" borderId="57" xfId="0" applyFont="1" applyBorder="1" applyAlignment="1">
      <alignment horizontal="center" vertical="center"/>
    </xf>
    <xf numFmtId="0" fontId="18" fillId="0" borderId="69" xfId="0" applyFont="1" applyBorder="1" applyAlignment="1">
      <alignment horizontal="center" vertical="center"/>
    </xf>
    <xf numFmtId="0" fontId="18" fillId="0" borderId="15" xfId="0" applyFont="1" applyBorder="1" applyAlignment="1">
      <alignment horizontal="center" vertical="center"/>
    </xf>
    <xf numFmtId="0" fontId="17" fillId="0" borderId="20" xfId="0" applyFont="1" applyBorder="1" applyAlignment="1">
      <alignment horizontal="center" vertical="center"/>
    </xf>
    <xf numFmtId="0" fontId="18" fillId="0" borderId="70" xfId="0" applyFont="1" applyBorder="1" applyAlignment="1">
      <alignment horizontal="center" vertical="center"/>
    </xf>
    <xf numFmtId="0" fontId="17" fillId="12" borderId="13" xfId="0" applyFont="1" applyFill="1" applyBorder="1" applyAlignment="1">
      <alignment horizontal="center" vertical="center"/>
    </xf>
    <xf numFmtId="0" fontId="18" fillId="12" borderId="10" xfId="0" applyFont="1" applyFill="1" applyBorder="1" applyAlignment="1">
      <alignment horizontal="center" vertical="center"/>
    </xf>
    <xf numFmtId="0" fontId="18" fillId="0" borderId="43" xfId="0" applyFont="1" applyBorder="1" applyAlignment="1">
      <alignment horizontal="center" vertical="center"/>
    </xf>
    <xf numFmtId="0" fontId="18" fillId="0" borderId="19" xfId="0" applyFont="1" applyBorder="1" applyAlignment="1">
      <alignment horizontal="center" vertical="center"/>
    </xf>
    <xf numFmtId="0" fontId="17" fillId="0" borderId="12" xfId="0" applyFont="1" applyBorder="1" applyAlignment="1">
      <alignment horizontal="center" vertical="center"/>
    </xf>
    <xf numFmtId="0" fontId="17" fillId="12" borderId="10" xfId="0" applyFont="1" applyFill="1" applyBorder="1" applyAlignment="1">
      <alignment horizontal="center" vertical="center"/>
    </xf>
    <xf numFmtId="0" fontId="18" fillId="0" borderId="53" xfId="0" applyFont="1" applyBorder="1" applyAlignment="1">
      <alignment horizontal="center" vertical="center"/>
    </xf>
    <xf numFmtId="0" fontId="18" fillId="0" borderId="0" xfId="0" applyFont="1"/>
    <xf numFmtId="0" fontId="18" fillId="0" borderId="50" xfId="0" applyFont="1" applyBorder="1" applyAlignment="1">
      <alignment wrapText="1"/>
    </xf>
    <xf numFmtId="0" fontId="18" fillId="0" borderId="50" xfId="0" applyFont="1" applyBorder="1"/>
    <xf numFmtId="0" fontId="18" fillId="0" borderId="0" xfId="0" applyFont="1" applyAlignment="1">
      <alignment horizontal="center"/>
    </xf>
    <xf numFmtId="0" fontId="17" fillId="0" borderId="2" xfId="0" applyFont="1" applyBorder="1" applyAlignment="1">
      <alignment horizontal="center"/>
    </xf>
    <xf numFmtId="0" fontId="18" fillId="0" borderId="50" xfId="0" applyFont="1" applyBorder="1" applyAlignment="1">
      <alignment horizontal="center" wrapText="1"/>
    </xf>
    <xf numFmtId="0" fontId="18" fillId="30" borderId="5" xfId="0" applyFont="1" applyFill="1" applyBorder="1" applyAlignment="1">
      <alignment horizontal="center" wrapText="1"/>
    </xf>
    <xf numFmtId="0" fontId="18" fillId="30" borderId="48" xfId="0" applyFont="1" applyFill="1" applyBorder="1" applyAlignment="1">
      <alignment horizontal="center" wrapText="1"/>
    </xf>
    <xf numFmtId="0" fontId="18" fillId="0" borderId="5" xfId="0" applyFont="1" applyBorder="1" applyAlignment="1">
      <alignment horizontal="center" wrapText="1"/>
    </xf>
    <xf numFmtId="0" fontId="17" fillId="0" borderId="2" xfId="0" applyFont="1" applyBorder="1" applyAlignment="1">
      <alignment horizontal="center" wrapText="1"/>
    </xf>
    <xf numFmtId="0" fontId="17" fillId="30" borderId="5" xfId="0" applyFont="1" applyFill="1" applyBorder="1" applyAlignment="1">
      <alignment horizontal="center" wrapText="1"/>
    </xf>
    <xf numFmtId="0" fontId="18" fillId="0" borderId="48" xfId="0" applyFont="1" applyBorder="1" applyAlignment="1">
      <alignment horizontal="center"/>
    </xf>
    <xf numFmtId="0" fontId="17" fillId="30" borderId="50" xfId="0" applyFont="1" applyFill="1" applyBorder="1" applyAlignment="1">
      <alignment horizontal="center" wrapText="1"/>
    </xf>
    <xf numFmtId="0" fontId="0" fillId="0" borderId="0" xfId="0" applyAlignment="1">
      <alignment horizontal="center"/>
    </xf>
    <xf numFmtId="0" fontId="37" fillId="0" borderId="41" xfId="0" applyFont="1" applyBorder="1" applyAlignment="1">
      <alignment horizontal="center" vertical="center"/>
    </xf>
    <xf numFmtId="0" fontId="37" fillId="0" borderId="50" xfId="0" applyFont="1" applyBorder="1" applyAlignment="1">
      <alignment horizontal="center" vertical="center"/>
    </xf>
    <xf numFmtId="0" fontId="37" fillId="0" borderId="50" xfId="0" applyFont="1" applyBorder="1" applyAlignment="1">
      <alignment horizontal="center" vertical="center" wrapText="1"/>
    </xf>
    <xf numFmtId="0" fontId="37" fillId="13" borderId="0" xfId="0" applyFont="1" applyFill="1" applyAlignment="1">
      <alignment horizontal="center" vertical="center"/>
    </xf>
    <xf numFmtId="0" fontId="19" fillId="0" borderId="0" xfId="0" applyFont="1" applyAlignment="1">
      <alignment horizontal="center" vertical="center"/>
    </xf>
    <xf numFmtId="0" fontId="20" fillId="0" borderId="48" xfId="0" applyFont="1" applyBorder="1" applyAlignment="1">
      <alignment horizontal="center" vertical="center"/>
    </xf>
    <xf numFmtId="0" fontId="20" fillId="0" borderId="50" xfId="0" applyFont="1" applyBorder="1" applyAlignment="1">
      <alignment horizontal="center" vertical="center"/>
    </xf>
    <xf numFmtId="0" fontId="21" fillId="0" borderId="0" xfId="0" applyFont="1" applyAlignment="1">
      <alignment horizontal="center" vertical="center"/>
    </xf>
    <xf numFmtId="0" fontId="18" fillId="0" borderId="48" xfId="0" applyFont="1" applyBorder="1"/>
    <xf numFmtId="0" fontId="18" fillId="0" borderId="2" xfId="0" applyFont="1" applyBorder="1" applyAlignment="1">
      <alignment horizontal="center"/>
    </xf>
    <xf numFmtId="0" fontId="18" fillId="0" borderId="5" xfId="0" applyFont="1" applyBorder="1" applyAlignment="1">
      <alignment horizontal="center"/>
    </xf>
    <xf numFmtId="0" fontId="17" fillId="0" borderId="2" xfId="0" applyFont="1" applyBorder="1" applyAlignment="1">
      <alignment horizontal="left" wrapText="1"/>
    </xf>
    <xf numFmtId="0" fontId="17" fillId="30" borderId="5" xfId="0" applyFont="1" applyFill="1" applyBorder="1" applyAlignment="1">
      <alignment horizontal="left" wrapText="1"/>
    </xf>
    <xf numFmtId="0" fontId="18" fillId="0" borderId="5" xfId="0" applyFont="1" applyBorder="1" applyAlignment="1">
      <alignment horizontal="left" wrapText="1"/>
    </xf>
    <xf numFmtId="0" fontId="52" fillId="0" borderId="2" xfId="0" applyFont="1" applyBorder="1" applyAlignment="1">
      <alignment wrapText="1"/>
    </xf>
    <xf numFmtId="0" fontId="53" fillId="0" borderId="0" xfId="0" applyFont="1" applyAlignment="1">
      <alignment wrapText="1"/>
    </xf>
    <xf numFmtId="0" fontId="14" fillId="0" borderId="0" xfId="0" applyFont="1" applyAlignment="1">
      <alignment horizontal="center" vertical="center" wrapText="1"/>
    </xf>
    <xf numFmtId="0" fontId="14" fillId="0" borderId="0" xfId="0" applyFont="1" applyAlignment="1">
      <alignment vertical="center" wrapText="1"/>
    </xf>
    <xf numFmtId="0" fontId="53" fillId="0" borderId="0" xfId="0" applyFont="1" applyAlignment="1">
      <alignment horizontal="center" vertical="center" wrapText="1"/>
    </xf>
    <xf numFmtId="0" fontId="14" fillId="0" borderId="0" xfId="0" applyFont="1" applyAlignment="1">
      <alignment wrapText="1"/>
    </xf>
    <xf numFmtId="0" fontId="24" fillId="0" borderId="0" xfId="0" applyFont="1" applyAlignment="1">
      <alignment wrapText="1"/>
    </xf>
    <xf numFmtId="0" fontId="55" fillId="0" borderId="2" xfId="0" applyFont="1" applyBorder="1" applyAlignment="1">
      <alignment vertical="center" wrapText="1"/>
    </xf>
    <xf numFmtId="0" fontId="56" fillId="0" borderId="2" xfId="0" applyFont="1" applyBorder="1"/>
    <xf numFmtId="0" fontId="55" fillId="0" borderId="2" xfId="0" applyFont="1" applyBorder="1" applyAlignment="1">
      <alignment wrapText="1"/>
    </xf>
    <xf numFmtId="0" fontId="25" fillId="0" borderId="2" xfId="0" applyFont="1" applyBorder="1" applyAlignment="1">
      <alignment wrapText="1"/>
    </xf>
    <xf numFmtId="0" fontId="24" fillId="0" borderId="2" xfId="0" applyFont="1" applyBorder="1"/>
    <xf numFmtId="0" fontId="19" fillId="0" borderId="49" xfId="0" applyFont="1" applyBorder="1" applyAlignment="1">
      <alignment horizontal="center" vertical="center"/>
    </xf>
    <xf numFmtId="0" fontId="20" fillId="0" borderId="0" xfId="0" applyFont="1" applyAlignment="1">
      <alignment horizontal="center" vertical="center"/>
    </xf>
    <xf numFmtId="0" fontId="9" fillId="0" borderId="44" xfId="0" applyFont="1" applyBorder="1"/>
    <xf numFmtId="0" fontId="9" fillId="0" borderId="44" xfId="0" applyFont="1" applyBorder="1" applyAlignment="1">
      <alignment horizontal="right"/>
    </xf>
    <xf numFmtId="0" fontId="13" fillId="0" borderId="44" xfId="0" applyFont="1" applyBorder="1" applyAlignment="1">
      <alignment horizontal="right"/>
    </xf>
    <xf numFmtId="0" fontId="13" fillId="0" borderId="44" xfId="0" applyFont="1" applyBorder="1"/>
    <xf numFmtId="0" fontId="58" fillId="31" borderId="13" xfId="0" applyFont="1" applyFill="1" applyBorder="1" applyAlignment="1">
      <alignment wrapText="1"/>
    </xf>
    <xf numFmtId="0" fontId="58" fillId="31" borderId="10" xfId="0" applyFont="1" applyFill="1" applyBorder="1" applyAlignment="1">
      <alignment wrapText="1"/>
    </xf>
    <xf numFmtId="0" fontId="57" fillId="32" borderId="21" xfId="3" applyFill="1" applyBorder="1" applyAlignment="1">
      <alignment wrapText="1"/>
    </xf>
    <xf numFmtId="0" fontId="59" fillId="0" borderId="0" xfId="0" applyFont="1"/>
    <xf numFmtId="0" fontId="5" fillId="0" borderId="0" xfId="0" applyFont="1"/>
    <xf numFmtId="0" fontId="18" fillId="0" borderId="50" xfId="0" applyFont="1" applyBorder="1" applyAlignment="1">
      <alignment vertical="center"/>
    </xf>
    <xf numFmtId="0" fontId="60" fillId="34" borderId="58" xfId="0" applyFont="1" applyFill="1" applyBorder="1"/>
    <xf numFmtId="0" fontId="61" fillId="0" borderId="0" xfId="0" applyFont="1"/>
    <xf numFmtId="0" fontId="60" fillId="34" borderId="63" xfId="0" applyFont="1" applyFill="1" applyBorder="1"/>
    <xf numFmtId="0" fontId="6" fillId="0" borderId="20" xfId="0" applyFont="1" applyBorder="1" applyAlignment="1">
      <alignment horizontal="center" vertical="center" wrapText="1"/>
    </xf>
    <xf numFmtId="0" fontId="0" fillId="0" borderId="30" xfId="0" applyBorder="1" applyAlignment="1">
      <alignment horizontal="center" vertical="center" wrapText="1"/>
    </xf>
    <xf numFmtId="0" fontId="0" fillId="0" borderId="17" xfId="0" applyBorder="1" applyAlignment="1">
      <alignment vertical="center" wrapText="1"/>
    </xf>
    <xf numFmtId="0" fontId="6" fillId="0" borderId="21" xfId="0" applyFont="1" applyBorder="1" applyAlignment="1">
      <alignment horizontal="center" vertical="center" wrapText="1"/>
    </xf>
    <xf numFmtId="0" fontId="6" fillId="0" borderId="31" xfId="0" applyFont="1" applyBorder="1" applyAlignment="1">
      <alignment vertical="center" wrapText="1"/>
    </xf>
    <xf numFmtId="0" fontId="0" fillId="0" borderId="42" xfId="0" applyBorder="1" applyAlignment="1">
      <alignment vertical="center" wrapText="1"/>
    </xf>
    <xf numFmtId="0" fontId="0" fillId="0" borderId="20" xfId="0" applyBorder="1" applyAlignment="1">
      <alignment horizontal="center" vertical="center" wrapText="1"/>
    </xf>
    <xf numFmtId="0" fontId="6" fillId="0" borderId="84" xfId="0" applyFont="1" applyBorder="1" applyAlignment="1">
      <alignment horizontal="center" vertical="center" wrapText="1"/>
    </xf>
    <xf numFmtId="0" fontId="0" fillId="0" borderId="85" xfId="0" applyBorder="1" applyAlignment="1">
      <alignment horizontal="center" vertical="center" wrapText="1"/>
    </xf>
    <xf numFmtId="0" fontId="6" fillId="0" borderId="85" xfId="0" applyFont="1" applyBorder="1" applyAlignment="1">
      <alignment horizontal="center" vertical="center" wrapText="1"/>
    </xf>
    <xf numFmtId="0" fontId="0" fillId="0" borderId="86" xfId="0" applyBorder="1" applyAlignment="1">
      <alignment horizontal="center" vertical="center" wrapText="1"/>
    </xf>
    <xf numFmtId="0" fontId="6" fillId="0" borderId="87" xfId="0" applyFont="1" applyBorder="1" applyAlignment="1">
      <alignment horizontal="center" vertical="center" wrapText="1"/>
    </xf>
    <xf numFmtId="0" fontId="0" fillId="0" borderId="88" xfId="0" applyBorder="1" applyAlignment="1">
      <alignment horizontal="center" vertical="center" wrapText="1"/>
    </xf>
    <xf numFmtId="0" fontId="6" fillId="0" borderId="89" xfId="0" applyFont="1" applyBorder="1" applyAlignment="1">
      <alignment horizontal="center" vertical="center" wrapText="1"/>
    </xf>
    <xf numFmtId="0" fontId="0" fillId="0" borderId="89" xfId="0" applyBorder="1" applyAlignment="1">
      <alignment horizontal="center" vertical="center" wrapText="1"/>
    </xf>
    <xf numFmtId="0" fontId="0" fillId="0" borderId="92" xfId="0" applyBorder="1" applyAlignment="1">
      <alignment horizontal="center" vertical="center" wrapText="1"/>
    </xf>
    <xf numFmtId="0" fontId="6" fillId="0" borderId="90" xfId="0" applyFont="1" applyBorder="1" applyAlignment="1">
      <alignment horizontal="center" vertical="center" wrapText="1"/>
    </xf>
    <xf numFmtId="0" fontId="0" fillId="0" borderId="90" xfId="0" applyBorder="1" applyAlignment="1">
      <alignment horizontal="center" vertical="center" wrapText="1"/>
    </xf>
    <xf numFmtId="0" fontId="0" fillId="0" borderId="91" xfId="0" applyBorder="1" applyAlignment="1">
      <alignment horizontal="center" vertical="center" wrapText="1"/>
    </xf>
    <xf numFmtId="0" fontId="6" fillId="5" borderId="93" xfId="0" applyFont="1" applyFill="1" applyBorder="1" applyAlignment="1">
      <alignment horizontal="center" vertical="center" wrapText="1"/>
    </xf>
    <xf numFmtId="0" fontId="0" fillId="0" borderId="87" xfId="0" applyBorder="1" applyAlignment="1">
      <alignment horizontal="center" vertical="center" wrapText="1"/>
    </xf>
    <xf numFmtId="0" fontId="6" fillId="0" borderId="94" xfId="0" applyFont="1" applyBorder="1" applyAlignment="1">
      <alignment vertical="center" wrapText="1"/>
    </xf>
    <xf numFmtId="0" fontId="6" fillId="0" borderId="95" xfId="0" applyFont="1" applyBorder="1" applyAlignment="1">
      <alignment vertical="center" wrapText="1"/>
    </xf>
    <xf numFmtId="0" fontId="0" fillId="0" borderId="25" xfId="0" applyBorder="1" applyAlignment="1">
      <alignment vertical="center" wrapText="1"/>
    </xf>
    <xf numFmtId="0" fontId="0" fillId="0" borderId="95" xfId="0" applyBorder="1" applyAlignment="1">
      <alignment vertical="center" wrapText="1"/>
    </xf>
    <xf numFmtId="0" fontId="0" fillId="0" borderId="96" xfId="0" applyBorder="1" applyAlignment="1">
      <alignment vertical="center" wrapText="1"/>
    </xf>
    <xf numFmtId="0" fontId="6" fillId="0" borderId="49" xfId="0" applyFont="1" applyBorder="1" applyAlignment="1">
      <alignment vertical="center" wrapText="1"/>
    </xf>
    <xf numFmtId="0" fontId="0" fillId="0" borderId="97" xfId="0" applyBorder="1" applyAlignment="1">
      <alignment vertical="center" wrapText="1"/>
    </xf>
    <xf numFmtId="0" fontId="0" fillId="0" borderId="93" xfId="0" applyBorder="1" applyAlignment="1">
      <alignment horizontal="center" vertical="center" wrapText="1"/>
    </xf>
    <xf numFmtId="0" fontId="0" fillId="0" borderId="98" xfId="0" applyBorder="1" applyAlignment="1">
      <alignment horizontal="center" vertical="center" wrapText="1"/>
    </xf>
    <xf numFmtId="0" fontId="0" fillId="0" borderId="99" xfId="0" applyBorder="1" applyAlignment="1">
      <alignment horizontal="center" vertical="center" wrapText="1"/>
    </xf>
    <xf numFmtId="0" fontId="0" fillId="0" borderId="100" xfId="0" applyBorder="1" applyAlignment="1">
      <alignment horizontal="center" vertical="center" wrapText="1"/>
    </xf>
    <xf numFmtId="0" fontId="0" fillId="0" borderId="101" xfId="0" applyBorder="1" applyAlignment="1">
      <alignment horizontal="center" vertical="center" wrapText="1"/>
    </xf>
    <xf numFmtId="0" fontId="6" fillId="5" borderId="12" xfId="0" applyFont="1" applyFill="1" applyBorder="1" applyAlignment="1">
      <alignment horizontal="center" vertical="center" wrapText="1"/>
    </xf>
    <xf numFmtId="0" fontId="18" fillId="32" borderId="21" xfId="0" applyFont="1" applyFill="1" applyBorder="1" applyAlignment="1">
      <alignment wrapText="1"/>
    </xf>
    <xf numFmtId="0" fontId="18" fillId="32" borderId="38" xfId="0" applyFont="1" applyFill="1" applyBorder="1" applyAlignment="1">
      <alignment wrapText="1"/>
    </xf>
    <xf numFmtId="0" fontId="18" fillId="34" borderId="4" xfId="0" applyFont="1" applyFill="1" applyBorder="1" applyAlignment="1">
      <alignment wrapText="1"/>
    </xf>
    <xf numFmtId="0" fontId="18" fillId="34" borderId="50" xfId="0" applyFont="1" applyFill="1" applyBorder="1" applyAlignment="1">
      <alignment wrapText="1"/>
    </xf>
    <xf numFmtId="0" fontId="18" fillId="34" borderId="57" xfId="0" applyFont="1" applyFill="1" applyBorder="1"/>
    <xf numFmtId="0" fontId="18" fillId="34" borderId="37" xfId="0" applyFont="1" applyFill="1" applyBorder="1" applyAlignment="1">
      <alignment wrapText="1"/>
    </xf>
    <xf numFmtId="0" fontId="18" fillId="34" borderId="52" xfId="0" applyFont="1" applyFill="1" applyBorder="1"/>
    <xf numFmtId="0" fontId="18" fillId="35" borderId="67" xfId="0" applyFont="1" applyFill="1" applyBorder="1"/>
    <xf numFmtId="0" fontId="18" fillId="34" borderId="48" xfId="0" applyFont="1" applyFill="1" applyBorder="1"/>
    <xf numFmtId="0" fontId="18" fillId="35" borderId="48" xfId="0" applyFont="1" applyFill="1" applyBorder="1"/>
    <xf numFmtId="0" fontId="18" fillId="34" borderId="50" xfId="0" applyFont="1" applyFill="1" applyBorder="1"/>
    <xf numFmtId="0" fontId="18" fillId="35" borderId="50" xfId="0" applyFont="1" applyFill="1" applyBorder="1"/>
    <xf numFmtId="0" fontId="18" fillId="34" borderId="67" xfId="0" applyFont="1" applyFill="1" applyBorder="1"/>
    <xf numFmtId="0" fontId="18" fillId="34" borderId="74" xfId="0" applyFont="1" applyFill="1" applyBorder="1"/>
    <xf numFmtId="0" fontId="18" fillId="35" borderId="75" xfId="0" applyFont="1" applyFill="1" applyBorder="1"/>
    <xf numFmtId="0" fontId="18" fillId="35" borderId="76" xfId="0" applyFont="1" applyFill="1" applyBorder="1"/>
    <xf numFmtId="0" fontId="18" fillId="35" borderId="77" xfId="0" applyFont="1" applyFill="1" applyBorder="1"/>
    <xf numFmtId="0" fontId="18" fillId="35" borderId="5" xfId="0" applyFont="1" applyFill="1" applyBorder="1"/>
    <xf numFmtId="0" fontId="18" fillId="34" borderId="1" xfId="0" applyFont="1" applyFill="1" applyBorder="1" applyAlignment="1">
      <alignment wrapText="1"/>
    </xf>
    <xf numFmtId="0" fontId="18" fillId="34" borderId="48" xfId="0" applyFont="1" applyFill="1" applyBorder="1" applyAlignment="1">
      <alignment wrapText="1"/>
    </xf>
    <xf numFmtId="0" fontId="18" fillId="34" borderId="52" xfId="0" applyFont="1" applyFill="1" applyBorder="1" applyAlignment="1">
      <alignment wrapText="1"/>
    </xf>
    <xf numFmtId="0" fontId="18" fillId="34" borderId="78" xfId="0" applyFont="1" applyFill="1" applyBorder="1"/>
    <xf numFmtId="0" fontId="18" fillId="35" borderId="79" xfId="0" applyFont="1" applyFill="1" applyBorder="1"/>
    <xf numFmtId="0" fontId="18" fillId="34" borderId="49" xfId="0" applyFont="1" applyFill="1" applyBorder="1" applyAlignment="1">
      <alignment wrapText="1"/>
    </xf>
    <xf numFmtId="0" fontId="18" fillId="34" borderId="81" xfId="0" applyFont="1" applyFill="1" applyBorder="1"/>
    <xf numFmtId="0" fontId="18" fillId="35" borderId="74" xfId="0" applyFont="1" applyFill="1" applyBorder="1"/>
    <xf numFmtId="0" fontId="17" fillId="35" borderId="75" xfId="0" applyFont="1" applyFill="1" applyBorder="1"/>
    <xf numFmtId="0" fontId="17" fillId="35" borderId="76" xfId="0" applyFont="1" applyFill="1" applyBorder="1"/>
    <xf numFmtId="0" fontId="17" fillId="35" borderId="77" xfId="0" applyFont="1" applyFill="1" applyBorder="1"/>
    <xf numFmtId="0" fontId="17" fillId="35" borderId="74" xfId="0" applyFont="1" applyFill="1" applyBorder="1"/>
    <xf numFmtId="0" fontId="18" fillId="35" borderId="82" xfId="0" applyFont="1" applyFill="1" applyBorder="1"/>
    <xf numFmtId="0" fontId="18" fillId="34" borderId="83" xfId="0" applyFont="1" applyFill="1" applyBorder="1" applyAlignment="1">
      <alignment wrapText="1"/>
    </xf>
    <xf numFmtId="0" fontId="18" fillId="34" borderId="39" xfId="0" applyFont="1" applyFill="1" applyBorder="1"/>
    <xf numFmtId="0" fontId="18" fillId="34" borderId="5" xfId="0" applyFont="1" applyFill="1" applyBorder="1"/>
    <xf numFmtId="0" fontId="18" fillId="34" borderId="80" xfId="0" applyFont="1" applyFill="1" applyBorder="1"/>
    <xf numFmtId="0" fontId="18" fillId="34" borderId="73" xfId="0" applyFont="1" applyFill="1" applyBorder="1"/>
    <xf numFmtId="0" fontId="18" fillId="0" borderId="35" xfId="0" applyFont="1" applyBorder="1"/>
    <xf numFmtId="0" fontId="33" fillId="0" borderId="44" xfId="0" applyFont="1" applyBorder="1"/>
    <xf numFmtId="0" fontId="34" fillId="0" borderId="44" xfId="0" applyFont="1" applyBorder="1"/>
    <xf numFmtId="0" fontId="20" fillId="0" borderId="7" xfId="0" applyFont="1" applyBorder="1" applyAlignment="1">
      <alignment horizontal="center" vertical="center"/>
    </xf>
    <xf numFmtId="0" fontId="20" fillId="0" borderId="52" xfId="0" applyFont="1" applyBorder="1" applyAlignment="1">
      <alignment horizontal="center" vertical="center"/>
    </xf>
    <xf numFmtId="0" fontId="20" fillId="0" borderId="96" xfId="0" applyFont="1" applyBorder="1" applyAlignment="1">
      <alignment horizontal="center" vertical="center"/>
    </xf>
    <xf numFmtId="0" fontId="52" fillId="0" borderId="5" xfId="0" applyFont="1" applyBorder="1" applyAlignment="1">
      <alignment horizontal="center"/>
    </xf>
    <xf numFmtId="0" fontId="52" fillId="0" borderId="50" xfId="0" applyFont="1" applyBorder="1"/>
    <xf numFmtId="0" fontId="10" fillId="0" borderId="47" xfId="0" applyFont="1" applyBorder="1" applyAlignment="1">
      <alignment horizontal="center" wrapText="1"/>
    </xf>
    <xf numFmtId="0" fontId="62" fillId="32" borderId="38" xfId="0" applyFont="1" applyFill="1" applyBorder="1" applyAlignment="1">
      <alignment wrapText="1"/>
    </xf>
    <xf numFmtId="0" fontId="62" fillId="10" borderId="38" xfId="0" applyFont="1" applyFill="1" applyBorder="1" applyAlignment="1">
      <alignment wrapText="1"/>
    </xf>
    <xf numFmtId="0" fontId="18" fillId="10" borderId="38" xfId="0" applyFont="1" applyFill="1" applyBorder="1" applyAlignment="1">
      <alignment wrapText="1"/>
    </xf>
    <xf numFmtId="0" fontId="63" fillId="0" borderId="0" xfId="0" applyFont="1" applyAlignment="1">
      <alignment readingOrder="1"/>
    </xf>
    <xf numFmtId="0" fontId="36" fillId="0" borderId="0" xfId="0" applyFont="1" applyAlignment="1">
      <alignment readingOrder="1"/>
    </xf>
    <xf numFmtId="0" fontId="18" fillId="34" borderId="2" xfId="0" applyFont="1" applyFill="1" applyBorder="1"/>
    <xf numFmtId="0" fontId="18" fillId="34" borderId="0" xfId="0" applyFont="1" applyFill="1"/>
    <xf numFmtId="0" fontId="18" fillId="35" borderId="0" xfId="0" applyFont="1" applyFill="1"/>
    <xf numFmtId="0" fontId="17" fillId="35" borderId="0" xfId="0" applyFont="1" applyFill="1"/>
    <xf numFmtId="0" fontId="0" fillId="24" borderId="0" xfId="0" applyFill="1" applyAlignment="1">
      <alignment horizontal="center" wrapText="1"/>
    </xf>
    <xf numFmtId="0" fontId="0" fillId="24" borderId="0" xfId="0" applyFill="1" applyAlignment="1">
      <alignment horizontal="center" vertical="center" wrapText="1"/>
    </xf>
    <xf numFmtId="0" fontId="0" fillId="9" borderId="83" xfId="0" applyFill="1" applyBorder="1" applyAlignment="1">
      <alignment horizontal="center" wrapText="1"/>
    </xf>
    <xf numFmtId="0" fontId="0" fillId="9" borderId="52" xfId="0" applyFill="1" applyBorder="1" applyAlignment="1">
      <alignment horizontal="center" vertical="center" wrapText="1"/>
    </xf>
    <xf numFmtId="0" fontId="0" fillId="24" borderId="103" xfId="0" applyFill="1" applyBorder="1" applyAlignment="1">
      <alignment horizontal="center" wrapText="1"/>
    </xf>
    <xf numFmtId="0" fontId="0" fillId="24" borderId="103" xfId="0"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18" fillId="34" borderId="7" xfId="0" applyFont="1" applyFill="1" applyBorder="1" applyAlignment="1">
      <alignment wrapText="1"/>
    </xf>
    <xf numFmtId="0" fontId="17" fillId="30" borderId="48" xfId="0" applyFont="1" applyFill="1" applyBorder="1" applyAlignment="1">
      <alignment horizontal="center" wrapText="1"/>
    </xf>
    <xf numFmtId="0" fontId="17" fillId="0" borderId="0" xfId="0" applyFont="1" applyAlignment="1">
      <alignment horizontal="center" vertical="center"/>
    </xf>
    <xf numFmtId="0" fontId="22" fillId="15" borderId="48" xfId="0" applyFont="1" applyFill="1" applyBorder="1" applyAlignment="1">
      <alignment wrapText="1"/>
    </xf>
    <xf numFmtId="0" fontId="23" fillId="0" borderId="5" xfId="0" applyFont="1" applyBorder="1" applyAlignment="1">
      <alignment horizontal="left" vertical="center" wrapText="1"/>
    </xf>
    <xf numFmtId="0" fontId="41" fillId="25" borderId="5" xfId="2" applyFont="1" applyFill="1" applyBorder="1" applyAlignment="1">
      <alignment horizontal="center" vertical="center" wrapText="1"/>
    </xf>
    <xf numFmtId="0" fontId="6" fillId="6" borderId="8" xfId="0" applyFont="1" applyFill="1" applyBorder="1" applyAlignment="1">
      <alignment horizontal="center" wrapText="1"/>
    </xf>
    <xf numFmtId="0" fontId="6" fillId="6" borderId="9" xfId="0" applyFont="1" applyFill="1" applyBorder="1" applyAlignment="1">
      <alignment horizontal="center" wrapText="1"/>
    </xf>
    <xf numFmtId="0" fontId="6" fillId="6" borderId="10" xfId="0" applyFont="1" applyFill="1" applyBorder="1" applyAlignment="1">
      <alignment horizontal="center" wrapText="1"/>
    </xf>
    <xf numFmtId="0" fontId="14" fillId="7" borderId="8" xfId="0" applyFont="1" applyFill="1" applyBorder="1" applyAlignment="1">
      <alignment horizontal="center" wrapText="1"/>
    </xf>
    <xf numFmtId="0" fontId="14" fillId="7" borderId="9" xfId="0" applyFont="1" applyFill="1" applyBorder="1" applyAlignment="1">
      <alignment horizontal="center" wrapText="1"/>
    </xf>
    <xf numFmtId="0" fontId="14" fillId="7" borderId="10" xfId="0" applyFont="1" applyFill="1" applyBorder="1" applyAlignment="1">
      <alignment horizontal="center" wrapText="1"/>
    </xf>
    <xf numFmtId="0" fontId="6" fillId="5" borderId="14" xfId="0" applyFont="1" applyFill="1" applyBorder="1" applyAlignment="1">
      <alignment horizontal="center" vertical="center" wrapText="1"/>
    </xf>
    <xf numFmtId="0" fontId="6" fillId="5" borderId="10" xfId="0" applyFont="1" applyFill="1" applyBorder="1" applyAlignment="1">
      <alignment horizontal="center" vertical="center" wrapText="1"/>
    </xf>
    <xf numFmtId="0" fontId="6" fillId="5" borderId="20" xfId="0" applyFont="1" applyFill="1" applyBorder="1" applyAlignment="1">
      <alignment horizontal="center" vertical="center" wrapText="1"/>
    </xf>
    <xf numFmtId="0" fontId="6" fillId="5" borderId="43" xfId="0" applyFont="1" applyFill="1" applyBorder="1" applyAlignment="1">
      <alignment horizontal="center" vertical="center" wrapText="1"/>
    </xf>
    <xf numFmtId="0" fontId="6" fillId="5" borderId="18" xfId="0" applyFont="1" applyFill="1" applyBorder="1" applyAlignment="1">
      <alignment horizontal="center" vertical="center"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28" xfId="0" applyBorder="1" applyAlignment="1">
      <alignment horizontal="left" vertical="top" wrapText="1"/>
    </xf>
    <xf numFmtId="0" fontId="0" fillId="0" borderId="29" xfId="0" applyBorder="1" applyAlignment="1">
      <alignment horizontal="left" vertical="top" wrapText="1"/>
    </xf>
    <xf numFmtId="0" fontId="0" fillId="0" borderId="33" xfId="0" applyBorder="1" applyAlignment="1">
      <alignment horizontal="left" vertical="top" wrapText="1"/>
    </xf>
    <xf numFmtId="0" fontId="3" fillId="2" borderId="14"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0" fillId="0" borderId="26" xfId="0" applyBorder="1" applyAlignment="1">
      <alignment horizontal="left" vertical="top" wrapText="1"/>
    </xf>
    <xf numFmtId="0" fontId="0" fillId="0" borderId="27" xfId="0" applyBorder="1" applyAlignment="1">
      <alignment horizontal="left" vertical="top" wrapText="1"/>
    </xf>
    <xf numFmtId="0" fontId="0" fillId="0" borderId="32" xfId="0" applyBorder="1" applyAlignment="1">
      <alignment horizontal="left" vertical="top" wrapText="1"/>
    </xf>
    <xf numFmtId="0" fontId="6" fillId="4" borderId="8" xfId="0" applyFont="1" applyFill="1" applyBorder="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0" fillId="9" borderId="39" xfId="0" applyFill="1" applyBorder="1" applyAlignment="1">
      <alignment horizontal="center" vertical="center" wrapText="1"/>
    </xf>
    <xf numFmtId="0" fontId="0" fillId="9" borderId="19" xfId="0" applyFill="1" applyBorder="1" applyAlignment="1">
      <alignment horizontal="center" vertical="center" wrapText="1"/>
    </xf>
    <xf numFmtId="0" fontId="0" fillId="10" borderId="1" xfId="0" applyFill="1" applyBorder="1" applyAlignment="1">
      <alignment horizontal="left" vertical="top" wrapText="1"/>
    </xf>
    <xf numFmtId="0" fontId="0" fillId="10" borderId="2" xfId="0" applyFill="1" applyBorder="1" applyAlignment="1">
      <alignment horizontal="left" vertical="top" wrapText="1"/>
    </xf>
    <xf numFmtId="0" fontId="0" fillId="10" borderId="3" xfId="0" applyFill="1" applyBorder="1" applyAlignment="1">
      <alignment horizontal="left" vertical="top" wrapText="1"/>
    </xf>
    <xf numFmtId="0" fontId="6" fillId="3" borderId="26" xfId="0" applyFont="1" applyFill="1" applyBorder="1" applyAlignment="1">
      <alignment horizontal="center" vertical="center" wrapText="1"/>
    </xf>
    <xf numFmtId="0" fontId="6" fillId="3" borderId="27" xfId="0" applyFont="1" applyFill="1" applyBorder="1" applyAlignment="1">
      <alignment horizontal="center" vertical="center" wrapText="1"/>
    </xf>
    <xf numFmtId="0" fontId="6" fillId="3" borderId="32" xfId="0" applyFont="1" applyFill="1" applyBorder="1" applyAlignment="1">
      <alignment horizontal="center" vertical="center" wrapText="1"/>
    </xf>
    <xf numFmtId="0" fontId="0" fillId="0" borderId="28" xfId="0" applyBorder="1" applyAlignment="1">
      <alignment horizontal="left" wrapText="1"/>
    </xf>
    <xf numFmtId="0" fontId="0" fillId="0" borderId="29" xfId="0" applyBorder="1" applyAlignment="1">
      <alignment horizontal="left" wrapText="1"/>
    </xf>
    <xf numFmtId="0" fontId="0" fillId="0" borderId="33" xfId="0" applyBorder="1" applyAlignment="1">
      <alignment horizontal="left" wrapText="1"/>
    </xf>
    <xf numFmtId="0" fontId="0" fillId="9" borderId="38" xfId="0" applyFill="1" applyBorder="1" applyAlignment="1">
      <alignment horizontal="center" vertical="center" wrapText="1"/>
    </xf>
    <xf numFmtId="0" fontId="53" fillId="0" borderId="28" xfId="0" applyFont="1" applyBorder="1" applyAlignment="1">
      <alignment horizontal="left" vertical="top" wrapText="1"/>
    </xf>
    <xf numFmtId="0" fontId="3" fillId="4" borderId="1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19"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36" xfId="0" applyFont="1" applyFill="1" applyBorder="1" applyAlignment="1">
      <alignment horizontal="center" vertical="center" wrapText="1"/>
    </xf>
    <xf numFmtId="0" fontId="3" fillId="4" borderId="25" xfId="0" applyFont="1" applyFill="1" applyBorder="1" applyAlignment="1">
      <alignment horizontal="center" vertical="center" wrapText="1"/>
    </xf>
    <xf numFmtId="0" fontId="3" fillId="4" borderId="38" xfId="0" applyFont="1" applyFill="1" applyBorder="1" applyAlignment="1">
      <alignment horizontal="center" vertical="center" wrapText="1"/>
    </xf>
    <xf numFmtId="0" fontId="18" fillId="34" borderId="7" xfId="0" applyFont="1" applyFill="1" applyBorder="1"/>
    <xf numFmtId="0" fontId="18" fillId="34" borderId="35" xfId="0" applyFont="1" applyFill="1" applyBorder="1"/>
    <xf numFmtId="0" fontId="18" fillId="34" borderId="5" xfId="0" applyFont="1" applyFill="1" applyBorder="1"/>
    <xf numFmtId="0" fontId="18" fillId="34" borderId="7" xfId="0" applyFont="1" applyFill="1" applyBorder="1" applyAlignment="1">
      <alignment wrapText="1"/>
    </xf>
    <xf numFmtId="0" fontId="18" fillId="34" borderId="35" xfId="0" applyFont="1" applyFill="1" applyBorder="1" applyAlignment="1">
      <alignment wrapText="1"/>
    </xf>
    <xf numFmtId="0" fontId="18" fillId="34" borderId="5" xfId="0" applyFont="1" applyFill="1" applyBorder="1" applyAlignment="1">
      <alignment wrapText="1"/>
    </xf>
    <xf numFmtId="0" fontId="18" fillId="0" borderId="7" xfId="0" applyFont="1" applyBorder="1"/>
    <xf numFmtId="0" fontId="18" fillId="0" borderId="35" xfId="0" applyFont="1" applyBorder="1"/>
    <xf numFmtId="0" fontId="18" fillId="0" borderId="62" xfId="0" applyFont="1" applyBorder="1"/>
    <xf numFmtId="0" fontId="18" fillId="34" borderId="80" xfId="0" applyFont="1" applyFill="1" applyBorder="1"/>
    <xf numFmtId="0" fontId="18" fillId="34" borderId="73" xfId="0" applyFont="1" applyFill="1" applyBorder="1"/>
    <xf numFmtId="0" fontId="18" fillId="0" borderId="102" xfId="0" applyFont="1" applyBorder="1"/>
    <xf numFmtId="0" fontId="18" fillId="0" borderId="5" xfId="0" applyFont="1" applyBorder="1"/>
    <xf numFmtId="0" fontId="18" fillId="33" borderId="71" xfId="0" applyFont="1" applyFill="1" applyBorder="1"/>
    <xf numFmtId="0" fontId="18" fillId="33" borderId="37" xfId="0" applyFont="1" applyFill="1" applyBorder="1"/>
    <xf numFmtId="0" fontId="18" fillId="33" borderId="72" xfId="0" applyFont="1" applyFill="1" applyBorder="1"/>
    <xf numFmtId="0" fontId="17" fillId="0" borderId="63" xfId="0" applyFont="1" applyBorder="1" applyAlignment="1">
      <alignment horizontal="center"/>
    </xf>
    <xf numFmtId="0" fontId="17" fillId="0" borderId="48" xfId="0" applyFont="1" applyBorder="1" applyAlignment="1">
      <alignment horizontal="center"/>
    </xf>
    <xf numFmtId="0" fontId="17" fillId="30" borderId="49" xfId="0" applyFont="1" applyFill="1" applyBorder="1" applyAlignment="1">
      <alignment horizontal="center" wrapText="1"/>
    </xf>
    <xf numFmtId="0" fontId="17" fillId="30" borderId="48" xfId="0" applyFont="1" applyFill="1" applyBorder="1" applyAlignment="1">
      <alignment horizontal="center" wrapText="1"/>
    </xf>
    <xf numFmtId="0" fontId="37" fillId="12" borderId="55" xfId="0" applyFont="1" applyFill="1" applyBorder="1" applyAlignment="1">
      <alignment horizontal="center" vertical="center"/>
    </xf>
    <xf numFmtId="0" fontId="37" fillId="12" borderId="35" xfId="0" applyFont="1" applyFill="1" applyBorder="1" applyAlignment="1">
      <alignment horizontal="center" vertical="center"/>
    </xf>
    <xf numFmtId="0" fontId="37" fillId="12" borderId="5" xfId="0" applyFont="1" applyFill="1" applyBorder="1" applyAlignment="1">
      <alignment horizontal="center" vertical="center"/>
    </xf>
    <xf numFmtId="0" fontId="36" fillId="0" borderId="54" xfId="0" applyFont="1" applyBorder="1" applyAlignment="1">
      <alignment horizontal="center" vertical="center"/>
    </xf>
    <xf numFmtId="0" fontId="36" fillId="0" borderId="34" xfId="0" applyFont="1" applyBorder="1" applyAlignment="1">
      <alignment horizontal="center" vertical="center"/>
    </xf>
    <xf numFmtId="0" fontId="36" fillId="0" borderId="4" xfId="0" applyFont="1" applyBorder="1" applyAlignment="1">
      <alignment horizontal="center" vertical="center"/>
    </xf>
    <xf numFmtId="0" fontId="37" fillId="0" borderId="55" xfId="0" applyFont="1" applyBorder="1" applyAlignment="1">
      <alignment horizontal="center" vertical="center" wrapText="1"/>
    </xf>
    <xf numFmtId="0" fontId="37" fillId="0" borderId="35" xfId="0" applyFont="1" applyBorder="1" applyAlignment="1">
      <alignment horizontal="center" vertical="center" wrapText="1"/>
    </xf>
    <xf numFmtId="0" fontId="37" fillId="0" borderId="5" xfId="0" applyFont="1" applyBorder="1" applyAlignment="1">
      <alignment horizontal="center" vertical="center" wrapText="1"/>
    </xf>
    <xf numFmtId="0" fontId="37" fillId="0" borderId="55" xfId="0" applyFont="1" applyBorder="1" applyAlignment="1">
      <alignment horizontal="center" vertical="center"/>
    </xf>
    <xf numFmtId="0" fontId="37" fillId="0" borderId="35" xfId="0" applyFont="1" applyBorder="1" applyAlignment="1">
      <alignment horizontal="center" vertical="center"/>
    </xf>
    <xf numFmtId="0" fontId="37" fillId="0" borderId="5" xfId="0" applyFont="1" applyBorder="1" applyAlignment="1">
      <alignment horizontal="center" vertical="center"/>
    </xf>
    <xf numFmtId="0" fontId="36" fillId="0" borderId="15" xfId="0" applyFont="1" applyBorder="1" applyAlignment="1">
      <alignment horizontal="center" vertical="center" wrapText="1"/>
    </xf>
    <xf numFmtId="0" fontId="36" fillId="0" borderId="53" xfId="0" applyFont="1" applyBorder="1" applyAlignment="1">
      <alignment horizontal="center" vertical="center" wrapText="1"/>
    </xf>
    <xf numFmtId="0" fontId="17" fillId="29" borderId="49" xfId="0" applyFont="1" applyFill="1" applyBorder="1" applyAlignment="1">
      <alignment horizontal="center" vertical="center"/>
    </xf>
    <xf numFmtId="0" fontId="17" fillId="29" borderId="48" xfId="0" applyFont="1" applyFill="1" applyBorder="1" applyAlignment="1">
      <alignment horizontal="center" vertical="center"/>
    </xf>
    <xf numFmtId="0" fontId="17" fillId="0" borderId="68" xfId="0" applyFont="1" applyBorder="1" applyAlignment="1">
      <alignment horizontal="center" vertical="center"/>
    </xf>
    <xf numFmtId="0" fontId="17" fillId="0" borderId="0" xfId="0" applyFont="1" applyAlignment="1">
      <alignment horizontal="center" vertical="center"/>
    </xf>
    <xf numFmtId="0" fontId="17" fillId="12" borderId="49" xfId="0" applyFont="1" applyFill="1" applyBorder="1" applyAlignment="1">
      <alignment horizontal="center" vertical="center"/>
    </xf>
    <xf numFmtId="0" fontId="17" fillId="12" borderId="48" xfId="0" applyFont="1" applyFill="1" applyBorder="1" applyAlignment="1">
      <alignment horizontal="center" vertical="center"/>
    </xf>
    <xf numFmtId="0" fontId="17" fillId="29" borderId="61" xfId="0" applyFont="1" applyFill="1" applyBorder="1" applyAlignment="1">
      <alignment horizontal="center" vertical="center"/>
    </xf>
    <xf numFmtId="0" fontId="22" fillId="14" borderId="51" xfId="0" applyFont="1" applyFill="1" applyBorder="1" applyAlignment="1">
      <alignment wrapText="1"/>
    </xf>
    <xf numFmtId="0" fontId="22" fillId="14" borderId="37" xfId="0" applyFont="1" applyFill="1" applyBorder="1" applyAlignment="1">
      <alignment wrapText="1"/>
    </xf>
    <xf numFmtId="0" fontId="26" fillId="0" borderId="58" xfId="0" applyFont="1" applyBorder="1" applyAlignment="1">
      <alignment horizontal="center" vertical="center" wrapText="1"/>
    </xf>
    <xf numFmtId="0" fontId="26" fillId="0" borderId="59" xfId="0" applyFont="1" applyBorder="1" applyAlignment="1">
      <alignment horizontal="center" vertical="center" wrapText="1"/>
    </xf>
    <xf numFmtId="0" fontId="26" fillId="0" borderId="60" xfId="0" applyFont="1" applyBorder="1" applyAlignment="1">
      <alignment horizontal="center" vertical="center" wrapText="1"/>
    </xf>
    <xf numFmtId="0" fontId="26" fillId="0" borderId="47" xfId="0" applyFont="1" applyBorder="1" applyAlignment="1">
      <alignment horizontal="center" vertical="center" wrapText="1"/>
    </xf>
    <xf numFmtId="0" fontId="25" fillId="0" borderId="49" xfId="0" applyFont="1" applyBorder="1"/>
    <xf numFmtId="0" fontId="25" fillId="0" borderId="61" xfId="0" applyFont="1" applyBorder="1"/>
    <xf numFmtId="0" fontId="25" fillId="0" borderId="49" xfId="0" applyFont="1" applyBorder="1" applyAlignment="1">
      <alignment wrapText="1"/>
    </xf>
    <xf numFmtId="0" fontId="25" fillId="0" borderId="48" xfId="0" applyFont="1" applyBorder="1" applyAlignment="1">
      <alignment wrapText="1"/>
    </xf>
    <xf numFmtId="0" fontId="35" fillId="21" borderId="0" xfId="0" applyFont="1" applyFill="1" applyAlignment="1">
      <alignment horizontal="left" vertical="center"/>
    </xf>
    <xf numFmtId="0" fontId="22" fillId="14" borderId="7" xfId="0" applyFont="1" applyFill="1" applyBorder="1" applyAlignment="1">
      <alignment wrapText="1"/>
    </xf>
    <xf numFmtId="0" fontId="22" fillId="14" borderId="5" xfId="0" applyFont="1" applyFill="1" applyBorder="1" applyAlignment="1">
      <alignment wrapText="1"/>
    </xf>
    <xf numFmtId="0" fontId="22" fillId="15" borderId="7" xfId="0" applyFont="1" applyFill="1" applyBorder="1" applyAlignment="1">
      <alignment horizontal="left" vertical="center" wrapText="1"/>
    </xf>
    <xf numFmtId="0" fontId="22" fillId="15" borderId="5" xfId="0" applyFont="1" applyFill="1" applyBorder="1" applyAlignment="1">
      <alignment horizontal="left" vertical="center" wrapText="1"/>
    </xf>
    <xf numFmtId="0" fontId="22" fillId="15" borderId="49" xfId="0" applyFont="1" applyFill="1" applyBorder="1" applyAlignment="1">
      <alignment wrapText="1"/>
    </xf>
    <xf numFmtId="0" fontId="22" fillId="15" borderId="48" xfId="0" applyFont="1" applyFill="1" applyBorder="1" applyAlignment="1">
      <alignment wrapText="1"/>
    </xf>
    <xf numFmtId="0" fontId="22" fillId="17" borderId="63" xfId="0" applyFont="1" applyFill="1" applyBorder="1"/>
    <xf numFmtId="0" fontId="22" fillId="17" borderId="49" xfId="0" applyFont="1" applyFill="1" applyBorder="1"/>
    <xf numFmtId="0" fontId="22" fillId="17" borderId="48" xfId="0" applyFont="1" applyFill="1" applyBorder="1"/>
    <xf numFmtId="0" fontId="23" fillId="0" borderId="35" xfId="0" applyFont="1" applyBorder="1" applyAlignment="1">
      <alignment horizontal="left" vertical="center" wrapText="1"/>
    </xf>
    <xf numFmtId="0" fontId="23" fillId="0" borderId="5" xfId="0" applyFont="1" applyBorder="1" applyAlignment="1">
      <alignment horizontal="left" vertical="center" wrapText="1"/>
    </xf>
    <xf numFmtId="0" fontId="22" fillId="0" borderId="35" xfId="0" applyFont="1" applyBorder="1" applyAlignment="1">
      <alignment horizontal="left" vertical="center" wrapText="1"/>
    </xf>
    <xf numFmtId="0" fontId="22" fillId="0" borderId="62" xfId="0" applyFont="1" applyBorder="1" applyAlignment="1">
      <alignment horizontal="left" vertical="center" wrapText="1"/>
    </xf>
    <xf numFmtId="0" fontId="28" fillId="20" borderId="49" xfId="0" applyFont="1" applyFill="1" applyBorder="1"/>
    <xf numFmtId="0" fontId="28" fillId="20" borderId="61" xfId="0" applyFont="1" applyFill="1" applyBorder="1"/>
    <xf numFmtId="0" fontId="22" fillId="0" borderId="7" xfId="0" applyFont="1" applyBorder="1" applyAlignment="1">
      <alignment horizontal="left" vertical="center"/>
    </xf>
    <xf numFmtId="0" fontId="22" fillId="0" borderId="5" xfId="0" applyFont="1" applyBorder="1" applyAlignment="1">
      <alignment horizontal="left" vertical="center"/>
    </xf>
    <xf numFmtId="0" fontId="32" fillId="0" borderId="49" xfId="0" applyFont="1" applyBorder="1"/>
    <xf numFmtId="0" fontId="32" fillId="0" borderId="48" xfId="0" applyFont="1" applyBorder="1"/>
    <xf numFmtId="0" fontId="23" fillId="0" borderId="49" xfId="0" applyFont="1" applyBorder="1"/>
    <xf numFmtId="0" fontId="23" fillId="0" borderId="48" xfId="0" applyFont="1" applyBorder="1"/>
    <xf numFmtId="0" fontId="45" fillId="23" borderId="8" xfId="2" applyFont="1" applyFill="1" applyBorder="1" applyAlignment="1">
      <alignment horizontal="center" wrapText="1"/>
    </xf>
    <xf numFmtId="0" fontId="45" fillId="23" borderId="9" xfId="2" applyFont="1" applyFill="1" applyBorder="1" applyAlignment="1">
      <alignment horizontal="center" wrapText="1"/>
    </xf>
    <xf numFmtId="0" fontId="45" fillId="23" borderId="10" xfId="2" applyFont="1" applyFill="1" applyBorder="1" applyAlignment="1">
      <alignment horizontal="center" wrapText="1"/>
    </xf>
    <xf numFmtId="0" fontId="41" fillId="25" borderId="35" xfId="2" applyFont="1" applyFill="1" applyBorder="1" applyAlignment="1">
      <alignment horizontal="center" vertical="center" wrapText="1"/>
    </xf>
    <xf numFmtId="0" fontId="41" fillId="25" borderId="5" xfId="2" applyFont="1" applyFill="1" applyBorder="1" applyAlignment="1">
      <alignment horizontal="center" vertical="center" wrapText="1"/>
    </xf>
    <xf numFmtId="0" fontId="41" fillId="25" borderId="7" xfId="2" applyFont="1" applyFill="1" applyBorder="1" applyAlignment="1">
      <alignment horizontal="center" vertical="center" wrapText="1"/>
    </xf>
    <xf numFmtId="0" fontId="47" fillId="0" borderId="2" xfId="1" applyFont="1" applyBorder="1" applyAlignment="1">
      <alignment horizontal="center" wrapText="1"/>
    </xf>
    <xf numFmtId="0" fontId="47" fillId="0" borderId="2" xfId="1" applyFont="1" applyBorder="1" applyAlignment="1">
      <alignment horizontal="center"/>
    </xf>
  </cellXfs>
  <cellStyles count="4">
    <cellStyle name="Hyperlink" xfId="3" builtinId="8"/>
    <cellStyle name="Normal" xfId="0" builtinId="0"/>
    <cellStyle name="Normal 2" xfId="1" xr:uid="{B6341329-B4B7-5A42-A051-3C6BD9C8BF87}"/>
    <cellStyle name="Normal 2 2" xfId="2" xr:uid="{BF51B9BB-A971-104E-9703-0B3687B2782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27</xdr:row>
      <xdr:rowOff>0</xdr:rowOff>
    </xdr:from>
    <xdr:to>
      <xdr:col>1</xdr:col>
      <xdr:colOff>4011536</xdr:colOff>
      <xdr:row>47</xdr:row>
      <xdr:rowOff>142316</xdr:rowOff>
    </xdr:to>
    <xdr:pic>
      <xdr:nvPicPr>
        <xdr:cNvPr id="2" name="Picture 1">
          <a:extLst>
            <a:ext uri="{FF2B5EF4-FFF2-40B4-BE49-F238E27FC236}">
              <a16:creationId xmlns:a16="http://schemas.microsoft.com/office/drawing/2014/main" id="{4D071DD5-C816-8743-A3B8-69093482B6BF}"/>
            </a:ext>
          </a:extLst>
        </xdr:cNvPr>
        <xdr:cNvPicPr>
          <a:picLocks noChangeAspect="1"/>
        </xdr:cNvPicPr>
      </xdr:nvPicPr>
      <xdr:blipFill>
        <a:blip xmlns:r="http://schemas.openxmlformats.org/officeDocument/2006/relationships" r:embed="rId1"/>
        <a:stretch>
          <a:fillRect/>
        </a:stretch>
      </xdr:blipFill>
      <xdr:spPr>
        <a:xfrm>
          <a:off x="0" y="5397500"/>
          <a:ext cx="5192636" cy="3698316"/>
        </a:xfrm>
        <a:prstGeom prst="rect">
          <a:avLst/>
        </a:prstGeom>
      </xdr:spPr>
    </xdr:pic>
    <xdr:clientData/>
  </xdr:twoCellAnchor>
  <xdr:twoCellAnchor editAs="oneCell">
    <xdr:from>
      <xdr:col>0</xdr:col>
      <xdr:colOff>1</xdr:colOff>
      <xdr:row>27</xdr:row>
      <xdr:rowOff>0</xdr:rowOff>
    </xdr:from>
    <xdr:to>
      <xdr:col>1</xdr:col>
      <xdr:colOff>3895451</xdr:colOff>
      <xdr:row>32</xdr:row>
      <xdr:rowOff>37172</xdr:rowOff>
    </xdr:to>
    <xdr:pic>
      <xdr:nvPicPr>
        <xdr:cNvPr id="3" name="Picture 2">
          <a:extLst>
            <a:ext uri="{FF2B5EF4-FFF2-40B4-BE49-F238E27FC236}">
              <a16:creationId xmlns:a16="http://schemas.microsoft.com/office/drawing/2014/main" id="{E07ABECE-75E6-D24E-BD57-3F3B02DFFE93}"/>
            </a:ext>
          </a:extLst>
        </xdr:cNvPr>
        <xdr:cNvPicPr>
          <a:picLocks noChangeAspect="1"/>
        </xdr:cNvPicPr>
      </xdr:nvPicPr>
      <xdr:blipFill>
        <a:blip xmlns:r="http://schemas.openxmlformats.org/officeDocument/2006/relationships" r:embed="rId2"/>
        <a:stretch>
          <a:fillRect/>
        </a:stretch>
      </xdr:blipFill>
      <xdr:spPr>
        <a:xfrm>
          <a:off x="1" y="5397500"/>
          <a:ext cx="5076550" cy="92617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javascript:popup('quote.wss?jadeAction=DISPLAY_PART_DETAILS&amp;displayType=PART_DETAILS&amp;partNumber=D0HT1ZX&amp;lob=PAE&amp;quoteNum=1002748036%27,%27internal%27,600,600);" TargetMode="External"/><Relationship Id="rId1" Type="http://schemas.openxmlformats.org/officeDocument/2006/relationships/hyperlink" Target="mailto:Db@"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javascript:popup('quote.wss?jadeAction=DISPLAY_PART_DETAILS&amp;displayType=PART_DETAILS&amp;partNumber=E0HSZZX&amp;lob=PAE&amp;quoteNum=1002748036%27,%27internal%27,600,600);" TargetMode="External"/><Relationship Id="rId2" Type="http://schemas.openxmlformats.org/officeDocument/2006/relationships/hyperlink" Target="javascript:popup('quote.wss?jadeAction=DISPLAY_PART_DETAILS&amp;displayType=PART_DETAILS&amp;partNumber=D0HT1ZX&amp;lob=PAE&amp;quoteNum=1002748036%27,%27internal%27,600,600);" TargetMode="External"/><Relationship Id="rId1" Type="http://schemas.openxmlformats.org/officeDocument/2006/relationships/hyperlink" Target="javascript:popup('quote.wss?jadeAction=DISPLAY_PART_DETAILS&amp;displayType=PART_DETAILS&amp;partNumber=E0RDCLL&amp;lob=PAE&amp;quoteNum=1002748036%27,%27internal%27,600,600);"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8E358-00C2-4BF7-A9E9-973A3CADB680}">
  <dimension ref="A1:E46"/>
  <sheetViews>
    <sheetView tabSelected="1" workbookViewId="0">
      <selection activeCell="E9" sqref="E9"/>
    </sheetView>
  </sheetViews>
  <sheetFormatPr baseColWidth="10" defaultColWidth="41.1640625" defaultRowHeight="16" x14ac:dyDescent="0.2"/>
  <cols>
    <col min="1" max="1" width="11.83203125" customWidth="1"/>
    <col min="2" max="2" width="12.5" customWidth="1"/>
    <col min="3" max="3" width="84.1640625" customWidth="1"/>
    <col min="4" max="4" width="13.1640625" customWidth="1"/>
  </cols>
  <sheetData>
    <row r="1" spans="1:5" x14ac:dyDescent="0.2">
      <c r="A1" s="252" t="s">
        <v>0</v>
      </c>
      <c r="B1" s="253" t="s">
        <v>1</v>
      </c>
      <c r="C1" s="253" t="s">
        <v>2</v>
      </c>
      <c r="D1" s="253" t="s">
        <v>3</v>
      </c>
      <c r="E1" t="s">
        <v>4</v>
      </c>
    </row>
    <row r="2" spans="1:5" x14ac:dyDescent="0.2">
      <c r="A2" s="295" t="s">
        <v>5</v>
      </c>
      <c r="B2" s="296" t="s">
        <v>5</v>
      </c>
      <c r="C2" s="296" t="s">
        <v>5</v>
      </c>
      <c r="D2" s="296" t="s">
        <v>5</v>
      </c>
    </row>
    <row r="3" spans="1:5" x14ac:dyDescent="0.2">
      <c r="A3" s="295" t="s">
        <v>6</v>
      </c>
      <c r="B3" s="296" t="s">
        <v>7</v>
      </c>
      <c r="C3" s="296" t="s">
        <v>8</v>
      </c>
      <c r="D3" s="296">
        <v>115</v>
      </c>
      <c r="E3" t="s">
        <v>9</v>
      </c>
    </row>
    <row r="4" spans="1:5" ht="21" customHeight="1" x14ac:dyDescent="0.2">
      <c r="A4" s="295" t="s">
        <v>6</v>
      </c>
      <c r="B4" s="340" t="s">
        <v>10</v>
      </c>
      <c r="C4" s="340" t="s">
        <v>11</v>
      </c>
      <c r="D4" s="296">
        <v>38</v>
      </c>
      <c r="E4" t="s">
        <v>9</v>
      </c>
    </row>
    <row r="5" spans="1:5" ht="32" x14ac:dyDescent="0.2">
      <c r="A5" s="295" t="s">
        <v>6</v>
      </c>
      <c r="B5" s="340" t="s">
        <v>12</v>
      </c>
      <c r="C5" s="340" t="s">
        <v>13</v>
      </c>
      <c r="D5" s="296">
        <v>64</v>
      </c>
      <c r="E5" t="s">
        <v>9</v>
      </c>
    </row>
    <row r="6" spans="1:5" ht="32" x14ac:dyDescent="0.2">
      <c r="A6" s="295" t="s">
        <v>6</v>
      </c>
      <c r="B6" s="340" t="s">
        <v>14</v>
      </c>
      <c r="C6" s="340" t="s">
        <v>15</v>
      </c>
      <c r="D6" s="296">
        <v>2</v>
      </c>
      <c r="E6" t="s">
        <v>9</v>
      </c>
    </row>
    <row r="7" spans="1:5" ht="32" x14ac:dyDescent="0.2">
      <c r="A7" s="295" t="s">
        <v>6</v>
      </c>
      <c r="B7" s="340" t="s">
        <v>16</v>
      </c>
      <c r="C7" s="340" t="s">
        <v>17</v>
      </c>
      <c r="D7" s="296">
        <v>1</v>
      </c>
      <c r="E7" t="s">
        <v>9</v>
      </c>
    </row>
    <row r="8" spans="1:5" ht="32" x14ac:dyDescent="0.2">
      <c r="A8" s="295" t="s">
        <v>6</v>
      </c>
      <c r="B8" s="340" t="s">
        <v>18</v>
      </c>
      <c r="C8" s="340" t="s">
        <v>19</v>
      </c>
      <c r="D8" s="296">
        <v>1</v>
      </c>
      <c r="E8" t="s">
        <v>9</v>
      </c>
    </row>
    <row r="9" spans="1:5" ht="32" x14ac:dyDescent="0.2">
      <c r="A9" s="254" t="s">
        <v>20</v>
      </c>
      <c r="B9" s="340" t="s">
        <v>21</v>
      </c>
      <c r="C9" s="340" t="s">
        <v>22</v>
      </c>
      <c r="D9" s="296">
        <v>8</v>
      </c>
      <c r="E9" t="s">
        <v>9</v>
      </c>
    </row>
    <row r="10" spans="1:5" ht="32" x14ac:dyDescent="0.2">
      <c r="A10" s="295" t="s">
        <v>23</v>
      </c>
      <c r="B10" s="340" t="s">
        <v>24</v>
      </c>
      <c r="C10" s="340" t="s">
        <v>25</v>
      </c>
      <c r="D10" s="296">
        <v>2</v>
      </c>
      <c r="E10" t="s">
        <v>9</v>
      </c>
    </row>
    <row r="11" spans="1:5" ht="32" x14ac:dyDescent="0.2">
      <c r="A11" s="295" t="s">
        <v>23</v>
      </c>
      <c r="B11" s="340" t="s">
        <v>26</v>
      </c>
      <c r="C11" s="340" t="s">
        <v>27</v>
      </c>
      <c r="D11" s="296">
        <v>8</v>
      </c>
      <c r="E11" t="s">
        <v>9</v>
      </c>
    </row>
    <row r="12" spans="1:5" ht="32" x14ac:dyDescent="0.2">
      <c r="A12" s="295" t="s">
        <v>23</v>
      </c>
      <c r="B12" s="340" t="s">
        <v>28</v>
      </c>
      <c r="C12" s="340" t="s">
        <v>29</v>
      </c>
      <c r="D12" s="296">
        <v>40</v>
      </c>
      <c r="E12" t="s">
        <v>9</v>
      </c>
    </row>
    <row r="13" spans="1:5" ht="32" x14ac:dyDescent="0.2">
      <c r="A13" s="295" t="s">
        <v>23</v>
      </c>
      <c r="B13" s="340" t="s">
        <v>30</v>
      </c>
      <c r="C13" s="340" t="s">
        <v>31</v>
      </c>
      <c r="D13" s="296">
        <v>5</v>
      </c>
      <c r="E13" t="s">
        <v>9</v>
      </c>
    </row>
    <row r="14" spans="1:5" x14ac:dyDescent="0.2">
      <c r="A14" s="295" t="s">
        <v>6</v>
      </c>
      <c r="B14" s="296" t="s">
        <v>5</v>
      </c>
      <c r="C14" s="296" t="s">
        <v>5</v>
      </c>
      <c r="D14" s="296" t="s">
        <v>5</v>
      </c>
    </row>
    <row r="15" spans="1:5" x14ac:dyDescent="0.2">
      <c r="A15" s="295" t="s">
        <v>6</v>
      </c>
      <c r="B15" s="340" t="s">
        <v>7</v>
      </c>
      <c r="C15" s="340" t="s">
        <v>32</v>
      </c>
      <c r="D15" s="296">
        <v>1</v>
      </c>
      <c r="E15" t="s">
        <v>9</v>
      </c>
    </row>
    <row r="16" spans="1:5" x14ac:dyDescent="0.2">
      <c r="A16" s="295" t="s">
        <v>6</v>
      </c>
      <c r="B16" s="340" t="s">
        <v>10</v>
      </c>
      <c r="C16" s="340" t="s">
        <v>11</v>
      </c>
      <c r="D16" s="296">
        <v>1</v>
      </c>
      <c r="E16" t="s">
        <v>9</v>
      </c>
    </row>
    <row r="17" spans="1:5" ht="32" x14ac:dyDescent="0.2">
      <c r="A17" s="295" t="s">
        <v>6</v>
      </c>
      <c r="B17" s="340" t="s">
        <v>12</v>
      </c>
      <c r="C17" s="340" t="s">
        <v>13</v>
      </c>
      <c r="D17" s="296">
        <v>1</v>
      </c>
      <c r="E17" t="s">
        <v>9</v>
      </c>
    </row>
    <row r="18" spans="1:5" ht="32" x14ac:dyDescent="0.2">
      <c r="A18" s="295" t="s">
        <v>6</v>
      </c>
      <c r="B18" s="340" t="s">
        <v>14</v>
      </c>
      <c r="C18" s="340" t="s">
        <v>15</v>
      </c>
      <c r="D18" s="296">
        <v>1</v>
      </c>
      <c r="E18" t="s">
        <v>9</v>
      </c>
    </row>
    <row r="19" spans="1:5" ht="32" x14ac:dyDescent="0.2">
      <c r="A19" s="295" t="s">
        <v>6</v>
      </c>
      <c r="B19" s="340" t="s">
        <v>16</v>
      </c>
      <c r="C19" s="340" t="s">
        <v>17</v>
      </c>
      <c r="D19" s="296">
        <v>1</v>
      </c>
      <c r="E19" t="s">
        <v>9</v>
      </c>
    </row>
    <row r="20" spans="1:5" ht="32" x14ac:dyDescent="0.2">
      <c r="A20" s="295" t="s">
        <v>33</v>
      </c>
      <c r="B20" s="340" t="s">
        <v>18</v>
      </c>
      <c r="C20" s="340" t="s">
        <v>19</v>
      </c>
      <c r="D20" s="296">
        <v>1</v>
      </c>
      <c r="E20" t="s">
        <v>9</v>
      </c>
    </row>
    <row r="21" spans="1:5" ht="32" x14ac:dyDescent="0.2">
      <c r="A21" s="295" t="s">
        <v>20</v>
      </c>
      <c r="B21" s="340" t="s">
        <v>21</v>
      </c>
      <c r="C21" s="340" t="s">
        <v>22</v>
      </c>
      <c r="D21" s="296">
        <v>1</v>
      </c>
      <c r="E21" t="s">
        <v>9</v>
      </c>
    </row>
    <row r="22" spans="1:5" x14ac:dyDescent="0.2">
      <c r="A22" s="295" t="s">
        <v>5</v>
      </c>
      <c r="B22" s="296" t="s">
        <v>5</v>
      </c>
      <c r="C22" s="296" t="s">
        <v>5</v>
      </c>
      <c r="D22" s="296" t="s">
        <v>5</v>
      </c>
    </row>
    <row r="23" spans="1:5" ht="32" x14ac:dyDescent="0.2">
      <c r="A23" s="295" t="s">
        <v>6</v>
      </c>
      <c r="B23" s="340" t="s">
        <v>34</v>
      </c>
      <c r="C23" s="340" t="s">
        <v>35</v>
      </c>
      <c r="D23" s="296">
        <v>115</v>
      </c>
      <c r="E23" t="s">
        <v>9</v>
      </c>
    </row>
    <row r="24" spans="1:5" ht="32" x14ac:dyDescent="0.2">
      <c r="A24" s="295" t="s">
        <v>6</v>
      </c>
      <c r="B24" s="340" t="s">
        <v>36</v>
      </c>
      <c r="C24" s="340" t="s">
        <v>37</v>
      </c>
      <c r="D24" s="296">
        <v>38</v>
      </c>
      <c r="E24" t="s">
        <v>9</v>
      </c>
    </row>
    <row r="25" spans="1:5" ht="32" x14ac:dyDescent="0.2">
      <c r="A25" s="295" t="s">
        <v>6</v>
      </c>
      <c r="B25" s="340" t="s">
        <v>38</v>
      </c>
      <c r="C25" s="340" t="s">
        <v>39</v>
      </c>
      <c r="D25" s="296">
        <v>48</v>
      </c>
      <c r="E25" t="s">
        <v>9</v>
      </c>
    </row>
    <row r="26" spans="1:5" ht="32" x14ac:dyDescent="0.2">
      <c r="A26" s="295" t="s">
        <v>6</v>
      </c>
      <c r="B26" s="340" t="s">
        <v>40</v>
      </c>
      <c r="C26" s="340" t="s">
        <v>41</v>
      </c>
      <c r="D26" s="296">
        <v>2</v>
      </c>
      <c r="E26" t="s">
        <v>9</v>
      </c>
    </row>
    <row r="27" spans="1:5" ht="32" x14ac:dyDescent="0.2">
      <c r="A27" s="295" t="s">
        <v>33</v>
      </c>
      <c r="B27" s="340" t="s">
        <v>42</v>
      </c>
      <c r="C27" s="340" t="s">
        <v>43</v>
      </c>
      <c r="D27" s="296">
        <v>1</v>
      </c>
    </row>
    <row r="28" spans="1:5" ht="32" x14ac:dyDescent="0.2">
      <c r="A28" s="295" t="s">
        <v>20</v>
      </c>
      <c r="B28" s="340" t="s">
        <v>21</v>
      </c>
      <c r="C28" s="340" t="s">
        <v>22</v>
      </c>
      <c r="D28" s="296">
        <v>7</v>
      </c>
      <c r="E28" t="s">
        <v>9</v>
      </c>
    </row>
    <row r="29" spans="1:5" x14ac:dyDescent="0.2">
      <c r="A29" s="295" t="s">
        <v>5</v>
      </c>
      <c r="B29" s="296" t="s">
        <v>5</v>
      </c>
      <c r="C29" s="296" t="s">
        <v>5</v>
      </c>
      <c r="D29" s="296" t="s">
        <v>5</v>
      </c>
    </row>
    <row r="30" spans="1:5" ht="32" x14ac:dyDescent="0.2">
      <c r="A30" s="295" t="s">
        <v>6</v>
      </c>
      <c r="B30" s="341" t="s">
        <v>34</v>
      </c>
      <c r="C30" s="341" t="s">
        <v>35</v>
      </c>
      <c r="D30" s="342">
        <v>58</v>
      </c>
      <c r="E30" t="s">
        <v>9</v>
      </c>
    </row>
    <row r="31" spans="1:5" ht="32" x14ac:dyDescent="0.2">
      <c r="A31" s="295" t="s">
        <v>6</v>
      </c>
      <c r="B31" s="340" t="s">
        <v>36</v>
      </c>
      <c r="C31" s="340" t="s">
        <v>37</v>
      </c>
      <c r="D31" s="296">
        <v>38</v>
      </c>
      <c r="E31" t="s">
        <v>9</v>
      </c>
    </row>
    <row r="32" spans="1:5" ht="32" x14ac:dyDescent="0.2">
      <c r="A32" s="295" t="s">
        <v>6</v>
      </c>
      <c r="B32" s="340" t="s">
        <v>38</v>
      </c>
      <c r="C32" s="340" t="s">
        <v>39</v>
      </c>
      <c r="D32" s="296">
        <v>24</v>
      </c>
      <c r="E32" t="s">
        <v>9</v>
      </c>
    </row>
    <row r="33" spans="1:5" ht="32" x14ac:dyDescent="0.2">
      <c r="A33" s="295" t="s">
        <v>33</v>
      </c>
      <c r="B33" s="340" t="s">
        <v>42</v>
      </c>
      <c r="C33" s="340" t="s">
        <v>43</v>
      </c>
      <c r="D33" s="296">
        <v>1</v>
      </c>
      <c r="E33" t="s">
        <v>9</v>
      </c>
    </row>
    <row r="34" spans="1:5" ht="32" x14ac:dyDescent="0.2">
      <c r="A34" s="295" t="s">
        <v>20</v>
      </c>
      <c r="B34" s="340" t="s">
        <v>21</v>
      </c>
      <c r="C34" s="340" t="s">
        <v>22</v>
      </c>
      <c r="D34" s="296">
        <v>7</v>
      </c>
      <c r="E34" t="s">
        <v>9</v>
      </c>
    </row>
    <row r="35" spans="1:5" x14ac:dyDescent="0.2">
      <c r="A35" s="295" t="s">
        <v>5</v>
      </c>
      <c r="B35" s="296" t="s">
        <v>5</v>
      </c>
      <c r="C35" s="296" t="s">
        <v>5</v>
      </c>
      <c r="D35" s="296" t="s">
        <v>5</v>
      </c>
    </row>
    <row r="36" spans="1:5" ht="32" x14ac:dyDescent="0.2">
      <c r="A36" s="295" t="s">
        <v>44</v>
      </c>
      <c r="B36" s="340" t="s">
        <v>45</v>
      </c>
      <c r="C36" s="340" t="s">
        <v>46</v>
      </c>
      <c r="D36" s="296">
        <v>185</v>
      </c>
      <c r="E36" t="s">
        <v>9</v>
      </c>
    </row>
    <row r="37" spans="1:5" x14ac:dyDescent="0.2">
      <c r="A37" s="295" t="s">
        <v>5</v>
      </c>
      <c r="B37" s="296" t="s">
        <v>5</v>
      </c>
      <c r="C37" s="296" t="s">
        <v>5</v>
      </c>
      <c r="D37" s="296" t="s">
        <v>5</v>
      </c>
    </row>
    <row r="38" spans="1:5" ht="32" x14ac:dyDescent="0.2">
      <c r="A38" s="295" t="s">
        <v>47</v>
      </c>
      <c r="B38" s="296" t="s">
        <v>48</v>
      </c>
      <c r="C38" s="340" t="s">
        <v>49</v>
      </c>
      <c r="D38" s="296">
        <v>89</v>
      </c>
      <c r="E38" t="s">
        <v>50</v>
      </c>
    </row>
    <row r="39" spans="1:5" x14ac:dyDescent="0.2">
      <c r="A39" s="295" t="s">
        <v>5</v>
      </c>
      <c r="B39" s="296" t="s">
        <v>5</v>
      </c>
      <c r="C39" s="296" t="s">
        <v>5</v>
      </c>
      <c r="D39" s="296" t="s">
        <v>5</v>
      </c>
    </row>
    <row r="40" spans="1:5" ht="32" x14ac:dyDescent="0.2">
      <c r="A40" s="295" t="s">
        <v>51</v>
      </c>
      <c r="B40" s="296" t="s">
        <v>52</v>
      </c>
      <c r="C40" s="296" t="s">
        <v>53</v>
      </c>
      <c r="D40" s="296">
        <v>8500</v>
      </c>
      <c r="E40" t="s">
        <v>9</v>
      </c>
    </row>
    <row r="41" spans="1:5" x14ac:dyDescent="0.2">
      <c r="A41" s="295" t="s">
        <v>5</v>
      </c>
      <c r="B41" s="296" t="s">
        <v>5</v>
      </c>
      <c r="C41" s="296" t="s">
        <v>5</v>
      </c>
      <c r="D41" s="296" t="s">
        <v>5</v>
      </c>
    </row>
    <row r="42" spans="1:5" ht="32" x14ac:dyDescent="0.2">
      <c r="A42" s="295" t="s">
        <v>54</v>
      </c>
      <c r="B42" s="340" t="s">
        <v>55</v>
      </c>
      <c r="C42" s="340" t="s">
        <v>56</v>
      </c>
      <c r="D42" s="296">
        <v>20</v>
      </c>
      <c r="E42" t="s">
        <v>9</v>
      </c>
    </row>
    <row r="43" spans="1:5" ht="32" x14ac:dyDescent="0.2">
      <c r="A43" s="295" t="s">
        <v>54</v>
      </c>
      <c r="B43" s="340" t="s">
        <v>57</v>
      </c>
      <c r="C43" s="340" t="s">
        <v>58</v>
      </c>
      <c r="D43" s="296">
        <v>150</v>
      </c>
      <c r="E43" t="s">
        <v>9</v>
      </c>
    </row>
    <row r="46" spans="1:5" ht="23" x14ac:dyDescent="0.45">
      <c r="B46" s="255"/>
    </row>
  </sheetData>
  <hyperlinks>
    <hyperlink ref="A9" r:id="rId1" xr:uid="{68671227-2BAB-4B8E-966C-0427ABE2268F}"/>
    <hyperlink ref="B42" r:id="rId2" xr:uid="{E16E44FC-67C4-4BC5-AF7D-619C5250373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E1B59-F460-4F98-A4D1-EDD3086A295C}">
  <dimension ref="A1:O26"/>
  <sheetViews>
    <sheetView topLeftCell="A6" zoomScale="66" workbookViewId="0">
      <selection activeCell="J23" sqref="J23"/>
    </sheetView>
  </sheetViews>
  <sheetFormatPr baseColWidth="10" defaultColWidth="9" defaultRowHeight="16" x14ac:dyDescent="0.2"/>
  <cols>
    <col min="1" max="1" width="18.33203125" style="68" customWidth="1"/>
    <col min="2" max="2" width="15.33203125" style="68" bestFit="1" customWidth="1"/>
    <col min="3" max="3" width="68.1640625" style="68" customWidth="1"/>
    <col min="4" max="4" width="10.83203125" style="68" bestFit="1" customWidth="1"/>
    <col min="5" max="5" width="17" style="68" bestFit="1" customWidth="1"/>
    <col min="6" max="6" width="20.1640625" style="68" bestFit="1" customWidth="1"/>
    <col min="7" max="7" width="14.1640625" style="68" bestFit="1" customWidth="1"/>
    <col min="8" max="8" width="14" style="68" bestFit="1" customWidth="1"/>
    <col min="9" max="9" width="9" style="68"/>
    <col min="10" max="10" width="19.33203125" style="68" customWidth="1"/>
    <col min="11" max="11" width="16" style="68" customWidth="1"/>
    <col min="12" max="12" width="13.1640625" style="68" bestFit="1" customWidth="1"/>
    <col min="13" max="13" width="11.1640625" style="68" customWidth="1"/>
    <col min="14" max="14" width="16.5" style="68" customWidth="1"/>
    <col min="15" max="15" width="17" style="68" bestFit="1" customWidth="1"/>
    <col min="16" max="16384" width="9" style="68"/>
  </cols>
  <sheetData>
    <row r="1" spans="1:15" ht="88" x14ac:dyDescent="0.2">
      <c r="A1" s="93" t="s">
        <v>373</v>
      </c>
      <c r="B1" s="94" t="s">
        <v>256</v>
      </c>
      <c r="C1" s="94" t="s">
        <v>374</v>
      </c>
      <c r="D1" s="94" t="s">
        <v>375</v>
      </c>
      <c r="E1" s="94" t="s">
        <v>376</v>
      </c>
      <c r="F1" s="94" t="s">
        <v>377</v>
      </c>
      <c r="G1" s="94" t="s">
        <v>378</v>
      </c>
      <c r="H1" s="94" t="s">
        <v>379</v>
      </c>
      <c r="I1" s="95" t="s">
        <v>380</v>
      </c>
      <c r="J1" s="95" t="s">
        <v>381</v>
      </c>
      <c r="K1" s="95" t="s">
        <v>382</v>
      </c>
      <c r="L1" s="94" t="s">
        <v>293</v>
      </c>
      <c r="M1" s="95" t="s">
        <v>383</v>
      </c>
      <c r="N1" s="95" t="s">
        <v>384</v>
      </c>
    </row>
    <row r="2" spans="1:15" ht="21" x14ac:dyDescent="0.2">
      <c r="A2" s="449" t="s">
        <v>385</v>
      </c>
      <c r="B2" s="440" t="s">
        <v>386</v>
      </c>
      <c r="C2" s="443" t="s">
        <v>387</v>
      </c>
      <c r="D2" s="446" t="s">
        <v>388</v>
      </c>
      <c r="E2" s="446" t="s">
        <v>389</v>
      </c>
      <c r="F2" s="220" t="s">
        <v>390</v>
      </c>
      <c r="G2" s="220">
        <v>1</v>
      </c>
      <c r="H2" s="220">
        <v>8</v>
      </c>
      <c r="I2" s="220">
        <v>32</v>
      </c>
      <c r="J2" s="220">
        <v>300</v>
      </c>
      <c r="K2" s="437">
        <v>1.6</v>
      </c>
      <c r="L2" s="96">
        <v>8</v>
      </c>
      <c r="M2" s="96">
        <v>32</v>
      </c>
      <c r="N2" s="97">
        <v>300</v>
      </c>
      <c r="O2" s="68" t="s">
        <v>391</v>
      </c>
    </row>
    <row r="3" spans="1:15" ht="21" x14ac:dyDescent="0.2">
      <c r="A3" s="450"/>
      <c r="B3" s="441"/>
      <c r="C3" s="444"/>
      <c r="D3" s="447"/>
      <c r="E3" s="447"/>
      <c r="F3" s="221" t="s">
        <v>392</v>
      </c>
      <c r="G3" s="221">
        <v>1</v>
      </c>
      <c r="H3" s="221">
        <v>8</v>
      </c>
      <c r="I3" s="221">
        <v>32</v>
      </c>
      <c r="J3" s="221">
        <v>300</v>
      </c>
      <c r="K3" s="438"/>
      <c r="L3" s="98">
        <v>8</v>
      </c>
      <c r="M3" s="98">
        <v>32</v>
      </c>
      <c r="N3" s="99">
        <v>300</v>
      </c>
      <c r="O3" s="68" t="s">
        <v>393</v>
      </c>
    </row>
    <row r="4" spans="1:15" ht="21" x14ac:dyDescent="0.2">
      <c r="A4" s="450"/>
      <c r="B4" s="441"/>
      <c r="C4" s="444"/>
      <c r="D4" s="447"/>
      <c r="E4" s="447"/>
      <c r="F4" s="221" t="s">
        <v>394</v>
      </c>
      <c r="G4" s="221">
        <v>1</v>
      </c>
      <c r="H4" s="221">
        <v>8</v>
      </c>
      <c r="I4" s="221">
        <v>32</v>
      </c>
      <c r="J4" s="221">
        <v>200</v>
      </c>
      <c r="K4" s="438"/>
      <c r="L4" s="98">
        <v>8</v>
      </c>
      <c r="M4" s="98">
        <v>32</v>
      </c>
      <c r="N4" s="99">
        <v>200</v>
      </c>
    </row>
    <row r="5" spans="1:15" ht="21" x14ac:dyDescent="0.2">
      <c r="A5" s="450"/>
      <c r="B5" s="441"/>
      <c r="C5" s="444"/>
      <c r="D5" s="447"/>
      <c r="E5" s="447"/>
      <c r="F5" s="221" t="s">
        <v>395</v>
      </c>
      <c r="G5" s="221">
        <v>1</v>
      </c>
      <c r="H5" s="221">
        <v>4</v>
      </c>
      <c r="I5" s="221">
        <v>16</v>
      </c>
      <c r="J5" s="221">
        <v>200</v>
      </c>
      <c r="K5" s="438"/>
      <c r="L5" s="98">
        <v>4</v>
      </c>
      <c r="M5" s="98">
        <v>16</v>
      </c>
      <c r="N5" s="99">
        <v>200</v>
      </c>
    </row>
    <row r="6" spans="1:15" ht="21" x14ac:dyDescent="0.2">
      <c r="A6" s="450"/>
      <c r="B6" s="441"/>
      <c r="C6" s="445"/>
      <c r="D6" s="448"/>
      <c r="E6" s="448"/>
      <c r="F6" s="221" t="s">
        <v>396</v>
      </c>
      <c r="G6" s="221">
        <v>1</v>
      </c>
      <c r="H6" s="221">
        <v>32</v>
      </c>
      <c r="I6" s="221">
        <v>128</v>
      </c>
      <c r="J6" s="221">
        <v>300</v>
      </c>
      <c r="K6" s="439"/>
      <c r="L6" s="98">
        <v>32</v>
      </c>
      <c r="M6" s="98">
        <v>128</v>
      </c>
      <c r="N6" s="99">
        <v>300</v>
      </c>
      <c r="O6" s="68" t="s">
        <v>397</v>
      </c>
    </row>
    <row r="7" spans="1:15" ht="22" x14ac:dyDescent="0.2">
      <c r="A7" s="450"/>
      <c r="B7" s="442"/>
      <c r="C7" s="222" t="s">
        <v>398</v>
      </c>
      <c r="D7" s="221" t="s">
        <v>399</v>
      </c>
      <c r="E7" s="221" t="s">
        <v>400</v>
      </c>
      <c r="F7" s="221" t="s">
        <v>401</v>
      </c>
      <c r="G7" s="221">
        <v>1</v>
      </c>
      <c r="H7" s="221">
        <v>4</v>
      </c>
      <c r="I7" s="221">
        <v>16</v>
      </c>
      <c r="J7" s="221">
        <v>200</v>
      </c>
      <c r="K7" s="98" t="s">
        <v>65</v>
      </c>
      <c r="L7" s="98">
        <v>4</v>
      </c>
      <c r="M7" s="98">
        <v>16</v>
      </c>
      <c r="N7" s="99">
        <v>200</v>
      </c>
    </row>
    <row r="8" spans="1:15" ht="20.25" customHeight="1" x14ac:dyDescent="0.2">
      <c r="A8" s="450"/>
      <c r="B8" s="440" t="s">
        <v>266</v>
      </c>
      <c r="C8" s="443" t="s">
        <v>387</v>
      </c>
      <c r="D8" s="446" t="s">
        <v>402</v>
      </c>
      <c r="E8" s="446" t="s">
        <v>389</v>
      </c>
      <c r="F8" s="220" t="s">
        <v>390</v>
      </c>
      <c r="G8" s="220">
        <v>3</v>
      </c>
      <c r="H8" s="220">
        <v>16</v>
      </c>
      <c r="I8" s="220">
        <v>64</v>
      </c>
      <c r="J8" s="220">
        <v>300</v>
      </c>
      <c r="K8" s="437">
        <v>1.75</v>
      </c>
      <c r="L8" s="96">
        <v>48</v>
      </c>
      <c r="M8" s="96">
        <v>192</v>
      </c>
      <c r="N8" s="97">
        <v>900</v>
      </c>
    </row>
    <row r="9" spans="1:15" ht="21" x14ac:dyDescent="0.2">
      <c r="A9" s="450"/>
      <c r="B9" s="441"/>
      <c r="C9" s="444"/>
      <c r="D9" s="447"/>
      <c r="E9" s="447"/>
      <c r="F9" s="221" t="s">
        <v>392</v>
      </c>
      <c r="G9" s="221">
        <v>3</v>
      </c>
      <c r="H9" s="221">
        <v>8</v>
      </c>
      <c r="I9" s="221">
        <v>32</v>
      </c>
      <c r="J9" s="221">
        <v>300</v>
      </c>
      <c r="K9" s="438"/>
      <c r="L9" s="98">
        <v>24</v>
      </c>
      <c r="M9" s="98">
        <v>96</v>
      </c>
      <c r="N9" s="99">
        <v>900</v>
      </c>
    </row>
    <row r="10" spans="1:15" ht="21" x14ac:dyDescent="0.2">
      <c r="A10" s="450"/>
      <c r="B10" s="441"/>
      <c r="C10" s="444"/>
      <c r="D10" s="447"/>
      <c r="E10" s="447"/>
      <c r="F10" s="221" t="s">
        <v>394</v>
      </c>
      <c r="G10" s="221">
        <v>1</v>
      </c>
      <c r="H10" s="221">
        <v>8</v>
      </c>
      <c r="I10" s="221">
        <v>32</v>
      </c>
      <c r="J10" s="221">
        <v>200</v>
      </c>
      <c r="K10" s="438"/>
      <c r="L10" s="98">
        <v>8</v>
      </c>
      <c r="M10" s="98">
        <v>32</v>
      </c>
      <c r="N10" s="99">
        <v>200</v>
      </c>
    </row>
    <row r="11" spans="1:15" ht="21" x14ac:dyDescent="0.2">
      <c r="A11" s="450"/>
      <c r="B11" s="441"/>
      <c r="C11" s="444"/>
      <c r="D11" s="447"/>
      <c r="E11" s="447"/>
      <c r="F11" s="221" t="s">
        <v>395</v>
      </c>
      <c r="G11" s="221">
        <v>1</v>
      </c>
      <c r="H11" s="221">
        <v>4</v>
      </c>
      <c r="I11" s="221">
        <v>16</v>
      </c>
      <c r="J11" s="221">
        <v>200</v>
      </c>
      <c r="K11" s="438"/>
      <c r="L11" s="98">
        <v>4</v>
      </c>
      <c r="M11" s="98">
        <v>16</v>
      </c>
      <c r="N11" s="99">
        <v>200</v>
      </c>
    </row>
    <row r="12" spans="1:15" ht="21" x14ac:dyDescent="0.2">
      <c r="A12" s="450"/>
      <c r="B12" s="441"/>
      <c r="C12" s="445"/>
      <c r="D12" s="448"/>
      <c r="E12" s="448"/>
      <c r="F12" s="221" t="s">
        <v>396</v>
      </c>
      <c r="G12" s="221">
        <v>3</v>
      </c>
      <c r="H12" s="221">
        <v>16</v>
      </c>
      <c r="I12" s="221">
        <v>64</v>
      </c>
      <c r="J12" s="221">
        <v>300</v>
      </c>
      <c r="K12" s="439"/>
      <c r="L12" s="98">
        <v>48</v>
      </c>
      <c r="M12" s="98">
        <v>192</v>
      </c>
      <c r="N12" s="99">
        <v>900</v>
      </c>
    </row>
    <row r="13" spans="1:15" ht="22" x14ac:dyDescent="0.2">
      <c r="A13" s="450"/>
      <c r="B13" s="442"/>
      <c r="C13" s="222" t="s">
        <v>398</v>
      </c>
      <c r="D13" s="221" t="s">
        <v>399</v>
      </c>
      <c r="E13" s="221" t="s">
        <v>400</v>
      </c>
      <c r="F13" s="221" t="s">
        <v>401</v>
      </c>
      <c r="G13" s="221">
        <v>1</v>
      </c>
      <c r="H13" s="221">
        <v>4</v>
      </c>
      <c r="I13" s="221">
        <v>16</v>
      </c>
      <c r="J13" s="221">
        <v>200</v>
      </c>
      <c r="K13" s="98" t="s">
        <v>65</v>
      </c>
      <c r="L13" s="98">
        <v>4</v>
      </c>
      <c r="M13" s="98">
        <v>16</v>
      </c>
      <c r="N13" s="99">
        <v>200</v>
      </c>
    </row>
    <row r="14" spans="1:15" ht="15.75" customHeight="1" x14ac:dyDescent="0.2">
      <c r="A14" s="450"/>
      <c r="B14" s="440" t="s">
        <v>403</v>
      </c>
      <c r="C14" s="443" t="s">
        <v>387</v>
      </c>
      <c r="D14" s="446" t="s">
        <v>404</v>
      </c>
      <c r="E14" s="446" t="s">
        <v>389</v>
      </c>
      <c r="F14" s="220" t="s">
        <v>390</v>
      </c>
      <c r="G14" s="220">
        <v>3</v>
      </c>
      <c r="H14" s="220">
        <v>16</v>
      </c>
      <c r="I14" s="220">
        <v>64</v>
      </c>
      <c r="J14" s="220">
        <v>300</v>
      </c>
      <c r="K14" s="437">
        <v>2.2999999999999998</v>
      </c>
      <c r="L14" s="96">
        <v>48</v>
      </c>
      <c r="M14" s="96">
        <v>192</v>
      </c>
      <c r="N14" s="97">
        <v>900</v>
      </c>
    </row>
    <row r="15" spans="1:15" ht="21" x14ac:dyDescent="0.2">
      <c r="A15" s="450"/>
      <c r="B15" s="441"/>
      <c r="C15" s="444"/>
      <c r="D15" s="447"/>
      <c r="E15" s="447"/>
      <c r="F15" s="221" t="s">
        <v>392</v>
      </c>
      <c r="G15" s="221">
        <v>3</v>
      </c>
      <c r="H15" s="221">
        <v>16</v>
      </c>
      <c r="I15" s="221">
        <v>64</v>
      </c>
      <c r="J15" s="221">
        <v>300</v>
      </c>
      <c r="K15" s="438"/>
      <c r="L15" s="98">
        <v>48</v>
      </c>
      <c r="M15" s="98">
        <v>192</v>
      </c>
      <c r="N15" s="99">
        <v>900</v>
      </c>
    </row>
    <row r="16" spans="1:15" ht="21" x14ac:dyDescent="0.2">
      <c r="A16" s="450"/>
      <c r="B16" s="441"/>
      <c r="C16" s="444"/>
      <c r="D16" s="447"/>
      <c r="E16" s="447"/>
      <c r="F16" s="221" t="s">
        <v>394</v>
      </c>
      <c r="G16" s="221">
        <v>1</v>
      </c>
      <c r="H16" s="221">
        <v>8</v>
      </c>
      <c r="I16" s="221">
        <v>32</v>
      </c>
      <c r="J16" s="221">
        <v>200</v>
      </c>
      <c r="K16" s="438"/>
      <c r="L16" s="98">
        <v>8</v>
      </c>
      <c r="M16" s="98">
        <v>32</v>
      </c>
      <c r="N16" s="99">
        <v>200</v>
      </c>
    </row>
    <row r="17" spans="1:14" ht="21" x14ac:dyDescent="0.2">
      <c r="A17" s="450"/>
      <c r="B17" s="441"/>
      <c r="C17" s="444"/>
      <c r="D17" s="447"/>
      <c r="E17" s="447"/>
      <c r="F17" s="221" t="s">
        <v>395</v>
      </c>
      <c r="G17" s="221">
        <v>1</v>
      </c>
      <c r="H17" s="221">
        <v>4</v>
      </c>
      <c r="I17" s="221">
        <v>16</v>
      </c>
      <c r="J17" s="221">
        <v>200</v>
      </c>
      <c r="K17" s="438"/>
      <c r="L17" s="98">
        <v>4</v>
      </c>
      <c r="M17" s="98">
        <v>16</v>
      </c>
      <c r="N17" s="99">
        <v>200</v>
      </c>
    </row>
    <row r="18" spans="1:14" ht="21" x14ac:dyDescent="0.2">
      <c r="A18" s="450"/>
      <c r="B18" s="441"/>
      <c r="C18" s="445"/>
      <c r="D18" s="448"/>
      <c r="E18" s="448"/>
      <c r="F18" s="221" t="s">
        <v>396</v>
      </c>
      <c r="G18" s="221">
        <v>3</v>
      </c>
      <c r="H18" s="221">
        <v>32</v>
      </c>
      <c r="I18" s="221">
        <v>128</v>
      </c>
      <c r="J18" s="221">
        <v>300</v>
      </c>
      <c r="K18" s="439"/>
      <c r="L18" s="98">
        <v>96</v>
      </c>
      <c r="M18" s="98">
        <v>384</v>
      </c>
      <c r="N18" s="99">
        <v>900</v>
      </c>
    </row>
    <row r="19" spans="1:14" ht="22" x14ac:dyDescent="0.2">
      <c r="A19" s="450"/>
      <c r="B19" s="442"/>
      <c r="C19" s="222" t="s">
        <v>398</v>
      </c>
      <c r="D19" s="221" t="s">
        <v>405</v>
      </c>
      <c r="E19" s="221" t="s">
        <v>400</v>
      </c>
      <c r="F19" s="221" t="s">
        <v>401</v>
      </c>
      <c r="G19" s="221">
        <v>3</v>
      </c>
      <c r="H19" s="221">
        <v>4</v>
      </c>
      <c r="I19" s="221">
        <v>16</v>
      </c>
      <c r="J19" s="221">
        <v>300</v>
      </c>
      <c r="K19" s="98" t="s">
        <v>65</v>
      </c>
      <c r="L19" s="98">
        <v>12</v>
      </c>
      <c r="M19" s="98">
        <v>48</v>
      </c>
      <c r="N19" s="99">
        <v>900</v>
      </c>
    </row>
    <row r="20" spans="1:14" ht="15.75" customHeight="1" x14ac:dyDescent="0.2">
      <c r="A20" s="450"/>
      <c r="B20" s="440" t="s">
        <v>270</v>
      </c>
      <c r="C20" s="443" t="s">
        <v>387</v>
      </c>
      <c r="D20" s="446" t="s">
        <v>406</v>
      </c>
      <c r="E20" s="446" t="s">
        <v>389</v>
      </c>
      <c r="F20" s="220" t="s">
        <v>390</v>
      </c>
      <c r="G20" s="220">
        <v>3</v>
      </c>
      <c r="H20" s="220">
        <v>16</v>
      </c>
      <c r="I20" s="220">
        <v>64</v>
      </c>
      <c r="J20" s="220">
        <v>300</v>
      </c>
      <c r="K20" s="437">
        <v>2.2999999999999998</v>
      </c>
      <c r="L20" s="96">
        <v>48</v>
      </c>
      <c r="M20" s="96">
        <v>192</v>
      </c>
      <c r="N20" s="97">
        <v>900</v>
      </c>
    </row>
    <row r="21" spans="1:14" ht="21" x14ac:dyDescent="0.2">
      <c r="A21" s="450"/>
      <c r="B21" s="441"/>
      <c r="C21" s="444"/>
      <c r="D21" s="447"/>
      <c r="E21" s="447"/>
      <c r="F21" s="221" t="s">
        <v>392</v>
      </c>
      <c r="G21" s="221">
        <v>3</v>
      </c>
      <c r="H21" s="221">
        <v>16</v>
      </c>
      <c r="I21" s="221">
        <v>64</v>
      </c>
      <c r="J21" s="221">
        <v>300</v>
      </c>
      <c r="K21" s="438"/>
      <c r="L21" s="98">
        <v>48</v>
      </c>
      <c r="M21" s="98">
        <v>192</v>
      </c>
      <c r="N21" s="99">
        <v>900</v>
      </c>
    </row>
    <row r="22" spans="1:14" ht="21" x14ac:dyDescent="0.2">
      <c r="A22" s="450"/>
      <c r="B22" s="441"/>
      <c r="C22" s="444"/>
      <c r="D22" s="447"/>
      <c r="E22" s="447"/>
      <c r="F22" s="221" t="s">
        <v>394</v>
      </c>
      <c r="G22" s="221">
        <v>1</v>
      </c>
      <c r="H22" s="221">
        <v>8</v>
      </c>
      <c r="I22" s="221">
        <v>32</v>
      </c>
      <c r="J22" s="221">
        <v>200</v>
      </c>
      <c r="K22" s="438"/>
      <c r="L22" s="98">
        <v>8</v>
      </c>
      <c r="M22" s="98">
        <v>32</v>
      </c>
      <c r="N22" s="99">
        <v>200</v>
      </c>
    </row>
    <row r="23" spans="1:14" ht="21" x14ac:dyDescent="0.2">
      <c r="A23" s="450"/>
      <c r="B23" s="441"/>
      <c r="C23" s="444"/>
      <c r="D23" s="447"/>
      <c r="E23" s="447"/>
      <c r="F23" s="221" t="s">
        <v>395</v>
      </c>
      <c r="G23" s="221">
        <v>1</v>
      </c>
      <c r="H23" s="221">
        <v>4</v>
      </c>
      <c r="I23" s="221">
        <v>16</v>
      </c>
      <c r="J23" s="221">
        <v>200</v>
      </c>
      <c r="K23" s="438"/>
      <c r="L23" s="98">
        <v>4</v>
      </c>
      <c r="M23" s="98">
        <v>16</v>
      </c>
      <c r="N23" s="99">
        <v>200</v>
      </c>
    </row>
    <row r="24" spans="1:14" ht="21" x14ac:dyDescent="0.2">
      <c r="A24" s="450"/>
      <c r="B24" s="441"/>
      <c r="C24" s="445"/>
      <c r="D24" s="448"/>
      <c r="E24" s="448"/>
      <c r="F24" s="221" t="s">
        <v>396</v>
      </c>
      <c r="G24" s="221">
        <v>3</v>
      </c>
      <c r="H24" s="221">
        <v>32</v>
      </c>
      <c r="I24" s="221">
        <v>128</v>
      </c>
      <c r="J24" s="221">
        <v>300</v>
      </c>
      <c r="K24" s="439"/>
      <c r="L24" s="98">
        <v>96</v>
      </c>
      <c r="M24" s="98">
        <v>384</v>
      </c>
      <c r="N24" s="99">
        <v>900</v>
      </c>
    </row>
    <row r="25" spans="1:14" ht="22" x14ac:dyDescent="0.2">
      <c r="A25" s="450"/>
      <c r="B25" s="442"/>
      <c r="C25" s="222" t="s">
        <v>398</v>
      </c>
      <c r="D25" s="221" t="s">
        <v>405</v>
      </c>
      <c r="E25" s="221" t="s">
        <v>400</v>
      </c>
      <c r="F25" s="221" t="s">
        <v>401</v>
      </c>
      <c r="G25" s="221">
        <v>3</v>
      </c>
      <c r="H25" s="221">
        <v>4</v>
      </c>
      <c r="I25" s="221">
        <v>16</v>
      </c>
      <c r="J25" s="221">
        <v>300</v>
      </c>
      <c r="K25" s="98" t="s">
        <v>65</v>
      </c>
      <c r="L25" s="98">
        <v>12</v>
      </c>
      <c r="M25" s="98">
        <v>48</v>
      </c>
      <c r="N25" s="99">
        <v>900</v>
      </c>
    </row>
    <row r="26" spans="1:14" ht="21" x14ac:dyDescent="0.2">
      <c r="A26" s="223" t="s">
        <v>5</v>
      </c>
      <c r="B26" s="223" t="s">
        <v>5</v>
      </c>
      <c r="C26" s="223" t="s">
        <v>5</v>
      </c>
      <c r="D26" s="223" t="s">
        <v>5</v>
      </c>
      <c r="E26" s="223" t="s">
        <v>5</v>
      </c>
      <c r="F26" s="223" t="s">
        <v>5</v>
      </c>
      <c r="G26" s="223" t="s">
        <v>5</v>
      </c>
      <c r="H26" s="223" t="s">
        <v>5</v>
      </c>
      <c r="I26" s="223" t="s">
        <v>5</v>
      </c>
      <c r="J26" s="223" t="s">
        <v>5</v>
      </c>
      <c r="K26" s="223" t="s">
        <v>5</v>
      </c>
      <c r="L26" s="223" t="s">
        <v>5</v>
      </c>
      <c r="M26" s="223" t="s">
        <v>5</v>
      </c>
      <c r="N26" s="223" t="s">
        <v>5</v>
      </c>
    </row>
  </sheetData>
  <mergeCells count="21">
    <mergeCell ref="A2:A25"/>
    <mergeCell ref="B2:B7"/>
    <mergeCell ref="C2:C6"/>
    <mergeCell ref="D2:D6"/>
    <mergeCell ref="E2:E6"/>
    <mergeCell ref="B14:B19"/>
    <mergeCell ref="C14:C18"/>
    <mergeCell ref="D14:D18"/>
    <mergeCell ref="E14:E18"/>
    <mergeCell ref="K2:K6"/>
    <mergeCell ref="B8:B13"/>
    <mergeCell ref="C8:C12"/>
    <mergeCell ref="D8:D12"/>
    <mergeCell ref="E8:E12"/>
    <mergeCell ref="K8:K12"/>
    <mergeCell ref="K14:K18"/>
    <mergeCell ref="B20:B25"/>
    <mergeCell ref="C20:C24"/>
    <mergeCell ref="D20:D24"/>
    <mergeCell ref="E20:E24"/>
    <mergeCell ref="K20:K2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46109-9B8D-4297-9F09-16A2B6A36F37}">
  <dimension ref="A1:P72"/>
  <sheetViews>
    <sheetView workbookViewId="0">
      <selection activeCell="C32" sqref="C32"/>
    </sheetView>
  </sheetViews>
  <sheetFormatPr baseColWidth="10" defaultColWidth="9" defaultRowHeight="15.75" customHeight="1" x14ac:dyDescent="0.2"/>
  <cols>
    <col min="1" max="1" width="31" bestFit="1" customWidth="1"/>
    <col min="2" max="5" width="11" bestFit="1" customWidth="1"/>
    <col min="6" max="6" width="30.1640625" bestFit="1" customWidth="1"/>
    <col min="7" max="7" width="11" bestFit="1" customWidth="1"/>
    <col min="8" max="8" width="39.83203125" bestFit="1" customWidth="1"/>
    <col min="9" max="9" width="11" bestFit="1" customWidth="1"/>
  </cols>
  <sheetData>
    <row r="1" spans="1:16" ht="16" customHeight="1" x14ac:dyDescent="0.2">
      <c r="A1" s="174" t="s">
        <v>5</v>
      </c>
      <c r="B1" s="451" t="s">
        <v>407</v>
      </c>
      <c r="C1" s="451"/>
      <c r="D1" s="451"/>
      <c r="E1" s="451"/>
      <c r="F1" s="451"/>
      <c r="G1" s="451"/>
      <c r="H1" s="451"/>
      <c r="I1" s="452"/>
      <c r="J1" s="175"/>
      <c r="K1" s="175"/>
      <c r="L1" s="175"/>
      <c r="M1" s="175"/>
      <c r="N1" s="175"/>
      <c r="O1" s="175"/>
      <c r="P1" s="175"/>
    </row>
    <row r="2" spans="1:16" ht="16" x14ac:dyDescent="0.2">
      <c r="A2" s="176" t="s">
        <v>408</v>
      </c>
      <c r="B2" s="451" t="s">
        <v>409</v>
      </c>
      <c r="C2" s="451"/>
      <c r="D2" s="451"/>
      <c r="E2" s="452"/>
      <c r="F2" s="451" t="s">
        <v>410</v>
      </c>
      <c r="G2" s="451"/>
      <c r="H2" s="451"/>
      <c r="I2" s="452"/>
      <c r="J2" s="175"/>
      <c r="K2" s="175"/>
      <c r="L2" s="175"/>
      <c r="M2" s="175"/>
      <c r="N2" s="175"/>
      <c r="O2" s="175"/>
      <c r="P2" s="175"/>
    </row>
    <row r="3" spans="1:16" ht="16" x14ac:dyDescent="0.2">
      <c r="A3" s="176" t="s">
        <v>5</v>
      </c>
      <c r="B3" s="177" t="s">
        <v>411</v>
      </c>
      <c r="C3" s="177" t="s">
        <v>412</v>
      </c>
      <c r="D3" s="177" t="s">
        <v>412</v>
      </c>
      <c r="E3" s="177" t="s">
        <v>413</v>
      </c>
      <c r="F3" s="177" t="s">
        <v>411</v>
      </c>
      <c r="G3" s="177" t="s">
        <v>412</v>
      </c>
      <c r="H3" s="177" t="s">
        <v>412</v>
      </c>
      <c r="I3" s="177" t="s">
        <v>413</v>
      </c>
      <c r="J3" s="175"/>
      <c r="K3" s="175"/>
      <c r="L3" s="175"/>
      <c r="M3" s="175"/>
      <c r="N3" s="175"/>
      <c r="O3" s="175"/>
      <c r="P3" s="175"/>
    </row>
    <row r="4" spans="1:16" ht="16" x14ac:dyDescent="0.2">
      <c r="A4" s="176" t="s">
        <v>5</v>
      </c>
      <c r="B4" s="177" t="s">
        <v>414</v>
      </c>
      <c r="C4" s="177" t="s">
        <v>414</v>
      </c>
      <c r="D4" s="177" t="s">
        <v>414</v>
      </c>
      <c r="E4" s="177" t="s">
        <v>414</v>
      </c>
      <c r="F4" s="177" t="s">
        <v>414</v>
      </c>
      <c r="G4" s="177" t="s">
        <v>414</v>
      </c>
      <c r="H4" s="177" t="s">
        <v>414</v>
      </c>
      <c r="I4" s="177" t="s">
        <v>414</v>
      </c>
      <c r="J4" s="175"/>
      <c r="K4" s="175"/>
      <c r="L4" s="175"/>
      <c r="M4" s="175"/>
      <c r="N4" s="175"/>
      <c r="O4" s="175"/>
      <c r="P4" s="175"/>
    </row>
    <row r="5" spans="1:16" ht="16" x14ac:dyDescent="0.2">
      <c r="A5" s="176" t="s">
        <v>415</v>
      </c>
      <c r="B5" s="178" t="s">
        <v>416</v>
      </c>
      <c r="C5" s="178" t="s">
        <v>266</v>
      </c>
      <c r="D5" s="177" t="s">
        <v>403</v>
      </c>
      <c r="E5" s="177" t="s">
        <v>270</v>
      </c>
      <c r="F5" s="178" t="s">
        <v>416</v>
      </c>
      <c r="G5" s="178" t="s">
        <v>266</v>
      </c>
      <c r="H5" s="177" t="s">
        <v>403</v>
      </c>
      <c r="I5" s="177" t="s">
        <v>270</v>
      </c>
      <c r="J5" s="175"/>
      <c r="K5" s="175"/>
      <c r="L5" s="175"/>
      <c r="M5" s="175"/>
      <c r="N5" s="175"/>
      <c r="O5" s="175"/>
      <c r="P5" s="175"/>
    </row>
    <row r="6" spans="1:16" ht="16" x14ac:dyDescent="0.2">
      <c r="A6" s="181" t="s">
        <v>417</v>
      </c>
      <c r="B6" s="180">
        <v>2</v>
      </c>
      <c r="C6" s="184">
        <v>4</v>
      </c>
      <c r="D6" s="180">
        <v>10</v>
      </c>
      <c r="E6" s="180">
        <v>0</v>
      </c>
      <c r="F6" s="180">
        <v>3</v>
      </c>
      <c r="G6" s="180">
        <v>6</v>
      </c>
      <c r="H6" s="180">
        <v>30</v>
      </c>
      <c r="I6" s="180">
        <v>0</v>
      </c>
      <c r="J6" s="175"/>
      <c r="K6" s="175"/>
      <c r="L6" s="175"/>
      <c r="M6" s="175"/>
      <c r="N6" s="175"/>
      <c r="O6" s="175"/>
      <c r="P6" s="175"/>
    </row>
    <row r="7" spans="1:16" ht="16" x14ac:dyDescent="0.2">
      <c r="A7" s="179" t="s">
        <v>418</v>
      </c>
      <c r="B7" s="182">
        <v>4</v>
      </c>
      <c r="C7" s="183">
        <v>4</v>
      </c>
      <c r="D7" s="180">
        <v>12</v>
      </c>
      <c r="E7" s="180">
        <v>0</v>
      </c>
      <c r="F7" s="184">
        <v>2</v>
      </c>
      <c r="G7" s="184">
        <v>2</v>
      </c>
      <c r="H7" s="180">
        <v>12</v>
      </c>
      <c r="I7" s="180">
        <v>0</v>
      </c>
      <c r="J7" s="175"/>
      <c r="K7" s="175"/>
      <c r="L7" s="175"/>
      <c r="M7" s="175"/>
      <c r="N7" s="175"/>
      <c r="O7" s="175"/>
      <c r="P7" s="175"/>
    </row>
    <row r="8" spans="1:16" ht="16" x14ac:dyDescent="0.2">
      <c r="A8" s="179" t="s">
        <v>419</v>
      </c>
      <c r="B8" s="185">
        <v>4</v>
      </c>
      <c r="C8" s="186">
        <v>4</v>
      </c>
      <c r="D8" s="180">
        <v>4</v>
      </c>
      <c r="E8" s="180">
        <v>0</v>
      </c>
      <c r="F8" s="180">
        <v>2</v>
      </c>
      <c r="G8" s="180">
        <v>2</v>
      </c>
      <c r="H8" s="180">
        <v>4</v>
      </c>
      <c r="I8" s="180">
        <v>0</v>
      </c>
      <c r="J8" s="175"/>
      <c r="K8" s="175"/>
      <c r="L8" s="175"/>
      <c r="M8" s="175"/>
      <c r="N8" s="175"/>
      <c r="O8" s="175"/>
      <c r="P8" s="175"/>
    </row>
    <row r="9" spans="1:16" ht="16" x14ac:dyDescent="0.2">
      <c r="A9" s="179" t="s">
        <v>420</v>
      </c>
      <c r="B9" s="185">
        <v>2</v>
      </c>
      <c r="C9" s="186">
        <v>2</v>
      </c>
      <c r="D9" s="180">
        <v>2</v>
      </c>
      <c r="E9" s="180">
        <v>0</v>
      </c>
      <c r="F9" s="180">
        <v>1</v>
      </c>
      <c r="G9" s="180">
        <v>1</v>
      </c>
      <c r="H9" s="180">
        <v>2</v>
      </c>
      <c r="I9" s="180">
        <v>0</v>
      </c>
      <c r="J9" s="175"/>
      <c r="K9" s="175"/>
      <c r="L9" s="175"/>
      <c r="M9" s="175"/>
      <c r="N9" s="175"/>
      <c r="O9" s="175"/>
      <c r="P9" s="175"/>
    </row>
    <row r="10" spans="1:16" ht="16" x14ac:dyDescent="0.2">
      <c r="A10" s="179" t="s">
        <v>421</v>
      </c>
      <c r="B10" s="185">
        <v>2</v>
      </c>
      <c r="C10" s="186">
        <v>2</v>
      </c>
      <c r="D10" s="180">
        <v>4</v>
      </c>
      <c r="E10" s="180">
        <v>0</v>
      </c>
      <c r="F10" s="180">
        <v>1</v>
      </c>
      <c r="G10" s="180">
        <v>1</v>
      </c>
      <c r="H10" s="180">
        <v>4</v>
      </c>
      <c r="I10" s="180">
        <v>0</v>
      </c>
      <c r="J10" s="175"/>
      <c r="K10" s="175"/>
      <c r="L10" s="175"/>
      <c r="M10" s="175"/>
      <c r="N10" s="175"/>
      <c r="O10" s="175"/>
      <c r="P10" s="175"/>
    </row>
    <row r="11" spans="1:16" ht="16" x14ac:dyDescent="0.2">
      <c r="A11" s="179" t="s">
        <v>422</v>
      </c>
      <c r="B11" s="185">
        <v>4</v>
      </c>
      <c r="C11" s="186">
        <v>4</v>
      </c>
      <c r="D11" s="180">
        <v>12</v>
      </c>
      <c r="E11" s="180">
        <v>0</v>
      </c>
      <c r="F11" s="180">
        <v>2</v>
      </c>
      <c r="G11" s="180">
        <v>2</v>
      </c>
      <c r="H11" s="180">
        <v>12</v>
      </c>
      <c r="I11" s="180">
        <v>0</v>
      </c>
      <c r="J11" s="175"/>
      <c r="K11" s="175"/>
      <c r="L11" s="175"/>
      <c r="M11" s="175"/>
      <c r="N11" s="175"/>
      <c r="O11" s="175"/>
      <c r="P11" s="175"/>
    </row>
    <row r="12" spans="1:16" ht="16" customHeight="1" x14ac:dyDescent="0.2">
      <c r="A12" s="181" t="s">
        <v>5</v>
      </c>
      <c r="B12" s="451" t="s">
        <v>423</v>
      </c>
      <c r="C12" s="451"/>
      <c r="D12" s="451"/>
      <c r="E12" s="452"/>
      <c r="F12" s="451">
        <v>25</v>
      </c>
      <c r="G12" s="457"/>
      <c r="H12" s="177">
        <v>64</v>
      </c>
      <c r="I12" s="177">
        <v>0</v>
      </c>
      <c r="J12" s="175"/>
      <c r="K12" s="175"/>
      <c r="L12" s="175"/>
      <c r="M12" s="175"/>
      <c r="N12" s="175"/>
      <c r="O12" s="175"/>
      <c r="P12" s="175"/>
    </row>
    <row r="13" spans="1:16" ht="16" x14ac:dyDescent="0.2">
      <c r="A13" s="176" t="s">
        <v>5</v>
      </c>
      <c r="B13" s="451" t="s">
        <v>424</v>
      </c>
      <c r="C13" s="451"/>
      <c r="D13" s="451"/>
      <c r="E13" s="452"/>
      <c r="F13" s="455">
        <v>89</v>
      </c>
      <c r="G13" s="455"/>
      <c r="H13" s="455"/>
      <c r="I13" s="456"/>
      <c r="J13" s="175"/>
      <c r="K13" s="175"/>
      <c r="L13" s="175"/>
      <c r="M13" s="175"/>
      <c r="N13" s="175"/>
      <c r="O13" s="175"/>
      <c r="P13" s="175"/>
    </row>
    <row r="14" spans="1:16" ht="16" x14ac:dyDescent="0.2">
      <c r="A14" s="175"/>
      <c r="B14" s="175"/>
      <c r="C14" s="175"/>
      <c r="D14" s="175"/>
      <c r="E14" s="175"/>
      <c r="F14" s="175"/>
      <c r="G14" s="175"/>
      <c r="H14" s="175"/>
      <c r="I14" s="175"/>
      <c r="J14" s="175"/>
      <c r="K14" s="175"/>
      <c r="L14" s="175"/>
      <c r="M14" s="175"/>
      <c r="N14" s="175"/>
      <c r="O14" s="175"/>
      <c r="P14" s="175"/>
    </row>
    <row r="15" spans="1:16" ht="16" customHeight="1" x14ac:dyDescent="0.2">
      <c r="A15" s="188" t="s">
        <v>425</v>
      </c>
      <c r="B15" s="451" t="s">
        <v>407</v>
      </c>
      <c r="C15" s="451"/>
      <c r="D15" s="451"/>
      <c r="E15" s="452"/>
      <c r="F15" s="175"/>
      <c r="G15" s="175"/>
      <c r="H15" s="175"/>
      <c r="I15" s="175"/>
      <c r="J15" s="175"/>
      <c r="K15" s="175"/>
      <c r="L15" s="175"/>
      <c r="M15" s="175"/>
      <c r="N15" s="175"/>
      <c r="O15" s="175"/>
      <c r="P15" s="175"/>
    </row>
    <row r="16" spans="1:16" ht="16" x14ac:dyDescent="0.2">
      <c r="A16" s="176" t="s">
        <v>415</v>
      </c>
      <c r="B16" s="178" t="s">
        <v>416</v>
      </c>
      <c r="C16" s="178" t="s">
        <v>266</v>
      </c>
      <c r="D16" s="177" t="s">
        <v>403</v>
      </c>
      <c r="E16" s="177" t="s">
        <v>270</v>
      </c>
      <c r="F16" s="453" t="s">
        <v>426</v>
      </c>
      <c r="G16" s="454"/>
      <c r="H16" s="175"/>
      <c r="I16" s="175"/>
      <c r="J16" s="175"/>
      <c r="K16" s="175"/>
      <c r="L16" s="175"/>
      <c r="M16" s="175"/>
      <c r="N16" s="175"/>
      <c r="O16" s="175"/>
      <c r="P16" s="175"/>
    </row>
    <row r="17" spans="1:16" ht="16" customHeight="1" x14ac:dyDescent="0.2">
      <c r="A17" s="181" t="s">
        <v>427</v>
      </c>
      <c r="B17" s="180">
        <v>0.2</v>
      </c>
      <c r="C17" s="180">
        <v>0.25</v>
      </c>
      <c r="D17" s="180">
        <v>0.3</v>
      </c>
      <c r="E17" s="180">
        <v>0.3</v>
      </c>
      <c r="F17" s="453"/>
      <c r="G17" s="454"/>
      <c r="H17" s="175"/>
      <c r="I17" s="175"/>
      <c r="J17" s="175"/>
      <c r="K17" s="175"/>
      <c r="L17" s="175"/>
      <c r="M17" s="175"/>
      <c r="N17" s="175"/>
      <c r="O17" s="175"/>
      <c r="P17" s="175"/>
    </row>
    <row r="18" spans="1:16" ht="16" customHeight="1" x14ac:dyDescent="0.2">
      <c r="A18" s="181" t="s">
        <v>428</v>
      </c>
      <c r="B18" s="180">
        <v>0.3</v>
      </c>
      <c r="C18" s="180">
        <v>0.3</v>
      </c>
      <c r="D18" s="180">
        <v>0.5</v>
      </c>
      <c r="E18" s="180">
        <v>0.5</v>
      </c>
      <c r="F18" s="453"/>
      <c r="G18" s="454"/>
      <c r="H18" s="175"/>
      <c r="I18" s="175"/>
      <c r="J18" s="175"/>
      <c r="K18" s="175"/>
      <c r="L18" s="175"/>
      <c r="M18" s="175"/>
      <c r="N18" s="175"/>
      <c r="O18" s="175"/>
      <c r="P18" s="175"/>
    </row>
    <row r="19" spans="1:16" ht="16" customHeight="1" x14ac:dyDescent="0.2">
      <c r="A19" s="181" t="s">
        <v>429</v>
      </c>
      <c r="B19" s="180">
        <v>0.2</v>
      </c>
      <c r="C19" s="180">
        <v>0.2</v>
      </c>
      <c r="D19" s="180">
        <v>0.3</v>
      </c>
      <c r="E19" s="180">
        <v>0.3</v>
      </c>
      <c r="F19" s="453"/>
      <c r="G19" s="454"/>
      <c r="H19" s="175" t="s">
        <v>430</v>
      </c>
      <c r="I19" s="175"/>
      <c r="J19" s="175"/>
      <c r="K19" s="175"/>
      <c r="L19" s="175"/>
      <c r="M19" s="175"/>
      <c r="N19" s="175"/>
      <c r="O19" s="175"/>
      <c r="P19" s="175"/>
    </row>
    <row r="20" spans="1:16" ht="16" customHeight="1" x14ac:dyDescent="0.2">
      <c r="A20" s="181" t="s">
        <v>431</v>
      </c>
      <c r="B20" s="180">
        <v>0.3</v>
      </c>
      <c r="C20" s="180">
        <v>0.3</v>
      </c>
      <c r="D20" s="180">
        <v>0.3</v>
      </c>
      <c r="E20" s="180">
        <v>0.3</v>
      </c>
      <c r="F20" s="453"/>
      <c r="G20" s="454"/>
      <c r="H20" s="175"/>
      <c r="I20" s="175"/>
      <c r="J20" s="175"/>
      <c r="K20" s="175"/>
      <c r="L20" s="175"/>
      <c r="M20" s="175"/>
      <c r="N20" s="175"/>
      <c r="O20" s="175"/>
      <c r="P20" s="175"/>
    </row>
    <row r="21" spans="1:16" ht="16" customHeight="1" x14ac:dyDescent="0.2">
      <c r="A21" s="181" t="s">
        <v>432</v>
      </c>
      <c r="B21" s="180">
        <v>0.2</v>
      </c>
      <c r="C21" s="180">
        <v>0.2</v>
      </c>
      <c r="D21" s="180">
        <v>0.2</v>
      </c>
      <c r="E21" s="180">
        <v>0.2</v>
      </c>
      <c r="F21" s="453"/>
      <c r="G21" s="454"/>
      <c r="H21" s="175"/>
      <c r="I21" s="175"/>
      <c r="J21" s="175"/>
      <c r="K21" s="175"/>
      <c r="L21" s="175"/>
      <c r="M21" s="175"/>
      <c r="N21" s="175"/>
      <c r="O21" s="175"/>
      <c r="P21" s="175"/>
    </row>
    <row r="22" spans="1:16" ht="16" customHeight="1" x14ac:dyDescent="0.2">
      <c r="A22" s="181" t="s">
        <v>433</v>
      </c>
      <c r="B22" s="180">
        <v>0.4</v>
      </c>
      <c r="C22" s="180">
        <v>0.5</v>
      </c>
      <c r="D22" s="180">
        <v>0.7</v>
      </c>
      <c r="E22" s="180">
        <v>0.7</v>
      </c>
      <c r="F22" s="453"/>
      <c r="G22" s="454"/>
      <c r="H22" s="175"/>
      <c r="I22" s="175"/>
      <c r="J22" s="175"/>
      <c r="K22" s="175"/>
      <c r="L22" s="175"/>
      <c r="M22" s="175"/>
      <c r="N22" s="175"/>
      <c r="O22" s="175"/>
      <c r="P22" s="175"/>
    </row>
    <row r="23" spans="1:16" ht="16" customHeight="1" x14ac:dyDescent="0.2">
      <c r="A23" s="176" t="s">
        <v>434</v>
      </c>
      <c r="B23" s="177">
        <v>1.6</v>
      </c>
      <c r="C23" s="177">
        <v>1.75</v>
      </c>
      <c r="D23" s="177">
        <v>2.2999999999999998</v>
      </c>
      <c r="E23" s="177">
        <v>2.2999999999999998</v>
      </c>
      <c r="F23" s="453"/>
      <c r="G23" s="454"/>
      <c r="H23" s="359"/>
      <c r="I23" s="359"/>
      <c r="J23" s="359"/>
      <c r="K23" s="359"/>
      <c r="L23" s="359"/>
      <c r="M23" s="359"/>
      <c r="N23" s="359"/>
      <c r="O23" s="359"/>
      <c r="P23" s="359"/>
    </row>
    <row r="24" spans="1:16" ht="16" x14ac:dyDescent="0.2">
      <c r="A24" s="359"/>
      <c r="B24" s="359"/>
      <c r="C24" s="359"/>
      <c r="D24" s="359"/>
      <c r="E24" s="359"/>
      <c r="F24" s="359"/>
      <c r="G24" s="359"/>
      <c r="H24" s="359"/>
      <c r="I24" s="359"/>
      <c r="J24" s="359"/>
      <c r="K24" s="359"/>
      <c r="L24" s="359"/>
      <c r="M24" s="359"/>
      <c r="N24" s="359"/>
      <c r="O24" s="359"/>
      <c r="P24" s="359"/>
    </row>
    <row r="25" spans="1:16" ht="16" x14ac:dyDescent="0.2">
      <c r="A25" s="175"/>
      <c r="B25" s="175"/>
      <c r="C25" s="175"/>
      <c r="D25" s="175"/>
      <c r="E25" s="175"/>
      <c r="F25" s="175"/>
      <c r="G25" s="175"/>
      <c r="H25" s="175"/>
      <c r="I25" s="175"/>
      <c r="J25" s="175"/>
      <c r="K25" s="175"/>
      <c r="L25" s="175"/>
      <c r="M25" s="175"/>
      <c r="N25" s="175"/>
      <c r="O25" s="175"/>
      <c r="P25" s="175"/>
    </row>
    <row r="26" spans="1:16" ht="16" x14ac:dyDescent="0.2">
      <c r="A26" s="191" t="s">
        <v>435</v>
      </c>
      <c r="B26" s="190" t="s">
        <v>299</v>
      </c>
      <c r="C26" s="175"/>
      <c r="D26" s="175"/>
      <c r="E26" s="175"/>
      <c r="F26" s="175"/>
      <c r="G26" s="175"/>
      <c r="H26" s="175"/>
      <c r="I26" s="175"/>
      <c r="J26" s="175"/>
      <c r="K26" s="175"/>
      <c r="L26" s="175"/>
      <c r="M26" s="175"/>
      <c r="N26" s="175"/>
      <c r="O26" s="175"/>
      <c r="P26" s="175"/>
    </row>
    <row r="27" spans="1:16" ht="16" x14ac:dyDescent="0.2">
      <c r="A27" s="194" t="s">
        <v>436</v>
      </c>
      <c r="B27" s="193">
        <v>9</v>
      </c>
      <c r="C27" s="175"/>
      <c r="D27" s="175"/>
      <c r="E27" s="175"/>
      <c r="F27" s="189" t="s">
        <v>437</v>
      </c>
      <c r="G27" s="190" t="s">
        <v>299</v>
      </c>
      <c r="H27" s="175"/>
      <c r="I27" s="175"/>
      <c r="J27" s="175"/>
      <c r="K27" s="175"/>
      <c r="L27" s="175"/>
      <c r="M27" s="175"/>
      <c r="N27" s="175"/>
      <c r="O27" s="175"/>
      <c r="P27" s="175"/>
    </row>
    <row r="28" spans="1:16" ht="16" x14ac:dyDescent="0.2">
      <c r="A28" s="194" t="s">
        <v>329</v>
      </c>
      <c r="B28" s="193">
        <v>4</v>
      </c>
      <c r="C28" s="175"/>
      <c r="D28" s="175"/>
      <c r="E28" s="175"/>
      <c r="F28" s="195" t="s">
        <v>438</v>
      </c>
      <c r="G28" s="196">
        <v>4</v>
      </c>
      <c r="H28" s="175"/>
      <c r="I28" s="175"/>
      <c r="J28" s="175"/>
      <c r="K28" s="175"/>
      <c r="L28" s="175"/>
      <c r="M28" s="175"/>
      <c r="N28" s="175"/>
      <c r="O28" s="175"/>
      <c r="P28" s="175"/>
    </row>
    <row r="29" spans="1:16" ht="16" x14ac:dyDescent="0.2">
      <c r="A29" s="194" t="s">
        <v>439</v>
      </c>
      <c r="B29" s="193">
        <v>5</v>
      </c>
      <c r="C29" s="175"/>
      <c r="D29" s="175"/>
      <c r="E29" s="175"/>
      <c r="F29" s="197" t="s">
        <v>440</v>
      </c>
      <c r="G29" s="198">
        <v>4</v>
      </c>
      <c r="H29" s="175"/>
      <c r="I29" s="175"/>
      <c r="J29" s="175"/>
      <c r="K29" s="175"/>
      <c r="L29" s="175"/>
      <c r="M29" s="175"/>
      <c r="N29" s="175"/>
      <c r="O29" s="175"/>
      <c r="P29" s="175"/>
    </row>
    <row r="30" spans="1:16" ht="16" x14ac:dyDescent="0.2">
      <c r="A30" s="194" t="s">
        <v>427</v>
      </c>
      <c r="B30" s="193">
        <v>2</v>
      </c>
      <c r="C30" s="175"/>
      <c r="D30" s="175"/>
      <c r="E30" s="175"/>
      <c r="F30" s="199" t="s">
        <v>441</v>
      </c>
      <c r="G30" s="200">
        <v>4</v>
      </c>
      <c r="H30" s="175"/>
      <c r="I30" s="175"/>
      <c r="J30" s="175"/>
      <c r="K30" s="175"/>
      <c r="L30" s="175"/>
      <c r="M30" s="175"/>
      <c r="N30" s="175"/>
      <c r="O30" s="175"/>
      <c r="P30" s="175"/>
    </row>
    <row r="31" spans="1:16" ht="16" x14ac:dyDescent="0.2">
      <c r="A31" s="194" t="s">
        <v>428</v>
      </c>
      <c r="B31" s="193">
        <v>1</v>
      </c>
      <c r="C31" s="175"/>
      <c r="D31" s="175"/>
      <c r="E31" s="175"/>
      <c r="F31" s="175"/>
      <c r="G31" s="175"/>
      <c r="H31" s="175"/>
      <c r="I31" s="175"/>
      <c r="J31" s="175"/>
      <c r="K31" s="175"/>
      <c r="L31" s="175"/>
      <c r="M31" s="175"/>
      <c r="N31" s="175"/>
      <c r="O31" s="175"/>
      <c r="P31" s="175"/>
    </row>
    <row r="32" spans="1:16" ht="16" x14ac:dyDescent="0.2">
      <c r="A32" s="194" t="s">
        <v>442</v>
      </c>
      <c r="B32" s="193">
        <v>4</v>
      </c>
      <c r="C32" s="175"/>
      <c r="D32" s="175"/>
      <c r="E32" s="175"/>
      <c r="F32" s="175"/>
      <c r="G32" s="175"/>
      <c r="H32" s="175"/>
      <c r="I32" s="175"/>
      <c r="J32" s="175"/>
      <c r="K32" s="175"/>
      <c r="L32" s="175"/>
      <c r="M32" s="175"/>
      <c r="N32" s="175"/>
      <c r="O32" s="175"/>
      <c r="P32" s="175"/>
    </row>
    <row r="33" spans="1:16" ht="16" x14ac:dyDescent="0.2">
      <c r="A33" s="194" t="s">
        <v>443</v>
      </c>
      <c r="B33" s="193">
        <v>2</v>
      </c>
      <c r="C33" s="175"/>
      <c r="D33" s="175"/>
      <c r="E33" s="175"/>
      <c r="F33" s="175"/>
      <c r="G33" s="175"/>
      <c r="H33" s="175"/>
      <c r="I33" s="175"/>
      <c r="J33" s="175"/>
      <c r="K33" s="175"/>
      <c r="L33" s="175"/>
      <c r="M33" s="175"/>
      <c r="N33" s="175"/>
      <c r="O33" s="175"/>
      <c r="P33" s="175"/>
    </row>
    <row r="34" spans="1:16" ht="16" x14ac:dyDescent="0.2">
      <c r="A34" s="202" t="s">
        <v>444</v>
      </c>
      <c r="B34" s="193">
        <v>2</v>
      </c>
      <c r="C34" s="175"/>
      <c r="D34" s="175"/>
      <c r="E34" s="175"/>
      <c r="F34" s="175"/>
      <c r="G34" s="175"/>
      <c r="H34" s="175"/>
      <c r="I34" s="175"/>
      <c r="J34" s="175"/>
      <c r="K34" s="175"/>
      <c r="L34" s="175"/>
      <c r="M34" s="175"/>
      <c r="N34" s="175"/>
      <c r="O34" s="175"/>
      <c r="P34" s="175"/>
    </row>
    <row r="35" spans="1:16" ht="16" x14ac:dyDescent="0.2">
      <c r="A35" s="203" t="s">
        <v>440</v>
      </c>
      <c r="B35" s="198">
        <v>29</v>
      </c>
      <c r="C35" s="175"/>
      <c r="D35" s="175"/>
      <c r="E35" s="175"/>
      <c r="F35" s="175"/>
      <c r="G35" s="175"/>
      <c r="H35" s="175"/>
      <c r="I35" s="175"/>
      <c r="J35" s="175"/>
      <c r="K35" s="175"/>
      <c r="L35" s="175"/>
      <c r="M35" s="175"/>
      <c r="N35" s="175"/>
      <c r="O35" s="175"/>
      <c r="P35" s="175"/>
    </row>
    <row r="36" spans="1:16" ht="16" x14ac:dyDescent="0.2">
      <c r="A36" s="204" t="s">
        <v>445</v>
      </c>
      <c r="B36" s="200">
        <v>32</v>
      </c>
      <c r="C36" s="175"/>
      <c r="D36" s="175"/>
      <c r="E36" s="175"/>
      <c r="F36" s="175"/>
      <c r="G36" s="175"/>
      <c r="H36" s="175"/>
      <c r="I36" s="175"/>
      <c r="J36" s="175"/>
      <c r="K36" s="175"/>
      <c r="L36" s="175"/>
      <c r="M36" s="175"/>
      <c r="N36" s="175"/>
      <c r="O36" s="175"/>
      <c r="P36" s="175"/>
    </row>
    <row r="37" spans="1:16" ht="16" x14ac:dyDescent="0.2">
      <c r="A37" s="175"/>
      <c r="B37" s="175"/>
      <c r="C37" s="175"/>
      <c r="D37" s="175"/>
      <c r="E37" s="175"/>
      <c r="F37" s="175"/>
      <c r="G37" s="175"/>
      <c r="H37" s="175"/>
      <c r="I37" s="175"/>
      <c r="J37" s="175"/>
      <c r="K37" s="175"/>
      <c r="L37" s="175"/>
      <c r="M37" s="175"/>
      <c r="N37" s="175"/>
      <c r="O37" s="175"/>
      <c r="P37" s="175"/>
    </row>
    <row r="38" spans="1:16" ht="16" x14ac:dyDescent="0.2">
      <c r="A38" s="189" t="s">
        <v>446</v>
      </c>
      <c r="B38" s="190" t="s">
        <v>299</v>
      </c>
      <c r="C38" s="175"/>
      <c r="D38" s="175"/>
      <c r="E38" s="175"/>
      <c r="F38" s="175"/>
      <c r="G38" s="175"/>
      <c r="H38" s="175"/>
      <c r="I38" s="175"/>
      <c r="J38" s="175"/>
      <c r="K38" s="175"/>
      <c r="L38" s="175"/>
      <c r="M38" s="175"/>
      <c r="N38" s="175"/>
      <c r="O38" s="175"/>
      <c r="P38" s="175"/>
    </row>
    <row r="39" spans="1:16" ht="16" x14ac:dyDescent="0.2">
      <c r="A39" s="192" t="s">
        <v>436</v>
      </c>
      <c r="B39" s="193">
        <v>9</v>
      </c>
      <c r="C39" s="175"/>
      <c r="D39" s="175"/>
      <c r="E39" s="175"/>
      <c r="F39" s="189" t="s">
        <v>447</v>
      </c>
      <c r="G39" s="190" t="s">
        <v>299</v>
      </c>
      <c r="H39" s="175"/>
      <c r="I39" s="175"/>
      <c r="J39" s="175"/>
      <c r="K39" s="175"/>
      <c r="L39" s="175"/>
      <c r="M39" s="175"/>
      <c r="N39" s="175"/>
      <c r="O39" s="175"/>
      <c r="P39" s="175"/>
    </row>
    <row r="40" spans="1:16" ht="16" x14ac:dyDescent="0.2">
      <c r="A40" s="192" t="s">
        <v>329</v>
      </c>
      <c r="B40" s="193">
        <v>4</v>
      </c>
      <c r="C40" s="175"/>
      <c r="D40" s="175"/>
      <c r="E40" s="175"/>
      <c r="F40" s="195" t="s">
        <v>438</v>
      </c>
      <c r="G40" s="196">
        <v>4</v>
      </c>
      <c r="H40" s="175"/>
      <c r="I40" s="175"/>
      <c r="J40" s="175"/>
      <c r="K40" s="175"/>
      <c r="L40" s="175"/>
      <c r="M40" s="175"/>
      <c r="N40" s="175"/>
      <c r="O40" s="175"/>
      <c r="P40" s="175"/>
    </row>
    <row r="41" spans="1:16" ht="16" x14ac:dyDescent="0.2">
      <c r="A41" s="192" t="s">
        <v>439</v>
      </c>
      <c r="B41" s="193">
        <v>5</v>
      </c>
      <c r="C41" s="175"/>
      <c r="D41" s="175"/>
      <c r="E41" s="175"/>
      <c r="F41" s="197" t="s">
        <v>440</v>
      </c>
      <c r="G41" s="198">
        <v>4</v>
      </c>
      <c r="H41" s="175"/>
      <c r="I41" s="175"/>
      <c r="J41" s="175"/>
      <c r="K41" s="175"/>
      <c r="L41" s="175"/>
      <c r="M41" s="175"/>
      <c r="N41" s="175"/>
      <c r="O41" s="175"/>
      <c r="P41" s="175"/>
    </row>
    <row r="42" spans="1:16" ht="16" x14ac:dyDescent="0.2">
      <c r="A42" s="192" t="s">
        <v>427</v>
      </c>
      <c r="B42" s="193">
        <v>4</v>
      </c>
      <c r="C42" s="175"/>
      <c r="D42" s="175"/>
      <c r="E42" s="175"/>
      <c r="F42" s="199" t="s">
        <v>441</v>
      </c>
      <c r="G42" s="200">
        <v>4</v>
      </c>
      <c r="H42" s="175"/>
      <c r="I42" s="175"/>
      <c r="J42" s="175"/>
      <c r="K42" s="175"/>
      <c r="L42" s="175"/>
      <c r="M42" s="175"/>
      <c r="N42" s="175"/>
      <c r="O42" s="175"/>
      <c r="P42" s="175"/>
    </row>
    <row r="43" spans="1:16" ht="16" x14ac:dyDescent="0.2">
      <c r="A43" s="192" t="s">
        <v>428</v>
      </c>
      <c r="B43" s="193">
        <v>2</v>
      </c>
      <c r="C43" s="175"/>
      <c r="D43" s="175"/>
      <c r="E43" s="175"/>
      <c r="F43" s="175"/>
      <c r="G43" s="175"/>
      <c r="H43" s="175"/>
      <c r="I43" s="175"/>
      <c r="J43" s="175"/>
      <c r="K43" s="175"/>
      <c r="L43" s="175"/>
      <c r="M43" s="175"/>
      <c r="N43" s="175"/>
      <c r="O43" s="175"/>
      <c r="P43" s="175"/>
    </row>
    <row r="44" spans="1:16" ht="16" x14ac:dyDescent="0.2">
      <c r="A44" s="192" t="s">
        <v>442</v>
      </c>
      <c r="B44" s="193">
        <v>4</v>
      </c>
      <c r="C44" s="175"/>
      <c r="D44" s="175"/>
      <c r="E44" s="175"/>
      <c r="F44" s="175"/>
      <c r="G44" s="175"/>
      <c r="H44" s="175"/>
      <c r="I44" s="175"/>
      <c r="J44" s="175"/>
      <c r="K44" s="175"/>
      <c r="L44" s="175"/>
      <c r="M44" s="175"/>
      <c r="N44" s="175"/>
      <c r="O44" s="175"/>
      <c r="P44" s="175"/>
    </row>
    <row r="45" spans="1:16" ht="16" x14ac:dyDescent="0.2">
      <c r="A45" s="192" t="s">
        <v>443</v>
      </c>
      <c r="B45" s="193">
        <v>2</v>
      </c>
      <c r="C45" s="175"/>
      <c r="D45" s="175"/>
      <c r="E45" s="175"/>
      <c r="F45" s="175"/>
      <c r="G45" s="175"/>
      <c r="H45" s="175"/>
      <c r="I45" s="175"/>
      <c r="J45" s="175"/>
      <c r="K45" s="175"/>
      <c r="L45" s="175"/>
      <c r="M45" s="175"/>
      <c r="N45" s="175"/>
      <c r="O45" s="175"/>
      <c r="P45" s="175"/>
    </row>
    <row r="46" spans="1:16" ht="16" x14ac:dyDescent="0.2">
      <c r="A46" s="201" t="s">
        <v>444</v>
      </c>
      <c r="B46" s="205">
        <v>2</v>
      </c>
      <c r="C46" s="175"/>
      <c r="D46" s="175"/>
      <c r="E46" s="175"/>
      <c r="F46" s="175"/>
      <c r="G46" s="175"/>
      <c r="H46" s="175"/>
      <c r="I46" s="175"/>
      <c r="J46" s="175"/>
      <c r="K46" s="175"/>
      <c r="L46" s="175"/>
      <c r="M46" s="175"/>
      <c r="N46" s="175"/>
      <c r="O46" s="175"/>
      <c r="P46" s="175"/>
    </row>
    <row r="47" spans="1:16" ht="16" x14ac:dyDescent="0.2">
      <c r="A47" s="197" t="s">
        <v>440</v>
      </c>
      <c r="B47" s="198">
        <v>32</v>
      </c>
      <c r="C47" s="175"/>
      <c r="D47" s="175"/>
      <c r="E47" s="175"/>
      <c r="F47" s="175"/>
      <c r="G47" s="175"/>
      <c r="H47" s="175"/>
      <c r="I47" s="175"/>
      <c r="J47" s="175"/>
      <c r="K47" s="175"/>
      <c r="L47" s="175"/>
      <c r="M47" s="175"/>
      <c r="N47" s="175"/>
      <c r="O47" s="175"/>
      <c r="P47" s="175"/>
    </row>
    <row r="48" spans="1:16" ht="16" x14ac:dyDescent="0.2">
      <c r="A48" s="199" t="s">
        <v>448</v>
      </c>
      <c r="B48" s="200">
        <v>16</v>
      </c>
      <c r="C48" s="175"/>
      <c r="D48" s="175"/>
      <c r="E48" s="175"/>
      <c r="F48" s="175"/>
      <c r="G48" s="175"/>
      <c r="H48" s="175"/>
      <c r="I48" s="175"/>
      <c r="J48" s="175"/>
      <c r="K48" s="175"/>
      <c r="L48" s="175"/>
      <c r="M48" s="175"/>
      <c r="N48" s="175"/>
      <c r="O48" s="175"/>
      <c r="P48" s="175"/>
    </row>
    <row r="49" spans="1:16" ht="16" x14ac:dyDescent="0.2">
      <c r="A49" s="175"/>
      <c r="B49" s="175"/>
      <c r="C49" s="175"/>
      <c r="D49" s="175"/>
      <c r="E49" s="175"/>
      <c r="F49" s="175"/>
      <c r="G49" s="175"/>
      <c r="H49" s="175"/>
      <c r="I49" s="175"/>
      <c r="J49" s="175"/>
      <c r="K49" s="175"/>
      <c r="L49" s="175"/>
      <c r="M49" s="175"/>
      <c r="N49" s="175"/>
      <c r="O49" s="175"/>
      <c r="P49" s="175"/>
    </row>
    <row r="50" spans="1:16" ht="16" x14ac:dyDescent="0.2">
      <c r="A50" s="191" t="s">
        <v>449</v>
      </c>
      <c r="B50" s="190" t="s">
        <v>299</v>
      </c>
      <c r="C50" s="175"/>
      <c r="D50" s="175"/>
      <c r="E50" s="175"/>
      <c r="F50" s="175"/>
      <c r="G50" s="175"/>
      <c r="H50" s="175"/>
      <c r="I50" s="175"/>
      <c r="J50" s="175"/>
      <c r="K50" s="175"/>
      <c r="L50" s="175"/>
      <c r="M50" s="175"/>
      <c r="N50" s="175"/>
      <c r="O50" s="175"/>
      <c r="P50" s="175"/>
    </row>
    <row r="51" spans="1:16" ht="16" x14ac:dyDescent="0.2">
      <c r="A51" s="194" t="s">
        <v>436</v>
      </c>
      <c r="B51" s="193">
        <v>9</v>
      </c>
      <c r="C51" s="175"/>
      <c r="D51" s="175"/>
      <c r="E51" s="175"/>
      <c r="F51" s="189" t="s">
        <v>450</v>
      </c>
      <c r="G51" s="190" t="s">
        <v>299</v>
      </c>
      <c r="H51" s="175"/>
      <c r="I51" s="175"/>
      <c r="J51" s="175"/>
      <c r="K51" s="175"/>
      <c r="L51" s="175"/>
      <c r="M51" s="175"/>
      <c r="N51" s="175"/>
      <c r="O51" s="175"/>
      <c r="P51" s="175"/>
    </row>
    <row r="52" spans="1:16" ht="16" x14ac:dyDescent="0.2">
      <c r="A52" s="194" t="s">
        <v>329</v>
      </c>
      <c r="B52" s="193">
        <v>12</v>
      </c>
      <c r="C52" s="175"/>
      <c r="D52" s="175"/>
      <c r="E52" s="175"/>
      <c r="F52" s="195" t="s">
        <v>451</v>
      </c>
      <c r="G52" s="196">
        <v>12</v>
      </c>
      <c r="H52" s="175"/>
      <c r="I52" s="175"/>
      <c r="J52" s="175"/>
      <c r="K52" s="175"/>
      <c r="L52" s="175"/>
      <c r="M52" s="175"/>
      <c r="N52" s="175"/>
      <c r="O52" s="175"/>
      <c r="P52" s="175"/>
    </row>
    <row r="53" spans="1:16" ht="16" x14ac:dyDescent="0.2">
      <c r="A53" s="194" t="s">
        <v>439</v>
      </c>
      <c r="B53" s="193">
        <v>9</v>
      </c>
      <c r="C53" s="175"/>
      <c r="D53" s="175"/>
      <c r="E53" s="175"/>
      <c r="F53" s="197" t="s">
        <v>440</v>
      </c>
      <c r="G53" s="198">
        <v>12</v>
      </c>
      <c r="H53" s="175"/>
      <c r="I53" s="175"/>
      <c r="J53" s="175"/>
      <c r="K53" s="175"/>
      <c r="L53" s="175"/>
      <c r="M53" s="175"/>
      <c r="N53" s="175"/>
      <c r="O53" s="175"/>
      <c r="P53" s="175"/>
    </row>
    <row r="54" spans="1:16" ht="16" x14ac:dyDescent="0.2">
      <c r="A54" s="194" t="s">
        <v>427</v>
      </c>
      <c r="B54" s="193">
        <v>10</v>
      </c>
      <c r="C54" s="175"/>
      <c r="D54" s="175"/>
      <c r="E54" s="175"/>
      <c r="F54" s="199" t="s">
        <v>452</v>
      </c>
      <c r="G54" s="200">
        <v>12</v>
      </c>
      <c r="H54" s="175"/>
      <c r="I54" s="175"/>
      <c r="J54" s="175"/>
      <c r="K54" s="175"/>
      <c r="L54" s="175"/>
      <c r="M54" s="175"/>
      <c r="N54" s="175"/>
      <c r="O54" s="175"/>
      <c r="P54" s="175"/>
    </row>
    <row r="55" spans="1:16" ht="16" x14ac:dyDescent="0.2">
      <c r="A55" s="194" t="s">
        <v>428</v>
      </c>
      <c r="B55" s="193">
        <v>3</v>
      </c>
      <c r="C55" s="175"/>
      <c r="D55" s="175"/>
      <c r="E55" s="175"/>
      <c r="F55" s="175"/>
      <c r="G55" s="175"/>
      <c r="H55" s="175"/>
      <c r="I55" s="175"/>
      <c r="J55" s="175"/>
      <c r="K55" s="175"/>
      <c r="L55" s="175"/>
      <c r="M55" s="175"/>
      <c r="N55" s="175"/>
      <c r="O55" s="175"/>
      <c r="P55" s="175"/>
    </row>
    <row r="56" spans="1:16" ht="16" x14ac:dyDescent="0.2">
      <c r="A56" s="194" t="s">
        <v>442</v>
      </c>
      <c r="B56" s="193">
        <v>4</v>
      </c>
      <c r="C56" s="175"/>
      <c r="D56" s="175"/>
      <c r="E56" s="175"/>
      <c r="F56" s="175"/>
      <c r="G56" s="175"/>
      <c r="H56" s="175"/>
      <c r="I56" s="175"/>
      <c r="J56" s="175"/>
      <c r="K56" s="175"/>
      <c r="L56" s="175"/>
      <c r="M56" s="175"/>
      <c r="N56" s="175"/>
      <c r="O56" s="175"/>
      <c r="P56" s="175"/>
    </row>
    <row r="57" spans="1:16" ht="16" x14ac:dyDescent="0.2">
      <c r="A57" s="194" t="s">
        <v>443</v>
      </c>
      <c r="B57" s="193">
        <v>2</v>
      </c>
      <c r="C57" s="175"/>
      <c r="D57" s="175"/>
      <c r="E57" s="175"/>
      <c r="F57" s="175"/>
      <c r="G57" s="175"/>
      <c r="H57" s="175"/>
      <c r="I57" s="175"/>
      <c r="J57" s="175"/>
      <c r="K57" s="175"/>
      <c r="L57" s="175"/>
      <c r="M57" s="175"/>
      <c r="N57" s="175"/>
      <c r="O57" s="175"/>
      <c r="P57" s="175"/>
    </row>
    <row r="58" spans="1:16" ht="16" x14ac:dyDescent="0.2">
      <c r="A58" s="202" t="s">
        <v>453</v>
      </c>
      <c r="B58" s="205">
        <v>4</v>
      </c>
      <c r="C58" s="175"/>
      <c r="D58" s="175"/>
      <c r="E58" s="175"/>
      <c r="F58" s="175"/>
      <c r="G58" s="175"/>
      <c r="H58" s="175"/>
      <c r="I58" s="175"/>
      <c r="J58" s="175"/>
      <c r="K58" s="175"/>
      <c r="L58" s="175"/>
      <c r="M58" s="175"/>
      <c r="N58" s="175"/>
      <c r="O58" s="175"/>
      <c r="P58" s="175"/>
    </row>
    <row r="59" spans="1:16" ht="16" x14ac:dyDescent="0.2">
      <c r="A59" s="203" t="s">
        <v>440</v>
      </c>
      <c r="B59" s="198">
        <v>53</v>
      </c>
      <c r="C59" s="175"/>
      <c r="D59" s="175"/>
      <c r="E59" s="175"/>
      <c r="F59" s="175"/>
      <c r="G59" s="175"/>
      <c r="H59" s="175"/>
      <c r="I59" s="175"/>
      <c r="J59" s="175"/>
      <c r="K59" s="175"/>
      <c r="L59" s="175"/>
      <c r="M59" s="175"/>
      <c r="N59" s="175"/>
      <c r="O59" s="175"/>
      <c r="P59" s="175"/>
    </row>
    <row r="60" spans="1:16" ht="16" x14ac:dyDescent="0.2">
      <c r="A60" s="204" t="s">
        <v>448</v>
      </c>
      <c r="B60" s="200">
        <v>32</v>
      </c>
      <c r="C60" s="175"/>
      <c r="D60" s="175"/>
      <c r="E60" s="175"/>
      <c r="F60" s="175"/>
      <c r="G60" s="175"/>
      <c r="H60" s="175"/>
      <c r="I60" s="175"/>
      <c r="J60" s="175"/>
      <c r="K60" s="175"/>
      <c r="L60" s="175"/>
      <c r="M60" s="175"/>
      <c r="N60" s="175"/>
      <c r="O60" s="175"/>
      <c r="P60" s="175"/>
    </row>
    <row r="61" spans="1:16" ht="16" x14ac:dyDescent="0.2">
      <c r="A61" s="175"/>
      <c r="B61" s="175"/>
      <c r="C61" s="175"/>
      <c r="D61" s="175"/>
      <c r="E61" s="175"/>
      <c r="F61" s="175"/>
      <c r="G61" s="175"/>
      <c r="H61" s="175"/>
      <c r="I61" s="175"/>
      <c r="J61" s="175"/>
      <c r="K61" s="175"/>
      <c r="L61" s="175"/>
      <c r="M61" s="175"/>
      <c r="N61" s="175"/>
      <c r="O61" s="175"/>
      <c r="P61" s="175"/>
    </row>
    <row r="62" spans="1:16" ht="16" x14ac:dyDescent="0.2">
      <c r="A62" s="191" t="s">
        <v>454</v>
      </c>
      <c r="B62" s="190" t="s">
        <v>299</v>
      </c>
      <c r="C62" s="175"/>
      <c r="D62" s="175"/>
      <c r="E62" s="175"/>
      <c r="F62" s="175"/>
      <c r="G62" s="175"/>
      <c r="H62" s="175"/>
      <c r="I62" s="175"/>
      <c r="J62" s="175"/>
      <c r="K62" s="175"/>
      <c r="L62" s="175"/>
      <c r="M62" s="175"/>
      <c r="N62" s="175"/>
      <c r="O62" s="175"/>
      <c r="P62" s="175"/>
    </row>
    <row r="63" spans="1:16" ht="16" x14ac:dyDescent="0.2">
      <c r="A63" s="194" t="s">
        <v>436</v>
      </c>
      <c r="B63" s="193">
        <v>9</v>
      </c>
      <c r="C63" s="175"/>
      <c r="D63" s="175"/>
      <c r="E63" s="175"/>
      <c r="F63" s="189" t="s">
        <v>455</v>
      </c>
      <c r="G63" s="190" t="s">
        <v>299</v>
      </c>
      <c r="H63" s="175"/>
      <c r="I63" s="175"/>
      <c r="J63" s="175"/>
      <c r="K63" s="175"/>
      <c r="L63" s="175"/>
      <c r="M63" s="175"/>
      <c r="N63" s="175"/>
      <c r="O63" s="175"/>
      <c r="P63" s="175"/>
    </row>
    <row r="64" spans="1:16" ht="16" x14ac:dyDescent="0.2">
      <c r="A64" s="194" t="s">
        <v>329</v>
      </c>
      <c r="B64" s="193">
        <v>12</v>
      </c>
      <c r="C64" s="175"/>
      <c r="D64" s="175"/>
      <c r="E64" s="175"/>
      <c r="F64" s="195" t="s">
        <v>451</v>
      </c>
      <c r="G64" s="196">
        <v>12</v>
      </c>
      <c r="H64" s="175"/>
      <c r="I64" s="175"/>
      <c r="J64" s="175"/>
      <c r="K64" s="175"/>
      <c r="L64" s="175"/>
      <c r="M64" s="175"/>
      <c r="N64" s="175"/>
      <c r="O64" s="175"/>
      <c r="P64" s="175"/>
    </row>
    <row r="65" spans="1:16" ht="16" x14ac:dyDescent="0.2">
      <c r="A65" s="194" t="s">
        <v>439</v>
      </c>
      <c r="B65" s="193">
        <v>9</v>
      </c>
      <c r="C65" s="175"/>
      <c r="D65" s="175"/>
      <c r="E65" s="175"/>
      <c r="F65" s="197" t="s">
        <v>440</v>
      </c>
      <c r="G65" s="198">
        <v>12</v>
      </c>
      <c r="H65" s="175"/>
      <c r="I65" s="175"/>
      <c r="J65" s="175"/>
      <c r="K65" s="175"/>
      <c r="L65" s="175"/>
      <c r="M65" s="175"/>
      <c r="N65" s="175"/>
      <c r="O65" s="175"/>
      <c r="P65" s="175"/>
    </row>
    <row r="66" spans="1:16" ht="16" x14ac:dyDescent="0.2">
      <c r="A66" s="194" t="s">
        <v>427</v>
      </c>
      <c r="B66" s="193">
        <v>10</v>
      </c>
      <c r="C66" s="175"/>
      <c r="D66" s="175"/>
      <c r="E66" s="175"/>
      <c r="F66" s="199" t="s">
        <v>452</v>
      </c>
      <c r="G66" s="200">
        <v>12</v>
      </c>
      <c r="H66" s="175"/>
      <c r="I66" s="175"/>
      <c r="J66" s="175"/>
      <c r="K66" s="175"/>
      <c r="L66" s="175"/>
      <c r="M66" s="175"/>
      <c r="N66" s="175"/>
      <c r="O66" s="175"/>
      <c r="P66" s="175"/>
    </row>
    <row r="67" spans="1:16" ht="16" x14ac:dyDescent="0.2">
      <c r="A67" s="194" t="s">
        <v>428</v>
      </c>
      <c r="B67" s="193">
        <v>3</v>
      </c>
      <c r="C67" s="175"/>
      <c r="D67" s="175"/>
      <c r="E67" s="175"/>
      <c r="F67" s="175"/>
      <c r="G67" s="175"/>
      <c r="H67" s="175"/>
      <c r="I67" s="175"/>
      <c r="J67" s="175"/>
      <c r="K67" s="175"/>
      <c r="L67" s="175"/>
      <c r="M67" s="175"/>
      <c r="N67" s="175"/>
      <c r="O67" s="175"/>
      <c r="P67" s="175"/>
    </row>
    <row r="68" spans="1:16" ht="16" x14ac:dyDescent="0.2">
      <c r="A68" s="194" t="s">
        <v>442</v>
      </c>
      <c r="B68" s="193">
        <v>4</v>
      </c>
      <c r="C68" s="175"/>
      <c r="D68" s="175"/>
      <c r="E68" s="175"/>
      <c r="F68" s="175"/>
      <c r="G68" s="175"/>
      <c r="H68" s="175"/>
      <c r="I68" s="175"/>
      <c r="J68" s="175"/>
      <c r="K68" s="175"/>
      <c r="L68" s="175"/>
      <c r="M68" s="175"/>
      <c r="N68" s="175"/>
      <c r="O68" s="175"/>
      <c r="P68" s="175"/>
    </row>
    <row r="69" spans="1:16" ht="16" x14ac:dyDescent="0.2">
      <c r="A69" s="194" t="s">
        <v>443</v>
      </c>
      <c r="B69" s="193">
        <v>2</v>
      </c>
      <c r="C69" s="175"/>
      <c r="D69" s="175"/>
      <c r="E69" s="175"/>
      <c r="F69" s="175"/>
      <c r="G69" s="175"/>
      <c r="H69" s="175"/>
      <c r="I69" s="175"/>
      <c r="J69" s="175"/>
      <c r="K69" s="175"/>
      <c r="L69" s="175"/>
      <c r="M69" s="175"/>
      <c r="N69" s="175"/>
      <c r="O69" s="175"/>
      <c r="P69" s="175"/>
    </row>
    <row r="70" spans="1:16" ht="16" x14ac:dyDescent="0.2">
      <c r="A70" s="202" t="s">
        <v>453</v>
      </c>
      <c r="B70" s="205">
        <v>4</v>
      </c>
      <c r="C70" s="175"/>
      <c r="D70" s="175"/>
      <c r="E70" s="175"/>
      <c r="F70" s="175"/>
      <c r="G70" s="175"/>
      <c r="H70" s="175"/>
      <c r="I70" s="175"/>
      <c r="J70" s="175"/>
      <c r="K70" s="175"/>
      <c r="L70" s="175"/>
      <c r="M70" s="175"/>
      <c r="N70" s="175"/>
      <c r="O70" s="175"/>
      <c r="P70" s="175"/>
    </row>
    <row r="71" spans="1:16" ht="16" x14ac:dyDescent="0.2">
      <c r="A71" s="203" t="s">
        <v>440</v>
      </c>
      <c r="B71" s="198">
        <v>53</v>
      </c>
      <c r="C71" s="175"/>
      <c r="D71" s="175"/>
      <c r="E71" s="175"/>
      <c r="F71" s="175"/>
      <c r="G71" s="175"/>
      <c r="H71" s="175"/>
      <c r="I71" s="175"/>
      <c r="J71" s="175"/>
      <c r="K71" s="175"/>
      <c r="L71" s="175"/>
      <c r="M71" s="175"/>
      <c r="N71" s="175"/>
      <c r="O71" s="175"/>
      <c r="P71" s="175"/>
    </row>
    <row r="72" spans="1:16" ht="16" x14ac:dyDescent="0.2">
      <c r="A72" s="204" t="s">
        <v>448</v>
      </c>
      <c r="B72" s="200">
        <v>32</v>
      </c>
      <c r="C72" s="175"/>
      <c r="D72" s="175"/>
      <c r="E72" s="175"/>
      <c r="F72" s="175"/>
      <c r="G72" s="175"/>
      <c r="H72" s="175"/>
      <c r="I72" s="175"/>
      <c r="J72" s="175"/>
      <c r="K72" s="175"/>
      <c r="L72" s="175"/>
      <c r="M72" s="175"/>
      <c r="N72" s="175"/>
      <c r="O72" s="175"/>
      <c r="P72" s="175"/>
    </row>
  </sheetData>
  <mergeCells count="9">
    <mergeCell ref="B2:E2"/>
    <mergeCell ref="F2:I2"/>
    <mergeCell ref="B1:I1"/>
    <mergeCell ref="F16:G23"/>
    <mergeCell ref="B13:E13"/>
    <mergeCell ref="F13:I13"/>
    <mergeCell ref="B15:E15"/>
    <mergeCell ref="B12:E12"/>
    <mergeCell ref="F12:G1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494F7-7B99-405D-BB74-F705EF732819}">
  <sheetPr>
    <tabColor rgb="FF00B050"/>
  </sheetPr>
  <dimension ref="A3:L16"/>
  <sheetViews>
    <sheetView workbookViewId="0">
      <selection activeCell="L14" sqref="L14"/>
    </sheetView>
  </sheetViews>
  <sheetFormatPr baseColWidth="10" defaultColWidth="8.83203125" defaultRowHeight="16" x14ac:dyDescent="0.2"/>
  <cols>
    <col min="1" max="1" width="13.83203125" style="68" customWidth="1"/>
    <col min="2" max="2" width="14.1640625" customWidth="1"/>
    <col min="3" max="3" width="13.1640625" customWidth="1"/>
    <col min="4" max="4" width="54.83203125" customWidth="1"/>
    <col min="5" max="6" width="7.1640625" bestFit="1" customWidth="1"/>
  </cols>
  <sheetData>
    <row r="3" spans="1:12" x14ac:dyDescent="0.2">
      <c r="D3" s="24"/>
    </row>
    <row r="4" spans="1:12" ht="18" x14ac:dyDescent="0.2">
      <c r="A4" s="468" t="s">
        <v>456</v>
      </c>
      <c r="B4" s="468"/>
      <c r="D4" s="24"/>
    </row>
    <row r="5" spans="1:12" ht="16" customHeight="1" x14ac:dyDescent="0.2">
      <c r="D5" s="24"/>
    </row>
    <row r="6" spans="1:12" x14ac:dyDescent="0.2">
      <c r="A6" s="469" t="s">
        <v>457</v>
      </c>
      <c r="B6" s="469" t="s">
        <v>257</v>
      </c>
      <c r="C6" s="469" t="s">
        <v>60</v>
      </c>
      <c r="D6" s="469" t="s">
        <v>458</v>
      </c>
      <c r="E6" s="458" t="s">
        <v>62</v>
      </c>
      <c r="F6" s="459"/>
      <c r="G6" s="459"/>
      <c r="H6" s="459"/>
      <c r="I6" s="459"/>
      <c r="J6" s="459"/>
      <c r="K6" s="459"/>
      <c r="L6" s="459"/>
    </row>
    <row r="7" spans="1:12" ht="17" x14ac:dyDescent="0.2">
      <c r="A7" s="470"/>
      <c r="B7" s="470"/>
      <c r="C7" s="470"/>
      <c r="D7" s="470"/>
      <c r="E7" s="69" t="s">
        <v>63</v>
      </c>
      <c r="F7" s="69" t="s">
        <v>459</v>
      </c>
      <c r="G7" s="69" t="s">
        <v>460</v>
      </c>
      <c r="H7" s="69" t="s">
        <v>461</v>
      </c>
      <c r="I7" s="69" t="s">
        <v>462</v>
      </c>
      <c r="J7" s="69" t="s">
        <v>463</v>
      </c>
      <c r="K7" s="69" t="s">
        <v>407</v>
      </c>
      <c r="L7" s="69" t="s">
        <v>464</v>
      </c>
    </row>
    <row r="8" spans="1:12" x14ac:dyDescent="0.2">
      <c r="A8" s="70"/>
      <c r="B8" s="70"/>
      <c r="C8" s="70"/>
      <c r="D8" s="240"/>
      <c r="E8" s="70"/>
      <c r="F8" s="70"/>
      <c r="G8" s="70"/>
      <c r="H8" s="70"/>
      <c r="I8" s="70"/>
      <c r="J8" s="70"/>
      <c r="K8" s="70"/>
      <c r="L8" s="70"/>
    </row>
    <row r="9" spans="1:12" ht="46" x14ac:dyDescent="0.2">
      <c r="A9" s="71">
        <v>1</v>
      </c>
      <c r="B9" s="241" t="s">
        <v>465</v>
      </c>
      <c r="C9" s="242" t="s">
        <v>57</v>
      </c>
      <c r="D9" s="243" t="s">
        <v>58</v>
      </c>
      <c r="E9" s="244">
        <v>150</v>
      </c>
      <c r="F9" s="244"/>
      <c r="G9" s="244"/>
      <c r="H9" s="244"/>
      <c r="I9" s="244"/>
      <c r="J9" s="244"/>
      <c r="K9" s="244"/>
      <c r="L9" s="244"/>
    </row>
    <row r="10" spans="1:12" ht="46" x14ac:dyDescent="0.2">
      <c r="A10" s="71">
        <v>2</v>
      </c>
      <c r="B10" s="241" t="s">
        <v>466</v>
      </c>
      <c r="C10" s="242" t="s">
        <v>467</v>
      </c>
      <c r="D10" s="243" t="s">
        <v>468</v>
      </c>
      <c r="E10" s="244"/>
      <c r="F10" s="244">
        <v>150</v>
      </c>
      <c r="G10" s="244">
        <v>150</v>
      </c>
      <c r="H10" s="244">
        <v>150</v>
      </c>
      <c r="I10" s="244">
        <v>150</v>
      </c>
      <c r="J10" s="244">
        <v>150</v>
      </c>
      <c r="K10" s="244">
        <v>150</v>
      </c>
      <c r="L10" s="244">
        <v>150</v>
      </c>
    </row>
    <row r="11" spans="1:12" ht="45" x14ac:dyDescent="0.2">
      <c r="A11" s="71">
        <v>3</v>
      </c>
      <c r="B11" s="241" t="s">
        <v>469</v>
      </c>
      <c r="C11" s="242" t="s">
        <v>55</v>
      </c>
      <c r="D11" s="243" t="s">
        <v>56</v>
      </c>
      <c r="E11" s="245">
        <v>20</v>
      </c>
      <c r="F11" s="245"/>
      <c r="G11" s="245"/>
      <c r="H11" s="245"/>
      <c r="I11" s="245"/>
      <c r="J11" s="245"/>
      <c r="K11" s="245"/>
      <c r="L11" s="245"/>
    </row>
    <row r="12" spans="1:12" ht="45" x14ac:dyDescent="0.2">
      <c r="A12" s="71">
        <v>4</v>
      </c>
      <c r="B12" s="241" t="s">
        <v>470</v>
      </c>
      <c r="C12" s="242" t="s">
        <v>471</v>
      </c>
      <c r="D12" s="243" t="s">
        <v>472</v>
      </c>
      <c r="E12" s="245"/>
      <c r="F12" s="245">
        <v>20</v>
      </c>
      <c r="G12" s="245">
        <v>20</v>
      </c>
      <c r="H12" s="245">
        <v>20</v>
      </c>
      <c r="I12" s="245">
        <v>20</v>
      </c>
      <c r="J12" s="245">
        <v>20</v>
      </c>
      <c r="K12" s="245">
        <v>20</v>
      </c>
      <c r="L12" s="245">
        <v>20</v>
      </c>
    </row>
    <row r="13" spans="1:12" x14ac:dyDescent="0.2">
      <c r="A13" s="70"/>
      <c r="B13" s="70"/>
      <c r="C13" s="70"/>
      <c r="D13" s="240"/>
      <c r="E13" s="70"/>
      <c r="F13" s="70"/>
      <c r="G13" s="70"/>
      <c r="H13" s="70"/>
      <c r="I13" s="70"/>
      <c r="J13" s="70"/>
      <c r="K13" s="70"/>
      <c r="L13" s="70"/>
    </row>
    <row r="14" spans="1:12" x14ac:dyDescent="0.2">
      <c r="A14" s="460" t="s">
        <v>473</v>
      </c>
      <c r="B14" s="461"/>
      <c r="C14" s="466" t="s">
        <v>474</v>
      </c>
      <c r="D14" s="467"/>
      <c r="E14" s="70"/>
      <c r="F14" s="70"/>
      <c r="G14" s="70"/>
      <c r="H14" s="70"/>
      <c r="I14" s="70"/>
      <c r="J14" s="70"/>
      <c r="K14" s="70"/>
      <c r="L14" s="70"/>
    </row>
    <row r="15" spans="1:12" x14ac:dyDescent="0.2">
      <c r="A15" s="462"/>
      <c r="B15" s="463"/>
      <c r="C15" s="464" t="s">
        <v>475</v>
      </c>
      <c r="D15" s="465"/>
      <c r="E15" s="70"/>
      <c r="F15" s="70"/>
      <c r="G15" s="70"/>
      <c r="H15" s="70"/>
      <c r="I15" s="70"/>
      <c r="J15" s="70"/>
      <c r="K15" s="70"/>
      <c r="L15" s="70"/>
    </row>
    <row r="16" spans="1:12" x14ac:dyDescent="0.2">
      <c r="D16" s="24"/>
      <c r="I16" s="70"/>
    </row>
  </sheetData>
  <mergeCells count="9">
    <mergeCell ref="E6:L6"/>
    <mergeCell ref="A14:B15"/>
    <mergeCell ref="C15:D15"/>
    <mergeCell ref="C14:D14"/>
    <mergeCell ref="A4:B4"/>
    <mergeCell ref="A6:A7"/>
    <mergeCell ref="B6:B7"/>
    <mergeCell ref="C6:C7"/>
    <mergeCell ref="D6:D7"/>
  </mergeCells>
  <hyperlinks>
    <hyperlink ref="C10" r:id="rId1" xr:uid="{1548921A-77B3-47C2-9D02-DDF17D7FF6EF}"/>
    <hyperlink ref="C11" r:id="rId2" xr:uid="{560C5A58-792E-4E47-9748-0E2AFC2B6D34}"/>
    <hyperlink ref="C12" r:id="rId3" xr:uid="{C7AA475D-EBE5-4CF6-9120-0199D78F84E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284F0-BE5B-44F7-9BC6-8019961FDE90}">
  <dimension ref="B1:F22"/>
  <sheetViews>
    <sheetView workbookViewId="0">
      <selection activeCell="G14" sqref="G14"/>
    </sheetView>
  </sheetViews>
  <sheetFormatPr baseColWidth="10" defaultColWidth="8.83203125" defaultRowHeight="16" x14ac:dyDescent="0.2"/>
  <cols>
    <col min="2" max="2" width="49.6640625" style="92" customWidth="1"/>
    <col min="3" max="3" width="25.5" bestFit="1" customWidth="1"/>
    <col min="5" max="5" width="16.83203125" style="68" customWidth="1"/>
    <col min="6" max="6" width="15.1640625" style="68" customWidth="1"/>
  </cols>
  <sheetData>
    <row r="1" spans="2:6" ht="17" x14ac:dyDescent="0.2">
      <c r="B1" s="471" t="s">
        <v>476</v>
      </c>
      <c r="C1" s="360" t="s">
        <v>5</v>
      </c>
      <c r="D1" s="473" t="s">
        <v>5</v>
      </c>
      <c r="E1" s="474"/>
      <c r="F1" s="84" t="s">
        <v>5</v>
      </c>
    </row>
    <row r="2" spans="2:6" s="85" customFormat="1" ht="34" x14ac:dyDescent="0.2">
      <c r="B2" s="472"/>
      <c r="C2" s="86" t="s">
        <v>477</v>
      </c>
      <c r="D2" s="87"/>
      <c r="E2" s="88"/>
      <c r="F2" s="89"/>
    </row>
    <row r="3" spans="2:6" x14ac:dyDescent="0.2">
      <c r="B3" s="475" t="s">
        <v>478</v>
      </c>
      <c r="C3" s="476"/>
      <c r="D3" s="476"/>
      <c r="E3" s="476"/>
      <c r="F3" s="477"/>
    </row>
    <row r="4" spans="2:6" ht="15.75" customHeight="1" x14ac:dyDescent="0.2">
      <c r="B4" s="480" t="s">
        <v>479</v>
      </c>
      <c r="C4" s="72" t="s">
        <v>480</v>
      </c>
      <c r="D4" s="73" t="s">
        <v>5</v>
      </c>
      <c r="E4" s="482" t="s">
        <v>481</v>
      </c>
      <c r="F4" s="483"/>
    </row>
    <row r="5" spans="2:6" ht="19" x14ac:dyDescent="0.2">
      <c r="B5" s="480"/>
      <c r="C5" s="72" t="s">
        <v>5</v>
      </c>
      <c r="D5" s="74" t="s">
        <v>5</v>
      </c>
      <c r="E5" s="81" t="s">
        <v>270</v>
      </c>
      <c r="F5" s="81" t="s">
        <v>266</v>
      </c>
    </row>
    <row r="6" spans="2:6" x14ac:dyDescent="0.2">
      <c r="B6" s="480"/>
      <c r="C6" s="75" t="s">
        <v>482</v>
      </c>
      <c r="D6" s="76" t="s">
        <v>5</v>
      </c>
      <c r="E6" s="81">
        <v>1</v>
      </c>
      <c r="F6" s="81">
        <v>1</v>
      </c>
    </row>
    <row r="7" spans="2:6" x14ac:dyDescent="0.2">
      <c r="B7" s="480"/>
      <c r="C7" s="75" t="s">
        <v>483</v>
      </c>
      <c r="D7" s="76" t="s">
        <v>5</v>
      </c>
      <c r="E7" s="81" t="s">
        <v>5</v>
      </c>
      <c r="F7" s="81" t="s">
        <v>5</v>
      </c>
    </row>
    <row r="8" spans="2:6" x14ac:dyDescent="0.2">
      <c r="B8" s="480"/>
      <c r="C8" s="75" t="s">
        <v>293</v>
      </c>
      <c r="D8" s="76" t="s">
        <v>5</v>
      </c>
      <c r="E8" s="81">
        <v>32</v>
      </c>
      <c r="F8" s="81">
        <v>16</v>
      </c>
    </row>
    <row r="9" spans="2:6" x14ac:dyDescent="0.2">
      <c r="B9" s="480"/>
      <c r="C9" s="75" t="s">
        <v>484</v>
      </c>
      <c r="D9" s="76" t="s">
        <v>5</v>
      </c>
      <c r="E9" s="81">
        <v>128</v>
      </c>
      <c r="F9" s="81">
        <v>64</v>
      </c>
    </row>
    <row r="10" spans="2:6" x14ac:dyDescent="0.2">
      <c r="B10" s="481"/>
      <c r="C10" s="77" t="s">
        <v>485</v>
      </c>
      <c r="D10" s="76" t="s">
        <v>5</v>
      </c>
      <c r="E10" s="81">
        <v>5632</v>
      </c>
      <c r="F10" s="81">
        <v>4096</v>
      </c>
    </row>
    <row r="11" spans="2:6" x14ac:dyDescent="0.2">
      <c r="B11" s="90"/>
      <c r="C11" s="78"/>
      <c r="D11" s="78"/>
      <c r="E11" s="82"/>
      <c r="F11" s="82"/>
    </row>
    <row r="12" spans="2:6" x14ac:dyDescent="0.2">
      <c r="B12" s="90"/>
      <c r="C12" s="78"/>
      <c r="D12" s="78"/>
      <c r="E12" s="82"/>
      <c r="F12" s="82"/>
    </row>
    <row r="13" spans="2:6" x14ac:dyDescent="0.2">
      <c r="B13" s="90"/>
      <c r="C13" s="78"/>
      <c r="D13" s="78"/>
      <c r="E13" s="82"/>
      <c r="F13" s="82"/>
    </row>
    <row r="14" spans="2:6" x14ac:dyDescent="0.2">
      <c r="B14" s="90"/>
      <c r="C14" s="78"/>
      <c r="D14" s="78"/>
      <c r="E14" s="82"/>
      <c r="F14" s="82"/>
    </row>
    <row r="15" spans="2:6" x14ac:dyDescent="0.2">
      <c r="B15" s="484" t="s">
        <v>473</v>
      </c>
      <c r="C15" s="486" t="s">
        <v>486</v>
      </c>
      <c r="D15" s="486"/>
      <c r="E15" s="486"/>
      <c r="F15" s="82"/>
    </row>
    <row r="16" spans="2:6" x14ac:dyDescent="0.2">
      <c r="B16" s="485"/>
      <c r="C16" s="486" t="s">
        <v>5</v>
      </c>
      <c r="D16" s="486"/>
      <c r="E16" s="487"/>
      <c r="F16" s="82"/>
    </row>
    <row r="17" spans="2:6" ht="15.75" customHeight="1" x14ac:dyDescent="0.2">
      <c r="B17" s="361" t="s">
        <v>487</v>
      </c>
      <c r="C17" s="488" t="s">
        <v>488</v>
      </c>
      <c r="D17" s="488"/>
      <c r="E17" s="489"/>
      <c r="F17" s="82"/>
    </row>
    <row r="18" spans="2:6" x14ac:dyDescent="0.2">
      <c r="B18" s="91" t="s">
        <v>489</v>
      </c>
      <c r="C18" s="79" t="s">
        <v>490</v>
      </c>
      <c r="D18" s="79" t="s">
        <v>5</v>
      </c>
      <c r="E18" s="83" t="s">
        <v>5</v>
      </c>
      <c r="F18" s="82"/>
    </row>
    <row r="19" spans="2:6" x14ac:dyDescent="0.2">
      <c r="B19" s="478" t="s">
        <v>491</v>
      </c>
      <c r="C19" s="80" t="s">
        <v>492</v>
      </c>
      <c r="D19" s="79">
        <v>1536</v>
      </c>
      <c r="E19" s="83">
        <v>1536</v>
      </c>
      <c r="F19" s="82"/>
    </row>
    <row r="20" spans="2:6" x14ac:dyDescent="0.2">
      <c r="B20" s="478"/>
      <c r="C20" s="80" t="s">
        <v>493</v>
      </c>
      <c r="D20" s="79">
        <v>1536</v>
      </c>
      <c r="E20" s="83">
        <v>1536</v>
      </c>
      <c r="F20" s="82"/>
    </row>
    <row r="21" spans="2:6" x14ac:dyDescent="0.2">
      <c r="B21" s="478"/>
      <c r="C21" s="80" t="s">
        <v>494</v>
      </c>
      <c r="D21" s="79">
        <v>1536</v>
      </c>
      <c r="E21" s="83">
        <v>1536</v>
      </c>
      <c r="F21" s="82"/>
    </row>
    <row r="22" spans="2:6" x14ac:dyDescent="0.2">
      <c r="B22" s="479"/>
      <c r="C22" s="80" t="s">
        <v>495</v>
      </c>
      <c r="D22" s="79">
        <v>1024</v>
      </c>
      <c r="E22" s="83">
        <v>1024</v>
      </c>
      <c r="F22" s="82"/>
    </row>
  </sheetData>
  <mergeCells count="10">
    <mergeCell ref="B1:B2"/>
    <mergeCell ref="D1:E1"/>
    <mergeCell ref="B3:F3"/>
    <mergeCell ref="B19:B22"/>
    <mergeCell ref="B4:B10"/>
    <mergeCell ref="E4:F4"/>
    <mergeCell ref="B15:B16"/>
    <mergeCell ref="C15:E15"/>
    <mergeCell ref="C16:E16"/>
    <mergeCell ref="C17:E1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2265B-3E07-CA41-B3E5-D4A738EED431}">
  <dimension ref="A8"/>
  <sheetViews>
    <sheetView workbookViewId="0">
      <selection activeCell="H25" sqref="H25"/>
    </sheetView>
  </sheetViews>
  <sheetFormatPr baseColWidth="10" defaultColWidth="11" defaultRowHeight="16" x14ac:dyDescent="0.2"/>
  <sheetData>
    <row r="8" spans="1:1" x14ac:dyDescent="0.2">
      <c r="A8" s="4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7FE2D-CDB1-4333-AD61-846883C6CFD6}">
  <sheetPr>
    <tabColor rgb="FF00B050"/>
  </sheetPr>
  <dimension ref="A2:C18"/>
  <sheetViews>
    <sheetView workbookViewId="0">
      <selection activeCell="J19" sqref="J19"/>
    </sheetView>
  </sheetViews>
  <sheetFormatPr baseColWidth="10" defaultColWidth="8.83203125" defaultRowHeight="16" x14ac:dyDescent="0.2"/>
  <cols>
    <col min="1" max="1" width="14.5" customWidth="1"/>
    <col min="2" max="2" width="37.1640625" customWidth="1"/>
    <col min="3" max="3" width="46.83203125" customWidth="1"/>
  </cols>
  <sheetData>
    <row r="2" spans="1:3" ht="64" x14ac:dyDescent="0.2">
      <c r="A2" s="100" t="s">
        <v>496</v>
      </c>
    </row>
    <row r="3" spans="1:3" x14ac:dyDescent="0.2">
      <c r="A3" s="100" t="s">
        <v>5</v>
      </c>
    </row>
    <row r="4" spans="1:3" ht="40" x14ac:dyDescent="0.2">
      <c r="A4" s="101" t="s">
        <v>52</v>
      </c>
      <c r="B4" s="102" t="s">
        <v>53</v>
      </c>
      <c r="C4" s="103">
        <v>8500</v>
      </c>
    </row>
    <row r="5" spans="1:3" ht="40" x14ac:dyDescent="0.2">
      <c r="A5" s="104" t="s">
        <v>497</v>
      </c>
      <c r="B5" s="105" t="s">
        <v>498</v>
      </c>
      <c r="C5" s="106">
        <v>8500</v>
      </c>
    </row>
    <row r="6" spans="1:3" ht="40" x14ac:dyDescent="0.2">
      <c r="A6" s="104" t="s">
        <v>497</v>
      </c>
      <c r="B6" s="105" t="s">
        <v>498</v>
      </c>
      <c r="C6" s="106">
        <v>8500</v>
      </c>
    </row>
    <row r="7" spans="1:3" ht="40" x14ac:dyDescent="0.2">
      <c r="A7" s="104" t="s">
        <v>497</v>
      </c>
      <c r="B7" s="105" t="s">
        <v>498</v>
      </c>
      <c r="C7" s="106">
        <v>8500</v>
      </c>
    </row>
    <row r="8" spans="1:3" ht="40" x14ac:dyDescent="0.2">
      <c r="A8" s="104" t="s">
        <v>497</v>
      </c>
      <c r="B8" s="105" t="s">
        <v>498</v>
      </c>
      <c r="C8" s="106">
        <v>8500</v>
      </c>
    </row>
    <row r="9" spans="1:3" ht="40" x14ac:dyDescent="0.2">
      <c r="A9" s="104" t="s">
        <v>497</v>
      </c>
      <c r="B9" s="105" t="s">
        <v>498</v>
      </c>
      <c r="C9" s="106">
        <v>8500</v>
      </c>
    </row>
    <row r="10" spans="1:3" ht="40" x14ac:dyDescent="0.2">
      <c r="A10" s="104" t="s">
        <v>497</v>
      </c>
      <c r="B10" s="105" t="s">
        <v>498</v>
      </c>
      <c r="C10" s="106">
        <v>8500</v>
      </c>
    </row>
    <row r="11" spans="1:3" ht="40" x14ac:dyDescent="0.2">
      <c r="A11" s="104" t="s">
        <v>497</v>
      </c>
      <c r="B11" s="105" t="s">
        <v>498</v>
      </c>
      <c r="C11" s="106">
        <v>8500</v>
      </c>
    </row>
    <row r="12" spans="1:3" ht="40" x14ac:dyDescent="0.2">
      <c r="A12" s="104" t="s">
        <v>499</v>
      </c>
      <c r="B12" s="105" t="s">
        <v>500</v>
      </c>
      <c r="C12" s="106">
        <v>8500</v>
      </c>
    </row>
    <row r="13" spans="1:3" ht="40" x14ac:dyDescent="0.2">
      <c r="A13" s="104" t="s">
        <v>499</v>
      </c>
      <c r="B13" s="105" t="s">
        <v>500</v>
      </c>
      <c r="C13" s="106">
        <v>8500</v>
      </c>
    </row>
    <row r="14" spans="1:3" ht="40" x14ac:dyDescent="0.2">
      <c r="A14" s="104" t="s">
        <v>499</v>
      </c>
      <c r="B14" s="105" t="s">
        <v>500</v>
      </c>
      <c r="C14" s="106">
        <v>8500</v>
      </c>
    </row>
    <row r="15" spans="1:3" x14ac:dyDescent="0.2">
      <c r="A15" s="100" t="s">
        <v>5</v>
      </c>
    </row>
    <row r="17" spans="1:1" ht="80" x14ac:dyDescent="0.2">
      <c r="A17" s="100" t="s">
        <v>501</v>
      </c>
    </row>
    <row r="18" spans="1:1" x14ac:dyDescent="0.2">
      <c r="A18" s="100" t="s">
        <v>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3D4C5-CA5D-0545-9560-88B251D3A9D1}">
  <dimension ref="B1:O30"/>
  <sheetViews>
    <sheetView topLeftCell="A6" workbookViewId="0">
      <selection activeCell="A25" sqref="A25:XFD26"/>
    </sheetView>
  </sheetViews>
  <sheetFormatPr baseColWidth="10" defaultColWidth="8.83203125" defaultRowHeight="16" x14ac:dyDescent="0.2"/>
  <cols>
    <col min="1" max="1" width="8.83203125" style="107"/>
    <col min="2" max="2" width="7.6640625" style="107" bestFit="1" customWidth="1"/>
    <col min="3" max="3" width="17.5" style="107" customWidth="1"/>
    <col min="4" max="4" width="46.83203125" style="107" customWidth="1"/>
    <col min="5" max="5" width="8.83203125" style="108"/>
    <col min="6" max="6" width="23.83203125" style="109" customWidth="1"/>
    <col min="7" max="7" width="20.33203125" style="107" customWidth="1"/>
    <col min="8" max="8" width="10" style="107" customWidth="1"/>
    <col min="9" max="11" width="8.83203125" style="107"/>
    <col min="12" max="12" width="7.5" style="107" customWidth="1"/>
    <col min="13" max="13" width="45.33203125" style="110" customWidth="1"/>
    <col min="14" max="14" width="21.83203125" style="107" customWidth="1"/>
    <col min="15" max="15" width="24.6640625" style="107" bestFit="1" customWidth="1"/>
    <col min="16" max="16384" width="8.83203125" style="107"/>
  </cols>
  <sheetData>
    <row r="1" spans="2:15" ht="17" thickBot="1" x14ac:dyDescent="0.25"/>
    <row r="2" spans="2:15" ht="17" thickBot="1" x14ac:dyDescent="0.25">
      <c r="B2" s="111"/>
      <c r="C2" s="111"/>
      <c r="D2" s="111"/>
      <c r="E2" s="112"/>
      <c r="F2" s="113"/>
      <c r="H2" s="114"/>
      <c r="I2" s="490" t="s">
        <v>502</v>
      </c>
      <c r="J2" s="491"/>
      <c r="K2" s="492"/>
      <c r="L2" s="111"/>
      <c r="M2" s="115"/>
      <c r="N2" s="116"/>
      <c r="O2" s="117"/>
    </row>
    <row r="3" spans="2:15" ht="52" thickBot="1" x14ac:dyDescent="0.25">
      <c r="B3" s="118" t="s">
        <v>503</v>
      </c>
      <c r="C3" s="119" t="s">
        <v>504</v>
      </c>
      <c r="D3" s="119" t="s">
        <v>246</v>
      </c>
      <c r="E3" s="119" t="s">
        <v>310</v>
      </c>
      <c r="F3" s="119" t="s">
        <v>505</v>
      </c>
      <c r="G3" s="119" t="s">
        <v>257</v>
      </c>
      <c r="H3" s="119" t="s">
        <v>506</v>
      </c>
      <c r="I3" s="119" t="s">
        <v>409</v>
      </c>
      <c r="J3" s="119" t="s">
        <v>507</v>
      </c>
      <c r="K3" s="119" t="s">
        <v>508</v>
      </c>
      <c r="L3" s="119" t="s">
        <v>509</v>
      </c>
      <c r="M3" s="119" t="s">
        <v>510</v>
      </c>
      <c r="N3" s="120" t="s">
        <v>511</v>
      </c>
      <c r="O3" s="121" t="s">
        <v>512</v>
      </c>
    </row>
    <row r="4" spans="2:15" ht="34" x14ac:dyDescent="0.2">
      <c r="B4" s="362">
        <v>1</v>
      </c>
      <c r="C4" s="493" t="s">
        <v>513</v>
      </c>
      <c r="D4" s="122" t="s">
        <v>514</v>
      </c>
      <c r="E4" s="122" t="s">
        <v>515</v>
      </c>
      <c r="F4" s="122" t="s">
        <v>516</v>
      </c>
      <c r="G4" s="122" t="s">
        <v>517</v>
      </c>
      <c r="H4" s="362">
        <v>4</v>
      </c>
      <c r="I4" s="362">
        <v>8</v>
      </c>
      <c r="J4" s="362">
        <v>16</v>
      </c>
      <c r="K4" s="362">
        <v>500</v>
      </c>
      <c r="L4" s="362"/>
      <c r="M4" s="122" t="s">
        <v>518</v>
      </c>
      <c r="N4" s="122" t="s">
        <v>519</v>
      </c>
      <c r="O4" s="123" t="s">
        <v>520</v>
      </c>
    </row>
    <row r="5" spans="2:15" ht="34" x14ac:dyDescent="0.2">
      <c r="B5" s="124">
        <v>2</v>
      </c>
      <c r="C5" s="493"/>
      <c r="D5" s="125" t="s">
        <v>521</v>
      </c>
      <c r="E5" s="125" t="s">
        <v>515</v>
      </c>
      <c r="F5" s="125" t="s">
        <v>516</v>
      </c>
      <c r="G5" s="125" t="s">
        <v>517</v>
      </c>
      <c r="H5" s="124">
        <v>2</v>
      </c>
      <c r="I5" s="124">
        <v>4</v>
      </c>
      <c r="J5" s="124">
        <v>16</v>
      </c>
      <c r="K5" s="124">
        <v>500</v>
      </c>
      <c r="L5" s="124"/>
      <c r="M5" s="125" t="s">
        <v>518</v>
      </c>
      <c r="N5" s="125" t="s">
        <v>519</v>
      </c>
      <c r="O5" s="123" t="s">
        <v>520</v>
      </c>
    </row>
    <row r="6" spans="2:15" ht="34" x14ac:dyDescent="0.2">
      <c r="B6" s="124">
        <v>3</v>
      </c>
      <c r="C6" s="493"/>
      <c r="D6" s="125" t="s">
        <v>522</v>
      </c>
      <c r="E6" s="125" t="s">
        <v>515</v>
      </c>
      <c r="F6" s="125" t="s">
        <v>516</v>
      </c>
      <c r="G6" s="125" t="s">
        <v>517</v>
      </c>
      <c r="H6" s="124">
        <v>2</v>
      </c>
      <c r="I6" s="124">
        <v>4</v>
      </c>
      <c r="J6" s="124">
        <v>16</v>
      </c>
      <c r="K6" s="124">
        <v>500</v>
      </c>
      <c r="L6" s="124"/>
      <c r="M6" s="125" t="s">
        <v>518</v>
      </c>
      <c r="N6" s="125" t="s">
        <v>519</v>
      </c>
      <c r="O6" s="123" t="s">
        <v>520</v>
      </c>
    </row>
    <row r="7" spans="2:15" ht="51" x14ac:dyDescent="0.2">
      <c r="B7" s="124">
        <v>4</v>
      </c>
      <c r="C7" s="493"/>
      <c r="D7" s="125" t="s">
        <v>523</v>
      </c>
      <c r="E7" s="126" t="s">
        <v>515</v>
      </c>
      <c r="F7" s="127" t="s">
        <v>524</v>
      </c>
      <c r="G7" s="125" t="s">
        <v>525</v>
      </c>
      <c r="H7" s="128">
        <v>2</v>
      </c>
      <c r="I7" s="129">
        <v>16</v>
      </c>
      <c r="J7" s="129">
        <v>16</v>
      </c>
      <c r="K7" s="129">
        <v>200</v>
      </c>
      <c r="L7" s="129"/>
      <c r="M7" s="130" t="s">
        <v>518</v>
      </c>
      <c r="N7" s="125" t="s">
        <v>519</v>
      </c>
      <c r="O7" s="131" t="s">
        <v>526</v>
      </c>
    </row>
    <row r="8" spans="2:15" ht="51" x14ac:dyDescent="0.2">
      <c r="B8" s="124">
        <v>5</v>
      </c>
      <c r="C8" s="494"/>
      <c r="D8" s="132" t="s">
        <v>527</v>
      </c>
      <c r="E8" s="126" t="s">
        <v>515</v>
      </c>
      <c r="F8" s="127" t="s">
        <v>524</v>
      </c>
      <c r="G8" s="125" t="s">
        <v>525</v>
      </c>
      <c r="H8" s="128">
        <v>2</v>
      </c>
      <c r="I8" s="129">
        <v>16</v>
      </c>
      <c r="J8" s="129">
        <v>32</v>
      </c>
      <c r="K8" s="129">
        <v>300</v>
      </c>
      <c r="L8" s="129">
        <v>1</v>
      </c>
      <c r="M8" s="130" t="s">
        <v>518</v>
      </c>
      <c r="N8" s="125" t="s">
        <v>519</v>
      </c>
      <c r="O8" s="131" t="s">
        <v>528</v>
      </c>
    </row>
    <row r="9" spans="2:15" x14ac:dyDescent="0.2">
      <c r="B9" s="133"/>
      <c r="C9" s="134"/>
      <c r="D9" s="135"/>
      <c r="E9" s="136"/>
      <c r="F9" s="137"/>
      <c r="G9" s="138"/>
      <c r="H9" s="139"/>
      <c r="I9" s="133"/>
      <c r="J9" s="133"/>
      <c r="K9" s="133"/>
      <c r="L9" s="140"/>
      <c r="M9" s="141"/>
      <c r="N9" s="138"/>
      <c r="O9" s="142"/>
    </row>
    <row r="10" spans="2:15" x14ac:dyDescent="0.2">
      <c r="B10" s="133"/>
      <c r="C10" s="134"/>
      <c r="D10" s="135"/>
      <c r="E10" s="136"/>
      <c r="F10" s="137"/>
      <c r="G10" s="138"/>
      <c r="H10" s="139"/>
      <c r="I10" s="133"/>
      <c r="J10" s="133"/>
      <c r="K10" s="133"/>
      <c r="L10" s="140"/>
      <c r="M10" s="141"/>
      <c r="N10" s="138"/>
      <c r="O10" s="142"/>
    </row>
    <row r="11" spans="2:15" ht="34" x14ac:dyDescent="0.2">
      <c r="B11" s="124">
        <v>6</v>
      </c>
      <c r="C11" s="495" t="s">
        <v>513</v>
      </c>
      <c r="D11" s="125" t="s">
        <v>514</v>
      </c>
      <c r="E11" s="125" t="s">
        <v>270</v>
      </c>
      <c r="F11" s="125" t="s">
        <v>516</v>
      </c>
      <c r="G11" s="125" t="s">
        <v>517</v>
      </c>
      <c r="H11" s="124">
        <v>4</v>
      </c>
      <c r="I11" s="124">
        <v>8</v>
      </c>
      <c r="J11" s="124">
        <v>16</v>
      </c>
      <c r="K11" s="124">
        <v>500</v>
      </c>
      <c r="L11" s="124"/>
      <c r="M11" s="125" t="s">
        <v>518</v>
      </c>
      <c r="N11" s="125" t="s">
        <v>519</v>
      </c>
      <c r="O11" s="123" t="s">
        <v>520</v>
      </c>
    </row>
    <row r="12" spans="2:15" ht="34" x14ac:dyDescent="0.2">
      <c r="B12" s="124">
        <v>7</v>
      </c>
      <c r="C12" s="493"/>
      <c r="D12" s="125" t="s">
        <v>521</v>
      </c>
      <c r="E12" s="125" t="s">
        <v>270</v>
      </c>
      <c r="F12" s="125" t="s">
        <v>516</v>
      </c>
      <c r="G12" s="125" t="s">
        <v>517</v>
      </c>
      <c r="H12" s="124">
        <v>2</v>
      </c>
      <c r="I12" s="124">
        <v>4</v>
      </c>
      <c r="J12" s="124">
        <v>16</v>
      </c>
      <c r="K12" s="124">
        <v>500</v>
      </c>
      <c r="L12" s="124"/>
      <c r="M12" s="125" t="s">
        <v>518</v>
      </c>
      <c r="N12" s="125" t="s">
        <v>519</v>
      </c>
      <c r="O12" s="123" t="s">
        <v>520</v>
      </c>
    </row>
    <row r="13" spans="2:15" ht="34" x14ac:dyDescent="0.2">
      <c r="B13" s="124">
        <v>8</v>
      </c>
      <c r="C13" s="493"/>
      <c r="D13" s="125" t="s">
        <v>522</v>
      </c>
      <c r="E13" s="125" t="s">
        <v>270</v>
      </c>
      <c r="F13" s="125" t="s">
        <v>516</v>
      </c>
      <c r="G13" s="125" t="s">
        <v>517</v>
      </c>
      <c r="H13" s="124">
        <v>2</v>
      </c>
      <c r="I13" s="124">
        <v>4</v>
      </c>
      <c r="J13" s="124">
        <v>16</v>
      </c>
      <c r="K13" s="124">
        <v>500</v>
      </c>
      <c r="L13" s="124"/>
      <c r="M13" s="125" t="s">
        <v>518</v>
      </c>
      <c r="N13" s="125" t="s">
        <v>519</v>
      </c>
      <c r="O13" s="123" t="s">
        <v>520</v>
      </c>
    </row>
    <row r="14" spans="2:15" ht="51" x14ac:dyDescent="0.2">
      <c r="B14" s="124">
        <v>9</v>
      </c>
      <c r="C14" s="493"/>
      <c r="D14" s="125" t="s">
        <v>523</v>
      </c>
      <c r="E14" s="125" t="s">
        <v>270</v>
      </c>
      <c r="F14" s="127" t="s">
        <v>524</v>
      </c>
      <c r="G14" s="125" t="s">
        <v>525</v>
      </c>
      <c r="H14" s="128">
        <v>2</v>
      </c>
      <c r="I14" s="129">
        <v>16</v>
      </c>
      <c r="J14" s="129">
        <v>16</v>
      </c>
      <c r="K14" s="129">
        <v>200</v>
      </c>
      <c r="L14" s="129"/>
      <c r="M14" s="130" t="s">
        <v>518</v>
      </c>
      <c r="N14" s="125" t="s">
        <v>519</v>
      </c>
      <c r="O14" s="131" t="s">
        <v>526</v>
      </c>
    </row>
    <row r="15" spans="2:15" ht="51" x14ac:dyDescent="0.2">
      <c r="B15" s="124">
        <v>10</v>
      </c>
      <c r="C15" s="494"/>
      <c r="D15" s="132" t="s">
        <v>527</v>
      </c>
      <c r="E15" s="125" t="s">
        <v>270</v>
      </c>
      <c r="F15" s="127" t="s">
        <v>524</v>
      </c>
      <c r="G15" s="125" t="s">
        <v>525</v>
      </c>
      <c r="H15" s="128">
        <v>2</v>
      </c>
      <c r="I15" s="129">
        <v>16</v>
      </c>
      <c r="J15" s="129">
        <v>32</v>
      </c>
      <c r="K15" s="129">
        <v>300</v>
      </c>
      <c r="L15" s="129">
        <v>1</v>
      </c>
      <c r="M15" s="130" t="s">
        <v>518</v>
      </c>
      <c r="N15" s="125" t="s">
        <v>519</v>
      </c>
      <c r="O15" s="131" t="s">
        <v>528</v>
      </c>
    </row>
    <row r="16" spans="2:15" x14ac:dyDescent="0.2">
      <c r="B16" s="133"/>
      <c r="C16" s="143"/>
      <c r="D16" s="135"/>
      <c r="E16" s="138"/>
      <c r="F16" s="137"/>
      <c r="G16" s="138"/>
      <c r="H16" s="139"/>
      <c r="I16" s="133"/>
      <c r="J16" s="133"/>
      <c r="K16" s="133"/>
      <c r="L16" s="140"/>
      <c r="M16" s="141"/>
      <c r="N16" s="138"/>
      <c r="O16" s="131"/>
    </row>
    <row r="17" spans="2:15" x14ac:dyDescent="0.2">
      <c r="B17" s="133"/>
      <c r="C17" s="143"/>
      <c r="D17" s="135"/>
      <c r="E17" s="138"/>
      <c r="F17" s="137"/>
      <c r="G17" s="138"/>
      <c r="H17" s="139"/>
      <c r="I17" s="133"/>
      <c r="J17" s="133"/>
      <c r="K17" s="133"/>
      <c r="L17" s="140"/>
      <c r="M17" s="141"/>
      <c r="N17" s="138"/>
      <c r="O17" s="131"/>
    </row>
    <row r="18" spans="2:15" ht="34" x14ac:dyDescent="0.2">
      <c r="B18" s="124">
        <v>11</v>
      </c>
      <c r="C18" s="495" t="s">
        <v>513</v>
      </c>
      <c r="D18" s="132" t="s">
        <v>529</v>
      </c>
      <c r="E18" s="126" t="s">
        <v>266</v>
      </c>
      <c r="F18" s="127" t="s">
        <v>516</v>
      </c>
      <c r="G18" s="125" t="s">
        <v>517</v>
      </c>
      <c r="H18" s="144">
        <v>1</v>
      </c>
      <c r="I18" s="129">
        <v>4</v>
      </c>
      <c r="J18" s="129">
        <v>8</v>
      </c>
      <c r="K18" s="129">
        <v>200</v>
      </c>
      <c r="L18" s="129"/>
      <c r="M18" s="130" t="s">
        <v>518</v>
      </c>
      <c r="N18" s="145" t="s">
        <v>530</v>
      </c>
      <c r="O18" s="123" t="s">
        <v>520</v>
      </c>
    </row>
    <row r="19" spans="2:15" ht="34" x14ac:dyDescent="0.2">
      <c r="B19" s="124">
        <v>12</v>
      </c>
      <c r="C19" s="494"/>
      <c r="D19" s="132" t="s">
        <v>531</v>
      </c>
      <c r="E19" s="126" t="s">
        <v>266</v>
      </c>
      <c r="F19" s="127" t="s">
        <v>516</v>
      </c>
      <c r="G19" s="125" t="s">
        <v>517</v>
      </c>
      <c r="H19" s="144">
        <v>1</v>
      </c>
      <c r="I19" s="129">
        <v>4</v>
      </c>
      <c r="J19" s="129">
        <v>8</v>
      </c>
      <c r="K19" s="129">
        <v>200</v>
      </c>
      <c r="L19" s="129"/>
      <c r="M19" s="130" t="s">
        <v>518</v>
      </c>
      <c r="N19" s="145" t="s">
        <v>530</v>
      </c>
      <c r="O19" s="123" t="s">
        <v>520</v>
      </c>
    </row>
    <row r="20" spans="2:15" ht="51" x14ac:dyDescent="0.2">
      <c r="B20" s="124">
        <v>15</v>
      </c>
      <c r="C20" s="124" t="s">
        <v>532</v>
      </c>
      <c r="D20" s="132" t="s">
        <v>533</v>
      </c>
      <c r="E20" s="126" t="s">
        <v>266</v>
      </c>
      <c r="F20" s="127" t="s">
        <v>524</v>
      </c>
      <c r="G20" s="125" t="s">
        <v>525</v>
      </c>
      <c r="H20" s="144">
        <v>1</v>
      </c>
      <c r="I20" s="129">
        <v>8</v>
      </c>
      <c r="J20" s="129">
        <v>16</v>
      </c>
      <c r="K20" s="129">
        <v>300</v>
      </c>
      <c r="L20" s="129"/>
      <c r="M20" s="130" t="s">
        <v>518</v>
      </c>
      <c r="N20" s="145" t="s">
        <v>530</v>
      </c>
      <c r="O20" s="131" t="s">
        <v>528</v>
      </c>
    </row>
    <row r="21" spans="2:15" x14ac:dyDescent="0.2">
      <c r="B21" s="133"/>
      <c r="C21" s="143"/>
      <c r="D21" s="135"/>
      <c r="E21" s="138"/>
      <c r="F21" s="137"/>
      <c r="G21" s="138"/>
      <c r="H21" s="139"/>
      <c r="I21" s="133"/>
      <c r="J21" s="133"/>
      <c r="K21" s="133"/>
      <c r="L21" s="140"/>
      <c r="M21" s="141"/>
      <c r="N21" s="138"/>
      <c r="O21" s="131"/>
    </row>
    <row r="22" spans="2:15" x14ac:dyDescent="0.2">
      <c r="B22" s="133"/>
      <c r="C22" s="143"/>
      <c r="D22" s="135"/>
      <c r="E22" s="138"/>
      <c r="F22" s="137"/>
      <c r="G22" s="138"/>
      <c r="H22" s="139"/>
      <c r="I22" s="133"/>
      <c r="J22" s="133"/>
      <c r="K22" s="133"/>
      <c r="L22" s="140"/>
      <c r="M22" s="141"/>
      <c r="N22" s="138"/>
      <c r="O22" s="131"/>
    </row>
    <row r="23" spans="2:15" ht="34" x14ac:dyDescent="0.2">
      <c r="B23" s="124">
        <v>16</v>
      </c>
      <c r="C23" s="495" t="s">
        <v>513</v>
      </c>
      <c r="D23" s="132" t="s">
        <v>529</v>
      </c>
      <c r="E23" s="126" t="s">
        <v>267</v>
      </c>
      <c r="F23" s="127" t="s">
        <v>516</v>
      </c>
      <c r="G23" s="125" t="s">
        <v>517</v>
      </c>
      <c r="H23" s="144">
        <v>1</v>
      </c>
      <c r="I23" s="129">
        <v>4</v>
      </c>
      <c r="J23" s="129">
        <v>8</v>
      </c>
      <c r="K23" s="129">
        <v>200</v>
      </c>
      <c r="L23" s="129"/>
      <c r="M23" s="130" t="s">
        <v>518</v>
      </c>
      <c r="N23" s="145" t="s">
        <v>530</v>
      </c>
      <c r="O23" s="123" t="s">
        <v>520</v>
      </c>
    </row>
    <row r="24" spans="2:15" ht="34" x14ac:dyDescent="0.2">
      <c r="B24" s="124">
        <v>17</v>
      </c>
      <c r="C24" s="494"/>
      <c r="D24" s="132" t="s">
        <v>531</v>
      </c>
      <c r="E24" s="126" t="s">
        <v>267</v>
      </c>
      <c r="F24" s="127" t="s">
        <v>516</v>
      </c>
      <c r="G24" s="125" t="s">
        <v>517</v>
      </c>
      <c r="H24" s="144">
        <v>1</v>
      </c>
      <c r="I24" s="129">
        <v>4</v>
      </c>
      <c r="J24" s="129">
        <v>8</v>
      </c>
      <c r="K24" s="129">
        <v>200</v>
      </c>
      <c r="L24" s="129"/>
      <c r="M24" s="130" t="s">
        <v>518</v>
      </c>
      <c r="N24" s="145" t="s">
        <v>530</v>
      </c>
      <c r="O24" s="123" t="s">
        <v>520</v>
      </c>
    </row>
    <row r="25" spans="2:15" ht="51" x14ac:dyDescent="0.2">
      <c r="B25" s="124">
        <v>20</v>
      </c>
      <c r="C25" s="124" t="s">
        <v>532</v>
      </c>
      <c r="D25" s="132" t="s">
        <v>533</v>
      </c>
      <c r="E25" s="126" t="s">
        <v>267</v>
      </c>
      <c r="F25" s="127" t="s">
        <v>524</v>
      </c>
      <c r="G25" s="125" t="s">
        <v>525</v>
      </c>
      <c r="H25" s="144">
        <v>1</v>
      </c>
      <c r="I25" s="129">
        <v>8</v>
      </c>
      <c r="J25" s="129">
        <v>16</v>
      </c>
      <c r="K25" s="129">
        <v>300</v>
      </c>
      <c r="L25" s="129"/>
      <c r="M25" s="130" t="s">
        <v>518</v>
      </c>
      <c r="N25" s="145" t="s">
        <v>530</v>
      </c>
      <c r="O25" s="131" t="s">
        <v>528</v>
      </c>
    </row>
    <row r="26" spans="2:15" x14ac:dyDescent="0.2">
      <c r="J26" s="110"/>
      <c r="M26" s="107"/>
    </row>
    <row r="27" spans="2:15" ht="34" x14ac:dyDescent="0.2">
      <c r="B27" s="146" t="s">
        <v>534</v>
      </c>
      <c r="C27" s="146"/>
      <c r="D27" s="115"/>
      <c r="E27" s="115"/>
      <c r="F27" s="115"/>
      <c r="G27" s="115"/>
      <c r="J27" s="110"/>
      <c r="M27" s="107"/>
    </row>
    <row r="28" spans="2:15" ht="17" x14ac:dyDescent="0.2">
      <c r="B28" s="147">
        <v>1</v>
      </c>
      <c r="C28" s="147"/>
      <c r="D28" s="132" t="s">
        <v>517</v>
      </c>
      <c r="E28" s="148"/>
      <c r="F28" s="126" t="s">
        <v>535</v>
      </c>
      <c r="H28" s="149"/>
      <c r="I28" s="110"/>
      <c r="M28" s="107"/>
    </row>
    <row r="29" spans="2:15" ht="17" x14ac:dyDescent="0.2">
      <c r="B29" s="150">
        <v>2</v>
      </c>
      <c r="C29" s="150"/>
      <c r="D29" s="132" t="s">
        <v>536</v>
      </c>
      <c r="F29" s="126" t="s">
        <v>537</v>
      </c>
      <c r="H29" s="149"/>
      <c r="I29" s="110"/>
      <c r="M29" s="107"/>
    </row>
    <row r="30" spans="2:15" ht="17" x14ac:dyDescent="0.2">
      <c r="B30" s="151">
        <v>3</v>
      </c>
      <c r="C30" s="151"/>
      <c r="D30" s="132" t="s">
        <v>538</v>
      </c>
      <c r="E30" s="152"/>
      <c r="F30" s="126" t="s">
        <v>539</v>
      </c>
      <c r="G30" s="153"/>
      <c r="H30" s="154"/>
    </row>
  </sheetData>
  <mergeCells count="5">
    <mergeCell ref="I2:K2"/>
    <mergeCell ref="C4:C8"/>
    <mergeCell ref="C11:C15"/>
    <mergeCell ref="C18:C19"/>
    <mergeCell ref="C23:C2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45631-3E2F-3946-AE65-D679FABA9C62}">
  <dimension ref="A1:M26"/>
  <sheetViews>
    <sheetView workbookViewId="0">
      <selection activeCell="F27" sqref="F27"/>
    </sheetView>
  </sheetViews>
  <sheetFormatPr baseColWidth="10" defaultColWidth="8.83203125" defaultRowHeight="14" x14ac:dyDescent="0.15"/>
  <cols>
    <col min="1" max="1" width="3.5" style="157" bestFit="1" customWidth="1"/>
    <col min="2" max="2" width="79.5" style="157" bestFit="1" customWidth="1"/>
    <col min="3" max="3" width="20.5" style="173" bestFit="1" customWidth="1"/>
    <col min="4" max="5" width="8.83203125" style="157"/>
    <col min="6" max="6" width="16" style="157" bestFit="1" customWidth="1"/>
    <col min="7" max="7" width="18.6640625" style="157" customWidth="1"/>
    <col min="8" max="8" width="9.83203125" style="157" bestFit="1" customWidth="1"/>
    <col min="9" max="13" width="9" style="157" bestFit="1" customWidth="1"/>
    <col min="14" max="16384" width="8.83203125" style="157"/>
  </cols>
  <sheetData>
    <row r="1" spans="1:13" x14ac:dyDescent="0.15">
      <c r="A1" s="155"/>
      <c r="B1" s="155"/>
      <c r="C1" s="156"/>
    </row>
    <row r="2" spans="1:13" x14ac:dyDescent="0.15">
      <c r="A2" s="158"/>
      <c r="B2" s="159" t="s">
        <v>540</v>
      </c>
      <c r="C2" s="160" t="s">
        <v>541</v>
      </c>
    </row>
    <row r="3" spans="1:13" x14ac:dyDescent="0.15">
      <c r="A3" s="161">
        <v>1</v>
      </c>
      <c r="B3" s="162" t="s">
        <v>542</v>
      </c>
      <c r="C3" s="163">
        <v>12000</v>
      </c>
    </row>
    <row r="4" spans="1:13" x14ac:dyDescent="0.15">
      <c r="A4" s="161">
        <v>2</v>
      </c>
      <c r="B4" s="161" t="s">
        <v>543</v>
      </c>
      <c r="C4" s="163">
        <f>ROUNDUP(C3/60/60,0)</f>
        <v>4</v>
      </c>
    </row>
    <row r="5" spans="1:13" x14ac:dyDescent="0.15">
      <c r="A5" s="161">
        <v>3</v>
      </c>
      <c r="B5" s="161" t="s">
        <v>544</v>
      </c>
      <c r="C5" s="164">
        <f>ROUNDUP(50%*C3,0)</f>
        <v>6000</v>
      </c>
      <c r="G5" s="165"/>
      <c r="H5" s="496" t="s">
        <v>545</v>
      </c>
      <c r="I5" s="497"/>
      <c r="J5" s="496" t="s">
        <v>546</v>
      </c>
      <c r="K5" s="496"/>
      <c r="L5" s="496"/>
      <c r="M5" s="165"/>
    </row>
    <row r="6" spans="1:13" ht="42" x14ac:dyDescent="0.15">
      <c r="A6" s="161">
        <v>4</v>
      </c>
      <c r="B6" s="161" t="s">
        <v>547</v>
      </c>
      <c r="C6" s="163">
        <v>15</v>
      </c>
      <c r="G6" s="166" t="s">
        <v>548</v>
      </c>
      <c r="H6" s="166" t="s">
        <v>549</v>
      </c>
      <c r="I6" s="166" t="s">
        <v>550</v>
      </c>
      <c r="J6" s="167" t="s">
        <v>551</v>
      </c>
      <c r="K6" s="167" t="s">
        <v>552</v>
      </c>
      <c r="L6" s="167" t="s">
        <v>553</v>
      </c>
      <c r="M6" s="167" t="s">
        <v>554</v>
      </c>
    </row>
    <row r="7" spans="1:13" x14ac:dyDescent="0.15">
      <c r="A7" s="161">
        <v>5</v>
      </c>
      <c r="B7" s="161" t="s">
        <v>555</v>
      </c>
      <c r="C7" s="163">
        <f>C5/C6</f>
        <v>400</v>
      </c>
      <c r="G7" s="165" t="s">
        <v>556</v>
      </c>
      <c r="H7" s="168">
        <v>622</v>
      </c>
      <c r="I7" s="169">
        <f>ROUNDUP(H7*100/70,0)</f>
        <v>889</v>
      </c>
      <c r="J7" s="170">
        <v>935</v>
      </c>
      <c r="K7" s="170">
        <v>24</v>
      </c>
      <c r="L7" s="171">
        <f>J7/K7</f>
        <v>38.958333333333336</v>
      </c>
      <c r="M7" s="165">
        <f>ROUNDUP(I7/L7,0)</f>
        <v>23</v>
      </c>
    </row>
    <row r="8" spans="1:13" x14ac:dyDescent="0.15">
      <c r="A8" s="161">
        <v>6</v>
      </c>
      <c r="B8" s="161" t="s">
        <v>557</v>
      </c>
      <c r="C8" s="163">
        <v>500</v>
      </c>
      <c r="G8" s="165" t="s">
        <v>558</v>
      </c>
      <c r="H8" s="165">
        <f>C25</f>
        <v>35.24</v>
      </c>
      <c r="I8" s="169">
        <f>ROUNDUP(H8*100/70,0)</f>
        <v>51</v>
      </c>
      <c r="J8" s="170">
        <v>935</v>
      </c>
      <c r="K8" s="170">
        <v>24</v>
      </c>
      <c r="L8" s="171">
        <f>J8/K8</f>
        <v>38.958333333333336</v>
      </c>
      <c r="M8" s="165">
        <f>ROUNDUP(I8/L8,0)</f>
        <v>2</v>
      </c>
    </row>
    <row r="9" spans="1:13" x14ac:dyDescent="0.15">
      <c r="A9" s="161">
        <v>7</v>
      </c>
      <c r="B9" s="161" t="s">
        <v>559</v>
      </c>
      <c r="C9" s="163">
        <v>50</v>
      </c>
    </row>
    <row r="10" spans="1:13" x14ac:dyDescent="0.15">
      <c r="A10" s="161">
        <v>8</v>
      </c>
      <c r="B10" s="161" t="s">
        <v>560</v>
      </c>
      <c r="C10" s="163">
        <f>C8/C9</f>
        <v>10</v>
      </c>
    </row>
    <row r="11" spans="1:13" x14ac:dyDescent="0.15">
      <c r="A11" s="161">
        <v>9</v>
      </c>
      <c r="B11" s="161" t="s">
        <v>561</v>
      </c>
      <c r="C11" s="163">
        <f>C7*C10</f>
        <v>4000</v>
      </c>
    </row>
    <row r="12" spans="1:13" x14ac:dyDescent="0.15">
      <c r="A12" s="161">
        <v>10</v>
      </c>
      <c r="B12" s="161" t="s">
        <v>562</v>
      </c>
      <c r="C12" s="163">
        <f>C4</f>
        <v>4</v>
      </c>
    </row>
    <row r="13" spans="1:13" x14ac:dyDescent="0.15">
      <c r="A13" s="161">
        <v>11</v>
      </c>
      <c r="B13" s="161" t="s">
        <v>563</v>
      </c>
      <c r="C13" s="163">
        <f>2*C4</f>
        <v>8</v>
      </c>
    </row>
    <row r="14" spans="1:13" x14ac:dyDescent="0.15">
      <c r="A14" s="161">
        <v>12</v>
      </c>
      <c r="B14" s="161" t="s">
        <v>564</v>
      </c>
      <c r="C14" s="172">
        <v>10</v>
      </c>
    </row>
    <row r="15" spans="1:13" x14ac:dyDescent="0.15">
      <c r="A15" s="161">
        <v>13</v>
      </c>
      <c r="B15" s="161" t="s">
        <v>565</v>
      </c>
      <c r="C15" s="172">
        <f>C14*C3/(1024)</f>
        <v>117.1875</v>
      </c>
    </row>
    <row r="16" spans="1:13" x14ac:dyDescent="0.15">
      <c r="A16" s="161">
        <v>14</v>
      </c>
      <c r="B16" s="161" t="s">
        <v>566</v>
      </c>
      <c r="C16" s="172">
        <f>(50*1024+C15)/1024</f>
        <v>50.11444091796875</v>
      </c>
    </row>
    <row r="17" spans="1:3" x14ac:dyDescent="0.15">
      <c r="A17" s="161">
        <v>15</v>
      </c>
      <c r="B17" s="161" t="s">
        <v>567</v>
      </c>
      <c r="C17" s="172">
        <v>100</v>
      </c>
    </row>
    <row r="18" spans="1:3" x14ac:dyDescent="0.15">
      <c r="A18" s="161">
        <v>16</v>
      </c>
      <c r="B18" s="161" t="s">
        <v>568</v>
      </c>
      <c r="C18" s="172">
        <f>C17*C3/(1024)</f>
        <v>1171.875</v>
      </c>
    </row>
    <row r="19" spans="1:3" x14ac:dyDescent="0.15">
      <c r="A19" s="161">
        <v>17</v>
      </c>
      <c r="B19" s="161" t="s">
        <v>569</v>
      </c>
      <c r="C19" s="172">
        <f>(100*1024+C18)/1024</f>
        <v>101.1444091796875</v>
      </c>
    </row>
    <row r="20" spans="1:3" x14ac:dyDescent="0.15">
      <c r="A20" s="161">
        <v>18</v>
      </c>
      <c r="B20" s="161" t="s">
        <v>570</v>
      </c>
      <c r="C20" s="172" t="s">
        <v>571</v>
      </c>
    </row>
    <row r="21" spans="1:3" x14ac:dyDescent="0.15">
      <c r="A21" s="161">
        <v>19</v>
      </c>
      <c r="B21" s="161" t="s">
        <v>572</v>
      </c>
      <c r="C21" s="172" t="s">
        <v>573</v>
      </c>
    </row>
    <row r="22" spans="1:3" x14ac:dyDescent="0.15">
      <c r="A22" s="161">
        <v>20</v>
      </c>
      <c r="B22" s="161" t="s">
        <v>574</v>
      </c>
      <c r="C22" s="173">
        <f>C16*4</f>
        <v>200.457763671875</v>
      </c>
    </row>
    <row r="23" spans="1:3" x14ac:dyDescent="0.15">
      <c r="A23" s="161">
        <v>21</v>
      </c>
      <c r="B23" s="161" t="s">
        <v>575</v>
      </c>
      <c r="C23" s="163">
        <f>C19*4</f>
        <v>404.57763671875</v>
      </c>
    </row>
    <row r="24" spans="1:3" x14ac:dyDescent="0.15">
      <c r="B24" s="157" t="s">
        <v>576</v>
      </c>
      <c r="C24" s="173">
        <v>622</v>
      </c>
    </row>
    <row r="25" spans="1:3" x14ac:dyDescent="0.15">
      <c r="B25" s="157" t="s">
        <v>577</v>
      </c>
      <c r="C25" s="173">
        <f>13+4.16*C12+0.7*C13</f>
        <v>35.24</v>
      </c>
    </row>
    <row r="26" spans="1:3" x14ac:dyDescent="0.15">
      <c r="A26" s="155"/>
      <c r="B26" s="155"/>
    </row>
  </sheetData>
  <mergeCells count="2">
    <mergeCell ref="H5:I5"/>
    <mergeCell ref="J5:L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2FA04-D46E-724E-A1DC-9CEF06063C04}">
  <sheetPr>
    <tabColor rgb="FF00B050"/>
  </sheetPr>
  <dimension ref="B2:E68"/>
  <sheetViews>
    <sheetView topLeftCell="A48" workbookViewId="0">
      <selection activeCell="E18" sqref="E18"/>
    </sheetView>
  </sheetViews>
  <sheetFormatPr baseColWidth="10" defaultColWidth="10.83203125" defaultRowHeight="16" x14ac:dyDescent="0.2"/>
  <cols>
    <col min="1" max="1" width="10.83203125" style="24"/>
    <col min="2" max="2" width="16.33203125" style="24" customWidth="1"/>
    <col min="3" max="3" width="143.5" style="24" bestFit="1" customWidth="1"/>
    <col min="4" max="4" width="14.83203125" style="24" customWidth="1"/>
    <col min="5" max="5" width="17.5" style="24" customWidth="1"/>
    <col min="6" max="16384" width="10.83203125" style="24"/>
  </cols>
  <sheetData>
    <row r="2" spans="2:5" x14ac:dyDescent="0.2">
      <c r="B2" s="363" t="s">
        <v>59</v>
      </c>
      <c r="C2" s="364"/>
      <c r="D2" s="364"/>
      <c r="E2" s="365"/>
    </row>
    <row r="3" spans="2:5" x14ac:dyDescent="0.2">
      <c r="B3" s="371" t="s">
        <v>60</v>
      </c>
      <c r="C3" s="371" t="s">
        <v>61</v>
      </c>
      <c r="D3" s="369" t="s">
        <v>62</v>
      </c>
      <c r="E3" s="370"/>
    </row>
    <row r="4" spans="2:5" ht="17" x14ac:dyDescent="0.2">
      <c r="B4" s="372"/>
      <c r="C4" s="373"/>
      <c r="D4" s="280" t="s">
        <v>63</v>
      </c>
      <c r="E4" s="294" t="s">
        <v>64</v>
      </c>
    </row>
    <row r="5" spans="2:5" ht="17" x14ac:dyDescent="0.2">
      <c r="B5" s="268" t="s">
        <v>7</v>
      </c>
      <c r="C5" s="282" t="s">
        <v>8</v>
      </c>
      <c r="D5" s="290">
        <v>115</v>
      </c>
      <c r="E5" s="289" t="s">
        <v>65</v>
      </c>
    </row>
    <row r="6" spans="2:5" ht="17" x14ac:dyDescent="0.2">
      <c r="B6" s="269" t="s">
        <v>66</v>
      </c>
      <c r="C6" s="56" t="s">
        <v>67</v>
      </c>
      <c r="D6" s="290" t="s">
        <v>65</v>
      </c>
      <c r="E6" s="271">
        <v>115</v>
      </c>
    </row>
    <row r="7" spans="2:5" ht="17" x14ac:dyDescent="0.2">
      <c r="B7" s="270" t="s">
        <v>10</v>
      </c>
      <c r="C7" s="53" t="s">
        <v>11</v>
      </c>
      <c r="D7" s="290">
        <v>38</v>
      </c>
      <c r="E7" s="271" t="s">
        <v>65</v>
      </c>
    </row>
    <row r="8" spans="2:5" ht="17" x14ac:dyDescent="0.2">
      <c r="B8" s="271" t="s">
        <v>68</v>
      </c>
      <c r="C8" s="57" t="s">
        <v>69</v>
      </c>
      <c r="D8" s="290" t="s">
        <v>65</v>
      </c>
      <c r="E8" s="271">
        <v>38</v>
      </c>
    </row>
    <row r="9" spans="2:5" ht="17" x14ac:dyDescent="0.2">
      <c r="B9" s="270" t="s">
        <v>12</v>
      </c>
      <c r="C9" s="53" t="s">
        <v>13</v>
      </c>
      <c r="D9" s="271">
        <v>64</v>
      </c>
      <c r="E9" s="271" t="s">
        <v>65</v>
      </c>
    </row>
    <row r="10" spans="2:5" ht="17" x14ac:dyDescent="0.2">
      <c r="B10" s="269" t="s">
        <v>70</v>
      </c>
      <c r="C10" s="56" t="s">
        <v>71</v>
      </c>
      <c r="D10" s="290" t="s">
        <v>65</v>
      </c>
      <c r="E10" s="271">
        <v>64</v>
      </c>
    </row>
    <row r="11" spans="2:5" ht="17" x14ac:dyDescent="0.2">
      <c r="B11" s="272" t="s">
        <v>14</v>
      </c>
      <c r="C11" s="53" t="s">
        <v>15</v>
      </c>
      <c r="D11" s="290">
        <v>2</v>
      </c>
      <c r="E11" s="271" t="s">
        <v>65</v>
      </c>
    </row>
    <row r="12" spans="2:5" ht="17" x14ac:dyDescent="0.2">
      <c r="B12" s="273" t="s">
        <v>72</v>
      </c>
      <c r="C12" s="263" t="s">
        <v>73</v>
      </c>
      <c r="D12" s="290" t="s">
        <v>65</v>
      </c>
      <c r="E12" s="271">
        <v>2</v>
      </c>
    </row>
    <row r="13" spans="2:5" ht="17" x14ac:dyDescent="0.2">
      <c r="B13" s="274" t="s">
        <v>16</v>
      </c>
      <c r="C13" s="283" t="s">
        <v>17</v>
      </c>
      <c r="D13" s="290">
        <v>1</v>
      </c>
      <c r="E13" s="271" t="s">
        <v>65</v>
      </c>
    </row>
    <row r="14" spans="2:5" ht="17" x14ac:dyDescent="0.2">
      <c r="B14" s="275" t="s">
        <v>74</v>
      </c>
      <c r="C14" s="284" t="s">
        <v>75</v>
      </c>
      <c r="D14" s="290" t="s">
        <v>65</v>
      </c>
      <c r="E14" s="271">
        <v>1</v>
      </c>
    </row>
    <row r="15" spans="2:5" ht="17" x14ac:dyDescent="0.2">
      <c r="B15" s="274" t="s">
        <v>18</v>
      </c>
      <c r="C15" s="283" t="s">
        <v>19</v>
      </c>
      <c r="D15" s="290">
        <v>1</v>
      </c>
      <c r="E15" s="271" t="s">
        <v>65</v>
      </c>
    </row>
    <row r="16" spans="2:5" ht="17" x14ac:dyDescent="0.2">
      <c r="B16" s="275" t="s">
        <v>76</v>
      </c>
      <c r="C16" s="284" t="s">
        <v>77</v>
      </c>
      <c r="D16" s="290" t="s">
        <v>65</v>
      </c>
      <c r="E16" s="271">
        <v>1</v>
      </c>
    </row>
    <row r="17" spans="2:5" ht="17" x14ac:dyDescent="0.2">
      <c r="B17" s="274" t="s">
        <v>21</v>
      </c>
      <c r="C17" s="283" t="s">
        <v>22</v>
      </c>
      <c r="D17" s="290">
        <v>8</v>
      </c>
      <c r="E17" s="271">
        <v>0</v>
      </c>
    </row>
    <row r="18" spans="2:5" ht="17" x14ac:dyDescent="0.2">
      <c r="B18" s="275" t="s">
        <v>78</v>
      </c>
      <c r="C18" s="284" t="s">
        <v>79</v>
      </c>
      <c r="D18" s="290" t="s">
        <v>65</v>
      </c>
      <c r="E18" s="271">
        <v>8</v>
      </c>
    </row>
    <row r="19" spans="2:5" ht="34" x14ac:dyDescent="0.2">
      <c r="B19" s="274" t="s">
        <v>24</v>
      </c>
      <c r="C19" s="283" t="s">
        <v>25</v>
      </c>
      <c r="D19" s="290">
        <v>2</v>
      </c>
      <c r="E19" s="271" t="s">
        <v>65</v>
      </c>
    </row>
    <row r="20" spans="2:5" ht="17" x14ac:dyDescent="0.2">
      <c r="B20" s="275" t="s">
        <v>80</v>
      </c>
      <c r="C20" s="285" t="s">
        <v>81</v>
      </c>
      <c r="D20" s="290" t="s">
        <v>65</v>
      </c>
      <c r="E20" s="271">
        <v>2</v>
      </c>
    </row>
    <row r="21" spans="2:5" ht="29.25" customHeight="1" x14ac:dyDescent="0.2">
      <c r="B21" s="274" t="s">
        <v>26</v>
      </c>
      <c r="C21" s="283" t="s">
        <v>27</v>
      </c>
      <c r="D21" s="290">
        <v>8</v>
      </c>
      <c r="E21" s="271" t="s">
        <v>65</v>
      </c>
    </row>
    <row r="22" spans="2:5" ht="17" x14ac:dyDescent="0.2">
      <c r="B22" s="276" t="s">
        <v>82</v>
      </c>
      <c r="C22" s="286" t="s">
        <v>83</v>
      </c>
      <c r="D22" s="290" t="s">
        <v>65</v>
      </c>
      <c r="E22" s="271">
        <v>8</v>
      </c>
    </row>
    <row r="23" spans="2:5" ht="31.5" customHeight="1" x14ac:dyDescent="0.2">
      <c r="B23" s="277" t="s">
        <v>28</v>
      </c>
      <c r="C23" s="287" t="s">
        <v>29</v>
      </c>
      <c r="D23" s="290">
        <v>40</v>
      </c>
      <c r="E23" s="271" t="s">
        <v>65</v>
      </c>
    </row>
    <row r="24" spans="2:5" ht="17" x14ac:dyDescent="0.2">
      <c r="B24" s="276" t="s">
        <v>84</v>
      </c>
      <c r="C24" s="286" t="s">
        <v>85</v>
      </c>
      <c r="D24" s="291" t="s">
        <v>65</v>
      </c>
      <c r="E24" s="281">
        <v>40</v>
      </c>
    </row>
    <row r="25" spans="2:5" ht="37.5" customHeight="1" x14ac:dyDescent="0.2">
      <c r="B25" s="277" t="s">
        <v>30</v>
      </c>
      <c r="C25" s="287" t="s">
        <v>31</v>
      </c>
      <c r="D25" s="292">
        <v>5</v>
      </c>
      <c r="E25" s="278" t="s">
        <v>65</v>
      </c>
    </row>
    <row r="26" spans="2:5" ht="17" x14ac:dyDescent="0.2">
      <c r="B26" s="279" t="s">
        <v>86</v>
      </c>
      <c r="C26" s="288" t="s">
        <v>87</v>
      </c>
      <c r="D26" s="293" t="s">
        <v>65</v>
      </c>
      <c r="E26" s="279">
        <v>5</v>
      </c>
    </row>
    <row r="27" spans="2:5" x14ac:dyDescent="0.2">
      <c r="B27" s="59"/>
      <c r="C27" s="60"/>
      <c r="D27" s="61"/>
      <c r="E27" s="62"/>
    </row>
    <row r="28" spans="2:5" x14ac:dyDescent="0.2">
      <c r="B28" s="363" t="s">
        <v>88</v>
      </c>
      <c r="C28" s="364"/>
      <c r="D28" s="364"/>
      <c r="E28" s="365"/>
    </row>
    <row r="29" spans="2:5" ht="17" x14ac:dyDescent="0.2">
      <c r="B29" s="63" t="s">
        <v>7</v>
      </c>
      <c r="C29" s="64" t="s">
        <v>32</v>
      </c>
      <c r="D29" s="63">
        <v>1</v>
      </c>
      <c r="E29" s="58" t="s">
        <v>65</v>
      </c>
    </row>
    <row r="30" spans="2:5" ht="17" x14ac:dyDescent="0.2">
      <c r="B30" s="55" t="s">
        <v>10</v>
      </c>
      <c r="C30" s="56" t="s">
        <v>11</v>
      </c>
      <c r="D30" s="54">
        <v>1</v>
      </c>
      <c r="E30" s="54" t="s">
        <v>65</v>
      </c>
    </row>
    <row r="31" spans="2:5" ht="17" x14ac:dyDescent="0.2">
      <c r="B31" s="55" t="s">
        <v>12</v>
      </c>
      <c r="C31" s="56" t="s">
        <v>13</v>
      </c>
      <c r="D31" s="54">
        <v>1</v>
      </c>
      <c r="E31" s="54" t="s">
        <v>65</v>
      </c>
    </row>
    <row r="32" spans="2:5" ht="17" x14ac:dyDescent="0.2">
      <c r="B32" s="267" t="s">
        <v>14</v>
      </c>
      <c r="C32" s="56" t="s">
        <v>15</v>
      </c>
      <c r="D32" s="54">
        <v>1</v>
      </c>
      <c r="E32" s="54" t="s">
        <v>65</v>
      </c>
    </row>
    <row r="33" spans="2:5" ht="17" x14ac:dyDescent="0.2">
      <c r="B33" s="55" t="s">
        <v>16</v>
      </c>
      <c r="C33" s="56" t="s">
        <v>17</v>
      </c>
      <c r="D33" s="54">
        <v>1</v>
      </c>
      <c r="E33" s="54" t="s">
        <v>65</v>
      </c>
    </row>
    <row r="34" spans="2:5" ht="17" x14ac:dyDescent="0.2">
      <c r="B34" s="58" t="s">
        <v>18</v>
      </c>
      <c r="C34" s="65" t="s">
        <v>19</v>
      </c>
      <c r="D34" s="54">
        <v>1</v>
      </c>
      <c r="E34" s="54" t="s">
        <v>65</v>
      </c>
    </row>
    <row r="35" spans="2:5" ht="17" x14ac:dyDescent="0.2">
      <c r="B35" s="58" t="s">
        <v>21</v>
      </c>
      <c r="C35" s="65" t="s">
        <v>22</v>
      </c>
      <c r="D35" s="54">
        <v>1</v>
      </c>
      <c r="E35" s="54" t="s">
        <v>65</v>
      </c>
    </row>
    <row r="36" spans="2:5" x14ac:dyDescent="0.2">
      <c r="B36" s="55"/>
      <c r="C36" s="56"/>
      <c r="D36" s="54"/>
      <c r="E36" s="54"/>
    </row>
    <row r="37" spans="2:5" x14ac:dyDescent="0.2">
      <c r="B37" s="55"/>
      <c r="C37" s="56"/>
      <c r="D37" s="54"/>
      <c r="E37" s="54"/>
    </row>
    <row r="38" spans="2:5" x14ac:dyDescent="0.2">
      <c r="B38" s="366" t="s">
        <v>89</v>
      </c>
      <c r="C38" s="367"/>
      <c r="D38" s="367"/>
      <c r="E38" s="368"/>
    </row>
    <row r="39" spans="2:5" ht="17" x14ac:dyDescent="0.2">
      <c r="B39" s="66" t="s">
        <v>34</v>
      </c>
      <c r="C39" s="67" t="s">
        <v>35</v>
      </c>
      <c r="D39" s="54">
        <v>115</v>
      </c>
      <c r="E39" s="54" t="s">
        <v>65</v>
      </c>
    </row>
    <row r="40" spans="2:5" ht="17" x14ac:dyDescent="0.2">
      <c r="B40" s="54" t="s">
        <v>90</v>
      </c>
      <c r="C40" s="57" t="s">
        <v>91</v>
      </c>
      <c r="D40" s="54" t="s">
        <v>65</v>
      </c>
      <c r="E40" s="54">
        <v>115</v>
      </c>
    </row>
    <row r="41" spans="2:5" ht="17" x14ac:dyDescent="0.2">
      <c r="B41" s="66" t="s">
        <v>36</v>
      </c>
      <c r="C41" s="67" t="s">
        <v>37</v>
      </c>
      <c r="D41" s="54">
        <v>38</v>
      </c>
      <c r="E41" s="54" t="s">
        <v>65</v>
      </c>
    </row>
    <row r="42" spans="2:5" ht="17" x14ac:dyDescent="0.2">
      <c r="B42" s="54" t="s">
        <v>92</v>
      </c>
      <c r="C42" s="57" t="s">
        <v>93</v>
      </c>
      <c r="D42" s="54" t="s">
        <v>65</v>
      </c>
      <c r="E42" s="54">
        <v>38</v>
      </c>
    </row>
    <row r="43" spans="2:5" ht="17" x14ac:dyDescent="0.2">
      <c r="B43" s="66" t="s">
        <v>38</v>
      </c>
      <c r="C43" s="67" t="s">
        <v>39</v>
      </c>
      <c r="D43" s="54">
        <v>48</v>
      </c>
      <c r="E43" s="54" t="s">
        <v>65</v>
      </c>
    </row>
    <row r="44" spans="2:5" ht="17" x14ac:dyDescent="0.2">
      <c r="B44" s="54" t="s">
        <v>94</v>
      </c>
      <c r="C44" s="57" t="s">
        <v>95</v>
      </c>
      <c r="D44" s="54" t="s">
        <v>65</v>
      </c>
      <c r="E44" s="54">
        <v>48</v>
      </c>
    </row>
    <row r="45" spans="2:5" ht="30" customHeight="1" x14ac:dyDescent="0.2">
      <c r="B45" s="261" t="s">
        <v>40</v>
      </c>
      <c r="C45" s="53" t="s">
        <v>41</v>
      </c>
      <c r="D45" s="54">
        <v>2</v>
      </c>
      <c r="E45" s="54" t="s">
        <v>65</v>
      </c>
    </row>
    <row r="46" spans="2:5" ht="17" x14ac:dyDescent="0.2">
      <c r="B46" s="262" t="s">
        <v>96</v>
      </c>
      <c r="C46" s="263" t="s">
        <v>97</v>
      </c>
      <c r="D46" s="54" t="s">
        <v>65</v>
      </c>
      <c r="E46" s="54">
        <v>2</v>
      </c>
    </row>
    <row r="47" spans="2:5" ht="17" x14ac:dyDescent="0.2">
      <c r="B47" s="66" t="s">
        <v>42</v>
      </c>
      <c r="C47" s="67" t="s">
        <v>43</v>
      </c>
      <c r="D47" s="54">
        <v>1</v>
      </c>
      <c r="E47" s="54" t="s">
        <v>65</v>
      </c>
    </row>
    <row r="48" spans="2:5" ht="17" x14ac:dyDescent="0.2">
      <c r="B48" s="54" t="s">
        <v>98</v>
      </c>
      <c r="C48" s="57" t="s">
        <v>99</v>
      </c>
      <c r="D48" s="54" t="s">
        <v>65</v>
      </c>
      <c r="E48" s="54">
        <v>1</v>
      </c>
    </row>
    <row r="49" spans="2:5" ht="17" x14ac:dyDescent="0.2">
      <c r="B49" s="264" t="s">
        <v>21</v>
      </c>
      <c r="C49" s="265" t="s">
        <v>22</v>
      </c>
      <c r="D49" s="54">
        <v>7</v>
      </c>
      <c r="E49" s="54">
        <v>0</v>
      </c>
    </row>
    <row r="50" spans="2:5" ht="17" x14ac:dyDescent="0.2">
      <c r="B50" s="58" t="s">
        <v>78</v>
      </c>
      <c r="C50" s="266" t="s">
        <v>79</v>
      </c>
      <c r="D50" s="54" t="s">
        <v>65</v>
      </c>
      <c r="E50" s="54">
        <v>7</v>
      </c>
    </row>
    <row r="52" spans="2:5" x14ac:dyDescent="0.2">
      <c r="B52" s="366" t="s">
        <v>100</v>
      </c>
      <c r="C52" s="367"/>
      <c r="D52" s="367"/>
      <c r="E52" s="368"/>
    </row>
    <row r="53" spans="2:5" ht="17" x14ac:dyDescent="0.2">
      <c r="B53" s="66" t="s">
        <v>34</v>
      </c>
      <c r="C53" s="67" t="s">
        <v>35</v>
      </c>
      <c r="D53" s="54">
        <v>58</v>
      </c>
      <c r="E53" s="54" t="s">
        <v>65</v>
      </c>
    </row>
    <row r="54" spans="2:5" ht="17" x14ac:dyDescent="0.2">
      <c r="B54" s="54" t="s">
        <v>90</v>
      </c>
      <c r="C54" s="57" t="s">
        <v>91</v>
      </c>
      <c r="D54" s="54" t="s">
        <v>65</v>
      </c>
      <c r="E54" s="54">
        <v>58</v>
      </c>
    </row>
    <row r="55" spans="2:5" ht="17" x14ac:dyDescent="0.2">
      <c r="B55" s="66" t="s">
        <v>36</v>
      </c>
      <c r="C55" s="67" t="s">
        <v>37</v>
      </c>
      <c r="D55" s="54">
        <v>38</v>
      </c>
      <c r="E55" s="54" t="s">
        <v>65</v>
      </c>
    </row>
    <row r="56" spans="2:5" ht="17" x14ac:dyDescent="0.2">
      <c r="B56" s="54" t="s">
        <v>92</v>
      </c>
      <c r="C56" s="57" t="s">
        <v>93</v>
      </c>
      <c r="D56" s="54" t="s">
        <v>65</v>
      </c>
      <c r="E56" s="54">
        <v>38</v>
      </c>
    </row>
    <row r="57" spans="2:5" ht="17" x14ac:dyDescent="0.2">
      <c r="B57" s="66" t="s">
        <v>38</v>
      </c>
      <c r="C57" s="67" t="s">
        <v>39</v>
      </c>
      <c r="D57" s="54">
        <v>24</v>
      </c>
      <c r="E57" s="54" t="s">
        <v>65</v>
      </c>
    </row>
    <row r="58" spans="2:5" ht="17" x14ac:dyDescent="0.2">
      <c r="B58" s="54" t="s">
        <v>94</v>
      </c>
      <c r="C58" s="57" t="s">
        <v>95</v>
      </c>
      <c r="D58" s="54" t="s">
        <v>65</v>
      </c>
      <c r="E58" s="54">
        <v>24</v>
      </c>
    </row>
    <row r="59" spans="2:5" ht="17" x14ac:dyDescent="0.2">
      <c r="B59" s="66" t="s">
        <v>42</v>
      </c>
      <c r="C59" s="67" t="s">
        <v>43</v>
      </c>
      <c r="D59" s="54">
        <v>1</v>
      </c>
      <c r="E59" s="54" t="s">
        <v>65</v>
      </c>
    </row>
    <row r="60" spans="2:5" ht="17" x14ac:dyDescent="0.2">
      <c r="B60" s="54" t="s">
        <v>98</v>
      </c>
      <c r="C60" s="57" t="s">
        <v>99</v>
      </c>
      <c r="D60" s="54" t="s">
        <v>65</v>
      </c>
      <c r="E60" s="54">
        <v>1</v>
      </c>
    </row>
    <row r="61" spans="2:5" ht="17" x14ac:dyDescent="0.2">
      <c r="B61" s="264" t="s">
        <v>21</v>
      </c>
      <c r="C61" s="265" t="s">
        <v>22</v>
      </c>
      <c r="D61" s="54">
        <v>7</v>
      </c>
      <c r="E61" s="54">
        <v>0</v>
      </c>
    </row>
    <row r="62" spans="2:5" ht="17" x14ac:dyDescent="0.2">
      <c r="B62" s="58" t="s">
        <v>78</v>
      </c>
      <c r="C62" s="266" t="s">
        <v>79</v>
      </c>
      <c r="D62" s="54" t="s">
        <v>65</v>
      </c>
      <c r="E62" s="54">
        <v>7</v>
      </c>
    </row>
    <row r="64" spans="2:5" x14ac:dyDescent="0.2">
      <c r="B64" s="236"/>
      <c r="C64" s="237"/>
      <c r="D64" s="238"/>
    </row>
    <row r="65" spans="2:4" ht="17" x14ac:dyDescent="0.2">
      <c r="B65" s="235"/>
      <c r="C65" s="239" t="s">
        <v>101</v>
      </c>
      <c r="D65" s="235"/>
    </row>
    <row r="66" spans="2:4" ht="17" x14ac:dyDescent="0.2">
      <c r="B66" s="235"/>
      <c r="C66" s="235" t="s">
        <v>102</v>
      </c>
      <c r="D66" s="235"/>
    </row>
    <row r="67" spans="2:4" ht="17" x14ac:dyDescent="0.2">
      <c r="B67" s="235"/>
      <c r="C67" s="235" t="s">
        <v>103</v>
      </c>
      <c r="D67" s="235"/>
    </row>
    <row r="68" spans="2:4" ht="17" x14ac:dyDescent="0.2">
      <c r="B68" s="235"/>
      <c r="C68" s="235" t="s">
        <v>104</v>
      </c>
      <c r="D68" s="235"/>
    </row>
  </sheetData>
  <mergeCells count="7">
    <mergeCell ref="B2:E2"/>
    <mergeCell ref="B28:E28"/>
    <mergeCell ref="B52:E52"/>
    <mergeCell ref="B38:E38"/>
    <mergeCell ref="D3:E3"/>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F1A8C-6CD3-A34C-98C9-285CB5765BA4}">
  <dimension ref="B3:J70"/>
  <sheetViews>
    <sheetView topLeftCell="A54" workbookViewId="0">
      <selection activeCell="B40" sqref="B40:H41"/>
    </sheetView>
  </sheetViews>
  <sheetFormatPr baseColWidth="10" defaultColWidth="10.83203125" defaultRowHeight="16" x14ac:dyDescent="0.2"/>
  <cols>
    <col min="1" max="1" width="10.83203125" style="24"/>
    <col min="2" max="2" width="27.1640625" style="24" customWidth="1"/>
    <col min="3" max="3" width="9" style="24" bestFit="1" customWidth="1"/>
    <col min="4" max="4" width="12.1640625" style="24" customWidth="1"/>
    <col min="5" max="6" width="11.6640625" style="24" customWidth="1"/>
    <col min="7" max="7" width="9" style="24" bestFit="1" customWidth="1"/>
    <col min="8" max="8" width="19" style="24" customWidth="1"/>
    <col min="9" max="9" width="9" style="24" bestFit="1" customWidth="1"/>
    <col min="10" max="10" width="20.1640625" style="24" customWidth="1"/>
    <col min="11" max="16384" width="10.83203125" style="24"/>
  </cols>
  <sheetData>
    <row r="3" spans="2:8" x14ac:dyDescent="0.2">
      <c r="B3" s="386" t="s">
        <v>105</v>
      </c>
      <c r="C3" s="387"/>
      <c r="D3" s="387"/>
      <c r="E3" s="387"/>
      <c r="F3" s="387"/>
      <c r="G3" s="387"/>
      <c r="H3" s="388"/>
    </row>
    <row r="4" spans="2:8" ht="51" x14ac:dyDescent="0.2">
      <c r="B4" s="30" t="s">
        <v>106</v>
      </c>
      <c r="C4" s="31" t="s">
        <v>107</v>
      </c>
      <c r="D4" s="31" t="s">
        <v>108</v>
      </c>
      <c r="E4" s="31" t="s">
        <v>109</v>
      </c>
      <c r="F4" s="31" t="s">
        <v>110</v>
      </c>
      <c r="G4" s="31" t="s">
        <v>111</v>
      </c>
      <c r="H4" s="32" t="s">
        <v>112</v>
      </c>
    </row>
    <row r="5" spans="2:8" ht="17" x14ac:dyDescent="0.2">
      <c r="B5" s="25" t="s">
        <v>113</v>
      </c>
      <c r="C5" s="26">
        <v>2</v>
      </c>
      <c r="D5" s="26">
        <v>8</v>
      </c>
      <c r="E5" s="26">
        <v>32</v>
      </c>
      <c r="F5" s="26" t="s">
        <v>65</v>
      </c>
      <c r="G5" s="26">
        <v>100</v>
      </c>
      <c r="H5" s="27" t="s">
        <v>65</v>
      </c>
    </row>
    <row r="6" spans="2:8" ht="17" x14ac:dyDescent="0.2">
      <c r="B6" s="25" t="s">
        <v>114</v>
      </c>
      <c r="C6" s="26">
        <v>1</v>
      </c>
      <c r="D6" s="26">
        <v>8</v>
      </c>
      <c r="E6" s="26">
        <v>32</v>
      </c>
      <c r="F6" s="26" t="s">
        <v>65</v>
      </c>
      <c r="G6" s="26">
        <v>1000</v>
      </c>
      <c r="H6" s="27" t="s">
        <v>65</v>
      </c>
    </row>
    <row r="7" spans="2:8" ht="17" x14ac:dyDescent="0.2">
      <c r="B7" s="25" t="s">
        <v>115</v>
      </c>
      <c r="C7" s="26">
        <v>3</v>
      </c>
      <c r="D7" s="26">
        <v>8</v>
      </c>
      <c r="E7" s="26">
        <v>32</v>
      </c>
      <c r="F7" s="26" t="s">
        <v>65</v>
      </c>
      <c r="G7" s="26">
        <v>300</v>
      </c>
      <c r="H7" s="27" t="s">
        <v>65</v>
      </c>
    </row>
    <row r="8" spans="2:8" ht="34" x14ac:dyDescent="0.2">
      <c r="B8" s="25" t="s">
        <v>116</v>
      </c>
      <c r="C8" s="28">
        <v>3</v>
      </c>
      <c r="D8" s="28">
        <v>32</v>
      </c>
      <c r="E8" s="26">
        <v>256</v>
      </c>
      <c r="F8" s="26" t="s">
        <v>65</v>
      </c>
      <c r="G8" s="26">
        <v>500</v>
      </c>
      <c r="H8" s="389">
        <v>12</v>
      </c>
    </row>
    <row r="9" spans="2:8" ht="34" x14ac:dyDescent="0.2">
      <c r="B9" s="25" t="s">
        <v>117</v>
      </c>
      <c r="C9" s="28">
        <v>10</v>
      </c>
      <c r="D9" s="28">
        <v>32</v>
      </c>
      <c r="E9" s="26">
        <v>256</v>
      </c>
      <c r="F9" s="26" t="s">
        <v>65</v>
      </c>
      <c r="G9" s="26">
        <v>500</v>
      </c>
      <c r="H9" s="390"/>
    </row>
    <row r="10" spans="2:8" ht="34" x14ac:dyDescent="0.2">
      <c r="B10" s="25" t="s">
        <v>118</v>
      </c>
      <c r="C10" s="26">
        <v>2</v>
      </c>
      <c r="D10" s="26">
        <v>32</v>
      </c>
      <c r="E10" s="26">
        <v>256</v>
      </c>
      <c r="F10" s="26">
        <v>4</v>
      </c>
      <c r="G10" s="26">
        <v>500</v>
      </c>
      <c r="H10" s="390"/>
    </row>
    <row r="11" spans="2:8" ht="34" x14ac:dyDescent="0.2">
      <c r="B11" s="34" t="s">
        <v>119</v>
      </c>
      <c r="C11" s="29">
        <v>4</v>
      </c>
      <c r="D11" s="29">
        <v>32</v>
      </c>
      <c r="E11" s="29">
        <v>256</v>
      </c>
      <c r="F11" s="33" t="s">
        <v>65</v>
      </c>
      <c r="G11" s="33">
        <v>500</v>
      </c>
      <c r="H11" s="400"/>
    </row>
    <row r="12" spans="2:8" x14ac:dyDescent="0.2">
      <c r="B12" s="386" t="s">
        <v>88</v>
      </c>
      <c r="C12" s="387"/>
      <c r="D12" s="387"/>
      <c r="E12" s="387"/>
      <c r="F12" s="387"/>
      <c r="G12" s="387"/>
      <c r="H12" s="388"/>
    </row>
    <row r="13" spans="2:8" ht="51" x14ac:dyDescent="0.2">
      <c r="B13" s="30" t="s">
        <v>106</v>
      </c>
      <c r="C13" s="31" t="s">
        <v>107</v>
      </c>
      <c r="D13" s="31" t="s">
        <v>108</v>
      </c>
      <c r="E13" s="31" t="s">
        <v>109</v>
      </c>
      <c r="F13" s="31" t="s">
        <v>110</v>
      </c>
      <c r="G13" s="31" t="s">
        <v>111</v>
      </c>
      <c r="H13" s="32" t="s">
        <v>112</v>
      </c>
    </row>
    <row r="14" spans="2:8" ht="17" x14ac:dyDescent="0.2">
      <c r="B14" s="25" t="s">
        <v>113</v>
      </c>
      <c r="C14" s="26">
        <v>2</v>
      </c>
      <c r="D14" s="26">
        <v>8</v>
      </c>
      <c r="E14" s="26">
        <v>32</v>
      </c>
      <c r="F14" s="26" t="s">
        <v>65</v>
      </c>
      <c r="G14" s="26">
        <v>100</v>
      </c>
      <c r="H14" s="27" t="s">
        <v>65</v>
      </c>
    </row>
    <row r="15" spans="2:8" ht="17" x14ac:dyDescent="0.2">
      <c r="B15" s="25" t="s">
        <v>114</v>
      </c>
      <c r="C15" s="26">
        <v>1</v>
      </c>
      <c r="D15" s="26">
        <v>8</v>
      </c>
      <c r="E15" s="26">
        <v>32</v>
      </c>
      <c r="F15" s="26" t="s">
        <v>65</v>
      </c>
      <c r="G15" s="26">
        <v>1000</v>
      </c>
      <c r="H15" s="27" t="s">
        <v>65</v>
      </c>
    </row>
    <row r="16" spans="2:8" ht="17" x14ac:dyDescent="0.2">
      <c r="B16" s="25" t="s">
        <v>115</v>
      </c>
      <c r="C16" s="26">
        <v>3</v>
      </c>
      <c r="D16" s="26">
        <v>8</v>
      </c>
      <c r="E16" s="26">
        <v>32</v>
      </c>
      <c r="F16" s="26" t="s">
        <v>65</v>
      </c>
      <c r="G16" s="26">
        <v>300</v>
      </c>
      <c r="H16" s="27" t="s">
        <v>65</v>
      </c>
    </row>
    <row r="17" spans="2:8" ht="34" x14ac:dyDescent="0.2">
      <c r="B17" s="25" t="s">
        <v>116</v>
      </c>
      <c r="C17" s="28">
        <v>3</v>
      </c>
      <c r="D17" s="28">
        <v>32</v>
      </c>
      <c r="E17" s="26">
        <v>256</v>
      </c>
      <c r="F17" s="26" t="s">
        <v>65</v>
      </c>
      <c r="G17" s="26">
        <v>500</v>
      </c>
      <c r="H17" s="389">
        <v>12</v>
      </c>
    </row>
    <row r="18" spans="2:8" ht="34" x14ac:dyDescent="0.2">
      <c r="B18" s="25" t="s">
        <v>117</v>
      </c>
      <c r="C18" s="28">
        <v>10</v>
      </c>
      <c r="D18" s="28">
        <v>32</v>
      </c>
      <c r="E18" s="26">
        <v>256</v>
      </c>
      <c r="F18" s="26" t="s">
        <v>65</v>
      </c>
      <c r="G18" s="26">
        <v>500</v>
      </c>
      <c r="H18" s="390"/>
    </row>
    <row r="19" spans="2:8" ht="34" x14ac:dyDescent="0.2">
      <c r="B19" s="25" t="s">
        <v>118</v>
      </c>
      <c r="C19" s="26">
        <v>2</v>
      </c>
      <c r="D19" s="26">
        <v>32</v>
      </c>
      <c r="E19" s="26">
        <v>256</v>
      </c>
      <c r="F19" s="26">
        <v>4</v>
      </c>
      <c r="G19" s="26">
        <v>500</v>
      </c>
      <c r="H19" s="390"/>
    </row>
    <row r="20" spans="2:8" ht="34" x14ac:dyDescent="0.2">
      <c r="B20" s="34" t="s">
        <v>119</v>
      </c>
      <c r="C20" s="29">
        <v>4</v>
      </c>
      <c r="D20" s="29">
        <v>32</v>
      </c>
      <c r="E20" s="29">
        <v>256</v>
      </c>
      <c r="F20" s="33" t="s">
        <v>65</v>
      </c>
      <c r="G20" s="33">
        <v>500</v>
      </c>
      <c r="H20" s="400"/>
    </row>
    <row r="21" spans="2:8" x14ac:dyDescent="0.2">
      <c r="B21" s="386" t="s">
        <v>120</v>
      </c>
      <c r="C21" s="387"/>
      <c r="D21" s="387"/>
      <c r="E21" s="387"/>
      <c r="F21" s="387"/>
      <c r="G21" s="387"/>
      <c r="H21" s="388"/>
    </row>
    <row r="22" spans="2:8" ht="51" x14ac:dyDescent="0.2">
      <c r="B22" s="30" t="s">
        <v>106</v>
      </c>
      <c r="C22" s="31" t="s">
        <v>107</v>
      </c>
      <c r="D22" s="31" t="s">
        <v>108</v>
      </c>
      <c r="E22" s="31" t="s">
        <v>109</v>
      </c>
      <c r="F22" s="31" t="s">
        <v>110</v>
      </c>
      <c r="G22" s="31" t="s">
        <v>111</v>
      </c>
      <c r="H22" s="32" t="s">
        <v>112</v>
      </c>
    </row>
    <row r="23" spans="2:8" ht="17" x14ac:dyDescent="0.2">
      <c r="B23" s="25" t="s">
        <v>113</v>
      </c>
      <c r="C23" s="26">
        <v>2</v>
      </c>
      <c r="D23" s="26">
        <v>8</v>
      </c>
      <c r="E23" s="26">
        <v>32</v>
      </c>
      <c r="F23" s="26" t="s">
        <v>65</v>
      </c>
      <c r="G23" s="26">
        <v>100</v>
      </c>
      <c r="H23" s="27" t="s">
        <v>65</v>
      </c>
    </row>
    <row r="24" spans="2:8" ht="17" x14ac:dyDescent="0.2">
      <c r="B24" s="25" t="s">
        <v>114</v>
      </c>
      <c r="C24" s="26">
        <v>1</v>
      </c>
      <c r="D24" s="26">
        <v>8</v>
      </c>
      <c r="E24" s="26">
        <v>32</v>
      </c>
      <c r="F24" s="26" t="s">
        <v>65</v>
      </c>
      <c r="G24" s="26">
        <v>1000</v>
      </c>
      <c r="H24" s="27" t="s">
        <v>65</v>
      </c>
    </row>
    <row r="25" spans="2:8" ht="17" x14ac:dyDescent="0.2">
      <c r="B25" s="25" t="s">
        <v>115</v>
      </c>
      <c r="C25" s="26">
        <v>3</v>
      </c>
      <c r="D25" s="26">
        <v>8</v>
      </c>
      <c r="E25" s="26">
        <v>32</v>
      </c>
      <c r="F25" s="26" t="s">
        <v>65</v>
      </c>
      <c r="G25" s="26">
        <v>300</v>
      </c>
      <c r="H25" s="27" t="s">
        <v>65</v>
      </c>
    </row>
    <row r="26" spans="2:8" ht="34" x14ac:dyDescent="0.2">
      <c r="B26" s="25" t="s">
        <v>116</v>
      </c>
      <c r="C26" s="28">
        <v>3</v>
      </c>
      <c r="D26" s="28">
        <v>32</v>
      </c>
      <c r="E26" s="26">
        <v>256</v>
      </c>
      <c r="F26" s="26" t="s">
        <v>65</v>
      </c>
      <c r="G26" s="26">
        <v>500</v>
      </c>
      <c r="H26" s="389">
        <v>10</v>
      </c>
    </row>
    <row r="27" spans="2:8" ht="34" x14ac:dyDescent="0.2">
      <c r="B27" s="25" t="s">
        <v>117</v>
      </c>
      <c r="C27" s="28">
        <v>9</v>
      </c>
      <c r="D27" s="28">
        <v>32</v>
      </c>
      <c r="E27" s="26">
        <v>256</v>
      </c>
      <c r="F27" s="26" t="s">
        <v>65</v>
      </c>
      <c r="G27" s="26">
        <v>300</v>
      </c>
      <c r="H27" s="390"/>
    </row>
    <row r="28" spans="2:8" ht="34" x14ac:dyDescent="0.2">
      <c r="B28" s="25" t="s">
        <v>118</v>
      </c>
      <c r="C28" s="26">
        <v>2</v>
      </c>
      <c r="D28" s="26">
        <v>32</v>
      </c>
      <c r="E28" s="26">
        <v>256</v>
      </c>
      <c r="F28" s="26">
        <v>4</v>
      </c>
      <c r="G28" s="26">
        <v>300</v>
      </c>
      <c r="H28" s="390"/>
    </row>
    <row r="29" spans="2:8" ht="34" x14ac:dyDescent="0.2">
      <c r="B29" s="34" t="s">
        <v>119</v>
      </c>
      <c r="C29" s="29">
        <v>4</v>
      </c>
      <c r="D29" s="29">
        <v>32</v>
      </c>
      <c r="E29" s="29">
        <v>256</v>
      </c>
      <c r="F29" s="33" t="s">
        <v>65</v>
      </c>
      <c r="G29" s="33">
        <v>300</v>
      </c>
      <c r="H29" s="400"/>
    </row>
    <row r="30" spans="2:8" x14ac:dyDescent="0.2">
      <c r="B30" s="386" t="s">
        <v>121</v>
      </c>
      <c r="C30" s="387"/>
      <c r="D30" s="387"/>
      <c r="E30" s="387"/>
      <c r="F30" s="387"/>
      <c r="G30" s="387"/>
      <c r="H30" s="388"/>
    </row>
    <row r="31" spans="2:8" ht="51" x14ac:dyDescent="0.2">
      <c r="B31" s="30" t="s">
        <v>106</v>
      </c>
      <c r="C31" s="31" t="s">
        <v>107</v>
      </c>
      <c r="D31" s="31" t="s">
        <v>108</v>
      </c>
      <c r="E31" s="31" t="s">
        <v>109</v>
      </c>
      <c r="F31" s="31" t="s">
        <v>110</v>
      </c>
      <c r="G31" s="31" t="s">
        <v>111</v>
      </c>
      <c r="H31" s="32" t="s">
        <v>112</v>
      </c>
    </row>
    <row r="32" spans="2:8" ht="17" x14ac:dyDescent="0.2">
      <c r="B32" s="25" t="s">
        <v>113</v>
      </c>
      <c r="C32" s="26">
        <v>2</v>
      </c>
      <c r="D32" s="26">
        <v>8</v>
      </c>
      <c r="E32" s="26">
        <v>32</v>
      </c>
      <c r="F32" s="26" t="s">
        <v>65</v>
      </c>
      <c r="G32" s="26">
        <v>100</v>
      </c>
      <c r="H32" s="27" t="s">
        <v>65</v>
      </c>
    </row>
    <row r="33" spans="2:10" ht="17" x14ac:dyDescent="0.2">
      <c r="B33" s="25" t="s">
        <v>114</v>
      </c>
      <c r="C33" s="26">
        <v>1</v>
      </c>
      <c r="D33" s="26">
        <v>8</v>
      </c>
      <c r="E33" s="26">
        <v>32</v>
      </c>
      <c r="F33" s="26" t="s">
        <v>65</v>
      </c>
      <c r="G33" s="26">
        <v>1000</v>
      </c>
      <c r="H33" s="27" t="s">
        <v>65</v>
      </c>
    </row>
    <row r="34" spans="2:10" ht="17" x14ac:dyDescent="0.2">
      <c r="B34" s="25" t="s">
        <v>115</v>
      </c>
      <c r="C34" s="26">
        <v>3</v>
      </c>
      <c r="D34" s="26">
        <v>8</v>
      </c>
      <c r="E34" s="26">
        <v>32</v>
      </c>
      <c r="F34" s="26" t="s">
        <v>65</v>
      </c>
      <c r="G34" s="26">
        <v>300</v>
      </c>
      <c r="H34" s="27" t="s">
        <v>65</v>
      </c>
    </row>
    <row r="35" spans="2:10" ht="34" x14ac:dyDescent="0.2">
      <c r="B35" s="25" t="s">
        <v>116</v>
      </c>
      <c r="C35" s="28">
        <v>3</v>
      </c>
      <c r="D35" s="28">
        <v>32</v>
      </c>
      <c r="E35" s="26">
        <v>256</v>
      </c>
      <c r="F35" s="26" t="s">
        <v>65</v>
      </c>
      <c r="G35" s="26">
        <v>300</v>
      </c>
      <c r="H35" s="389">
        <v>8</v>
      </c>
    </row>
    <row r="36" spans="2:10" ht="34" x14ac:dyDescent="0.2">
      <c r="B36" s="25" t="s">
        <v>117</v>
      </c>
      <c r="C36" s="28">
        <v>2</v>
      </c>
      <c r="D36" s="28">
        <v>32</v>
      </c>
      <c r="E36" s="26">
        <v>256</v>
      </c>
      <c r="F36" s="26" t="s">
        <v>65</v>
      </c>
      <c r="G36" s="26">
        <v>300</v>
      </c>
      <c r="H36" s="390"/>
    </row>
    <row r="37" spans="2:10" ht="34" x14ac:dyDescent="0.2">
      <c r="B37" s="25" t="s">
        <v>118</v>
      </c>
      <c r="C37" s="26">
        <v>2</v>
      </c>
      <c r="D37" s="26">
        <v>32</v>
      </c>
      <c r="E37" s="26">
        <v>256</v>
      </c>
      <c r="F37" s="26">
        <v>4</v>
      </c>
      <c r="G37" s="26">
        <v>300</v>
      </c>
      <c r="H37" s="390"/>
    </row>
    <row r="38" spans="2:10" ht="34" x14ac:dyDescent="0.2">
      <c r="B38" s="351" t="s">
        <v>119</v>
      </c>
      <c r="C38" s="28">
        <v>3</v>
      </c>
      <c r="D38" s="28">
        <v>16</v>
      </c>
      <c r="E38" s="28">
        <v>128</v>
      </c>
      <c r="F38" s="352" t="s">
        <v>65</v>
      </c>
      <c r="G38" s="352">
        <v>300</v>
      </c>
      <c r="H38" s="390"/>
    </row>
    <row r="39" spans="2:10" x14ac:dyDescent="0.2">
      <c r="B39" s="353"/>
      <c r="C39" s="354"/>
      <c r="D39" s="354"/>
      <c r="E39" s="354"/>
      <c r="F39" s="354"/>
      <c r="G39" s="354"/>
      <c r="H39" s="354"/>
    </row>
    <row r="40" spans="2:10" x14ac:dyDescent="0.2">
      <c r="B40" s="349"/>
      <c r="C40" s="350"/>
      <c r="D40" s="350"/>
      <c r="E40" s="350"/>
      <c r="F40" s="350"/>
      <c r="G40" s="350"/>
      <c r="H40" s="350"/>
    </row>
    <row r="43" spans="2:10" x14ac:dyDescent="0.2">
      <c r="B43" s="394" t="s">
        <v>122</v>
      </c>
      <c r="C43" s="395"/>
      <c r="D43" s="395"/>
      <c r="E43" s="395"/>
      <c r="F43" s="395"/>
      <c r="G43" s="395"/>
      <c r="H43" s="395"/>
      <c r="I43" s="395"/>
      <c r="J43" s="396"/>
    </row>
    <row r="44" spans="2:10" ht="50.25" customHeight="1" x14ac:dyDescent="0.2">
      <c r="B44" s="374" t="s">
        <v>123</v>
      </c>
      <c r="C44" s="375"/>
      <c r="D44" s="375"/>
      <c r="E44" s="375"/>
      <c r="F44" s="375"/>
      <c r="G44" s="375"/>
      <c r="H44" s="375"/>
      <c r="I44" s="375"/>
      <c r="J44" s="376"/>
    </row>
    <row r="45" spans="2:10" ht="60" customHeight="1" x14ac:dyDescent="0.2">
      <c r="B45" s="377" t="s">
        <v>124</v>
      </c>
      <c r="C45" s="378"/>
      <c r="D45" s="378"/>
      <c r="E45" s="378"/>
      <c r="F45" s="378"/>
      <c r="G45" s="378"/>
      <c r="H45" s="378"/>
      <c r="I45" s="378"/>
      <c r="J45" s="379"/>
    </row>
    <row r="46" spans="2:10" ht="53.25" customHeight="1" x14ac:dyDescent="0.2">
      <c r="B46" s="377" t="s">
        <v>125</v>
      </c>
      <c r="C46" s="378"/>
      <c r="D46" s="378"/>
      <c r="E46" s="378"/>
      <c r="F46" s="378"/>
      <c r="G46" s="378"/>
      <c r="H46" s="378"/>
      <c r="I46" s="378"/>
      <c r="J46" s="379"/>
    </row>
    <row r="47" spans="2:10" ht="72" customHeight="1" x14ac:dyDescent="0.2">
      <c r="B47" s="397" t="s">
        <v>126</v>
      </c>
      <c r="C47" s="398"/>
      <c r="D47" s="398"/>
      <c r="E47" s="398"/>
      <c r="F47" s="398"/>
      <c r="G47" s="398"/>
      <c r="H47" s="398"/>
      <c r="I47" s="398"/>
      <c r="J47" s="399"/>
    </row>
    <row r="48" spans="2:10" ht="80.25" customHeight="1" x14ac:dyDescent="0.2">
      <c r="B48" s="377" t="s">
        <v>127</v>
      </c>
      <c r="C48" s="378"/>
      <c r="D48" s="378"/>
      <c r="E48" s="378"/>
      <c r="F48" s="378"/>
      <c r="G48" s="378"/>
      <c r="H48" s="378"/>
      <c r="I48" s="378"/>
      <c r="J48" s="379"/>
    </row>
    <row r="49" spans="2:10" ht="63.75" customHeight="1" x14ac:dyDescent="0.2">
      <c r="B49" s="377" t="s">
        <v>128</v>
      </c>
      <c r="C49" s="378"/>
      <c r="D49" s="378"/>
      <c r="E49" s="378"/>
      <c r="F49" s="378"/>
      <c r="G49" s="378"/>
      <c r="H49" s="378"/>
      <c r="I49" s="378"/>
      <c r="J49" s="379"/>
    </row>
    <row r="50" spans="2:10" ht="16" customHeight="1" x14ac:dyDescent="0.2">
      <c r="B50" s="377" t="s">
        <v>129</v>
      </c>
      <c r="C50" s="378"/>
      <c r="D50" s="378"/>
      <c r="E50" s="378"/>
      <c r="F50" s="378"/>
      <c r="G50" s="378"/>
      <c r="H50" s="378"/>
      <c r="I50" s="378"/>
      <c r="J50" s="379"/>
    </row>
    <row r="51" spans="2:10" ht="42.75" customHeight="1" x14ac:dyDescent="0.2">
      <c r="B51" s="397" t="s">
        <v>130</v>
      </c>
      <c r="C51" s="398"/>
      <c r="D51" s="398"/>
      <c r="E51" s="398"/>
      <c r="F51" s="398"/>
      <c r="G51" s="398"/>
      <c r="H51" s="398"/>
      <c r="I51" s="398"/>
      <c r="J51" s="399"/>
    </row>
    <row r="52" spans="2:10" ht="69.75" customHeight="1" x14ac:dyDescent="0.2">
      <c r="B52" s="397" t="s">
        <v>131</v>
      </c>
      <c r="C52" s="398"/>
      <c r="D52" s="398"/>
      <c r="E52" s="398"/>
      <c r="F52" s="398"/>
      <c r="G52" s="398"/>
      <c r="H52" s="398"/>
      <c r="I52" s="398"/>
      <c r="J52" s="399"/>
    </row>
    <row r="53" spans="2:10" ht="21.75" customHeight="1" x14ac:dyDescent="0.2">
      <c r="B53" s="401" t="s">
        <v>132</v>
      </c>
      <c r="C53" s="378"/>
      <c r="D53" s="378"/>
      <c r="E53" s="378"/>
      <c r="F53" s="378"/>
      <c r="G53" s="378"/>
      <c r="H53" s="378"/>
      <c r="I53" s="378"/>
      <c r="J53" s="379"/>
    </row>
    <row r="54" spans="2:10" ht="36" customHeight="1" x14ac:dyDescent="0.2">
      <c r="B54" s="401" t="s">
        <v>133</v>
      </c>
      <c r="C54" s="378"/>
      <c r="D54" s="378"/>
      <c r="E54" s="378"/>
      <c r="F54" s="378"/>
      <c r="G54" s="378"/>
      <c r="H54" s="378"/>
      <c r="I54" s="378"/>
      <c r="J54" s="379"/>
    </row>
    <row r="55" spans="2:10" ht="34.5" customHeight="1" x14ac:dyDescent="0.2">
      <c r="B55" s="377" t="s">
        <v>134</v>
      </c>
      <c r="C55" s="378"/>
      <c r="D55" s="378"/>
      <c r="E55" s="378"/>
      <c r="F55" s="378"/>
      <c r="G55" s="378"/>
      <c r="H55" s="378"/>
      <c r="I55" s="378"/>
      <c r="J55" s="379"/>
    </row>
    <row r="57" spans="2:10" ht="20" customHeight="1" thickBot="1" x14ac:dyDescent="0.25">
      <c r="B57" s="380" t="s">
        <v>135</v>
      </c>
      <c r="C57" s="381"/>
      <c r="D57" s="381"/>
      <c r="E57" s="381"/>
      <c r="F57" s="381"/>
      <c r="G57" s="381"/>
      <c r="H57" s="381"/>
      <c r="I57" s="381"/>
      <c r="J57" s="382"/>
    </row>
    <row r="58" spans="2:10" ht="45.75" customHeight="1" x14ac:dyDescent="0.2">
      <c r="B58" s="383" t="s">
        <v>136</v>
      </c>
      <c r="C58" s="384"/>
      <c r="D58" s="384"/>
      <c r="E58" s="384"/>
      <c r="F58" s="384"/>
      <c r="G58" s="384"/>
      <c r="H58" s="384"/>
      <c r="I58" s="384"/>
      <c r="J58" s="385"/>
    </row>
    <row r="59" spans="2:10" ht="16" customHeight="1" x14ac:dyDescent="0.2">
      <c r="B59" s="391" t="s">
        <v>137</v>
      </c>
      <c r="C59" s="392"/>
      <c r="D59" s="392"/>
      <c r="E59" s="392"/>
      <c r="F59" s="392"/>
      <c r="G59" s="392"/>
      <c r="H59" s="392"/>
      <c r="I59" s="392"/>
      <c r="J59" s="393"/>
    </row>
    <row r="60" spans="2:10" ht="17" customHeight="1" x14ac:dyDescent="0.2">
      <c r="B60" s="391" t="s">
        <v>138</v>
      </c>
      <c r="C60" s="392"/>
      <c r="D60" s="392"/>
      <c r="E60" s="392"/>
      <c r="F60" s="392"/>
      <c r="G60" s="392"/>
      <c r="H60" s="392"/>
      <c r="I60" s="392"/>
      <c r="J60" s="393"/>
    </row>
    <row r="61" spans="2:10" ht="15.75" customHeight="1" x14ac:dyDescent="0.2">
      <c r="B61" s="391" t="s">
        <v>139</v>
      </c>
      <c r="C61" s="392"/>
      <c r="D61" s="392"/>
      <c r="E61" s="392"/>
      <c r="F61" s="392"/>
      <c r="G61" s="392"/>
      <c r="H61" s="392"/>
      <c r="I61" s="392"/>
      <c r="J61" s="393"/>
    </row>
    <row r="62" spans="2:10" ht="15.75" customHeight="1" x14ac:dyDescent="0.2">
      <c r="B62" s="391" t="s">
        <v>140</v>
      </c>
      <c r="C62" s="392"/>
      <c r="D62" s="392"/>
      <c r="E62" s="392"/>
      <c r="F62" s="392"/>
      <c r="G62" s="392"/>
      <c r="H62" s="392"/>
      <c r="I62" s="392"/>
      <c r="J62" s="393"/>
    </row>
    <row r="63" spans="2:10" ht="15.75" customHeight="1" x14ac:dyDescent="0.2">
      <c r="B63" s="374" t="s">
        <v>141</v>
      </c>
      <c r="C63" s="375"/>
      <c r="D63" s="375"/>
      <c r="E63" s="375"/>
      <c r="F63" s="375"/>
      <c r="G63" s="375"/>
      <c r="H63" s="375"/>
      <c r="I63" s="375"/>
      <c r="J63" s="376"/>
    </row>
    <row r="64" spans="2:10" ht="15.75" customHeight="1" x14ac:dyDescent="0.2">
      <c r="B64" s="374" t="s">
        <v>142</v>
      </c>
      <c r="C64" s="375"/>
      <c r="D64" s="375"/>
      <c r="E64" s="375"/>
      <c r="F64" s="375"/>
      <c r="G64" s="375"/>
      <c r="H64" s="375"/>
      <c r="I64" s="375"/>
      <c r="J64" s="376"/>
    </row>
    <row r="65" spans="2:10" ht="15.75" customHeight="1" x14ac:dyDescent="0.2">
      <c r="B65" s="377" t="s">
        <v>143</v>
      </c>
      <c r="C65" s="378"/>
      <c r="D65" s="378"/>
      <c r="E65" s="378"/>
      <c r="F65" s="378"/>
      <c r="G65" s="378"/>
      <c r="H65" s="378"/>
      <c r="I65" s="378"/>
      <c r="J65" s="379"/>
    </row>
    <row r="66" spans="2:10" x14ac:dyDescent="0.2">
      <c r="D66" s="45"/>
      <c r="E66" s="45"/>
    </row>
    <row r="67" spans="2:10" ht="18.75" customHeight="1" x14ac:dyDescent="0.2">
      <c r="B67" s="380" t="s">
        <v>144</v>
      </c>
      <c r="C67" s="381"/>
      <c r="D67" s="381"/>
      <c r="E67" s="381"/>
      <c r="F67" s="381"/>
      <c r="G67" s="381"/>
      <c r="H67" s="381"/>
      <c r="I67" s="381"/>
      <c r="J67" s="382"/>
    </row>
    <row r="68" spans="2:10" ht="38.25" customHeight="1" x14ac:dyDescent="0.2">
      <c r="B68" s="383" t="s">
        <v>145</v>
      </c>
      <c r="C68" s="384"/>
      <c r="D68" s="384"/>
      <c r="E68" s="384"/>
      <c r="F68" s="384"/>
      <c r="G68" s="384"/>
      <c r="H68" s="384"/>
      <c r="I68" s="384"/>
      <c r="J68" s="385"/>
    </row>
    <row r="69" spans="2:10" ht="15.75" customHeight="1" x14ac:dyDescent="0.2">
      <c r="B69" s="374" t="s">
        <v>146</v>
      </c>
      <c r="C69" s="375"/>
      <c r="D69" s="375"/>
      <c r="E69" s="375"/>
      <c r="F69" s="375"/>
      <c r="G69" s="375"/>
      <c r="H69" s="375"/>
      <c r="I69" s="375"/>
      <c r="J69" s="376"/>
    </row>
    <row r="70" spans="2:10" ht="15.75" customHeight="1" x14ac:dyDescent="0.2">
      <c r="B70" s="377" t="s">
        <v>147</v>
      </c>
      <c r="C70" s="378"/>
      <c r="D70" s="378"/>
      <c r="E70" s="378"/>
      <c r="F70" s="378"/>
      <c r="G70" s="378"/>
      <c r="H70" s="378"/>
      <c r="I70" s="378"/>
      <c r="J70" s="379"/>
    </row>
  </sheetData>
  <mergeCells count="34">
    <mergeCell ref="B53:J53"/>
    <mergeCell ref="B54:J54"/>
    <mergeCell ref="B55:J55"/>
    <mergeCell ref="B58:J58"/>
    <mergeCell ref="B59:J59"/>
    <mergeCell ref="H8:H11"/>
    <mergeCell ref="H17:H20"/>
    <mergeCell ref="B21:H21"/>
    <mergeCell ref="H26:H29"/>
    <mergeCell ref="B3:H3"/>
    <mergeCell ref="B12:H12"/>
    <mergeCell ref="B30:H30"/>
    <mergeCell ref="H35:H38"/>
    <mergeCell ref="B46:J46"/>
    <mergeCell ref="B61:J61"/>
    <mergeCell ref="B62:J62"/>
    <mergeCell ref="B45:J45"/>
    <mergeCell ref="B43:J43"/>
    <mergeCell ref="B44:J44"/>
    <mergeCell ref="B60:J60"/>
    <mergeCell ref="B57:J57"/>
    <mergeCell ref="B48:J48"/>
    <mergeCell ref="B47:J47"/>
    <mergeCell ref="B49:J49"/>
    <mergeCell ref="B50:J50"/>
    <mergeCell ref="B51:J51"/>
    <mergeCell ref="B52:J52"/>
    <mergeCell ref="B69:J69"/>
    <mergeCell ref="B70:J70"/>
    <mergeCell ref="B63:J63"/>
    <mergeCell ref="B64:J64"/>
    <mergeCell ref="B65:J65"/>
    <mergeCell ref="B67:J67"/>
    <mergeCell ref="B68:J6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D4EE5-2C22-8245-9685-4957F21C63F1}">
  <dimension ref="A1:C69"/>
  <sheetViews>
    <sheetView topLeftCell="A4" zoomScaleNormal="100" workbookViewId="0">
      <selection activeCell="G21" sqref="G21"/>
    </sheetView>
  </sheetViews>
  <sheetFormatPr baseColWidth="10" defaultColWidth="10.83203125" defaultRowHeight="19" x14ac:dyDescent="0.25"/>
  <cols>
    <col min="1" max="1" width="10.83203125" style="2"/>
    <col min="2" max="2" width="77" style="2" customWidth="1"/>
    <col min="3" max="3" width="43.83203125" style="2" customWidth="1"/>
    <col min="4" max="4" width="16.5" style="2" customWidth="1"/>
    <col min="5" max="16384" width="10.83203125" style="2"/>
  </cols>
  <sheetData>
    <row r="1" spans="1:3" ht="21" thickBot="1" x14ac:dyDescent="0.3">
      <c r="A1" s="355" t="s">
        <v>148</v>
      </c>
      <c r="B1" s="1" t="s">
        <v>149</v>
      </c>
      <c r="C1" s="356" t="s">
        <v>150</v>
      </c>
    </row>
    <row r="2" spans="1:3" ht="20" thickBot="1" x14ac:dyDescent="0.3">
      <c r="A2" s="405" t="s">
        <v>151</v>
      </c>
      <c r="B2" s="406"/>
      <c r="C2" s="407"/>
    </row>
    <row r="3" spans="1:3" ht="40" x14ac:dyDescent="0.25">
      <c r="A3" s="3">
        <v>1</v>
      </c>
      <c r="B3" s="4" t="s">
        <v>152</v>
      </c>
      <c r="C3" s="5" t="s">
        <v>153</v>
      </c>
    </row>
    <row r="4" spans="1:3" ht="40" x14ac:dyDescent="0.25">
      <c r="A4" s="3">
        <v>2</v>
      </c>
      <c r="B4" s="4" t="s">
        <v>154</v>
      </c>
      <c r="C4" s="5" t="s">
        <v>153</v>
      </c>
    </row>
    <row r="5" spans="1:3" ht="80" x14ac:dyDescent="0.25">
      <c r="A5" s="3">
        <v>3</v>
      </c>
      <c r="B5" s="4" t="s">
        <v>155</v>
      </c>
      <c r="C5" s="5" t="s">
        <v>153</v>
      </c>
    </row>
    <row r="6" spans="1:3" ht="21" thickBot="1" x14ac:dyDescent="0.3">
      <c r="A6" s="3">
        <v>4</v>
      </c>
      <c r="B6" s="4" t="s">
        <v>156</v>
      </c>
      <c r="C6" s="5" t="s">
        <v>157</v>
      </c>
    </row>
    <row r="7" spans="1:3" ht="20" thickBot="1" x14ac:dyDescent="0.3">
      <c r="A7" s="405" t="s">
        <v>158</v>
      </c>
      <c r="B7" s="406"/>
      <c r="C7" s="407"/>
    </row>
    <row r="8" spans="1:3" ht="20" thickBot="1" x14ac:dyDescent="0.3">
      <c r="A8" s="408" t="s">
        <v>159</v>
      </c>
      <c r="B8" s="409"/>
      <c r="C8" s="410"/>
    </row>
    <row r="9" spans="1:3" ht="160" x14ac:dyDescent="0.25">
      <c r="A9" s="3">
        <v>5</v>
      </c>
      <c r="B9" s="4" t="s">
        <v>160</v>
      </c>
      <c r="C9" s="18" t="s">
        <v>161</v>
      </c>
    </row>
    <row r="10" spans="1:3" ht="20" x14ac:dyDescent="0.25">
      <c r="A10" s="3">
        <v>6</v>
      </c>
      <c r="B10" s="4" t="s">
        <v>162</v>
      </c>
      <c r="C10" s="5" t="s">
        <v>163</v>
      </c>
    </row>
    <row r="11" spans="1:3" ht="40" x14ac:dyDescent="0.25">
      <c r="A11" s="3">
        <v>7</v>
      </c>
      <c r="B11" s="4" t="s">
        <v>164</v>
      </c>
      <c r="C11" s="5" t="s">
        <v>165</v>
      </c>
    </row>
    <row r="12" spans="1:3" ht="20" x14ac:dyDescent="0.25">
      <c r="A12" s="3">
        <v>8</v>
      </c>
      <c r="B12" s="4" t="s">
        <v>166</v>
      </c>
      <c r="C12" s="5" t="s">
        <v>165</v>
      </c>
    </row>
    <row r="13" spans="1:3" ht="60" x14ac:dyDescent="0.25">
      <c r="A13" s="3">
        <v>9</v>
      </c>
      <c r="B13" s="4" t="s">
        <v>167</v>
      </c>
      <c r="C13" s="5" t="s">
        <v>168</v>
      </c>
    </row>
    <row r="14" spans="1:3" ht="300" x14ac:dyDescent="0.25">
      <c r="A14" s="41">
        <v>10</v>
      </c>
      <c r="B14" s="42" t="s">
        <v>169</v>
      </c>
      <c r="C14" s="43" t="s">
        <v>170</v>
      </c>
    </row>
    <row r="15" spans="1:3" ht="20" thickBot="1" x14ac:dyDescent="0.3">
      <c r="A15" s="414" t="s">
        <v>171</v>
      </c>
      <c r="B15" s="415"/>
      <c r="C15" s="416"/>
    </row>
    <row r="16" spans="1:3" ht="20" thickBot="1" x14ac:dyDescent="0.3">
      <c r="A16" s="408" t="s">
        <v>172</v>
      </c>
      <c r="B16" s="409"/>
      <c r="C16" s="410"/>
    </row>
    <row r="17" spans="1:3" ht="40" x14ac:dyDescent="0.25">
      <c r="A17" s="3">
        <v>10</v>
      </c>
      <c r="B17" s="4" t="s">
        <v>173</v>
      </c>
      <c r="C17" s="5" t="s">
        <v>174</v>
      </c>
    </row>
    <row r="18" spans="1:3" ht="40" x14ac:dyDescent="0.25">
      <c r="A18" s="6">
        <v>11</v>
      </c>
      <c r="B18" s="7" t="s">
        <v>175</v>
      </c>
      <c r="C18" s="5" t="s">
        <v>176</v>
      </c>
    </row>
    <row r="19" spans="1:3" ht="40" x14ac:dyDescent="0.25">
      <c r="A19" s="3">
        <v>12</v>
      </c>
      <c r="B19" s="7" t="s">
        <v>177</v>
      </c>
      <c r="C19" s="8" t="s">
        <v>178</v>
      </c>
    </row>
    <row r="20" spans="1:3" ht="40" x14ac:dyDescent="0.25">
      <c r="A20" s="6">
        <v>13</v>
      </c>
      <c r="B20" s="7" t="s">
        <v>179</v>
      </c>
      <c r="C20" s="5" t="s">
        <v>176</v>
      </c>
    </row>
    <row r="21" spans="1:3" ht="40" x14ac:dyDescent="0.25">
      <c r="A21" s="3">
        <v>14</v>
      </c>
      <c r="B21" s="7" t="s">
        <v>180</v>
      </c>
      <c r="C21" s="5" t="s">
        <v>65</v>
      </c>
    </row>
    <row r="22" spans="1:3" ht="40" x14ac:dyDescent="0.25">
      <c r="A22" s="6">
        <v>15</v>
      </c>
      <c r="B22" s="7" t="s">
        <v>181</v>
      </c>
      <c r="C22" s="9" t="s">
        <v>65</v>
      </c>
    </row>
    <row r="23" spans="1:3" ht="40" x14ac:dyDescent="0.25">
      <c r="A23" s="3">
        <v>16</v>
      </c>
      <c r="B23" s="7" t="s">
        <v>182</v>
      </c>
      <c r="C23" s="9" t="s">
        <v>183</v>
      </c>
    </row>
    <row r="24" spans="1:3" ht="60" x14ac:dyDescent="0.25">
      <c r="A24" s="6">
        <v>17</v>
      </c>
      <c r="B24" s="10" t="s">
        <v>184</v>
      </c>
      <c r="C24" s="9" t="s">
        <v>185</v>
      </c>
    </row>
    <row r="25" spans="1:3" ht="140" x14ac:dyDescent="0.25">
      <c r="A25" s="3">
        <v>18</v>
      </c>
      <c r="B25" s="7" t="s">
        <v>186</v>
      </c>
      <c r="C25" s="13" t="s">
        <v>187</v>
      </c>
    </row>
    <row r="26" spans="1:3" ht="20" thickBot="1" x14ac:dyDescent="0.3">
      <c r="A26" s="408" t="s">
        <v>188</v>
      </c>
      <c r="B26" s="409"/>
      <c r="C26" s="410"/>
    </row>
    <row r="27" spans="1:3" s="23" customFormat="1" ht="80" x14ac:dyDescent="0.2">
      <c r="A27" s="20">
        <v>19</v>
      </c>
      <c r="B27" s="21" t="s">
        <v>189</v>
      </c>
      <c r="C27" s="22" t="s">
        <v>190</v>
      </c>
    </row>
    <row r="28" spans="1:3" ht="40" x14ac:dyDescent="0.25">
      <c r="A28" s="6">
        <v>20</v>
      </c>
      <c r="B28" s="7" t="s">
        <v>191</v>
      </c>
      <c r="C28" s="8" t="s">
        <v>192</v>
      </c>
    </row>
    <row r="29" spans="1:3" ht="20" x14ac:dyDescent="0.25">
      <c r="A29" s="3">
        <v>21</v>
      </c>
      <c r="B29" s="7" t="s">
        <v>193</v>
      </c>
      <c r="C29" s="5" t="s">
        <v>65</v>
      </c>
    </row>
    <row r="30" spans="1:3" ht="40" x14ac:dyDescent="0.25">
      <c r="A30" s="3">
        <v>22</v>
      </c>
      <c r="B30" s="7" t="s">
        <v>194</v>
      </c>
      <c r="C30" s="5" t="s">
        <v>65</v>
      </c>
    </row>
    <row r="31" spans="1:3" ht="60" x14ac:dyDescent="0.25">
      <c r="A31" s="6">
        <v>23</v>
      </c>
      <c r="B31" s="7" t="s">
        <v>195</v>
      </c>
      <c r="C31" s="5" t="s">
        <v>196</v>
      </c>
    </row>
    <row r="32" spans="1:3" ht="61" thickBot="1" x14ac:dyDescent="0.3">
      <c r="A32" s="3">
        <v>24</v>
      </c>
      <c r="B32" s="11" t="s">
        <v>197</v>
      </c>
      <c r="C32" s="12" t="s">
        <v>198</v>
      </c>
    </row>
    <row r="33" spans="1:3" ht="20" thickBot="1" x14ac:dyDescent="0.3">
      <c r="A33" s="405" t="s">
        <v>199</v>
      </c>
      <c r="B33" s="406"/>
      <c r="C33" s="407"/>
    </row>
    <row r="34" spans="1:3" ht="60" x14ac:dyDescent="0.25">
      <c r="A34" s="3">
        <v>25</v>
      </c>
      <c r="B34" s="4" t="s">
        <v>200</v>
      </c>
      <c r="C34" s="5" t="s">
        <v>201</v>
      </c>
    </row>
    <row r="35" spans="1:3" ht="40" x14ac:dyDescent="0.25">
      <c r="A35" s="6">
        <v>26</v>
      </c>
      <c r="B35" s="7" t="s">
        <v>202</v>
      </c>
      <c r="C35" s="5" t="s">
        <v>203</v>
      </c>
    </row>
    <row r="36" spans="1:3" ht="20" x14ac:dyDescent="0.25">
      <c r="A36" s="3">
        <v>27</v>
      </c>
      <c r="B36" s="7" t="s">
        <v>204</v>
      </c>
      <c r="C36" s="5">
        <v>10</v>
      </c>
    </row>
    <row r="37" spans="1:3" ht="40" x14ac:dyDescent="0.25">
      <c r="A37" s="6">
        <v>28</v>
      </c>
      <c r="B37" s="7" t="s">
        <v>205</v>
      </c>
      <c r="C37" s="35" t="s">
        <v>206</v>
      </c>
    </row>
    <row r="38" spans="1:3" ht="20" x14ac:dyDescent="0.25">
      <c r="A38" s="6">
        <v>29</v>
      </c>
      <c r="B38" s="7" t="s">
        <v>207</v>
      </c>
      <c r="C38" s="35" t="s">
        <v>206</v>
      </c>
    </row>
    <row r="39" spans="1:3" ht="40" x14ac:dyDescent="0.25">
      <c r="A39" s="36">
        <v>30</v>
      </c>
      <c r="B39" s="37" t="s">
        <v>208</v>
      </c>
      <c r="C39" s="39" t="s">
        <v>209</v>
      </c>
    </row>
    <row r="40" spans="1:3" ht="281" thickBot="1" x14ac:dyDescent="0.3">
      <c r="A40" s="38">
        <v>31</v>
      </c>
      <c r="B40" s="7" t="s">
        <v>169</v>
      </c>
      <c r="C40" s="35" t="s">
        <v>210</v>
      </c>
    </row>
    <row r="41" spans="1:3" ht="21" thickBot="1" x14ac:dyDescent="0.3">
      <c r="A41" s="44">
        <v>32</v>
      </c>
      <c r="B41" s="10" t="s">
        <v>211</v>
      </c>
      <c r="C41" s="40" t="s">
        <v>212</v>
      </c>
    </row>
    <row r="42" spans="1:3" ht="20" thickBot="1" x14ac:dyDescent="0.3">
      <c r="A42" s="405" t="s">
        <v>213</v>
      </c>
      <c r="B42" s="406" t="s">
        <v>214</v>
      </c>
      <c r="C42" s="407"/>
    </row>
    <row r="43" spans="1:3" x14ac:dyDescent="0.25">
      <c r="A43" s="14">
        <v>1</v>
      </c>
      <c r="B43" s="15" t="s">
        <v>215</v>
      </c>
      <c r="C43" s="14" t="s">
        <v>65</v>
      </c>
    </row>
    <row r="44" spans="1:3" x14ac:dyDescent="0.25">
      <c r="A44" s="14">
        <v>2</v>
      </c>
      <c r="B44" s="14" t="s">
        <v>216</v>
      </c>
      <c r="C44" s="14" t="s">
        <v>65</v>
      </c>
    </row>
    <row r="45" spans="1:3" x14ac:dyDescent="0.25">
      <c r="A45" s="14">
        <v>3</v>
      </c>
      <c r="B45" s="14" t="s">
        <v>217</v>
      </c>
      <c r="C45" s="14" t="s">
        <v>65</v>
      </c>
    </row>
    <row r="46" spans="1:3" ht="20" thickBot="1" x14ac:dyDescent="0.3">
      <c r="A46" s="14"/>
      <c r="B46" s="14"/>
      <c r="C46" s="14"/>
    </row>
    <row r="47" spans="1:3" ht="20" thickBot="1" x14ac:dyDescent="0.3">
      <c r="A47" s="405" t="s">
        <v>218</v>
      </c>
      <c r="B47" s="406" t="s">
        <v>214</v>
      </c>
      <c r="C47" s="407"/>
    </row>
    <row r="48" spans="1:3" ht="120" x14ac:dyDescent="0.25">
      <c r="A48" s="15">
        <v>1</v>
      </c>
      <c r="B48" s="15" t="s">
        <v>219</v>
      </c>
      <c r="C48" s="234" t="s">
        <v>220</v>
      </c>
    </row>
    <row r="49" spans="1:3" ht="35" x14ac:dyDescent="0.25">
      <c r="A49" s="15">
        <v>2</v>
      </c>
      <c r="B49" s="15" t="s">
        <v>221</v>
      </c>
      <c r="C49" s="19"/>
    </row>
    <row r="50" spans="1:3" ht="35" x14ac:dyDescent="0.25">
      <c r="A50" s="15">
        <v>3</v>
      </c>
      <c r="B50" s="15" t="s">
        <v>222</v>
      </c>
      <c r="C50" s="19"/>
    </row>
    <row r="51" spans="1:3" ht="35" x14ac:dyDescent="0.25">
      <c r="A51" s="15">
        <v>4</v>
      </c>
      <c r="B51" s="15" t="s">
        <v>223</v>
      </c>
      <c r="C51" s="19"/>
    </row>
    <row r="52" spans="1:3" x14ac:dyDescent="0.25">
      <c r="A52" s="15">
        <v>5</v>
      </c>
      <c r="B52" s="15" t="s">
        <v>224</v>
      </c>
      <c r="C52" s="19"/>
    </row>
    <row r="53" spans="1:3" x14ac:dyDescent="0.25">
      <c r="A53" s="15">
        <v>6</v>
      </c>
      <c r="B53" s="15" t="s">
        <v>225</v>
      </c>
      <c r="C53" s="19"/>
    </row>
    <row r="54" spans="1:3" ht="20" thickBot="1" x14ac:dyDescent="0.3">
      <c r="A54" s="15"/>
      <c r="B54" s="15"/>
      <c r="C54" s="19"/>
    </row>
    <row r="55" spans="1:3" x14ac:dyDescent="0.25">
      <c r="A55" s="411" t="s">
        <v>226</v>
      </c>
      <c r="B55" s="412" t="s">
        <v>214</v>
      </c>
      <c r="C55" s="413"/>
    </row>
    <row r="56" spans="1:3" ht="20" x14ac:dyDescent="0.25">
      <c r="A56" s="7">
        <v>1</v>
      </c>
      <c r="B56" s="7" t="s">
        <v>227</v>
      </c>
      <c r="C56" s="7">
        <v>1500</v>
      </c>
    </row>
    <row r="57" spans="1:3" ht="20" x14ac:dyDescent="0.25">
      <c r="A57" s="7">
        <v>2</v>
      </c>
      <c r="B57" s="7" t="s">
        <v>228</v>
      </c>
      <c r="C57" s="7">
        <v>250</v>
      </c>
    </row>
    <row r="58" spans="1:3" ht="20" x14ac:dyDescent="0.25">
      <c r="A58" s="7">
        <v>3</v>
      </c>
      <c r="B58" s="7" t="s">
        <v>229</v>
      </c>
      <c r="C58" s="16">
        <v>0.05</v>
      </c>
    </row>
    <row r="59" spans="1:3" x14ac:dyDescent="0.25">
      <c r="A59" s="402" t="s">
        <v>230</v>
      </c>
      <c r="B59" s="403" t="s">
        <v>214</v>
      </c>
      <c r="C59" s="404"/>
    </row>
    <row r="60" spans="1:3" ht="40" x14ac:dyDescent="0.25">
      <c r="A60" s="7">
        <v>1</v>
      </c>
      <c r="B60" s="7" t="s">
        <v>231</v>
      </c>
      <c r="C60" s="7" t="s">
        <v>232</v>
      </c>
    </row>
    <row r="61" spans="1:3" ht="40" x14ac:dyDescent="0.25">
      <c r="A61" s="7">
        <v>2</v>
      </c>
      <c r="B61" s="7" t="s">
        <v>233</v>
      </c>
      <c r="C61" s="7" t="s">
        <v>232</v>
      </c>
    </row>
    <row r="62" spans="1:3" x14ac:dyDescent="0.25">
      <c r="A62" s="402" t="s">
        <v>234</v>
      </c>
      <c r="B62" s="403" t="s">
        <v>214</v>
      </c>
      <c r="C62" s="404"/>
    </row>
    <row r="63" spans="1:3" ht="20" x14ac:dyDescent="0.25">
      <c r="A63" s="7">
        <v>1</v>
      </c>
      <c r="B63" s="7" t="s">
        <v>235</v>
      </c>
      <c r="C63" s="17" t="s">
        <v>236</v>
      </c>
    </row>
    <row r="64" spans="1:3" ht="20" x14ac:dyDescent="0.25">
      <c r="A64" s="7">
        <v>2</v>
      </c>
      <c r="B64" s="7" t="s">
        <v>237</v>
      </c>
      <c r="C64" s="7" t="s">
        <v>238</v>
      </c>
    </row>
    <row r="65" spans="1:3" x14ac:dyDescent="0.25">
      <c r="A65" s="402" t="s">
        <v>239</v>
      </c>
      <c r="B65" s="403" t="s">
        <v>214</v>
      </c>
      <c r="C65" s="404"/>
    </row>
    <row r="66" spans="1:3" ht="20" x14ac:dyDescent="0.25">
      <c r="A66" s="7">
        <v>1</v>
      </c>
      <c r="B66" s="7" t="s">
        <v>240</v>
      </c>
      <c r="C66" s="7" t="s">
        <v>241</v>
      </c>
    </row>
    <row r="67" spans="1:3" ht="20" x14ac:dyDescent="0.25">
      <c r="A67" s="7">
        <v>2</v>
      </c>
      <c r="B67" s="7" t="s">
        <v>237</v>
      </c>
      <c r="C67" s="7" t="s">
        <v>238</v>
      </c>
    </row>
    <row r="68" spans="1:3" x14ac:dyDescent="0.25">
      <c r="A68" s="402" t="s">
        <v>242</v>
      </c>
      <c r="B68" s="403" t="s">
        <v>214</v>
      </c>
      <c r="C68" s="404"/>
    </row>
    <row r="69" spans="1:3" ht="40" x14ac:dyDescent="0.25">
      <c r="A69" s="7">
        <v>1</v>
      </c>
      <c r="B69" s="7" t="s">
        <v>243</v>
      </c>
      <c r="C69" s="7" t="s">
        <v>244</v>
      </c>
    </row>
  </sheetData>
  <mergeCells count="14">
    <mergeCell ref="A62:C62"/>
    <mergeCell ref="A65:C65"/>
    <mergeCell ref="A68:C68"/>
    <mergeCell ref="A2:C2"/>
    <mergeCell ref="A7:C7"/>
    <mergeCell ref="A8:C8"/>
    <mergeCell ref="A55:C55"/>
    <mergeCell ref="A59:C59"/>
    <mergeCell ref="A42:C42"/>
    <mergeCell ref="A47:C47"/>
    <mergeCell ref="A15:C15"/>
    <mergeCell ref="A26:C26"/>
    <mergeCell ref="A16:C16"/>
    <mergeCell ref="A33:C33"/>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53F38-4880-994A-9E87-DF1F1C07AC72}">
  <sheetPr>
    <tabColor rgb="FF00B050"/>
  </sheetPr>
  <dimension ref="B2:E13"/>
  <sheetViews>
    <sheetView workbookViewId="0">
      <selection activeCell="C8" sqref="C8"/>
    </sheetView>
  </sheetViews>
  <sheetFormatPr baseColWidth="10" defaultColWidth="11" defaultRowHeight="15.75" customHeight="1" x14ac:dyDescent="0.2"/>
  <cols>
    <col min="3" max="3" width="88.5" bestFit="1" customWidth="1"/>
  </cols>
  <sheetData>
    <row r="2" spans="2:5" ht="16" x14ac:dyDescent="0.2">
      <c r="B2" s="49" t="s">
        <v>245</v>
      </c>
      <c r="C2" s="50" t="s">
        <v>246</v>
      </c>
      <c r="D2" s="50" t="s">
        <v>247</v>
      </c>
      <c r="E2" s="50" t="s">
        <v>248</v>
      </c>
    </row>
    <row r="3" spans="2:5" ht="32" x14ac:dyDescent="0.2">
      <c r="B3" s="51" t="s">
        <v>45</v>
      </c>
      <c r="C3" s="339" t="s">
        <v>46</v>
      </c>
      <c r="D3" s="52">
        <v>185</v>
      </c>
      <c r="E3" s="52" t="s">
        <v>249</v>
      </c>
    </row>
    <row r="4" spans="2:5" ht="16" x14ac:dyDescent="0.2">
      <c r="B4" s="47"/>
      <c r="C4" s="48"/>
      <c r="D4" s="48"/>
      <c r="E4" s="48"/>
    </row>
    <row r="5" spans="2:5" ht="16" x14ac:dyDescent="0.2">
      <c r="B5" s="47"/>
      <c r="C5" s="48"/>
      <c r="D5" s="48"/>
      <c r="E5" s="48"/>
    </row>
    <row r="6" spans="2:5" ht="15.75" customHeight="1" x14ac:dyDescent="0.2">
      <c r="C6" s="248"/>
      <c r="D6" s="248" t="s">
        <v>250</v>
      </c>
      <c r="E6" s="248" t="s">
        <v>251</v>
      </c>
    </row>
    <row r="7" spans="2:5" ht="15.75" customHeight="1" x14ac:dyDescent="0.2">
      <c r="C7" s="249" t="s">
        <v>252</v>
      </c>
      <c r="D7" s="248">
        <v>12</v>
      </c>
      <c r="E7" s="248">
        <v>50</v>
      </c>
    </row>
    <row r="8" spans="2:5" ht="15.75" customHeight="1" x14ac:dyDescent="0.2">
      <c r="C8" s="249" t="s">
        <v>230</v>
      </c>
      <c r="D8" s="248">
        <v>14</v>
      </c>
      <c r="E8" s="248">
        <v>55</v>
      </c>
    </row>
    <row r="9" spans="2:5" ht="15.75" customHeight="1" x14ac:dyDescent="0.2">
      <c r="C9" s="249" t="s">
        <v>234</v>
      </c>
      <c r="D9" s="248">
        <v>16</v>
      </c>
      <c r="E9" s="248">
        <v>60</v>
      </c>
    </row>
    <row r="10" spans="2:5" ht="15.75" customHeight="1" x14ac:dyDescent="0.2">
      <c r="C10" s="249" t="s">
        <v>239</v>
      </c>
      <c r="D10" s="248">
        <v>12</v>
      </c>
      <c r="E10" s="248">
        <v>16</v>
      </c>
    </row>
    <row r="11" spans="2:5" ht="15.75" customHeight="1" x14ac:dyDescent="0.2">
      <c r="C11" s="249" t="s">
        <v>242</v>
      </c>
      <c r="D11" s="249" t="s">
        <v>65</v>
      </c>
      <c r="E11" s="248">
        <v>4</v>
      </c>
    </row>
    <row r="12" spans="2:5" ht="15.75" customHeight="1" x14ac:dyDescent="0.2">
      <c r="C12" s="248"/>
      <c r="D12" s="248"/>
      <c r="E12" s="248"/>
    </row>
    <row r="13" spans="2:5" ht="15.75" customHeight="1" x14ac:dyDescent="0.2">
      <c r="C13" s="250" t="s">
        <v>253</v>
      </c>
      <c r="D13" s="251"/>
      <c r="E13" s="251">
        <v>185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AA54B-1475-412A-9A3A-6EF9B3BA81D3}">
  <dimension ref="A3"/>
  <sheetViews>
    <sheetView workbookViewId="0">
      <selection activeCell="A4" sqref="A4"/>
    </sheetView>
  </sheetViews>
  <sheetFormatPr baseColWidth="10" defaultColWidth="8.83203125" defaultRowHeight="16" x14ac:dyDescent="0.2"/>
  <sheetData>
    <row r="3" spans="1:1" x14ac:dyDescent="0.2">
      <c r="A3" t="s">
        <v>254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922AF-26C5-CA4F-8D6B-31B8D9A533A4}">
  <dimension ref="A4:H133"/>
  <sheetViews>
    <sheetView topLeftCell="A41" workbookViewId="0"/>
  </sheetViews>
  <sheetFormatPr baseColWidth="10" defaultColWidth="11" defaultRowHeight="16" x14ac:dyDescent="0.2"/>
  <cols>
    <col min="2" max="2" width="34.83203125" customWidth="1"/>
  </cols>
  <sheetData>
    <row r="4" spans="1:7" ht="16" customHeight="1" x14ac:dyDescent="0.2">
      <c r="A4" s="259" t="s">
        <v>255</v>
      </c>
      <c r="B4" s="206"/>
      <c r="C4" s="430" t="s">
        <v>5</v>
      </c>
      <c r="D4" s="431"/>
      <c r="E4" s="431"/>
      <c r="F4" s="431"/>
      <c r="G4" s="432"/>
    </row>
    <row r="5" spans="1:7" ht="48" x14ac:dyDescent="0.2">
      <c r="A5" s="258" t="s">
        <v>256</v>
      </c>
      <c r="B5" s="258" t="s">
        <v>257</v>
      </c>
      <c r="C5" s="297" t="s">
        <v>258</v>
      </c>
      <c r="D5" s="298" t="s">
        <v>259</v>
      </c>
      <c r="E5" s="298" t="s">
        <v>260</v>
      </c>
      <c r="F5" s="299" t="s">
        <v>250</v>
      </c>
      <c r="G5" s="300" t="s">
        <v>261</v>
      </c>
    </row>
    <row r="6" spans="1:7" ht="16" customHeight="1" x14ac:dyDescent="0.2">
      <c r="A6" s="417" t="s">
        <v>262</v>
      </c>
      <c r="B6" s="301" t="s">
        <v>263</v>
      </c>
      <c r="C6" s="302">
        <v>2</v>
      </c>
      <c r="D6" s="302">
        <v>2</v>
      </c>
      <c r="E6" s="302">
        <v>8</v>
      </c>
      <c r="F6" s="302">
        <v>4</v>
      </c>
      <c r="G6" s="302">
        <v>1000</v>
      </c>
    </row>
    <row r="7" spans="1:7" ht="62" customHeight="1" x14ac:dyDescent="0.2">
      <c r="A7" s="418"/>
      <c r="B7" s="303" t="s">
        <v>264</v>
      </c>
      <c r="C7" s="304">
        <v>2</v>
      </c>
      <c r="D7" s="304">
        <v>2</v>
      </c>
      <c r="E7" s="304">
        <v>8</v>
      </c>
      <c r="F7" s="304">
        <v>4</v>
      </c>
      <c r="G7" s="304">
        <v>250</v>
      </c>
    </row>
    <row r="8" spans="1:7" ht="16" customHeight="1" x14ac:dyDescent="0.2">
      <c r="A8" s="419"/>
      <c r="B8" s="305" t="s">
        <v>265</v>
      </c>
      <c r="C8" s="306">
        <v>4</v>
      </c>
      <c r="D8" s="306">
        <v>2</v>
      </c>
      <c r="E8" s="306">
        <v>48</v>
      </c>
      <c r="F8" s="306">
        <v>8</v>
      </c>
      <c r="G8" s="306">
        <v>1000</v>
      </c>
    </row>
    <row r="9" spans="1:7" x14ac:dyDescent="0.2">
      <c r="A9" s="328" t="s">
        <v>5</v>
      </c>
      <c r="B9" s="305" t="s">
        <v>5</v>
      </c>
      <c r="C9" s="306" t="s">
        <v>5</v>
      </c>
      <c r="D9" s="306" t="s">
        <v>5</v>
      </c>
      <c r="E9" s="306" t="s">
        <v>5</v>
      </c>
      <c r="F9" s="306" t="s">
        <v>5</v>
      </c>
      <c r="G9" s="306" t="s">
        <v>5</v>
      </c>
    </row>
    <row r="10" spans="1:7" ht="16" customHeight="1" x14ac:dyDescent="0.2">
      <c r="A10" s="420" t="s">
        <v>266</v>
      </c>
      <c r="B10" s="305" t="s">
        <v>263</v>
      </c>
      <c r="C10" s="306">
        <v>1</v>
      </c>
      <c r="D10" s="306">
        <v>2</v>
      </c>
      <c r="E10" s="306">
        <v>4</v>
      </c>
      <c r="F10" s="306">
        <v>2</v>
      </c>
      <c r="G10" s="306">
        <v>250</v>
      </c>
    </row>
    <row r="11" spans="1:7" ht="16" customHeight="1" x14ac:dyDescent="0.2">
      <c r="A11" s="421"/>
      <c r="B11" s="305" t="s">
        <v>264</v>
      </c>
      <c r="C11" s="306">
        <v>1</v>
      </c>
      <c r="D11" s="306">
        <v>2</v>
      </c>
      <c r="E11" s="306">
        <v>2</v>
      </c>
      <c r="F11" s="306">
        <v>2</v>
      </c>
      <c r="G11" s="306">
        <v>250</v>
      </c>
    </row>
    <row r="12" spans="1:7" ht="16" customHeight="1" x14ac:dyDescent="0.2">
      <c r="A12" s="422"/>
      <c r="B12" s="305" t="s">
        <v>265</v>
      </c>
      <c r="C12" s="306">
        <v>2</v>
      </c>
      <c r="D12" s="306">
        <v>1</v>
      </c>
      <c r="E12" s="306">
        <v>4</v>
      </c>
      <c r="F12" s="306">
        <v>2</v>
      </c>
      <c r="G12" s="306">
        <v>250</v>
      </c>
    </row>
    <row r="13" spans="1:7" x14ac:dyDescent="0.2">
      <c r="A13" s="328" t="s">
        <v>5</v>
      </c>
      <c r="B13" s="305" t="s">
        <v>5</v>
      </c>
      <c r="C13" s="306" t="s">
        <v>5</v>
      </c>
      <c r="D13" s="306" t="s">
        <v>5</v>
      </c>
      <c r="E13" s="306" t="s">
        <v>5</v>
      </c>
      <c r="F13" s="306" t="s">
        <v>5</v>
      </c>
      <c r="G13" s="306" t="s">
        <v>5</v>
      </c>
    </row>
    <row r="14" spans="1:7" ht="16" customHeight="1" x14ac:dyDescent="0.2">
      <c r="A14" s="420" t="s">
        <v>267</v>
      </c>
      <c r="B14" s="305" t="s">
        <v>263</v>
      </c>
      <c r="C14" s="306">
        <v>2</v>
      </c>
      <c r="D14" s="306">
        <v>1</v>
      </c>
      <c r="E14" s="306">
        <v>4</v>
      </c>
      <c r="F14" s="306">
        <v>2</v>
      </c>
      <c r="G14" s="306">
        <v>250</v>
      </c>
    </row>
    <row r="15" spans="1:7" ht="16" customHeight="1" x14ac:dyDescent="0.2">
      <c r="A15" s="422"/>
      <c r="B15" s="305"/>
      <c r="C15" s="306"/>
      <c r="D15" s="306"/>
      <c r="E15" s="306"/>
      <c r="F15" s="306"/>
      <c r="G15" s="306"/>
    </row>
    <row r="16" spans="1:7" x14ac:dyDescent="0.2">
      <c r="A16" s="328" t="s">
        <v>5</v>
      </c>
      <c r="B16" s="305" t="s">
        <v>5</v>
      </c>
      <c r="C16" s="306" t="s">
        <v>5</v>
      </c>
      <c r="D16" s="306" t="s">
        <v>5</v>
      </c>
      <c r="E16" s="306" t="s">
        <v>5</v>
      </c>
      <c r="F16" s="306" t="s">
        <v>5</v>
      </c>
      <c r="G16" s="306" t="s">
        <v>5</v>
      </c>
    </row>
    <row r="17" spans="1:7" ht="16" customHeight="1" x14ac:dyDescent="0.2">
      <c r="A17" s="420" t="s">
        <v>268</v>
      </c>
      <c r="B17" s="305" t="s">
        <v>269</v>
      </c>
      <c r="C17" s="306">
        <v>4</v>
      </c>
      <c r="D17" s="306">
        <v>1</v>
      </c>
      <c r="E17" s="306">
        <v>16</v>
      </c>
      <c r="F17" s="306">
        <v>4</v>
      </c>
      <c r="G17" s="306">
        <v>250</v>
      </c>
    </row>
    <row r="18" spans="1:7" ht="16" customHeight="1" x14ac:dyDescent="0.2">
      <c r="A18" s="422"/>
      <c r="B18" s="305"/>
      <c r="C18" s="306"/>
      <c r="D18" s="306"/>
      <c r="E18" s="306"/>
      <c r="F18" s="306"/>
      <c r="G18" s="306"/>
    </row>
    <row r="19" spans="1:7" x14ac:dyDescent="0.2">
      <c r="A19" s="328" t="s">
        <v>5</v>
      </c>
      <c r="B19" s="305" t="s">
        <v>5</v>
      </c>
      <c r="C19" s="306" t="s">
        <v>5</v>
      </c>
      <c r="D19" s="306" t="s">
        <v>5</v>
      </c>
      <c r="E19" s="306" t="s">
        <v>5</v>
      </c>
      <c r="F19" s="306" t="s">
        <v>5</v>
      </c>
      <c r="G19" s="306" t="s">
        <v>5</v>
      </c>
    </row>
    <row r="20" spans="1:7" ht="16" customHeight="1" x14ac:dyDescent="0.2">
      <c r="A20" s="417" t="s">
        <v>270</v>
      </c>
      <c r="B20" s="307" t="s">
        <v>263</v>
      </c>
      <c r="C20" s="302">
        <v>2</v>
      </c>
      <c r="D20" s="302">
        <v>2</v>
      </c>
      <c r="E20" s="302">
        <v>8</v>
      </c>
      <c r="F20" s="302">
        <v>4</v>
      </c>
      <c r="G20" s="302">
        <v>1000</v>
      </c>
    </row>
    <row r="21" spans="1:7" ht="16" customHeight="1" x14ac:dyDescent="0.2">
      <c r="A21" s="418"/>
      <c r="B21" s="303" t="s">
        <v>264</v>
      </c>
      <c r="C21" s="304">
        <v>2</v>
      </c>
      <c r="D21" s="304">
        <v>2</v>
      </c>
      <c r="E21" s="304">
        <v>8</v>
      </c>
      <c r="F21" s="304">
        <v>4</v>
      </c>
      <c r="G21" s="304">
        <v>250</v>
      </c>
    </row>
    <row r="22" spans="1:7" ht="16" customHeight="1" x14ac:dyDescent="0.2">
      <c r="A22" s="419"/>
      <c r="B22" s="305" t="s">
        <v>265</v>
      </c>
      <c r="C22" s="306">
        <v>4</v>
      </c>
      <c r="D22" s="306">
        <v>2</v>
      </c>
      <c r="E22" s="306">
        <v>48</v>
      </c>
      <c r="F22" s="306">
        <v>8</v>
      </c>
      <c r="G22" s="306">
        <v>1000</v>
      </c>
    </row>
    <row r="23" spans="1:7" x14ac:dyDescent="0.2">
      <c r="A23" s="346"/>
      <c r="B23" s="346"/>
      <c r="C23" s="347"/>
      <c r="D23" s="347"/>
      <c r="E23" s="347"/>
      <c r="F23" s="347"/>
      <c r="G23" s="348"/>
    </row>
    <row r="24" spans="1:7" ht="21" x14ac:dyDescent="0.25">
      <c r="A24" s="344" t="s">
        <v>271</v>
      </c>
      <c r="B24" s="346"/>
      <c r="C24" s="347"/>
      <c r="D24" s="347"/>
      <c r="E24" s="347"/>
      <c r="F24" s="347"/>
      <c r="G24" s="348"/>
    </row>
    <row r="25" spans="1:7" ht="21" x14ac:dyDescent="0.25">
      <c r="A25" s="344" t="s">
        <v>272</v>
      </c>
      <c r="B25" s="346"/>
      <c r="C25" s="347"/>
      <c r="D25" s="347"/>
      <c r="E25" s="347"/>
      <c r="F25" s="347"/>
      <c r="G25" s="348"/>
    </row>
    <row r="27" spans="1:7" x14ac:dyDescent="0.2">
      <c r="A27" s="256" t="s">
        <v>230</v>
      </c>
    </row>
    <row r="28" spans="1:7" ht="48" x14ac:dyDescent="0.2">
      <c r="A28" s="258" t="s">
        <v>256</v>
      </c>
      <c r="B28" s="258" t="s">
        <v>257</v>
      </c>
      <c r="C28" s="313" t="s">
        <v>258</v>
      </c>
      <c r="D28" s="314" t="s">
        <v>259</v>
      </c>
      <c r="E28" s="315" t="s">
        <v>260</v>
      </c>
      <c r="F28" s="315" t="s">
        <v>261</v>
      </c>
      <c r="G28" s="316" t="s">
        <v>250</v>
      </c>
    </row>
    <row r="29" spans="1:7" ht="16" customHeight="1" x14ac:dyDescent="0.2">
      <c r="A29" s="417" t="s">
        <v>262</v>
      </c>
      <c r="B29" s="303" t="s">
        <v>273</v>
      </c>
      <c r="C29" s="306">
        <v>2</v>
      </c>
      <c r="D29" s="306">
        <v>2</v>
      </c>
      <c r="E29" s="304">
        <v>8</v>
      </c>
      <c r="F29" s="304">
        <v>500</v>
      </c>
      <c r="G29" s="306">
        <v>4</v>
      </c>
    </row>
    <row r="30" spans="1:7" ht="16" customHeight="1" x14ac:dyDescent="0.2">
      <c r="A30" s="418"/>
      <c r="B30" s="305" t="s">
        <v>264</v>
      </c>
      <c r="C30" s="306">
        <v>2</v>
      </c>
      <c r="D30" s="306">
        <v>2</v>
      </c>
      <c r="E30" s="306">
        <v>8</v>
      </c>
      <c r="F30" s="306">
        <v>250</v>
      </c>
      <c r="G30" s="306">
        <v>4</v>
      </c>
    </row>
    <row r="31" spans="1:7" ht="16" customHeight="1" x14ac:dyDescent="0.2">
      <c r="A31" s="419"/>
      <c r="B31" s="305" t="s">
        <v>265</v>
      </c>
      <c r="C31" s="306">
        <v>2</v>
      </c>
      <c r="D31" s="306">
        <v>2</v>
      </c>
      <c r="E31" s="306">
        <v>8</v>
      </c>
      <c r="F31" s="306">
        <v>500</v>
      </c>
      <c r="G31" s="306">
        <v>4</v>
      </c>
    </row>
    <row r="32" spans="1:7" x14ac:dyDescent="0.2">
      <c r="A32" s="328" t="s">
        <v>5</v>
      </c>
      <c r="B32" s="305" t="s">
        <v>5</v>
      </c>
      <c r="C32" s="306" t="s">
        <v>5</v>
      </c>
      <c r="D32" s="306" t="s">
        <v>5</v>
      </c>
      <c r="E32" s="306" t="s">
        <v>5</v>
      </c>
      <c r="F32" s="306" t="s">
        <v>5</v>
      </c>
      <c r="G32" s="306" t="s">
        <v>5</v>
      </c>
    </row>
    <row r="33" spans="1:7" ht="16" customHeight="1" x14ac:dyDescent="0.2">
      <c r="A33" s="420" t="s">
        <v>266</v>
      </c>
      <c r="B33" s="305" t="s">
        <v>273</v>
      </c>
      <c r="C33" s="306">
        <v>1</v>
      </c>
      <c r="D33" s="306">
        <v>2</v>
      </c>
      <c r="E33" s="306">
        <v>4</v>
      </c>
      <c r="F33" s="306">
        <v>250</v>
      </c>
      <c r="G33" s="306">
        <v>2</v>
      </c>
    </row>
    <row r="34" spans="1:7" ht="16" customHeight="1" x14ac:dyDescent="0.2">
      <c r="A34" s="421"/>
      <c r="B34" s="305" t="s">
        <v>264</v>
      </c>
      <c r="C34" s="306">
        <v>1</v>
      </c>
      <c r="D34" s="306">
        <v>2</v>
      </c>
      <c r="E34" s="306">
        <v>4</v>
      </c>
      <c r="F34" s="306">
        <v>150</v>
      </c>
      <c r="G34" s="306">
        <v>2</v>
      </c>
    </row>
    <row r="35" spans="1:7" ht="16" customHeight="1" x14ac:dyDescent="0.2">
      <c r="A35" s="422"/>
      <c r="B35" s="305" t="s">
        <v>265</v>
      </c>
      <c r="C35" s="306">
        <v>1</v>
      </c>
      <c r="D35" s="306">
        <v>2</v>
      </c>
      <c r="E35" s="306">
        <v>4</v>
      </c>
      <c r="F35" s="306">
        <v>250</v>
      </c>
      <c r="G35" s="306">
        <v>2</v>
      </c>
    </row>
    <row r="36" spans="1:7" x14ac:dyDescent="0.2">
      <c r="A36" s="328" t="s">
        <v>5</v>
      </c>
      <c r="B36" s="305" t="s">
        <v>5</v>
      </c>
      <c r="C36" s="306" t="s">
        <v>5</v>
      </c>
      <c r="D36" s="306" t="s">
        <v>5</v>
      </c>
      <c r="E36" s="306" t="s">
        <v>5</v>
      </c>
      <c r="F36" s="306" t="s">
        <v>5</v>
      </c>
      <c r="G36" s="306" t="s">
        <v>5</v>
      </c>
    </row>
    <row r="37" spans="1:7" ht="16" customHeight="1" x14ac:dyDescent="0.2">
      <c r="A37" s="420" t="s">
        <v>267</v>
      </c>
      <c r="B37" s="305" t="s">
        <v>273</v>
      </c>
      <c r="C37" s="306">
        <v>2</v>
      </c>
      <c r="D37" s="306">
        <v>1</v>
      </c>
      <c r="E37" s="306">
        <v>4</v>
      </c>
      <c r="F37" s="306">
        <v>250</v>
      </c>
      <c r="G37" s="306">
        <v>2</v>
      </c>
    </row>
    <row r="38" spans="1:7" ht="16" customHeight="1" x14ac:dyDescent="0.2">
      <c r="A38" s="422"/>
      <c r="B38" s="305"/>
      <c r="C38" s="306"/>
      <c r="D38" s="306"/>
      <c r="E38" s="306"/>
      <c r="F38" s="306"/>
      <c r="G38" s="306"/>
    </row>
    <row r="39" spans="1:7" x14ac:dyDescent="0.2">
      <c r="A39" s="328" t="s">
        <v>5</v>
      </c>
      <c r="B39" s="305" t="s">
        <v>5</v>
      </c>
      <c r="C39" s="306" t="s">
        <v>5</v>
      </c>
      <c r="D39" s="306" t="s">
        <v>5</v>
      </c>
      <c r="E39" s="306" t="s">
        <v>5</v>
      </c>
      <c r="F39" s="306" t="s">
        <v>5</v>
      </c>
      <c r="G39" s="306" t="s">
        <v>5</v>
      </c>
    </row>
    <row r="40" spans="1:7" ht="16" customHeight="1" x14ac:dyDescent="0.2">
      <c r="A40" s="420" t="s">
        <v>274</v>
      </c>
      <c r="B40" s="305" t="s">
        <v>275</v>
      </c>
      <c r="C40" s="306">
        <v>4</v>
      </c>
      <c r="D40" s="306">
        <v>1</v>
      </c>
      <c r="E40" s="306">
        <v>16</v>
      </c>
      <c r="F40" s="306">
        <v>250</v>
      </c>
      <c r="G40" s="306">
        <v>4</v>
      </c>
    </row>
    <row r="41" spans="1:7" ht="16" customHeight="1" x14ac:dyDescent="0.2">
      <c r="A41" s="421"/>
      <c r="B41" s="305" t="s">
        <v>273</v>
      </c>
      <c r="C41" s="306">
        <v>2</v>
      </c>
      <c r="D41" s="306">
        <v>1</v>
      </c>
      <c r="E41" s="306">
        <v>4</v>
      </c>
      <c r="F41" s="306">
        <v>250</v>
      </c>
      <c r="G41" s="306">
        <v>2</v>
      </c>
    </row>
    <row r="42" spans="1:7" ht="16" customHeight="1" x14ac:dyDescent="0.2">
      <c r="A42" s="422"/>
      <c r="B42" s="305"/>
      <c r="C42" s="306"/>
      <c r="D42" s="306"/>
      <c r="E42" s="306"/>
      <c r="F42" s="306"/>
      <c r="G42" s="306"/>
    </row>
    <row r="43" spans="1:7" x14ac:dyDescent="0.2">
      <c r="A43" s="328" t="s">
        <v>5</v>
      </c>
      <c r="B43" s="305" t="s">
        <v>5</v>
      </c>
      <c r="C43" s="306" t="s">
        <v>5</v>
      </c>
      <c r="D43" s="306" t="s">
        <v>5</v>
      </c>
      <c r="E43" s="306" t="s">
        <v>5</v>
      </c>
      <c r="F43" s="306" t="s">
        <v>5</v>
      </c>
      <c r="G43" s="306" t="s">
        <v>5</v>
      </c>
    </row>
    <row r="44" spans="1:7" ht="16" customHeight="1" x14ac:dyDescent="0.2">
      <c r="A44" s="417" t="s">
        <v>270</v>
      </c>
      <c r="B44" s="305" t="s">
        <v>273</v>
      </c>
      <c r="C44" s="306">
        <v>2</v>
      </c>
      <c r="D44" s="306">
        <v>2</v>
      </c>
      <c r="E44" s="306">
        <v>8</v>
      </c>
      <c r="F44" s="306">
        <v>500</v>
      </c>
      <c r="G44" s="306">
        <v>4</v>
      </c>
    </row>
    <row r="45" spans="1:7" ht="16" customHeight="1" x14ac:dyDescent="0.2">
      <c r="A45" s="418"/>
      <c r="B45" s="305" t="s">
        <v>264</v>
      </c>
      <c r="C45" s="306">
        <v>2</v>
      </c>
      <c r="D45" s="306">
        <v>2</v>
      </c>
      <c r="E45" s="306">
        <v>8</v>
      </c>
      <c r="F45" s="306">
        <v>250</v>
      </c>
      <c r="G45" s="306">
        <v>4</v>
      </c>
    </row>
    <row r="46" spans="1:7" ht="16" customHeight="1" x14ac:dyDescent="0.2">
      <c r="A46" s="419"/>
      <c r="B46" s="305" t="s">
        <v>265</v>
      </c>
      <c r="C46" s="306">
        <v>2</v>
      </c>
      <c r="D46" s="306">
        <v>2</v>
      </c>
      <c r="E46" s="306">
        <v>8</v>
      </c>
      <c r="F46" s="306">
        <v>500</v>
      </c>
      <c r="G46" s="306">
        <v>4</v>
      </c>
    </row>
    <row r="47" spans="1:7" x14ac:dyDescent="0.2">
      <c r="A47" s="330" t="s">
        <v>5</v>
      </c>
      <c r="B47" s="308" t="s">
        <v>5</v>
      </c>
      <c r="C47" s="309" t="s">
        <v>5</v>
      </c>
      <c r="D47" s="310" t="s">
        <v>5</v>
      </c>
      <c r="E47" s="310" t="s">
        <v>5</v>
      </c>
      <c r="F47" s="312" t="s">
        <v>5</v>
      </c>
      <c r="G47" s="317" t="s">
        <v>5</v>
      </c>
    </row>
    <row r="48" spans="1:7" ht="21" x14ac:dyDescent="0.25">
      <c r="A48" s="344" t="s">
        <v>271</v>
      </c>
      <c r="B48" s="346"/>
      <c r="C48" s="347"/>
      <c r="D48" s="347"/>
      <c r="E48" s="347"/>
      <c r="F48" s="347"/>
      <c r="G48" s="347"/>
    </row>
    <row r="49" spans="1:8" ht="21" x14ac:dyDescent="0.25">
      <c r="A49" s="344" t="s">
        <v>272</v>
      </c>
      <c r="B49" s="346"/>
      <c r="C49" s="347"/>
      <c r="D49" s="347"/>
      <c r="E49" s="347"/>
      <c r="F49" s="347"/>
      <c r="G49" s="347"/>
    </row>
    <row r="51" spans="1:8" x14ac:dyDescent="0.2">
      <c r="A51" s="256" t="s">
        <v>276</v>
      </c>
    </row>
    <row r="52" spans="1:8" ht="48" x14ac:dyDescent="0.2">
      <c r="A52" s="260" t="s">
        <v>256</v>
      </c>
      <c r="B52" s="260" t="s">
        <v>257</v>
      </c>
      <c r="C52" s="313" t="s">
        <v>258</v>
      </c>
      <c r="D52" s="314" t="s">
        <v>259</v>
      </c>
      <c r="E52" s="314" t="s">
        <v>260</v>
      </c>
      <c r="F52" s="316" t="s">
        <v>250</v>
      </c>
      <c r="G52" s="318" t="s">
        <v>261</v>
      </c>
      <c r="H52" s="357" t="s">
        <v>277</v>
      </c>
    </row>
    <row r="53" spans="1:8" ht="16" customHeight="1" x14ac:dyDescent="0.2">
      <c r="A53" s="426" t="s">
        <v>262</v>
      </c>
      <c r="B53" s="319" t="s">
        <v>278</v>
      </c>
      <c r="C53" s="309">
        <v>2</v>
      </c>
      <c r="D53" s="310">
        <v>2</v>
      </c>
      <c r="E53" s="310">
        <v>8</v>
      </c>
      <c r="F53" s="311">
        <v>4</v>
      </c>
      <c r="G53" s="320">
        <v>1000</v>
      </c>
      <c r="H53" s="423" t="s">
        <v>279</v>
      </c>
    </row>
    <row r="54" spans="1:8" ht="16" customHeight="1" x14ac:dyDescent="0.2">
      <c r="A54" s="427"/>
      <c r="B54" s="308" t="s">
        <v>280</v>
      </c>
      <c r="C54" s="309">
        <v>1</v>
      </c>
      <c r="D54" s="310">
        <v>2</v>
      </c>
      <c r="E54" s="310">
        <v>2</v>
      </c>
      <c r="F54" s="311">
        <v>2</v>
      </c>
      <c r="G54" s="320">
        <v>500</v>
      </c>
      <c r="H54" s="424"/>
    </row>
    <row r="55" spans="1:8" ht="16" customHeight="1" x14ac:dyDescent="0.2">
      <c r="A55" s="427"/>
      <c r="B55" s="308" t="s">
        <v>281</v>
      </c>
      <c r="C55" s="309">
        <v>1</v>
      </c>
      <c r="D55" s="310">
        <v>2</v>
      </c>
      <c r="E55" s="310">
        <v>2</v>
      </c>
      <c r="F55" s="311">
        <v>2</v>
      </c>
      <c r="G55" s="320">
        <v>250</v>
      </c>
      <c r="H55" s="424"/>
    </row>
    <row r="56" spans="1:8" ht="16" customHeight="1" x14ac:dyDescent="0.2">
      <c r="A56" s="427"/>
      <c r="B56" s="308" t="s">
        <v>264</v>
      </c>
      <c r="C56" s="309">
        <v>2</v>
      </c>
      <c r="D56" s="310">
        <v>2</v>
      </c>
      <c r="E56" s="310">
        <v>8</v>
      </c>
      <c r="F56" s="311">
        <v>4</v>
      </c>
      <c r="G56" s="320">
        <v>250</v>
      </c>
      <c r="H56" s="424"/>
    </row>
    <row r="57" spans="1:8" ht="16" customHeight="1" x14ac:dyDescent="0.2">
      <c r="A57" s="427"/>
      <c r="B57" s="308" t="s">
        <v>265</v>
      </c>
      <c r="C57" s="309">
        <v>4</v>
      </c>
      <c r="D57" s="310">
        <v>2</v>
      </c>
      <c r="E57" s="310">
        <v>32</v>
      </c>
      <c r="F57" s="311">
        <v>8</v>
      </c>
      <c r="G57" s="320">
        <v>1000</v>
      </c>
      <c r="H57" s="424"/>
    </row>
    <row r="58" spans="1:8" ht="16" customHeight="1" x14ac:dyDescent="0.2">
      <c r="A58" s="330" t="s">
        <v>5</v>
      </c>
      <c r="B58" s="308" t="s">
        <v>5</v>
      </c>
      <c r="C58" s="321" t="s">
        <v>5</v>
      </c>
      <c r="D58" s="310" t="s">
        <v>5</v>
      </c>
      <c r="E58" s="322" t="s">
        <v>5</v>
      </c>
      <c r="F58" s="323" t="s">
        <v>5</v>
      </c>
      <c r="G58" s="324" t="s">
        <v>5</v>
      </c>
      <c r="H58" s="425"/>
    </row>
    <row r="59" spans="1:8" x14ac:dyDescent="0.2">
      <c r="A59" s="329" t="s">
        <v>266</v>
      </c>
      <c r="B59" s="308" t="s">
        <v>278</v>
      </c>
      <c r="C59" s="309">
        <v>2</v>
      </c>
      <c r="D59" s="310">
        <v>1</v>
      </c>
      <c r="E59" s="310">
        <v>4</v>
      </c>
      <c r="F59" s="311">
        <v>2</v>
      </c>
      <c r="G59" s="320">
        <v>250</v>
      </c>
      <c r="H59" s="428" t="s">
        <v>282</v>
      </c>
    </row>
    <row r="60" spans="1:8" ht="16" customHeight="1" x14ac:dyDescent="0.2">
      <c r="A60" s="330" t="s">
        <v>5</v>
      </c>
      <c r="B60" s="308" t="s">
        <v>280</v>
      </c>
      <c r="C60" s="309">
        <v>1</v>
      </c>
      <c r="D60" s="310">
        <v>1</v>
      </c>
      <c r="E60" s="310">
        <v>1</v>
      </c>
      <c r="F60" s="311">
        <v>1</v>
      </c>
      <c r="G60" s="320">
        <v>250</v>
      </c>
      <c r="H60" s="424"/>
    </row>
    <row r="61" spans="1:8" ht="16" customHeight="1" x14ac:dyDescent="0.2">
      <c r="A61" s="330" t="s">
        <v>5</v>
      </c>
      <c r="B61" s="308" t="s">
        <v>281</v>
      </c>
      <c r="C61" s="309">
        <v>1</v>
      </c>
      <c r="D61" s="310">
        <v>1</v>
      </c>
      <c r="E61" s="310">
        <v>1</v>
      </c>
      <c r="F61" s="311">
        <v>1</v>
      </c>
      <c r="G61" s="320">
        <v>250</v>
      </c>
      <c r="H61" s="424"/>
    </row>
    <row r="62" spans="1:8" ht="16" customHeight="1" x14ac:dyDescent="0.2">
      <c r="A62" s="330" t="s">
        <v>5</v>
      </c>
      <c r="B62" s="308" t="s">
        <v>265</v>
      </c>
      <c r="C62" s="309">
        <v>2</v>
      </c>
      <c r="D62" s="310">
        <v>1</v>
      </c>
      <c r="E62" s="310">
        <v>4</v>
      </c>
      <c r="F62" s="311">
        <v>2</v>
      </c>
      <c r="G62" s="320">
        <v>250</v>
      </c>
      <c r="H62" s="424"/>
    </row>
    <row r="63" spans="1:8" ht="16" customHeight="1" x14ac:dyDescent="0.2">
      <c r="A63" s="330" t="s">
        <v>5</v>
      </c>
      <c r="B63" s="308" t="s">
        <v>5</v>
      </c>
      <c r="C63" s="321" t="s">
        <v>5</v>
      </c>
      <c r="D63" s="310" t="s">
        <v>5</v>
      </c>
      <c r="E63" s="322" t="s">
        <v>5</v>
      </c>
      <c r="F63" s="323" t="s">
        <v>5</v>
      </c>
      <c r="G63" s="324" t="s">
        <v>5</v>
      </c>
      <c r="H63" s="429"/>
    </row>
    <row r="64" spans="1:8" x14ac:dyDescent="0.2">
      <c r="A64" s="329" t="s">
        <v>267</v>
      </c>
      <c r="B64" s="308" t="s">
        <v>283</v>
      </c>
      <c r="C64" s="309">
        <v>2</v>
      </c>
      <c r="D64" s="310">
        <v>1</v>
      </c>
      <c r="E64" s="310">
        <v>4</v>
      </c>
      <c r="F64" s="311">
        <v>2</v>
      </c>
      <c r="G64" s="320">
        <v>250</v>
      </c>
      <c r="H64" s="423" t="s">
        <v>282</v>
      </c>
    </row>
    <row r="65" spans="1:8" ht="16" customHeight="1" x14ac:dyDescent="0.2">
      <c r="A65" s="330" t="s">
        <v>5</v>
      </c>
      <c r="B65" s="308"/>
      <c r="C65" s="309"/>
      <c r="D65" s="310"/>
      <c r="E65" s="310"/>
      <c r="F65" s="311"/>
      <c r="G65" s="320"/>
      <c r="H65" s="424"/>
    </row>
    <row r="66" spans="1:8" ht="16" customHeight="1" x14ac:dyDescent="0.2">
      <c r="A66" s="330" t="s">
        <v>5</v>
      </c>
      <c r="B66" s="308" t="s">
        <v>5</v>
      </c>
      <c r="C66" s="321" t="s">
        <v>5</v>
      </c>
      <c r="D66" s="310" t="s">
        <v>5</v>
      </c>
      <c r="E66" s="322" t="s">
        <v>5</v>
      </c>
      <c r="F66" s="323" t="s">
        <v>5</v>
      </c>
      <c r="G66" s="324" t="s">
        <v>5</v>
      </c>
      <c r="H66" s="429"/>
    </row>
    <row r="67" spans="1:8" x14ac:dyDescent="0.2">
      <c r="A67" s="426" t="s">
        <v>274</v>
      </c>
      <c r="B67" s="308" t="s">
        <v>283</v>
      </c>
      <c r="C67" s="309">
        <v>2</v>
      </c>
      <c r="D67" s="310">
        <v>1</v>
      </c>
      <c r="E67" s="310">
        <v>4</v>
      </c>
      <c r="F67" s="311">
        <v>2</v>
      </c>
      <c r="G67" s="320">
        <v>250</v>
      </c>
      <c r="H67" s="423" t="s">
        <v>282</v>
      </c>
    </row>
    <row r="68" spans="1:8" ht="16" customHeight="1" x14ac:dyDescent="0.2">
      <c r="A68" s="427"/>
      <c r="B68" s="308"/>
      <c r="C68" s="309"/>
      <c r="D68" s="310"/>
      <c r="E68" s="310"/>
      <c r="F68" s="311"/>
      <c r="G68" s="320"/>
      <c r="H68" s="424"/>
    </row>
    <row r="69" spans="1:8" ht="16" customHeight="1" x14ac:dyDescent="0.2">
      <c r="A69" s="330" t="s">
        <v>5</v>
      </c>
      <c r="B69" s="308" t="s">
        <v>5</v>
      </c>
      <c r="C69" s="321" t="s">
        <v>5</v>
      </c>
      <c r="D69" s="310" t="s">
        <v>5</v>
      </c>
      <c r="E69" s="322" t="s">
        <v>5</v>
      </c>
      <c r="F69" s="323" t="s">
        <v>5</v>
      </c>
      <c r="G69" s="324" t="s">
        <v>5</v>
      </c>
      <c r="H69" s="429"/>
    </row>
    <row r="70" spans="1:8" x14ac:dyDescent="0.2">
      <c r="A70" s="426" t="s">
        <v>270</v>
      </c>
      <c r="B70" s="308" t="s">
        <v>278</v>
      </c>
      <c r="C70" s="309">
        <v>2</v>
      </c>
      <c r="D70" s="310">
        <v>2</v>
      </c>
      <c r="E70" s="310">
        <v>8</v>
      </c>
      <c r="F70" s="311">
        <v>4</v>
      </c>
      <c r="G70" s="320">
        <v>1000</v>
      </c>
      <c r="H70" s="423" t="s">
        <v>279</v>
      </c>
    </row>
    <row r="71" spans="1:8" ht="16" customHeight="1" x14ac:dyDescent="0.2">
      <c r="A71" s="427"/>
      <c r="B71" s="308" t="s">
        <v>280</v>
      </c>
      <c r="C71" s="309">
        <v>1</v>
      </c>
      <c r="D71" s="310">
        <v>2</v>
      </c>
      <c r="E71" s="310">
        <v>2</v>
      </c>
      <c r="F71" s="311">
        <v>2</v>
      </c>
      <c r="G71" s="320">
        <v>500</v>
      </c>
      <c r="H71" s="424"/>
    </row>
    <row r="72" spans="1:8" ht="16" customHeight="1" x14ac:dyDescent="0.2">
      <c r="A72" s="427"/>
      <c r="B72" s="308" t="s">
        <v>281</v>
      </c>
      <c r="C72" s="309">
        <v>1</v>
      </c>
      <c r="D72" s="310">
        <v>2</v>
      </c>
      <c r="E72" s="310">
        <v>2</v>
      </c>
      <c r="F72" s="311">
        <v>2</v>
      </c>
      <c r="G72" s="320">
        <v>250</v>
      </c>
      <c r="H72" s="424"/>
    </row>
    <row r="73" spans="1:8" ht="16" customHeight="1" x14ac:dyDescent="0.2">
      <c r="A73" s="427"/>
      <c r="B73" s="308" t="s">
        <v>264</v>
      </c>
      <c r="C73" s="309">
        <v>2</v>
      </c>
      <c r="D73" s="310">
        <v>2</v>
      </c>
      <c r="E73" s="310">
        <v>8</v>
      </c>
      <c r="F73" s="311">
        <v>4</v>
      </c>
      <c r="G73" s="320">
        <v>250</v>
      </c>
      <c r="H73" s="424"/>
    </row>
    <row r="74" spans="1:8" ht="16" customHeight="1" x14ac:dyDescent="0.2">
      <c r="A74" s="427"/>
      <c r="B74" s="308" t="s">
        <v>265</v>
      </c>
      <c r="C74" s="309">
        <v>4</v>
      </c>
      <c r="D74" s="310">
        <v>2</v>
      </c>
      <c r="E74" s="310">
        <v>32</v>
      </c>
      <c r="F74" s="311">
        <v>8</v>
      </c>
      <c r="G74" s="320">
        <v>1000</v>
      </c>
      <c r="H74" s="424"/>
    </row>
    <row r="75" spans="1:8" ht="16" customHeight="1" x14ac:dyDescent="0.2">
      <c r="A75" s="330" t="s">
        <v>5</v>
      </c>
      <c r="B75" s="308" t="s">
        <v>5</v>
      </c>
      <c r="C75" s="321" t="s">
        <v>5</v>
      </c>
      <c r="D75" s="310" t="s">
        <v>5</v>
      </c>
      <c r="E75" s="322" t="s">
        <v>5</v>
      </c>
      <c r="F75" s="323" t="s">
        <v>5</v>
      </c>
      <c r="G75" s="324" t="s">
        <v>5</v>
      </c>
      <c r="H75" s="425"/>
    </row>
    <row r="76" spans="1:8" ht="21" x14ac:dyDescent="0.25">
      <c r="A76" s="344" t="s">
        <v>271</v>
      </c>
    </row>
    <row r="77" spans="1:8" ht="21" x14ac:dyDescent="0.25">
      <c r="A77" s="344" t="s">
        <v>272</v>
      </c>
    </row>
    <row r="78" spans="1:8" ht="21" x14ac:dyDescent="0.25">
      <c r="A78" s="344"/>
    </row>
    <row r="79" spans="1:8" x14ac:dyDescent="0.2">
      <c r="A79" s="256" t="s">
        <v>284</v>
      </c>
    </row>
    <row r="80" spans="1:8" ht="48" x14ac:dyDescent="0.2">
      <c r="A80" s="260" t="s">
        <v>256</v>
      </c>
      <c r="B80" s="260" t="s">
        <v>257</v>
      </c>
      <c r="C80" s="313" t="s">
        <v>258</v>
      </c>
      <c r="D80" s="314" t="s">
        <v>259</v>
      </c>
      <c r="E80" s="314" t="s">
        <v>260</v>
      </c>
      <c r="F80" s="316" t="s">
        <v>250</v>
      </c>
      <c r="G80" s="318" t="s">
        <v>261</v>
      </c>
      <c r="H80" s="357" t="s">
        <v>277</v>
      </c>
    </row>
    <row r="81" spans="1:8" ht="16" customHeight="1" x14ac:dyDescent="0.2">
      <c r="A81" s="426" t="s">
        <v>262</v>
      </c>
      <c r="B81" s="319" t="s">
        <v>285</v>
      </c>
      <c r="C81" s="309">
        <v>2</v>
      </c>
      <c r="D81" s="310">
        <v>2</v>
      </c>
      <c r="E81" s="310">
        <v>16</v>
      </c>
      <c r="F81" s="311">
        <v>4</v>
      </c>
      <c r="G81" s="320">
        <v>500</v>
      </c>
      <c r="H81" s="423" t="s">
        <v>286</v>
      </c>
    </row>
    <row r="82" spans="1:8" ht="16" customHeight="1" x14ac:dyDescent="0.2">
      <c r="A82" s="427"/>
      <c r="B82" s="308" t="s">
        <v>287</v>
      </c>
      <c r="C82" s="309">
        <v>2</v>
      </c>
      <c r="D82" s="310">
        <v>2</v>
      </c>
      <c r="E82" s="310">
        <v>8</v>
      </c>
      <c r="F82" s="311">
        <v>4</v>
      </c>
      <c r="G82" s="320">
        <v>250</v>
      </c>
      <c r="H82" s="424"/>
    </row>
    <row r="83" spans="1:8" ht="16" customHeight="1" x14ac:dyDescent="0.2">
      <c r="A83" s="427"/>
      <c r="B83" s="308" t="s">
        <v>288</v>
      </c>
      <c r="C83" s="309">
        <v>2</v>
      </c>
      <c r="D83" s="310">
        <v>2</v>
      </c>
      <c r="E83" s="310">
        <v>8</v>
      </c>
      <c r="F83" s="311">
        <v>4</v>
      </c>
      <c r="G83" s="320">
        <v>250</v>
      </c>
      <c r="H83" s="424"/>
    </row>
    <row r="84" spans="1:8" ht="16" customHeight="1" x14ac:dyDescent="0.2">
      <c r="A84" s="427"/>
      <c r="B84" s="308" t="s">
        <v>289</v>
      </c>
      <c r="C84" s="309">
        <v>2</v>
      </c>
      <c r="D84" s="310">
        <v>2</v>
      </c>
      <c r="E84" s="310">
        <v>8</v>
      </c>
      <c r="F84" s="311">
        <v>4</v>
      </c>
      <c r="G84" s="320">
        <v>250</v>
      </c>
      <c r="H84" s="424"/>
    </row>
    <row r="85" spans="1:8" ht="16" customHeight="1" x14ac:dyDescent="0.2">
      <c r="A85" s="427"/>
      <c r="B85" s="308" t="s">
        <v>264</v>
      </c>
      <c r="C85" s="309">
        <v>2</v>
      </c>
      <c r="D85" s="310">
        <v>2</v>
      </c>
      <c r="E85" s="310">
        <v>8</v>
      </c>
      <c r="F85" s="311">
        <v>4</v>
      </c>
      <c r="G85" s="320">
        <v>250</v>
      </c>
      <c r="H85" s="424"/>
    </row>
    <row r="86" spans="1:8" ht="16" customHeight="1" x14ac:dyDescent="0.2">
      <c r="A86" s="427"/>
      <c r="B86" s="308" t="s">
        <v>265</v>
      </c>
      <c r="C86" s="309">
        <v>4</v>
      </c>
      <c r="D86" s="310">
        <v>2</v>
      </c>
      <c r="E86" s="310">
        <v>32</v>
      </c>
      <c r="F86" s="311">
        <v>8</v>
      </c>
      <c r="G86" s="320">
        <v>500</v>
      </c>
      <c r="H86" s="424"/>
    </row>
    <row r="87" spans="1:8" ht="16" customHeight="1" x14ac:dyDescent="0.2">
      <c r="A87" s="330" t="s">
        <v>5</v>
      </c>
      <c r="B87" s="308" t="s">
        <v>5</v>
      </c>
      <c r="C87" s="321" t="s">
        <v>5</v>
      </c>
      <c r="D87" s="310" t="s">
        <v>5</v>
      </c>
      <c r="E87" s="322" t="s">
        <v>5</v>
      </c>
      <c r="F87" s="323" t="s">
        <v>5</v>
      </c>
      <c r="G87" s="324" t="s">
        <v>5</v>
      </c>
      <c r="H87" s="425"/>
    </row>
    <row r="88" spans="1:8" x14ac:dyDescent="0.2">
      <c r="A88" s="426" t="s">
        <v>266</v>
      </c>
      <c r="B88" s="308" t="s">
        <v>285</v>
      </c>
      <c r="C88" s="309">
        <v>2</v>
      </c>
      <c r="D88" s="310">
        <v>2</v>
      </c>
      <c r="E88" s="310">
        <v>8</v>
      </c>
      <c r="F88" s="311">
        <v>4</v>
      </c>
      <c r="G88" s="320">
        <v>250</v>
      </c>
      <c r="H88" s="428" t="s">
        <v>282</v>
      </c>
    </row>
    <row r="89" spans="1:8" ht="16" customHeight="1" x14ac:dyDescent="0.2">
      <c r="A89" s="427"/>
      <c r="B89" s="308" t="s">
        <v>287</v>
      </c>
      <c r="C89" s="309">
        <v>2</v>
      </c>
      <c r="D89" s="310">
        <v>2</v>
      </c>
      <c r="E89" s="310">
        <v>8</v>
      </c>
      <c r="F89" s="311">
        <v>4</v>
      </c>
      <c r="G89" s="320">
        <v>150</v>
      </c>
      <c r="H89" s="424"/>
    </row>
    <row r="90" spans="1:8" ht="16" customHeight="1" x14ac:dyDescent="0.2">
      <c r="A90" s="427"/>
      <c r="B90" s="308" t="s">
        <v>288</v>
      </c>
      <c r="C90" s="309">
        <v>2</v>
      </c>
      <c r="D90" s="310">
        <v>2</v>
      </c>
      <c r="E90" s="310">
        <v>8</v>
      </c>
      <c r="F90" s="311">
        <v>4</v>
      </c>
      <c r="G90" s="320">
        <v>150</v>
      </c>
      <c r="H90" s="424"/>
    </row>
    <row r="91" spans="1:8" ht="16" customHeight="1" x14ac:dyDescent="0.2">
      <c r="A91" s="330" t="s">
        <v>5</v>
      </c>
      <c r="B91" s="308" t="s">
        <v>289</v>
      </c>
      <c r="C91" s="309">
        <v>2</v>
      </c>
      <c r="D91" s="310">
        <v>2</v>
      </c>
      <c r="E91" s="310">
        <v>8</v>
      </c>
      <c r="F91" s="311">
        <v>4</v>
      </c>
      <c r="G91" s="320">
        <v>150</v>
      </c>
      <c r="H91" s="424"/>
    </row>
    <row r="92" spans="1:8" ht="16" customHeight="1" x14ac:dyDescent="0.2">
      <c r="A92" s="330" t="s">
        <v>5</v>
      </c>
      <c r="B92" s="308" t="s">
        <v>265</v>
      </c>
      <c r="C92" s="309">
        <v>2</v>
      </c>
      <c r="D92" s="310">
        <v>2</v>
      </c>
      <c r="E92" s="310">
        <v>8</v>
      </c>
      <c r="F92" s="311">
        <v>4</v>
      </c>
      <c r="G92" s="320">
        <v>250</v>
      </c>
      <c r="H92" s="424"/>
    </row>
    <row r="93" spans="1:8" ht="16" customHeight="1" x14ac:dyDescent="0.2">
      <c r="A93" s="330" t="s">
        <v>5</v>
      </c>
      <c r="B93" s="308" t="s">
        <v>5</v>
      </c>
      <c r="C93" s="321" t="s">
        <v>5</v>
      </c>
      <c r="D93" s="310" t="s">
        <v>5</v>
      </c>
      <c r="E93" s="322" t="s">
        <v>5</v>
      </c>
      <c r="F93" s="323" t="s">
        <v>5</v>
      </c>
      <c r="G93" s="324" t="s">
        <v>5</v>
      </c>
      <c r="H93" s="429"/>
    </row>
    <row r="94" spans="1:8" x14ac:dyDescent="0.2">
      <c r="A94" s="426" t="s">
        <v>290</v>
      </c>
      <c r="B94" s="308" t="s">
        <v>285</v>
      </c>
      <c r="C94" s="325">
        <v>4</v>
      </c>
      <c r="D94" s="310">
        <v>1</v>
      </c>
      <c r="E94" s="310">
        <v>16</v>
      </c>
      <c r="F94" s="311">
        <v>4</v>
      </c>
      <c r="G94" s="320">
        <v>250</v>
      </c>
      <c r="H94" s="423" t="s">
        <v>282</v>
      </c>
    </row>
    <row r="95" spans="1:8" ht="16" customHeight="1" x14ac:dyDescent="0.2">
      <c r="A95" s="427"/>
      <c r="B95" s="308" t="s">
        <v>287</v>
      </c>
      <c r="C95" s="325">
        <v>4</v>
      </c>
      <c r="D95" s="310">
        <v>1</v>
      </c>
      <c r="E95" s="310">
        <v>16</v>
      </c>
      <c r="F95" s="311">
        <v>4</v>
      </c>
      <c r="G95" s="320">
        <v>150</v>
      </c>
      <c r="H95" s="424"/>
    </row>
    <row r="96" spans="1:8" ht="16" customHeight="1" x14ac:dyDescent="0.2">
      <c r="A96" s="427"/>
      <c r="B96" s="308" t="s">
        <v>288</v>
      </c>
      <c r="C96" s="325">
        <v>4</v>
      </c>
      <c r="D96" s="310">
        <v>1</v>
      </c>
      <c r="E96" s="310">
        <v>16</v>
      </c>
      <c r="F96" s="311">
        <v>4</v>
      </c>
      <c r="G96" s="320">
        <v>150</v>
      </c>
      <c r="H96" s="424"/>
    </row>
    <row r="97" spans="1:8" ht="16" customHeight="1" x14ac:dyDescent="0.2">
      <c r="A97" s="427"/>
      <c r="B97" s="308" t="s">
        <v>289</v>
      </c>
      <c r="C97" s="325">
        <v>4</v>
      </c>
      <c r="D97" s="310">
        <v>1</v>
      </c>
      <c r="E97" s="310">
        <v>16</v>
      </c>
      <c r="F97" s="311">
        <v>4</v>
      </c>
      <c r="G97" s="320">
        <v>150</v>
      </c>
      <c r="H97" s="424"/>
    </row>
    <row r="98" spans="1:8" ht="16" customHeight="1" x14ac:dyDescent="0.2">
      <c r="A98" s="427"/>
      <c r="B98" s="308" t="s">
        <v>265</v>
      </c>
      <c r="C98" s="325">
        <v>8</v>
      </c>
      <c r="D98" s="310">
        <v>1</v>
      </c>
      <c r="E98" s="310">
        <v>16</v>
      </c>
      <c r="F98" s="311">
        <v>4</v>
      </c>
      <c r="G98" s="320">
        <v>250</v>
      </c>
      <c r="H98" s="424"/>
    </row>
    <row r="99" spans="1:8" ht="16" customHeight="1" x14ac:dyDescent="0.2">
      <c r="A99" s="330" t="s">
        <v>5</v>
      </c>
      <c r="B99" s="308" t="s">
        <v>5</v>
      </c>
      <c r="C99" s="321" t="s">
        <v>5</v>
      </c>
      <c r="D99" s="310" t="s">
        <v>5</v>
      </c>
      <c r="E99" s="322" t="s">
        <v>5</v>
      </c>
      <c r="F99" s="323" t="s">
        <v>5</v>
      </c>
      <c r="G99" s="324" t="s">
        <v>5</v>
      </c>
      <c r="H99" s="429"/>
    </row>
    <row r="100" spans="1:8" x14ac:dyDescent="0.2">
      <c r="A100" s="426" t="s">
        <v>270</v>
      </c>
      <c r="B100" s="308" t="s">
        <v>285</v>
      </c>
      <c r="C100" s="309">
        <v>2</v>
      </c>
      <c r="D100" s="310">
        <v>2</v>
      </c>
      <c r="E100" s="310">
        <v>16</v>
      </c>
      <c r="F100" s="311">
        <v>4</v>
      </c>
      <c r="G100" s="320">
        <v>500</v>
      </c>
      <c r="H100" s="423" t="s">
        <v>286</v>
      </c>
    </row>
    <row r="101" spans="1:8" ht="16" customHeight="1" x14ac:dyDescent="0.2">
      <c r="A101" s="427"/>
      <c r="B101" s="308" t="s">
        <v>287</v>
      </c>
      <c r="C101" s="309">
        <v>2</v>
      </c>
      <c r="D101" s="310">
        <v>2</v>
      </c>
      <c r="E101" s="310">
        <v>8</v>
      </c>
      <c r="F101" s="311">
        <v>4</v>
      </c>
      <c r="G101" s="320">
        <v>250</v>
      </c>
      <c r="H101" s="424"/>
    </row>
    <row r="102" spans="1:8" ht="16" customHeight="1" x14ac:dyDescent="0.2">
      <c r="A102" s="427"/>
      <c r="B102" s="308" t="s">
        <v>288</v>
      </c>
      <c r="C102" s="309">
        <v>2</v>
      </c>
      <c r="D102" s="310">
        <v>2</v>
      </c>
      <c r="E102" s="310">
        <v>8</v>
      </c>
      <c r="F102" s="311">
        <v>4</v>
      </c>
      <c r="G102" s="320">
        <v>250</v>
      </c>
      <c r="H102" s="424"/>
    </row>
    <row r="103" spans="1:8" ht="16" customHeight="1" x14ac:dyDescent="0.2">
      <c r="A103" s="427"/>
      <c r="B103" s="308" t="s">
        <v>289</v>
      </c>
      <c r="C103" s="309">
        <v>2</v>
      </c>
      <c r="D103" s="310">
        <v>2</v>
      </c>
      <c r="E103" s="310">
        <v>8</v>
      </c>
      <c r="F103" s="311">
        <v>4</v>
      </c>
      <c r="G103" s="320">
        <v>250</v>
      </c>
      <c r="H103" s="424"/>
    </row>
    <row r="104" spans="1:8" ht="16" customHeight="1" x14ac:dyDescent="0.2">
      <c r="A104" s="427"/>
      <c r="B104" s="308" t="s">
        <v>264</v>
      </c>
      <c r="C104" s="309">
        <v>2</v>
      </c>
      <c r="D104" s="310">
        <v>2</v>
      </c>
      <c r="E104" s="310">
        <v>8</v>
      </c>
      <c r="F104" s="311">
        <v>4</v>
      </c>
      <c r="G104" s="320">
        <v>250</v>
      </c>
      <c r="H104" s="424"/>
    </row>
    <row r="105" spans="1:8" ht="16" customHeight="1" x14ac:dyDescent="0.2">
      <c r="A105" s="427"/>
      <c r="B105" s="308" t="s">
        <v>265</v>
      </c>
      <c r="C105" s="309">
        <v>4</v>
      </c>
      <c r="D105" s="310">
        <v>2</v>
      </c>
      <c r="E105" s="310">
        <v>32</v>
      </c>
      <c r="F105" s="311">
        <v>8</v>
      </c>
      <c r="G105" s="320">
        <v>500</v>
      </c>
      <c r="H105" s="424"/>
    </row>
    <row r="106" spans="1:8" ht="16" customHeight="1" x14ac:dyDescent="0.2">
      <c r="A106" s="330" t="s">
        <v>5</v>
      </c>
      <c r="B106" s="308" t="s">
        <v>5</v>
      </c>
      <c r="C106" s="321" t="s">
        <v>5</v>
      </c>
      <c r="D106" s="310" t="s">
        <v>5</v>
      </c>
      <c r="E106" s="322" t="s">
        <v>5</v>
      </c>
      <c r="F106" s="323" t="s">
        <v>5</v>
      </c>
      <c r="G106" s="324" t="s">
        <v>5</v>
      </c>
      <c r="H106" s="425"/>
    </row>
    <row r="107" spans="1:8" ht="21" x14ac:dyDescent="0.25">
      <c r="A107" s="344" t="s">
        <v>271</v>
      </c>
      <c r="B107" s="344"/>
      <c r="C107" s="344"/>
      <c r="D107" s="344"/>
      <c r="E107" s="344"/>
      <c r="F107" s="344"/>
      <c r="G107" s="344"/>
      <c r="H107" s="344"/>
    </row>
    <row r="108" spans="1:8" ht="21" x14ac:dyDescent="0.25">
      <c r="A108" s="344" t="s">
        <v>272</v>
      </c>
      <c r="B108" s="344"/>
      <c r="C108" s="344"/>
      <c r="D108" s="344"/>
      <c r="E108" s="344"/>
      <c r="F108" s="344"/>
      <c r="G108" s="344"/>
      <c r="H108" s="344"/>
    </row>
    <row r="110" spans="1:8" x14ac:dyDescent="0.2">
      <c r="A110" s="256" t="s">
        <v>242</v>
      </c>
    </row>
    <row r="111" spans="1:8" ht="23" x14ac:dyDescent="0.3">
      <c r="A111" s="343" t="s">
        <v>291</v>
      </c>
    </row>
    <row r="112" spans="1:8" ht="48" x14ac:dyDescent="0.2">
      <c r="A112" s="258" t="s">
        <v>256</v>
      </c>
      <c r="B112" s="258" t="s">
        <v>257</v>
      </c>
      <c r="C112" s="326" t="s">
        <v>292</v>
      </c>
      <c r="D112" s="315" t="s">
        <v>62</v>
      </c>
      <c r="E112" s="315" t="s">
        <v>260</v>
      </c>
      <c r="F112" s="315" t="s">
        <v>261</v>
      </c>
      <c r="G112" s="327" t="s">
        <v>293</v>
      </c>
    </row>
    <row r="113" spans="1:7" ht="16" customHeight="1" x14ac:dyDescent="0.2">
      <c r="A113" s="417" t="s">
        <v>262</v>
      </c>
      <c r="B113" s="303" t="s">
        <v>294</v>
      </c>
      <c r="C113" s="304">
        <v>8</v>
      </c>
      <c r="D113" s="304">
        <v>1</v>
      </c>
      <c r="E113" s="304">
        <v>16</v>
      </c>
      <c r="F113" s="304">
        <v>500</v>
      </c>
      <c r="G113" s="304">
        <v>8</v>
      </c>
    </row>
    <row r="114" spans="1:7" ht="16" customHeight="1" x14ac:dyDescent="0.2">
      <c r="A114" s="418"/>
      <c r="B114" s="305" t="s">
        <v>295</v>
      </c>
      <c r="C114" s="306">
        <v>8</v>
      </c>
      <c r="D114" s="306">
        <v>1</v>
      </c>
      <c r="E114" s="306">
        <v>40</v>
      </c>
      <c r="F114" s="306">
        <v>250</v>
      </c>
      <c r="G114" s="306">
        <v>8</v>
      </c>
    </row>
    <row r="115" spans="1:7" ht="16" customHeight="1" x14ac:dyDescent="0.2">
      <c r="A115" s="419"/>
      <c r="B115" s="305" t="s">
        <v>265</v>
      </c>
      <c r="C115" s="306">
        <v>4</v>
      </c>
      <c r="D115" s="306">
        <v>1</v>
      </c>
      <c r="E115" s="306">
        <v>16</v>
      </c>
      <c r="F115" s="306">
        <v>500</v>
      </c>
      <c r="G115" s="306">
        <v>4</v>
      </c>
    </row>
    <row r="116" spans="1:7" x14ac:dyDescent="0.2">
      <c r="A116" s="328" t="s">
        <v>5</v>
      </c>
      <c r="B116" s="305" t="s">
        <v>5</v>
      </c>
      <c r="C116" s="306" t="s">
        <v>5</v>
      </c>
      <c r="D116" s="306" t="s">
        <v>5</v>
      </c>
      <c r="E116" s="306" t="s">
        <v>5</v>
      </c>
      <c r="F116" s="306" t="s">
        <v>5</v>
      </c>
      <c r="G116" s="306" t="s">
        <v>5</v>
      </c>
    </row>
    <row r="117" spans="1:7" ht="16" customHeight="1" x14ac:dyDescent="0.2">
      <c r="A117" s="420" t="s">
        <v>266</v>
      </c>
      <c r="B117" s="305" t="s">
        <v>294</v>
      </c>
      <c r="C117" s="306">
        <v>4</v>
      </c>
      <c r="D117" s="306">
        <v>1</v>
      </c>
      <c r="E117" s="306">
        <v>8</v>
      </c>
      <c r="F117" s="306">
        <v>250</v>
      </c>
      <c r="G117" s="306">
        <v>4</v>
      </c>
    </row>
    <row r="118" spans="1:7" ht="16" customHeight="1" x14ac:dyDescent="0.2">
      <c r="A118" s="421"/>
      <c r="B118" s="305" t="s">
        <v>295</v>
      </c>
      <c r="C118" s="306">
        <v>4</v>
      </c>
      <c r="D118" s="306">
        <v>1</v>
      </c>
      <c r="E118" s="306">
        <v>16</v>
      </c>
      <c r="F118" s="306">
        <v>150</v>
      </c>
      <c r="G118" s="306">
        <v>4</v>
      </c>
    </row>
    <row r="119" spans="1:7" ht="16" customHeight="1" x14ac:dyDescent="0.2">
      <c r="A119" s="422"/>
      <c r="B119" s="305" t="s">
        <v>265</v>
      </c>
      <c r="C119" s="306">
        <v>2</v>
      </c>
      <c r="D119" s="306">
        <v>1</v>
      </c>
      <c r="E119" s="306">
        <v>8</v>
      </c>
      <c r="F119" s="306">
        <v>250</v>
      </c>
      <c r="G119" s="306">
        <v>2</v>
      </c>
    </row>
    <row r="120" spans="1:7" x14ac:dyDescent="0.2">
      <c r="A120" s="328" t="s">
        <v>5</v>
      </c>
      <c r="B120" s="305" t="s">
        <v>5</v>
      </c>
      <c r="C120" s="306" t="s">
        <v>5</v>
      </c>
      <c r="D120" s="306" t="s">
        <v>5</v>
      </c>
      <c r="E120" s="306" t="s">
        <v>5</v>
      </c>
      <c r="F120" s="306" t="s">
        <v>5</v>
      </c>
      <c r="G120" s="306" t="s">
        <v>5</v>
      </c>
    </row>
    <row r="121" spans="1:7" ht="16" customHeight="1" x14ac:dyDescent="0.2">
      <c r="A121" s="420" t="s">
        <v>267</v>
      </c>
      <c r="B121" s="305" t="s">
        <v>294</v>
      </c>
      <c r="C121" s="306">
        <v>4</v>
      </c>
      <c r="D121" s="306">
        <v>1</v>
      </c>
      <c r="E121" s="306">
        <v>8</v>
      </c>
      <c r="F121" s="306">
        <v>250</v>
      </c>
      <c r="G121" s="306">
        <v>4</v>
      </c>
    </row>
    <row r="122" spans="1:7" ht="16" customHeight="1" x14ac:dyDescent="0.2">
      <c r="A122" s="421"/>
      <c r="B122" s="305" t="s">
        <v>295</v>
      </c>
      <c r="C122" s="306">
        <v>2</v>
      </c>
      <c r="D122" s="306">
        <v>1</v>
      </c>
      <c r="E122" s="306">
        <v>16</v>
      </c>
      <c r="F122" s="306">
        <v>150</v>
      </c>
      <c r="G122" s="306">
        <v>2</v>
      </c>
    </row>
    <row r="123" spans="1:7" ht="16" customHeight="1" x14ac:dyDescent="0.2">
      <c r="A123" s="422"/>
      <c r="B123" s="345" t="s">
        <v>296</v>
      </c>
      <c r="C123" s="306"/>
      <c r="D123" s="306"/>
      <c r="E123" s="306"/>
      <c r="F123" s="306"/>
      <c r="G123" s="306"/>
    </row>
    <row r="124" spans="1:7" x14ac:dyDescent="0.2">
      <c r="A124" s="328" t="s">
        <v>5</v>
      </c>
      <c r="B124" s="305" t="s">
        <v>5</v>
      </c>
      <c r="C124" s="306" t="s">
        <v>5</v>
      </c>
      <c r="D124" s="306" t="s">
        <v>5</v>
      </c>
      <c r="E124" s="306" t="s">
        <v>5</v>
      </c>
      <c r="F124" s="306" t="s">
        <v>5</v>
      </c>
      <c r="G124" s="306" t="s">
        <v>5</v>
      </c>
    </row>
    <row r="125" spans="1:7" ht="16" customHeight="1" x14ac:dyDescent="0.2">
      <c r="A125" s="420" t="s">
        <v>297</v>
      </c>
      <c r="B125" s="305" t="s">
        <v>294</v>
      </c>
      <c r="C125" s="306">
        <v>4</v>
      </c>
      <c r="D125" s="306">
        <v>1</v>
      </c>
      <c r="E125" s="306">
        <v>8</v>
      </c>
      <c r="F125" s="306">
        <v>250</v>
      </c>
      <c r="G125" s="306">
        <v>4</v>
      </c>
    </row>
    <row r="126" spans="1:7" ht="16" customHeight="1" x14ac:dyDescent="0.2">
      <c r="A126" s="421"/>
      <c r="B126" s="305" t="s">
        <v>295</v>
      </c>
      <c r="C126" s="306">
        <v>4</v>
      </c>
      <c r="D126" s="306">
        <v>1</v>
      </c>
      <c r="E126" s="306">
        <v>16</v>
      </c>
      <c r="F126" s="306">
        <v>150</v>
      </c>
      <c r="G126" s="306">
        <v>4</v>
      </c>
    </row>
    <row r="127" spans="1:7" ht="16" customHeight="1" x14ac:dyDescent="0.2">
      <c r="A127" s="422"/>
      <c r="B127" s="305" t="s">
        <v>265</v>
      </c>
      <c r="C127" s="306">
        <v>2</v>
      </c>
      <c r="D127" s="306">
        <v>1</v>
      </c>
      <c r="E127" s="306">
        <v>8</v>
      </c>
      <c r="F127" s="306">
        <v>250</v>
      </c>
      <c r="G127" s="306">
        <v>2</v>
      </c>
    </row>
    <row r="128" spans="1:7" x14ac:dyDescent="0.2">
      <c r="A128" s="328" t="s">
        <v>5</v>
      </c>
      <c r="B128" s="305" t="s">
        <v>5</v>
      </c>
      <c r="C128" s="306" t="s">
        <v>5</v>
      </c>
      <c r="D128" s="306" t="s">
        <v>5</v>
      </c>
      <c r="E128" s="306" t="s">
        <v>5</v>
      </c>
      <c r="F128" s="306" t="s">
        <v>5</v>
      </c>
      <c r="G128" s="306" t="s">
        <v>5</v>
      </c>
    </row>
    <row r="129" spans="1:7" ht="16" customHeight="1" x14ac:dyDescent="0.2">
      <c r="A129" s="417" t="s">
        <v>270</v>
      </c>
      <c r="B129" s="305" t="s">
        <v>294</v>
      </c>
      <c r="C129" s="306">
        <v>8</v>
      </c>
      <c r="D129" s="306">
        <v>1</v>
      </c>
      <c r="E129" s="306">
        <v>16</v>
      </c>
      <c r="F129" s="306">
        <v>500</v>
      </c>
      <c r="G129" s="306">
        <v>8</v>
      </c>
    </row>
    <row r="130" spans="1:7" ht="16" customHeight="1" x14ac:dyDescent="0.2">
      <c r="A130" s="418"/>
      <c r="B130" s="305" t="s">
        <v>295</v>
      </c>
      <c r="C130" s="306">
        <v>8</v>
      </c>
      <c r="D130" s="306">
        <v>1</v>
      </c>
      <c r="E130" s="306">
        <v>40</v>
      </c>
      <c r="F130" s="306">
        <v>250</v>
      </c>
      <c r="G130" s="306">
        <v>8</v>
      </c>
    </row>
    <row r="131" spans="1:7" ht="16" customHeight="1" x14ac:dyDescent="0.2">
      <c r="A131" s="419"/>
      <c r="B131" s="305" t="s">
        <v>265</v>
      </c>
      <c r="C131" s="306">
        <v>4</v>
      </c>
      <c r="D131" s="306">
        <v>1</v>
      </c>
      <c r="E131" s="306">
        <v>16</v>
      </c>
      <c r="F131" s="306">
        <v>500</v>
      </c>
      <c r="G131" s="306">
        <v>4</v>
      </c>
    </row>
    <row r="132" spans="1:7" x14ac:dyDescent="0.2">
      <c r="A132" s="330" t="s">
        <v>5</v>
      </c>
      <c r="B132" s="308" t="s">
        <v>5</v>
      </c>
      <c r="C132" s="309" t="s">
        <v>5</v>
      </c>
      <c r="D132" s="310" t="s">
        <v>5</v>
      </c>
      <c r="E132" s="310" t="s">
        <v>5</v>
      </c>
      <c r="F132" s="312" t="s">
        <v>5</v>
      </c>
      <c r="G132" s="317" t="s">
        <v>5</v>
      </c>
    </row>
    <row r="133" spans="1:7" ht="21" x14ac:dyDescent="0.25">
      <c r="A133" s="344" t="s">
        <v>298</v>
      </c>
    </row>
  </sheetData>
  <mergeCells count="32">
    <mergeCell ref="A20:A22"/>
    <mergeCell ref="A70:A74"/>
    <mergeCell ref="A44:A46"/>
    <mergeCell ref="A40:A42"/>
    <mergeCell ref="A37:A38"/>
    <mergeCell ref="A33:A35"/>
    <mergeCell ref="A29:A31"/>
    <mergeCell ref="C4:G4"/>
    <mergeCell ref="A6:A8"/>
    <mergeCell ref="A10:A12"/>
    <mergeCell ref="A14:A15"/>
    <mergeCell ref="A17:A18"/>
    <mergeCell ref="H70:H75"/>
    <mergeCell ref="A53:A57"/>
    <mergeCell ref="H53:H58"/>
    <mergeCell ref="H59:H63"/>
    <mergeCell ref="H64:H66"/>
    <mergeCell ref="A67:A68"/>
    <mergeCell ref="H67:H69"/>
    <mergeCell ref="H100:H106"/>
    <mergeCell ref="A100:A105"/>
    <mergeCell ref="A81:A86"/>
    <mergeCell ref="H81:H87"/>
    <mergeCell ref="H88:H93"/>
    <mergeCell ref="A94:A98"/>
    <mergeCell ref="H94:H99"/>
    <mergeCell ref="A88:A90"/>
    <mergeCell ref="A129:A131"/>
    <mergeCell ref="A113:A115"/>
    <mergeCell ref="A117:A119"/>
    <mergeCell ref="A121:A123"/>
    <mergeCell ref="A125:A12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E0CD7-08A8-4889-A7BD-3D3B30DB9743}">
  <sheetPr>
    <tabColor rgb="FF00B050"/>
  </sheetPr>
  <dimension ref="A1:K10"/>
  <sheetViews>
    <sheetView workbookViewId="0">
      <selection activeCell="C17" sqref="C17"/>
    </sheetView>
  </sheetViews>
  <sheetFormatPr baseColWidth="10" defaultColWidth="8.83203125" defaultRowHeight="16" x14ac:dyDescent="0.2"/>
  <cols>
    <col min="1" max="1" width="9.5" bestFit="1" customWidth="1"/>
    <col min="2" max="2" width="15.1640625" bestFit="1" customWidth="1"/>
    <col min="3" max="3" width="103" bestFit="1" customWidth="1"/>
    <col min="4" max="11" width="6" bestFit="1" customWidth="1"/>
  </cols>
  <sheetData>
    <row r="1" spans="1:11" x14ac:dyDescent="0.2">
      <c r="A1" s="224"/>
      <c r="B1" s="224"/>
      <c r="C1" s="224"/>
      <c r="D1" s="246" t="s">
        <v>299</v>
      </c>
      <c r="E1" s="224"/>
      <c r="F1" s="224"/>
      <c r="G1" s="224"/>
      <c r="H1" s="224"/>
      <c r="I1" s="224"/>
      <c r="J1" s="224"/>
      <c r="K1" s="224"/>
    </row>
    <row r="2" spans="1:11" x14ac:dyDescent="0.2">
      <c r="A2" s="334" t="s">
        <v>300</v>
      </c>
      <c r="B2" s="335" t="s">
        <v>301</v>
      </c>
      <c r="C2" s="336" t="s">
        <v>302</v>
      </c>
      <c r="D2" s="225" t="s">
        <v>303</v>
      </c>
      <c r="E2" s="247"/>
      <c r="F2" s="247"/>
      <c r="G2" s="247"/>
      <c r="H2" s="247"/>
      <c r="I2" s="247"/>
      <c r="J2" s="247"/>
      <c r="K2" s="247"/>
    </row>
    <row r="3" spans="1:11" x14ac:dyDescent="0.2">
      <c r="A3" s="332" t="s">
        <v>48</v>
      </c>
      <c r="B3" s="332" t="s">
        <v>304</v>
      </c>
      <c r="C3" s="333" t="s">
        <v>49</v>
      </c>
      <c r="D3" s="226">
        <v>89</v>
      </c>
      <c r="E3" s="247"/>
      <c r="F3" s="247"/>
      <c r="G3" s="247"/>
      <c r="H3" s="247"/>
      <c r="I3" s="247"/>
      <c r="J3" s="247"/>
      <c r="K3" s="247"/>
    </row>
    <row r="4" spans="1:11" x14ac:dyDescent="0.2">
      <c r="A4" s="227"/>
      <c r="B4" s="227"/>
      <c r="C4" s="227"/>
      <c r="D4" s="227"/>
      <c r="E4" s="227"/>
      <c r="F4" s="175"/>
      <c r="G4" s="175"/>
      <c r="H4" s="175"/>
      <c r="I4" s="175"/>
      <c r="J4" s="175"/>
      <c r="K4" s="175"/>
    </row>
    <row r="5" spans="1:11" x14ac:dyDescent="0.2">
      <c r="A5" s="227"/>
      <c r="B5" s="227"/>
      <c r="C5" s="227"/>
      <c r="D5" s="227"/>
      <c r="E5" s="227"/>
      <c r="F5" s="175"/>
      <c r="G5" s="175"/>
      <c r="H5" s="175"/>
      <c r="I5" s="175"/>
      <c r="J5" s="175"/>
      <c r="K5" s="175"/>
    </row>
    <row r="6" spans="1:11" x14ac:dyDescent="0.2">
      <c r="A6" s="175"/>
      <c r="B6" s="175"/>
      <c r="C6" s="175"/>
      <c r="D6" s="175"/>
      <c r="E6" s="175"/>
      <c r="F6" s="175"/>
      <c r="G6" s="175"/>
      <c r="H6" s="175"/>
      <c r="I6" s="175"/>
      <c r="J6" s="175"/>
      <c r="K6" s="175"/>
    </row>
    <row r="7" spans="1:11" x14ac:dyDescent="0.2">
      <c r="A7" s="175"/>
      <c r="B7" s="175"/>
      <c r="C7" s="187" t="s">
        <v>305</v>
      </c>
      <c r="D7" s="175"/>
      <c r="E7" s="175"/>
      <c r="F7" s="175"/>
      <c r="G7" s="175"/>
      <c r="H7" s="175"/>
      <c r="I7" s="175"/>
      <c r="J7" s="175"/>
      <c r="K7" s="175"/>
    </row>
    <row r="8" spans="1:11" x14ac:dyDescent="0.2">
      <c r="A8" s="175"/>
      <c r="B8" s="175"/>
      <c r="C8" s="179" t="s">
        <v>306</v>
      </c>
      <c r="D8" s="175"/>
      <c r="E8" s="175"/>
      <c r="F8" s="175"/>
      <c r="G8" s="175"/>
      <c r="H8" s="175"/>
      <c r="I8" s="175"/>
      <c r="J8" s="175"/>
      <c r="K8" s="175"/>
    </row>
    <row r="9" spans="1:11" x14ac:dyDescent="0.2">
      <c r="A9" s="175"/>
      <c r="B9" s="175"/>
      <c r="C9" s="175"/>
      <c r="D9" s="175"/>
      <c r="E9" s="175"/>
      <c r="F9" s="175"/>
      <c r="G9" s="175"/>
      <c r="H9" s="175"/>
      <c r="I9" s="175"/>
      <c r="J9" s="175"/>
      <c r="K9" s="175"/>
    </row>
    <row r="10" spans="1:11" x14ac:dyDescent="0.2">
      <c r="A10" s="175"/>
      <c r="B10" s="175"/>
      <c r="C10" s="206" t="s">
        <v>307</v>
      </c>
      <c r="D10" s="175"/>
      <c r="E10" s="175"/>
      <c r="F10" s="175"/>
      <c r="G10" s="175"/>
      <c r="H10" s="175"/>
      <c r="I10" s="175"/>
      <c r="J10" s="175"/>
      <c r="K10" s="17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79CB7-16AE-4148-B565-DB1B9A76086D}">
  <dimension ref="A1:Q25"/>
  <sheetViews>
    <sheetView topLeftCell="B12" workbookViewId="0">
      <selection activeCell="B25" sqref="B25"/>
    </sheetView>
  </sheetViews>
  <sheetFormatPr baseColWidth="10" defaultColWidth="8.83203125" defaultRowHeight="16" x14ac:dyDescent="0.2"/>
  <cols>
    <col min="1" max="1" width="11.6640625" style="68" bestFit="1" customWidth="1"/>
    <col min="2" max="2" width="162.83203125" customWidth="1"/>
    <col min="8" max="8" width="41.5" style="219" customWidth="1"/>
    <col min="9" max="9" width="8.83203125" style="219"/>
    <col min="10" max="10" width="12.5" style="219" customWidth="1"/>
    <col min="11" max="17" width="8.83203125" style="219"/>
  </cols>
  <sheetData>
    <row r="1" spans="1:12" x14ac:dyDescent="0.2">
      <c r="A1" s="433" t="s">
        <v>308</v>
      </c>
      <c r="B1" s="434"/>
      <c r="C1" s="206"/>
      <c r="D1" s="206"/>
      <c r="E1" s="206"/>
      <c r="F1" s="206"/>
      <c r="G1" s="206"/>
      <c r="H1" s="210" t="s">
        <v>309</v>
      </c>
      <c r="I1" s="209"/>
      <c r="J1" s="209"/>
      <c r="K1" s="209"/>
      <c r="L1" s="209"/>
    </row>
    <row r="2" spans="1:12" ht="128" x14ac:dyDescent="0.2">
      <c r="A2" s="179" t="s">
        <v>310</v>
      </c>
      <c r="B2" s="207" t="s">
        <v>311</v>
      </c>
      <c r="C2" s="206"/>
      <c r="D2" s="206"/>
      <c r="E2" s="206"/>
      <c r="F2" s="206"/>
      <c r="G2" s="206"/>
      <c r="H2" s="212" t="s">
        <v>312</v>
      </c>
      <c r="I2" s="213" t="s">
        <v>313</v>
      </c>
      <c r="J2" s="213" t="s">
        <v>314</v>
      </c>
      <c r="K2" s="213" t="s">
        <v>315</v>
      </c>
      <c r="L2" s="213" t="s">
        <v>316</v>
      </c>
    </row>
    <row r="3" spans="1:12" x14ac:dyDescent="0.2">
      <c r="A3" s="179" t="s">
        <v>310</v>
      </c>
      <c r="B3" s="208" t="s">
        <v>317</v>
      </c>
      <c r="C3" s="206"/>
      <c r="D3" s="206"/>
      <c r="E3" s="206"/>
      <c r="F3" s="206"/>
      <c r="G3" s="206"/>
      <c r="H3" s="214" t="s">
        <v>318</v>
      </c>
      <c r="I3" s="211" t="s">
        <v>319</v>
      </c>
      <c r="J3" s="211">
        <v>10000</v>
      </c>
      <c r="K3" s="211">
        <v>20</v>
      </c>
      <c r="L3" s="211">
        <v>20</v>
      </c>
    </row>
    <row r="4" spans="1:12" x14ac:dyDescent="0.2">
      <c r="A4" s="179" t="s">
        <v>310</v>
      </c>
      <c r="B4" s="208" t="s">
        <v>320</v>
      </c>
      <c r="C4" s="206"/>
      <c r="D4" s="206"/>
      <c r="E4" s="206"/>
      <c r="F4" s="206"/>
      <c r="G4" s="206"/>
      <c r="H4" s="214" t="s">
        <v>321</v>
      </c>
      <c r="I4" s="211" t="s">
        <v>322</v>
      </c>
      <c r="J4" s="211">
        <v>5000000</v>
      </c>
      <c r="K4" s="211">
        <v>20</v>
      </c>
      <c r="L4" s="211">
        <v>20</v>
      </c>
    </row>
    <row r="5" spans="1:12" x14ac:dyDescent="0.2">
      <c r="A5" s="229" t="s">
        <v>310</v>
      </c>
      <c r="B5" s="228" t="s">
        <v>323</v>
      </c>
      <c r="C5" s="206"/>
      <c r="D5" s="206"/>
      <c r="E5" s="206"/>
      <c r="F5" s="206"/>
      <c r="G5" s="206"/>
      <c r="H5" s="214" t="s">
        <v>324</v>
      </c>
      <c r="I5" s="211" t="s">
        <v>319</v>
      </c>
      <c r="J5" s="211">
        <v>10000</v>
      </c>
      <c r="K5" s="211">
        <v>20</v>
      </c>
      <c r="L5" s="211">
        <v>20</v>
      </c>
    </row>
    <row r="6" spans="1:12" x14ac:dyDescent="0.2">
      <c r="A6" s="337" t="s">
        <v>310</v>
      </c>
      <c r="B6" s="338" t="s">
        <v>325</v>
      </c>
      <c r="C6" s="206"/>
      <c r="D6" s="206"/>
      <c r="E6" s="206"/>
      <c r="F6" s="206"/>
      <c r="G6" s="206"/>
      <c r="H6" s="214" t="s">
        <v>326</v>
      </c>
      <c r="I6" s="211" t="s">
        <v>319</v>
      </c>
      <c r="J6" s="211">
        <v>20000</v>
      </c>
      <c r="K6" s="211">
        <v>20</v>
      </c>
      <c r="L6" s="211">
        <v>20</v>
      </c>
    </row>
    <row r="7" spans="1:12" x14ac:dyDescent="0.2">
      <c r="A7" s="179" t="s">
        <v>310</v>
      </c>
      <c r="B7" s="208" t="s">
        <v>327</v>
      </c>
      <c r="C7" s="206"/>
      <c r="D7" s="206"/>
      <c r="E7" s="206"/>
      <c r="F7" s="206"/>
      <c r="G7" s="206"/>
      <c r="H7" s="214" t="s">
        <v>328</v>
      </c>
      <c r="I7" s="211" t="s">
        <v>322</v>
      </c>
      <c r="J7" s="211">
        <v>10000</v>
      </c>
      <c r="K7" s="211">
        <v>20</v>
      </c>
      <c r="L7" s="211">
        <v>80</v>
      </c>
    </row>
    <row r="8" spans="1:12" x14ac:dyDescent="0.2">
      <c r="A8" s="179" t="s">
        <v>329</v>
      </c>
      <c r="B8" s="208" t="s">
        <v>330</v>
      </c>
      <c r="C8" s="206"/>
      <c r="D8" s="206"/>
      <c r="E8" s="206"/>
      <c r="F8" s="206"/>
      <c r="G8" s="206"/>
      <c r="H8" s="214" t="s">
        <v>331</v>
      </c>
      <c r="I8" s="211" t="s">
        <v>322</v>
      </c>
      <c r="J8" s="211">
        <v>10000</v>
      </c>
      <c r="K8" s="211">
        <v>20</v>
      </c>
      <c r="L8" s="211">
        <v>19</v>
      </c>
    </row>
    <row r="9" spans="1:12" x14ac:dyDescent="0.2">
      <c r="A9" s="179" t="s">
        <v>329</v>
      </c>
      <c r="B9" s="208" t="s">
        <v>332</v>
      </c>
      <c r="C9" s="206"/>
      <c r="D9" s="206"/>
      <c r="E9" s="206"/>
      <c r="F9" s="206"/>
      <c r="G9" s="206"/>
      <c r="H9" s="209"/>
      <c r="I9" s="209"/>
      <c r="J9" s="209"/>
      <c r="K9" s="209"/>
      <c r="L9" s="209"/>
    </row>
    <row r="10" spans="1:12" x14ac:dyDescent="0.2">
      <c r="A10" s="179" t="s">
        <v>333</v>
      </c>
      <c r="B10" s="208" t="s">
        <v>334</v>
      </c>
      <c r="C10" s="206"/>
      <c r="D10" s="206"/>
      <c r="E10" s="206"/>
      <c r="F10" s="206"/>
      <c r="G10" s="206"/>
      <c r="H10" s="215" t="s">
        <v>335</v>
      </c>
      <c r="I10" s="209"/>
      <c r="J10" s="209"/>
      <c r="K10" s="209"/>
      <c r="L10" s="209"/>
    </row>
    <row r="11" spans="1:12" ht="48" x14ac:dyDescent="0.2">
      <c r="A11" s="179" t="s">
        <v>333</v>
      </c>
      <c r="B11" s="208" t="s">
        <v>336</v>
      </c>
      <c r="C11" s="206"/>
      <c r="D11" s="206"/>
      <c r="E11" s="206"/>
      <c r="F11" s="206"/>
      <c r="G11" s="206"/>
      <c r="H11" s="216" t="s">
        <v>337</v>
      </c>
      <c r="I11" s="358" t="s">
        <v>338</v>
      </c>
      <c r="J11" s="358" t="s">
        <v>339</v>
      </c>
      <c r="K11" s="209"/>
      <c r="L11" s="209"/>
    </row>
    <row r="12" spans="1:12" x14ac:dyDescent="0.2">
      <c r="A12" s="179" t="s">
        <v>333</v>
      </c>
      <c r="B12" s="208" t="s">
        <v>340</v>
      </c>
      <c r="C12" s="206"/>
      <c r="D12" s="206"/>
      <c r="E12" s="206"/>
      <c r="F12" s="206"/>
      <c r="G12" s="206"/>
      <c r="H12" s="214" t="s">
        <v>341</v>
      </c>
      <c r="I12" s="211">
        <v>10000</v>
      </c>
      <c r="J12" s="211">
        <v>20</v>
      </c>
      <c r="K12" s="209"/>
      <c r="L12" s="209"/>
    </row>
    <row r="13" spans="1:12" x14ac:dyDescent="0.2">
      <c r="A13" s="179" t="s">
        <v>333</v>
      </c>
      <c r="B13" s="208" t="s">
        <v>342</v>
      </c>
      <c r="C13" s="206"/>
      <c r="D13" s="206"/>
      <c r="E13" s="206"/>
      <c r="F13" s="206"/>
      <c r="G13" s="206"/>
      <c r="H13" s="214" t="s">
        <v>343</v>
      </c>
      <c r="I13" s="211">
        <v>10000</v>
      </c>
      <c r="J13" s="211">
        <v>20</v>
      </c>
      <c r="K13" s="209"/>
      <c r="L13" s="209"/>
    </row>
    <row r="14" spans="1:12" x14ac:dyDescent="0.2">
      <c r="A14" s="179" t="s">
        <v>333</v>
      </c>
      <c r="B14" s="208" t="s">
        <v>344</v>
      </c>
      <c r="C14" s="206"/>
      <c r="D14" s="206"/>
      <c r="E14" s="206"/>
      <c r="F14" s="206"/>
      <c r="G14" s="206"/>
      <c r="H14" s="214" t="s">
        <v>345</v>
      </c>
      <c r="I14" s="211">
        <v>10000</v>
      </c>
      <c r="J14" s="211">
        <v>139</v>
      </c>
      <c r="K14" s="209"/>
      <c r="L14" s="209"/>
    </row>
    <row r="15" spans="1:12" x14ac:dyDescent="0.2">
      <c r="A15" s="179" t="s">
        <v>333</v>
      </c>
      <c r="B15" s="208" t="s">
        <v>346</v>
      </c>
      <c r="C15" s="206"/>
      <c r="D15" s="206"/>
      <c r="E15" s="206"/>
      <c r="F15" s="206"/>
      <c r="G15" s="206"/>
      <c r="H15" s="209"/>
      <c r="I15" s="209"/>
      <c r="J15" s="209"/>
      <c r="K15" s="209"/>
      <c r="L15" s="209"/>
    </row>
    <row r="16" spans="1:12" x14ac:dyDescent="0.2">
      <c r="A16" s="209" t="s">
        <v>333</v>
      </c>
      <c r="B16" s="331" t="s">
        <v>347</v>
      </c>
      <c r="C16" s="206"/>
      <c r="D16" s="206"/>
      <c r="E16" s="206"/>
      <c r="F16" s="206"/>
      <c r="G16" s="206"/>
      <c r="H16" s="209"/>
      <c r="I16" s="209"/>
      <c r="J16" s="209"/>
      <c r="K16" s="209"/>
      <c r="L16" s="209"/>
    </row>
    <row r="17" spans="1:12" ht="32" x14ac:dyDescent="0.2">
      <c r="A17" s="229" t="s">
        <v>333</v>
      </c>
      <c r="B17" s="228" t="s">
        <v>348</v>
      </c>
      <c r="C17" s="206"/>
      <c r="D17" s="206"/>
      <c r="E17" s="206"/>
      <c r="F17" s="206"/>
      <c r="G17" s="209"/>
      <c r="H17" s="231" t="s">
        <v>349</v>
      </c>
      <c r="I17" s="217" t="s">
        <v>5</v>
      </c>
      <c r="J17" s="435" t="s">
        <v>350</v>
      </c>
      <c r="K17" s="436"/>
      <c r="L17" s="209"/>
    </row>
    <row r="18" spans="1:12" x14ac:dyDescent="0.2">
      <c r="A18" s="230" t="s">
        <v>351</v>
      </c>
      <c r="B18" s="208" t="s">
        <v>334</v>
      </c>
      <c r="C18" s="206"/>
      <c r="D18" s="206"/>
      <c r="E18" s="206"/>
      <c r="F18" s="206"/>
      <c r="G18" s="209"/>
      <c r="H18" s="232" t="s">
        <v>352</v>
      </c>
      <c r="I18" s="218" t="s">
        <v>353</v>
      </c>
      <c r="J18" s="218" t="s">
        <v>354</v>
      </c>
      <c r="K18" s="218" t="s">
        <v>355</v>
      </c>
      <c r="L18" s="209"/>
    </row>
    <row r="19" spans="1:12" x14ac:dyDescent="0.2">
      <c r="A19" s="230" t="s">
        <v>356</v>
      </c>
      <c r="B19" s="208" t="s">
        <v>357</v>
      </c>
      <c r="C19" s="206"/>
      <c r="D19" s="206"/>
      <c r="E19" s="206"/>
      <c r="F19" s="206"/>
      <c r="G19" s="209" t="s">
        <v>358</v>
      </c>
      <c r="H19" s="233" t="s">
        <v>359</v>
      </c>
      <c r="I19" s="211">
        <v>3</v>
      </c>
      <c r="J19" s="211">
        <v>404210</v>
      </c>
      <c r="K19" s="211">
        <v>49.3</v>
      </c>
      <c r="L19" s="209"/>
    </row>
    <row r="20" spans="1:12" x14ac:dyDescent="0.2">
      <c r="A20" s="230" t="s">
        <v>360</v>
      </c>
      <c r="B20" s="208" t="s">
        <v>361</v>
      </c>
      <c r="C20" s="206"/>
      <c r="D20" s="206"/>
      <c r="E20" s="206"/>
      <c r="F20" s="206"/>
      <c r="G20" s="209" t="s">
        <v>362</v>
      </c>
      <c r="H20" s="233" t="s">
        <v>363</v>
      </c>
      <c r="I20" s="211">
        <v>1</v>
      </c>
      <c r="J20" s="211">
        <v>554670</v>
      </c>
      <c r="K20" s="211">
        <v>67.7</v>
      </c>
      <c r="L20" s="209"/>
    </row>
    <row r="21" spans="1:12" x14ac:dyDescent="0.2">
      <c r="A21" s="230" t="s">
        <v>364</v>
      </c>
      <c r="B21" s="208" t="s">
        <v>365</v>
      </c>
      <c r="C21" s="206"/>
      <c r="D21" s="206"/>
      <c r="E21" s="206"/>
      <c r="F21" s="206"/>
      <c r="G21" s="206"/>
      <c r="H21" s="209"/>
      <c r="I21" s="209"/>
      <c r="J21" s="209"/>
      <c r="K21" s="209"/>
      <c r="L21" s="209"/>
    </row>
    <row r="22" spans="1:12" x14ac:dyDescent="0.2">
      <c r="A22" s="230" t="s">
        <v>364</v>
      </c>
      <c r="B22" s="208" t="s">
        <v>366</v>
      </c>
      <c r="C22" s="206"/>
      <c r="D22" s="206"/>
      <c r="E22" s="206"/>
      <c r="F22" s="206"/>
      <c r="G22" s="206"/>
      <c r="H22" s="209"/>
      <c r="I22" s="209"/>
      <c r="J22" s="209"/>
      <c r="K22" s="209"/>
      <c r="L22" s="209"/>
    </row>
    <row r="23" spans="1:12" x14ac:dyDescent="0.2">
      <c r="A23" s="230" t="s">
        <v>367</v>
      </c>
      <c r="B23" s="208" t="s">
        <v>368</v>
      </c>
    </row>
    <row r="24" spans="1:12" x14ac:dyDescent="0.2">
      <c r="A24" s="230" t="s">
        <v>369</v>
      </c>
      <c r="B24" s="208" t="s">
        <v>370</v>
      </c>
    </row>
    <row r="25" spans="1:12" ht="32" x14ac:dyDescent="0.2">
      <c r="A25" s="214" t="s">
        <v>371</v>
      </c>
      <c r="B25" s="257" t="s">
        <v>372</v>
      </c>
    </row>
  </sheetData>
  <mergeCells count="2">
    <mergeCell ref="A1:B1"/>
    <mergeCell ref="J17:K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Consolidated sw</vt:lpstr>
      <vt:lpstr>watsonx_BoQ</vt:lpstr>
      <vt:lpstr>Watsonx_HW_Sizing</vt:lpstr>
      <vt:lpstr>Watsonx_Assumptions</vt:lpstr>
      <vt:lpstr>CP4BA_BoQ</vt:lpstr>
      <vt:lpstr>CP4BA Assumptions</vt:lpstr>
      <vt:lpstr>CP4BA_HW_Sizing</vt:lpstr>
      <vt:lpstr>CP4I_BoQ</vt:lpstr>
      <vt:lpstr>CP4I_Assumption</vt:lpstr>
      <vt:lpstr>CP4I_HW_Sizing</vt:lpstr>
      <vt:lpstr>CP4I_Capabilities</vt:lpstr>
      <vt:lpstr>Instana (APM)_BoQ</vt:lpstr>
      <vt:lpstr>Instana (APM)_HW_Sizing</vt:lpstr>
      <vt:lpstr>Additional Notes</vt:lpstr>
      <vt:lpstr>IBM VERIFY (SECURITY)</vt:lpstr>
      <vt:lpstr>IBM VERIFY_HW_SIZING</vt:lpstr>
      <vt:lpstr>VERIFYAssumption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Satyenkumar R Jadeja</cp:lastModifiedBy>
  <cp:revision/>
  <dcterms:created xsi:type="dcterms:W3CDTF">2022-11-01T09:43:40Z</dcterms:created>
  <dcterms:modified xsi:type="dcterms:W3CDTF">2024-03-21T06:16:44Z</dcterms:modified>
  <cp:category/>
  <cp:contentStatus/>
</cp:coreProperties>
</file>